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ink/ink3.xml" ContentType="application/inkml+xml"/>
  <Override PartName="/xl/drawings/drawing4.xml" ContentType="application/vnd.openxmlformats-officedocument.drawing+xml"/>
  <Override PartName="/xl/ink/ink4.xml" ContentType="application/inkml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A5A8FE90-958E-49FA-B18C-2C8C607E985E}" xr6:coauthVersionLast="47" xr6:coauthVersionMax="47" xr10:uidLastSave="{00000000-0000-0000-0000-000000000000}"/>
  <workbookProtection workbookAlgorithmName="SHA-512" workbookHashValue="g9uF7Zf7RUBSm43SBvaOE/ikzgg4eSFstdeXiBR/IejORW/TmWvm2cgbixr/HLky1mnbz0fUKXo/uKGht+qddg==" workbookSaltValue="iaXmLA2aGajrFjXzHU3l7w==" workbookSpinCount="100000" lockStructure="1"/>
  <bookViews>
    <workbookView xWindow="-108" yWindow="-108" windowWidth="23256" windowHeight="12576" firstSheet="6" activeTab="6" xr2:uid="{74DC9666-1631-460E-BFE3-DDAE7B4D9499}"/>
  </bookViews>
  <sheets>
    <sheet name="競技csv" sheetId="1" state="hidden" r:id="rId1"/>
    <sheet name="所属csv" sheetId="6" state="hidden" r:id="rId2"/>
    <sheet name="中学男選手データ" sheetId="3" state="hidden" r:id="rId3"/>
    <sheet name="中学女選手データ" sheetId="4" state="hidden" r:id="rId4"/>
    <sheet name="高校男選手データ" sheetId="12" state="hidden" r:id="rId5"/>
    <sheet name="高校女選手データ" sheetId="13" state="hidden" r:id="rId6"/>
    <sheet name="一覧表作成方法" sheetId="10" r:id="rId7"/>
    <sheet name="中学一覧表" sheetId="2" r:id="rId8"/>
    <sheet name="高校一覧表" sheetId="11" r:id="rId9"/>
    <sheet name="競技者csv貼り付け用" sheetId="7" state="hidden" r:id="rId10"/>
    <sheet name="チームcsv貼り付け用" sheetId="9" state="hidden" r:id="rId11"/>
    <sheet name="競技者csv変換" sheetId="5" state="hidden" r:id="rId12"/>
    <sheet name="チームcsv変換" sheetId="8" state="hidden" r:id="rId13"/>
  </sheets>
  <definedNames>
    <definedName name="入力セル" localSheetId="8">高校一覧表!$F$4:$F$49,高校一覧表!$I$4:$K$49,高校一覧表!$R$4:$R$40,高校一覧表!$U$4:$W$40,高校一覧表!$L$42:$L$59,高校一覧表!$R$42:$R$59,高校一覧表!$U$42:$W$59,高校一覧表!$A$51:$A$62,高校一覧表!$F$51:$F$62,高校一覧表!$I$51:$K$62,高校一覧表!#REF!,高校一覧表!#REF!,高校一覧表!#REF!,高校一覧表!#REF!,高校一覧表!#REF!,高校一覧表!#REF!,高校一覧表!#REF!</definedName>
    <definedName name="入力セル">中学一覧表!$F$4:$F$53,中学一覧表!$I$4:$K$53,中学一覧表!$R$4:$R$45,中学一覧表!$U$4:$W$45,中学一覧表!$L$47:$L$55,中学一覧表!$R$47:$R$55,中学一覧表!$U$47:$W$55,中学一覧表!$A$54:$A$58,中学一覧表!$F$54:$F$58,中学一覧表!$I$54:$K$58,中学一覧表!#REF!,中学一覧表!#REF!,中学一覧表!#REF!,中学一覧表!#REF!,中学一覧表!#REF!,中学一覧表!#REF!,中学一覧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4" i="5" l="1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100" i="5"/>
  <c r="L101" i="5"/>
  <c r="L102" i="5"/>
  <c r="L103" i="5"/>
  <c r="L104" i="5"/>
  <c r="L105" i="5"/>
  <c r="L106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S55" i="5"/>
  <c r="B56" i="5"/>
  <c r="O56" i="5" s="1"/>
  <c r="R55" i="5"/>
  <c r="I55" i="5"/>
  <c r="B55" i="5"/>
  <c r="U55" i="5" s="1"/>
  <c r="B54" i="5"/>
  <c r="N54" i="5" s="1"/>
  <c r="P11" i="2"/>
  <c r="P6" i="2"/>
  <c r="D11" i="2"/>
  <c r="D6" i="2"/>
  <c r="A14" i="2"/>
  <c r="B14" i="2" s="1"/>
  <c r="G14" i="2"/>
  <c r="H14" i="2"/>
  <c r="L14" i="2"/>
  <c r="M14" i="2" s="1"/>
  <c r="S14" i="2"/>
  <c r="T14" i="2"/>
  <c r="A15" i="2"/>
  <c r="B15" i="2" s="1"/>
  <c r="C15" i="2"/>
  <c r="G15" i="2"/>
  <c r="H15" i="2"/>
  <c r="L15" i="2"/>
  <c r="M15" i="2" s="1"/>
  <c r="S15" i="2"/>
  <c r="T15" i="2"/>
  <c r="B16" i="2"/>
  <c r="C16" i="2"/>
  <c r="D16" i="2"/>
  <c r="G16" i="2"/>
  <c r="H16" i="2"/>
  <c r="M16" i="2"/>
  <c r="N16" i="2"/>
  <c r="P16" i="2"/>
  <c r="S16" i="2"/>
  <c r="T16" i="2"/>
  <c r="A17" i="2"/>
  <c r="B17" i="2" s="1"/>
  <c r="G17" i="2"/>
  <c r="H17" i="2"/>
  <c r="L17" i="2"/>
  <c r="N17" i="2" s="1"/>
  <c r="S17" i="2"/>
  <c r="T17" i="2"/>
  <c r="A18" i="2"/>
  <c r="B18" i="2" s="1"/>
  <c r="C18" i="2"/>
  <c r="G18" i="2"/>
  <c r="H18" i="2"/>
  <c r="L18" i="2"/>
  <c r="M18" i="2" s="1"/>
  <c r="N18" i="2"/>
  <c r="S18" i="2"/>
  <c r="T18" i="2"/>
  <c r="A19" i="2"/>
  <c r="B19" i="2"/>
  <c r="C19" i="2"/>
  <c r="G19" i="2"/>
  <c r="H19" i="2"/>
  <c r="L19" i="2"/>
  <c r="M19" i="2" s="1"/>
  <c r="S19" i="2"/>
  <c r="T19" i="2"/>
  <c r="A20" i="2"/>
  <c r="B20" i="2" s="1"/>
  <c r="G20" i="2"/>
  <c r="H20" i="2"/>
  <c r="L20" i="2"/>
  <c r="M20" i="2" s="1"/>
  <c r="S20" i="2"/>
  <c r="T20" i="2"/>
  <c r="B21" i="2"/>
  <c r="C21" i="2"/>
  <c r="D21" i="2"/>
  <c r="G21" i="2"/>
  <c r="H21" i="2"/>
  <c r="M21" i="2"/>
  <c r="N21" i="2"/>
  <c r="P21" i="2"/>
  <c r="S21" i="2"/>
  <c r="T21" i="2"/>
  <c r="A22" i="2"/>
  <c r="B22" i="2" s="1"/>
  <c r="G22" i="2"/>
  <c r="H22" i="2"/>
  <c r="L22" i="2"/>
  <c r="M22" i="2" s="1"/>
  <c r="N22" i="2"/>
  <c r="S22" i="2"/>
  <c r="T22" i="2"/>
  <c r="A23" i="2"/>
  <c r="B23" i="2"/>
  <c r="C23" i="2"/>
  <c r="G23" i="2"/>
  <c r="H23" i="2"/>
  <c r="L23" i="2"/>
  <c r="M23" i="2" s="1"/>
  <c r="S23" i="2"/>
  <c r="T23" i="2"/>
  <c r="A24" i="2"/>
  <c r="B24" i="2" s="1"/>
  <c r="G24" i="2"/>
  <c r="H24" i="2"/>
  <c r="L24" i="2"/>
  <c r="M24" i="2" s="1"/>
  <c r="S24" i="2"/>
  <c r="T24" i="2"/>
  <c r="A25" i="2"/>
  <c r="B25" i="2" s="1"/>
  <c r="C25" i="2"/>
  <c r="G25" i="2"/>
  <c r="H25" i="2"/>
  <c r="L25" i="2"/>
  <c r="N25" i="2" s="1"/>
  <c r="M25" i="2"/>
  <c r="S25" i="2"/>
  <c r="T25" i="2"/>
  <c r="B26" i="2"/>
  <c r="C26" i="2"/>
  <c r="D26" i="2"/>
  <c r="G26" i="2"/>
  <c r="H26" i="2"/>
  <c r="M26" i="2"/>
  <c r="N26" i="2"/>
  <c r="P26" i="2"/>
  <c r="S26" i="2"/>
  <c r="T26" i="2"/>
  <c r="A27" i="2"/>
  <c r="B27" i="2" s="1"/>
  <c r="G27" i="2"/>
  <c r="H27" i="2"/>
  <c r="L27" i="2"/>
  <c r="M27" i="2" s="1"/>
  <c r="S27" i="2"/>
  <c r="T27" i="2"/>
  <c r="A28" i="2"/>
  <c r="B28" i="2" s="1"/>
  <c r="G28" i="2"/>
  <c r="H28" i="2"/>
  <c r="L28" i="2"/>
  <c r="M28" i="2" s="1"/>
  <c r="N28" i="2"/>
  <c r="S28" i="2"/>
  <c r="T28" i="2"/>
  <c r="A29" i="2"/>
  <c r="C29" i="2" s="1"/>
  <c r="B29" i="2"/>
  <c r="G29" i="2"/>
  <c r="H29" i="2"/>
  <c r="L29" i="2"/>
  <c r="N29" i="2" s="1"/>
  <c r="S29" i="2"/>
  <c r="T29" i="2"/>
  <c r="A30" i="2"/>
  <c r="B30" i="2" s="1"/>
  <c r="G30" i="2"/>
  <c r="H30" i="2"/>
  <c r="L30" i="2"/>
  <c r="M30" i="2" s="1"/>
  <c r="N30" i="2"/>
  <c r="S30" i="2"/>
  <c r="T30" i="2"/>
  <c r="B31" i="2"/>
  <c r="C31" i="2"/>
  <c r="D31" i="2"/>
  <c r="G31" i="2"/>
  <c r="H31" i="2"/>
  <c r="M31" i="2"/>
  <c r="N31" i="2"/>
  <c r="P31" i="2"/>
  <c r="S31" i="2"/>
  <c r="T31" i="2"/>
  <c r="A32" i="2"/>
  <c r="B32" i="2" s="1"/>
  <c r="G32" i="2"/>
  <c r="H32" i="2"/>
  <c r="L32" i="2"/>
  <c r="M32" i="2" s="1"/>
  <c r="S32" i="2"/>
  <c r="T32" i="2"/>
  <c r="A33" i="2"/>
  <c r="B33" i="2" s="1"/>
  <c r="C33" i="2"/>
  <c r="G33" i="2"/>
  <c r="H33" i="2"/>
  <c r="L33" i="2"/>
  <c r="N33" i="2" s="1"/>
  <c r="M33" i="2"/>
  <c r="S33" i="2"/>
  <c r="T33" i="2"/>
  <c r="A34" i="2"/>
  <c r="B34" i="2" s="1"/>
  <c r="G34" i="2"/>
  <c r="H34" i="2"/>
  <c r="L34" i="2"/>
  <c r="M34" i="2" s="1"/>
  <c r="S34" i="2"/>
  <c r="T34" i="2"/>
  <c r="A35" i="2"/>
  <c r="B35" i="2" s="1"/>
  <c r="C35" i="2"/>
  <c r="G35" i="2"/>
  <c r="H35" i="2"/>
  <c r="L35" i="2"/>
  <c r="M35" i="2" s="1"/>
  <c r="S35" i="2"/>
  <c r="T35" i="2"/>
  <c r="U35" i="2"/>
  <c r="U36" i="2" s="1"/>
  <c r="U37" i="2" s="1"/>
  <c r="U38" i="2" s="1"/>
  <c r="U39" i="2" s="1"/>
  <c r="V35" i="2"/>
  <c r="W35" i="2"/>
  <c r="B36" i="2"/>
  <c r="C36" i="2"/>
  <c r="D36" i="2"/>
  <c r="G36" i="2"/>
  <c r="H36" i="2"/>
  <c r="M36" i="2"/>
  <c r="N36" i="2"/>
  <c r="P36" i="2"/>
  <c r="S36" i="2"/>
  <c r="T36" i="2"/>
  <c r="V36" i="2"/>
  <c r="W36" i="2"/>
  <c r="W37" i="2" s="1"/>
  <c r="W38" i="2" s="1"/>
  <c r="W39" i="2" s="1"/>
  <c r="A37" i="2"/>
  <c r="B37" i="2" s="1"/>
  <c r="G37" i="2"/>
  <c r="H37" i="2"/>
  <c r="L37" i="2"/>
  <c r="N37" i="2" s="1"/>
  <c r="M37" i="2"/>
  <c r="S37" i="2"/>
  <c r="T37" i="2"/>
  <c r="V37" i="2"/>
  <c r="V38" i="2" s="1"/>
  <c r="V39" i="2" s="1"/>
  <c r="A38" i="2"/>
  <c r="B38" i="2" s="1"/>
  <c r="C38" i="2"/>
  <c r="G38" i="2"/>
  <c r="H38" i="2"/>
  <c r="L38" i="2"/>
  <c r="M38" i="2"/>
  <c r="N38" i="2"/>
  <c r="S38" i="2"/>
  <c r="T38" i="2"/>
  <c r="A39" i="2"/>
  <c r="B39" i="2"/>
  <c r="C39" i="2"/>
  <c r="G39" i="2"/>
  <c r="H39" i="2"/>
  <c r="L39" i="2"/>
  <c r="N39" i="2" s="1"/>
  <c r="M39" i="2"/>
  <c r="S39" i="2"/>
  <c r="T39" i="2"/>
  <c r="A40" i="2"/>
  <c r="C40" i="2" s="1"/>
  <c r="B40" i="2"/>
  <c r="G40" i="2"/>
  <c r="H40" i="2"/>
  <c r="S40" i="2"/>
  <c r="T40" i="2"/>
  <c r="B41" i="2"/>
  <c r="C41" i="2"/>
  <c r="D41" i="2"/>
  <c r="G41" i="2"/>
  <c r="H41" i="2"/>
  <c r="M41" i="2"/>
  <c r="N41" i="2"/>
  <c r="P41" i="2"/>
  <c r="S41" i="2"/>
  <c r="T41" i="2"/>
  <c r="A42" i="2"/>
  <c r="B42" i="2" s="1"/>
  <c r="G42" i="2"/>
  <c r="H42" i="2"/>
  <c r="L42" i="2"/>
  <c r="L40" i="2" s="1"/>
  <c r="S42" i="2"/>
  <c r="T42" i="2"/>
  <c r="A43" i="2"/>
  <c r="B43" i="2"/>
  <c r="C43" i="2"/>
  <c r="G43" i="2"/>
  <c r="H43" i="2"/>
  <c r="S43" i="2"/>
  <c r="T43" i="2"/>
  <c r="A44" i="2"/>
  <c r="C44" i="2" s="1"/>
  <c r="G44" i="2"/>
  <c r="H44" i="2"/>
  <c r="M44" i="2"/>
  <c r="N44" i="2"/>
  <c r="P44" i="2"/>
  <c r="S44" i="2"/>
  <c r="T44" i="2"/>
  <c r="A45" i="2"/>
  <c r="B45" i="2" s="1"/>
  <c r="G45" i="2"/>
  <c r="H45" i="2"/>
  <c r="I45" i="2"/>
  <c r="J45" i="2"/>
  <c r="J46" i="2" s="1"/>
  <c r="J47" i="2" s="1"/>
  <c r="J48" i="2" s="1"/>
  <c r="J49" i="2" s="1"/>
  <c r="K45" i="2"/>
  <c r="K46" i="2" s="1"/>
  <c r="K47" i="2" s="1"/>
  <c r="K48" i="2" s="1"/>
  <c r="K49" i="2" s="1"/>
  <c r="L45" i="2"/>
  <c r="L43" i="2" s="1"/>
  <c r="S45" i="2"/>
  <c r="T45" i="2"/>
  <c r="B46" i="2"/>
  <c r="C46" i="2"/>
  <c r="D46" i="2"/>
  <c r="G46" i="2"/>
  <c r="H46" i="2"/>
  <c r="I46" i="2"/>
  <c r="I47" i="2" s="1"/>
  <c r="I48" i="2" s="1"/>
  <c r="I49" i="2" s="1"/>
  <c r="S46" i="2"/>
  <c r="T46" i="2"/>
  <c r="A47" i="2"/>
  <c r="B47" i="2" s="1"/>
  <c r="G47" i="2"/>
  <c r="H47" i="2"/>
  <c r="M47" i="2"/>
  <c r="N47" i="2"/>
  <c r="P47" i="2"/>
  <c r="S47" i="2"/>
  <c r="T47" i="2"/>
  <c r="A48" i="2"/>
  <c r="B48" i="2" s="1"/>
  <c r="G48" i="2"/>
  <c r="H48" i="2"/>
  <c r="L48" i="2"/>
  <c r="L46" i="2" s="1"/>
  <c r="S48" i="2"/>
  <c r="T48" i="2"/>
  <c r="A49" i="2"/>
  <c r="B49" i="2"/>
  <c r="C49" i="2"/>
  <c r="G49" i="2"/>
  <c r="H49" i="2"/>
  <c r="G50" i="2"/>
  <c r="H50" i="2"/>
  <c r="B51" i="2"/>
  <c r="C51" i="2"/>
  <c r="D51" i="2"/>
  <c r="G51" i="2"/>
  <c r="H51" i="2"/>
  <c r="A52" i="2"/>
  <c r="A50" i="2" s="1"/>
  <c r="B52" i="2"/>
  <c r="G52" i="2"/>
  <c r="H52" i="2"/>
  <c r="P52" i="2"/>
  <c r="G53" i="2"/>
  <c r="H53" i="2"/>
  <c r="B54" i="2"/>
  <c r="C54" i="2"/>
  <c r="D54" i="2"/>
  <c r="G54" i="2"/>
  <c r="H54" i="2"/>
  <c r="A55" i="2"/>
  <c r="A53" i="2" s="1"/>
  <c r="B55" i="2"/>
  <c r="G55" i="2"/>
  <c r="H55" i="2"/>
  <c r="G56" i="2"/>
  <c r="H56" i="2"/>
  <c r="B57" i="2"/>
  <c r="C57" i="2"/>
  <c r="D57" i="2"/>
  <c r="G57" i="2"/>
  <c r="H57" i="2"/>
  <c r="A58" i="2"/>
  <c r="A56" i="2" s="1"/>
  <c r="B56" i="2" s="1"/>
  <c r="B58" i="2"/>
  <c r="C58" i="2"/>
  <c r="G58" i="2"/>
  <c r="H58" i="2"/>
  <c r="D1" i="2"/>
  <c r="D1" i="11"/>
  <c r="N45" i="2" l="1"/>
  <c r="B44" i="2"/>
  <c r="N34" i="2"/>
  <c r="N32" i="2"/>
  <c r="C27" i="2"/>
  <c r="N24" i="2"/>
  <c r="N20" i="2"/>
  <c r="M17" i="2"/>
  <c r="C17" i="2"/>
  <c r="T54" i="5"/>
  <c r="M29" i="2"/>
  <c r="G54" i="5"/>
  <c r="J55" i="5"/>
  <c r="S54" i="5"/>
  <c r="K54" i="5"/>
  <c r="C55" i="5"/>
  <c r="M55" i="5"/>
  <c r="T56" i="5"/>
  <c r="C45" i="2"/>
  <c r="N14" i="2"/>
  <c r="O54" i="5"/>
  <c r="F55" i="5"/>
  <c r="N55" i="5"/>
  <c r="S56" i="5"/>
  <c r="H54" i="5"/>
  <c r="P54" i="5"/>
  <c r="L56" i="5"/>
  <c r="U56" i="5"/>
  <c r="I54" i="5"/>
  <c r="R54" i="5"/>
  <c r="G55" i="5"/>
  <c r="O55" i="5"/>
  <c r="C56" i="5"/>
  <c r="J54" i="5"/>
  <c r="H55" i="5"/>
  <c r="P55" i="5"/>
  <c r="F56" i="5"/>
  <c r="N56" i="5"/>
  <c r="L54" i="5"/>
  <c r="U54" i="5"/>
  <c r="P56" i="5"/>
  <c r="C54" i="5"/>
  <c r="M54" i="5"/>
  <c r="K55" i="5"/>
  <c r="T55" i="5"/>
  <c r="R56" i="5"/>
  <c r="F54" i="5"/>
  <c r="L55" i="5"/>
  <c r="N43" i="2"/>
  <c r="M43" i="2"/>
  <c r="B50" i="2"/>
  <c r="C50" i="2"/>
  <c r="M40" i="2"/>
  <c r="N40" i="2"/>
  <c r="B53" i="2"/>
  <c r="C53" i="2"/>
  <c r="M46" i="2"/>
  <c r="N46" i="2"/>
  <c r="N48" i="2"/>
  <c r="C48" i="2"/>
  <c r="M45" i="2"/>
  <c r="N42" i="2"/>
  <c r="C37" i="2"/>
  <c r="C32" i="2"/>
  <c r="C28" i="2"/>
  <c r="C24" i="2"/>
  <c r="C20" i="2"/>
  <c r="C55" i="2"/>
  <c r="C52" i="2"/>
  <c r="M48" i="2"/>
  <c r="M42" i="2"/>
  <c r="C56" i="2"/>
  <c r="C34" i="2"/>
  <c r="C30" i="2"/>
  <c r="C22" i="2"/>
  <c r="C14" i="2"/>
  <c r="C47" i="2"/>
  <c r="C42" i="2"/>
  <c r="N35" i="2"/>
  <c r="N27" i="2"/>
  <c r="N23" i="2"/>
  <c r="N19" i="2"/>
  <c r="N15" i="2"/>
  <c r="O3" i="13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T178" i="13" s="1"/>
  <c r="O179" i="13"/>
  <c r="T179" i="13" s="1"/>
  <c r="O180" i="13"/>
  <c r="O181" i="13"/>
  <c r="O182" i="13"/>
  <c r="T182" i="13" s="1"/>
  <c r="O183" i="13"/>
  <c r="O184" i="13"/>
  <c r="O185" i="13"/>
  <c r="O186" i="13"/>
  <c r="T186" i="13" s="1"/>
  <c r="O187" i="13"/>
  <c r="O188" i="13"/>
  <c r="O189" i="13"/>
  <c r="O190" i="13"/>
  <c r="T190" i="13" s="1"/>
  <c r="O191" i="13"/>
  <c r="O192" i="13"/>
  <c r="O193" i="13"/>
  <c r="O194" i="13"/>
  <c r="T194" i="13" s="1"/>
  <c r="O195" i="13"/>
  <c r="O196" i="13"/>
  <c r="O197" i="13"/>
  <c r="O198" i="13"/>
  <c r="T198" i="13" s="1"/>
  <c r="O199" i="13"/>
  <c r="O200" i="13"/>
  <c r="O201" i="13"/>
  <c r="O202" i="13"/>
  <c r="T202" i="13" s="1"/>
  <c r="O203" i="13"/>
  <c r="O204" i="13"/>
  <c r="O205" i="13"/>
  <c r="O206" i="13"/>
  <c r="T206" i="13" s="1"/>
  <c r="O207" i="13"/>
  <c r="O208" i="13"/>
  <c r="O209" i="13"/>
  <c r="O210" i="13"/>
  <c r="T210" i="13" s="1"/>
  <c r="O211" i="13"/>
  <c r="O212" i="13"/>
  <c r="O213" i="13"/>
  <c r="O214" i="13"/>
  <c r="T214" i="13" s="1"/>
  <c r="O215" i="13"/>
  <c r="O216" i="13"/>
  <c r="O217" i="13"/>
  <c r="O218" i="13"/>
  <c r="T218" i="13" s="1"/>
  <c r="O219" i="13"/>
  <c r="O220" i="13"/>
  <c r="O221" i="13"/>
  <c r="O222" i="13"/>
  <c r="T222" i="13" s="1"/>
  <c r="O223" i="13"/>
  <c r="O224" i="13"/>
  <c r="O225" i="13"/>
  <c r="O226" i="13"/>
  <c r="T226" i="13" s="1"/>
  <c r="O227" i="13"/>
  <c r="O228" i="13"/>
  <c r="O229" i="13"/>
  <c r="O230" i="13"/>
  <c r="T230" i="13" s="1"/>
  <c r="O231" i="13"/>
  <c r="O232" i="13"/>
  <c r="O233" i="13"/>
  <c r="O234" i="13"/>
  <c r="T234" i="13" s="1"/>
  <c r="O235" i="13"/>
  <c r="O236" i="13"/>
  <c r="O237" i="13"/>
  <c r="O238" i="13"/>
  <c r="T238" i="13" s="1"/>
  <c r="O239" i="13"/>
  <c r="O240" i="13"/>
  <c r="O241" i="13"/>
  <c r="O242" i="13"/>
  <c r="T242" i="13" s="1"/>
  <c r="O243" i="13"/>
  <c r="O244" i="13"/>
  <c r="O245" i="13"/>
  <c r="O246" i="13"/>
  <c r="T246" i="13" s="1"/>
  <c r="O247" i="13"/>
  <c r="O248" i="13"/>
  <c r="O249" i="13"/>
  <c r="O250" i="13"/>
  <c r="T250" i="13" s="1"/>
  <c r="O251" i="13"/>
  <c r="O252" i="13"/>
  <c r="O253" i="13"/>
  <c r="O254" i="13"/>
  <c r="T254" i="13" s="1"/>
  <c r="O255" i="13"/>
  <c r="O256" i="13"/>
  <c r="O257" i="13"/>
  <c r="O258" i="13"/>
  <c r="T258" i="13" s="1"/>
  <c r="O259" i="13"/>
  <c r="O260" i="13"/>
  <c r="O261" i="13"/>
  <c r="O262" i="13"/>
  <c r="T262" i="13" s="1"/>
  <c r="O263" i="13"/>
  <c r="O264" i="13"/>
  <c r="O265" i="13"/>
  <c r="O266" i="13"/>
  <c r="T266" i="13" s="1"/>
  <c r="O267" i="13"/>
  <c r="O268" i="13"/>
  <c r="O269" i="13"/>
  <c r="O270" i="13"/>
  <c r="T270" i="13" s="1"/>
  <c r="O271" i="13"/>
  <c r="O272" i="13"/>
  <c r="O273" i="13"/>
  <c r="O274" i="13"/>
  <c r="T274" i="13" s="1"/>
  <c r="O275" i="13"/>
  <c r="O276" i="13"/>
  <c r="O277" i="13"/>
  <c r="O278" i="13"/>
  <c r="T278" i="13" s="1"/>
  <c r="O279" i="13"/>
  <c r="O280" i="13"/>
  <c r="O281" i="13"/>
  <c r="O282" i="13"/>
  <c r="T282" i="13" s="1"/>
  <c r="O283" i="13"/>
  <c r="O284" i="13"/>
  <c r="O285" i="13"/>
  <c r="O286" i="13"/>
  <c r="T286" i="13" s="1"/>
  <c r="O287" i="13"/>
  <c r="O288" i="13"/>
  <c r="O289" i="13"/>
  <c r="O290" i="13"/>
  <c r="T290" i="13" s="1"/>
  <c r="O291" i="13"/>
  <c r="O292" i="13"/>
  <c r="O293" i="13"/>
  <c r="O294" i="13"/>
  <c r="T294" i="13" s="1"/>
  <c r="O295" i="13"/>
  <c r="O296" i="13"/>
  <c r="O297" i="13"/>
  <c r="O298" i="13"/>
  <c r="T298" i="13" s="1"/>
  <c r="O299" i="13"/>
  <c r="O300" i="13"/>
  <c r="O301" i="13"/>
  <c r="O302" i="13"/>
  <c r="T302" i="13" s="1"/>
  <c r="O303" i="13"/>
  <c r="O304" i="13"/>
  <c r="O305" i="13"/>
  <c r="O306" i="13"/>
  <c r="T306" i="13" s="1"/>
  <c r="O307" i="13"/>
  <c r="O308" i="13"/>
  <c r="O309" i="13"/>
  <c r="O310" i="13"/>
  <c r="T310" i="13" s="1"/>
  <c r="O311" i="13"/>
  <c r="O312" i="13"/>
  <c r="O313" i="13"/>
  <c r="O314" i="13"/>
  <c r="T314" i="13" s="1"/>
  <c r="O315" i="13"/>
  <c r="O316" i="13"/>
  <c r="O317" i="13"/>
  <c r="O318" i="13"/>
  <c r="T318" i="13" s="1"/>
  <c r="O319" i="13"/>
  <c r="O320" i="13"/>
  <c r="O321" i="13"/>
  <c r="O322" i="13"/>
  <c r="T322" i="13" s="1"/>
  <c r="O323" i="13"/>
  <c r="O324" i="13"/>
  <c r="O325" i="13"/>
  <c r="O326" i="13"/>
  <c r="T326" i="13" s="1"/>
  <c r="O327" i="13"/>
  <c r="O328" i="13"/>
  <c r="O329" i="13"/>
  <c r="O330" i="13"/>
  <c r="T330" i="13" s="1"/>
  <c r="O331" i="13"/>
  <c r="O332" i="13"/>
  <c r="O333" i="13"/>
  <c r="O334" i="13"/>
  <c r="T334" i="13" s="1"/>
  <c r="O335" i="13"/>
  <c r="O336" i="13"/>
  <c r="O337" i="13"/>
  <c r="O338" i="13"/>
  <c r="T338" i="13" s="1"/>
  <c r="O339" i="13"/>
  <c r="O340" i="13"/>
  <c r="O341" i="13"/>
  <c r="O342" i="13"/>
  <c r="T342" i="13" s="1"/>
  <c r="O343" i="13"/>
  <c r="O344" i="13"/>
  <c r="O345" i="13"/>
  <c r="O346" i="13"/>
  <c r="T346" i="13" s="1"/>
  <c r="O347" i="13"/>
  <c r="O348" i="13"/>
  <c r="O349" i="13"/>
  <c r="O350" i="13"/>
  <c r="T350" i="13" s="1"/>
  <c r="O351" i="13"/>
  <c r="O352" i="13"/>
  <c r="O353" i="13"/>
  <c r="O354" i="13"/>
  <c r="T354" i="13" s="1"/>
  <c r="O355" i="13"/>
  <c r="O356" i="13"/>
  <c r="O357" i="13"/>
  <c r="O358" i="13"/>
  <c r="T358" i="13" s="1"/>
  <c r="O359" i="13"/>
  <c r="O360" i="13"/>
  <c r="O361" i="13"/>
  <c r="O362" i="13"/>
  <c r="T362" i="13" s="1"/>
  <c r="O363" i="13"/>
  <c r="O364" i="13"/>
  <c r="O365" i="13"/>
  <c r="O366" i="13"/>
  <c r="T366" i="13" s="1"/>
  <c r="O367" i="13"/>
  <c r="O368" i="13"/>
  <c r="O369" i="13"/>
  <c r="O370" i="13"/>
  <c r="T370" i="13" s="1"/>
  <c r="O371" i="13"/>
  <c r="O372" i="13"/>
  <c r="O373" i="13"/>
  <c r="O374" i="13"/>
  <c r="T374" i="13" s="1"/>
  <c r="O375" i="13"/>
  <c r="O376" i="13"/>
  <c r="O377" i="13"/>
  <c r="O378" i="13"/>
  <c r="T378" i="13" s="1"/>
  <c r="O379" i="13"/>
  <c r="O380" i="13"/>
  <c r="O381" i="13"/>
  <c r="O382" i="13"/>
  <c r="T382" i="13" s="1"/>
  <c r="O383" i="13"/>
  <c r="O384" i="13"/>
  <c r="O385" i="13"/>
  <c r="O386" i="13"/>
  <c r="T386" i="13" s="1"/>
  <c r="O387" i="13"/>
  <c r="O388" i="13"/>
  <c r="O389" i="13"/>
  <c r="O390" i="13"/>
  <c r="T390" i="13" s="1"/>
  <c r="O391" i="13"/>
  <c r="O392" i="13"/>
  <c r="O393" i="13"/>
  <c r="O394" i="13"/>
  <c r="T394" i="13" s="1"/>
  <c r="O395" i="13"/>
  <c r="O396" i="13"/>
  <c r="O397" i="13"/>
  <c r="O398" i="13"/>
  <c r="T398" i="13" s="1"/>
  <c r="O399" i="13"/>
  <c r="O400" i="13"/>
  <c r="O401" i="13"/>
  <c r="O402" i="13"/>
  <c r="T402" i="13" s="1"/>
  <c r="O403" i="13"/>
  <c r="O404" i="13"/>
  <c r="O405" i="13"/>
  <c r="O406" i="13"/>
  <c r="T406" i="13" s="1"/>
  <c r="O407" i="13"/>
  <c r="O408" i="13"/>
  <c r="O409" i="13"/>
  <c r="O410" i="13"/>
  <c r="T410" i="13" s="1"/>
  <c r="O411" i="13"/>
  <c r="O412" i="13"/>
  <c r="O413" i="13"/>
  <c r="O414" i="13"/>
  <c r="T414" i="13" s="1"/>
  <c r="O415" i="13"/>
  <c r="O416" i="13"/>
  <c r="O417" i="13"/>
  <c r="O418" i="13"/>
  <c r="T418" i="13" s="1"/>
  <c r="O419" i="13"/>
  <c r="O420" i="13"/>
  <c r="O421" i="13"/>
  <c r="O422" i="13"/>
  <c r="T422" i="13" s="1"/>
  <c r="O423" i="13"/>
  <c r="O424" i="13"/>
  <c r="O425" i="13"/>
  <c r="O426" i="13"/>
  <c r="T426" i="13" s="1"/>
  <c r="O2" i="13"/>
  <c r="O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O347" i="12"/>
  <c r="O348" i="12"/>
  <c r="O349" i="12"/>
  <c r="O350" i="12"/>
  <c r="O351" i="12"/>
  <c r="O352" i="12"/>
  <c r="O353" i="12"/>
  <c r="O354" i="12"/>
  <c r="O355" i="12"/>
  <c r="O356" i="12"/>
  <c r="O357" i="12"/>
  <c r="O358" i="12"/>
  <c r="O359" i="12"/>
  <c r="O360" i="12"/>
  <c r="O361" i="12"/>
  <c r="O362" i="12"/>
  <c r="O363" i="12"/>
  <c r="O364" i="12"/>
  <c r="O365" i="12"/>
  <c r="O366" i="12"/>
  <c r="O367" i="12"/>
  <c r="O368" i="12"/>
  <c r="O369" i="12"/>
  <c r="O370" i="12"/>
  <c r="O371" i="12"/>
  <c r="O372" i="12"/>
  <c r="O373" i="12"/>
  <c r="O374" i="12"/>
  <c r="O375" i="12"/>
  <c r="O376" i="12"/>
  <c r="O377" i="12"/>
  <c r="O378" i="12"/>
  <c r="O379" i="12"/>
  <c r="O380" i="12"/>
  <c r="O381" i="12"/>
  <c r="O382" i="12"/>
  <c r="O383" i="12"/>
  <c r="O384" i="12"/>
  <c r="O385" i="12"/>
  <c r="O386" i="12"/>
  <c r="O387" i="12"/>
  <c r="O388" i="12"/>
  <c r="O389" i="12"/>
  <c r="O390" i="12"/>
  <c r="O391" i="12"/>
  <c r="O392" i="12"/>
  <c r="O393" i="12"/>
  <c r="O394" i="12"/>
  <c r="O395" i="12"/>
  <c r="O396" i="12"/>
  <c r="O397" i="12"/>
  <c r="O398" i="12"/>
  <c r="O399" i="12"/>
  <c r="O400" i="12"/>
  <c r="O401" i="12"/>
  <c r="O402" i="12"/>
  <c r="O403" i="12"/>
  <c r="O404" i="12"/>
  <c r="O405" i="12"/>
  <c r="O406" i="12"/>
  <c r="O407" i="12"/>
  <c r="O408" i="12"/>
  <c r="O409" i="12"/>
  <c r="O410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O432" i="12"/>
  <c r="O433" i="12"/>
  <c r="O434" i="12"/>
  <c r="O435" i="12"/>
  <c r="O436" i="12"/>
  <c r="O437" i="12"/>
  <c r="O438" i="12"/>
  <c r="O439" i="12"/>
  <c r="O440" i="12"/>
  <c r="O441" i="12"/>
  <c r="O442" i="12"/>
  <c r="O443" i="12"/>
  <c r="O444" i="12"/>
  <c r="O445" i="12"/>
  <c r="O446" i="12"/>
  <c r="O447" i="12"/>
  <c r="O448" i="12"/>
  <c r="O449" i="12"/>
  <c r="O450" i="12"/>
  <c r="O451" i="12"/>
  <c r="O452" i="12"/>
  <c r="O453" i="12"/>
  <c r="O454" i="12"/>
  <c r="O455" i="12"/>
  <c r="O456" i="12"/>
  <c r="O457" i="12"/>
  <c r="O458" i="12"/>
  <c r="O459" i="12"/>
  <c r="O460" i="12"/>
  <c r="O461" i="12"/>
  <c r="O462" i="12"/>
  <c r="O463" i="12"/>
  <c r="O464" i="12"/>
  <c r="O465" i="12"/>
  <c r="O466" i="12"/>
  <c r="O467" i="12"/>
  <c r="O468" i="12"/>
  <c r="O469" i="12"/>
  <c r="O470" i="12"/>
  <c r="O471" i="12"/>
  <c r="O472" i="12"/>
  <c r="O473" i="12"/>
  <c r="O474" i="12"/>
  <c r="O475" i="12"/>
  <c r="O476" i="12"/>
  <c r="O477" i="12"/>
  <c r="O478" i="12"/>
  <c r="O479" i="12"/>
  <c r="O480" i="12"/>
  <c r="O481" i="12"/>
  <c r="O482" i="12"/>
  <c r="O483" i="12"/>
  <c r="O484" i="12"/>
  <c r="O485" i="12"/>
  <c r="O486" i="12"/>
  <c r="O487" i="12"/>
  <c r="O488" i="12"/>
  <c r="O489" i="12"/>
  <c r="O490" i="12"/>
  <c r="O491" i="12"/>
  <c r="O492" i="12"/>
  <c r="O493" i="12"/>
  <c r="O494" i="12"/>
  <c r="O495" i="12"/>
  <c r="O496" i="12"/>
  <c r="O497" i="12"/>
  <c r="O498" i="12"/>
  <c r="O499" i="12"/>
  <c r="O500" i="12"/>
  <c r="O501" i="12"/>
  <c r="O502" i="12"/>
  <c r="O503" i="12"/>
  <c r="O504" i="12"/>
  <c r="O505" i="12"/>
  <c r="O506" i="12"/>
  <c r="O507" i="12"/>
  <c r="O508" i="12"/>
  <c r="O509" i="12"/>
  <c r="O510" i="12"/>
  <c r="O511" i="12"/>
  <c r="O512" i="12"/>
  <c r="O513" i="12"/>
  <c r="O514" i="12"/>
  <c r="O515" i="12"/>
  <c r="O516" i="12"/>
  <c r="O517" i="12"/>
  <c r="O518" i="12"/>
  <c r="O519" i="12"/>
  <c r="O520" i="12"/>
  <c r="O521" i="12"/>
  <c r="O522" i="12"/>
  <c r="O523" i="12"/>
  <c r="O524" i="12"/>
  <c r="O525" i="12"/>
  <c r="O526" i="12"/>
  <c r="O527" i="12"/>
  <c r="O528" i="12"/>
  <c r="O529" i="12"/>
  <c r="O530" i="12"/>
  <c r="O531" i="12"/>
  <c r="O532" i="12"/>
  <c r="O533" i="12"/>
  <c r="O534" i="12"/>
  <c r="O535" i="12"/>
  <c r="O536" i="12"/>
  <c r="O537" i="12"/>
  <c r="O538" i="12"/>
  <c r="O539" i="12"/>
  <c r="O540" i="12"/>
  <c r="O541" i="12"/>
  <c r="O542" i="12"/>
  <c r="O543" i="12"/>
  <c r="O544" i="12"/>
  <c r="O545" i="12"/>
  <c r="O546" i="12"/>
  <c r="O547" i="12"/>
  <c r="O548" i="12"/>
  <c r="O549" i="12"/>
  <c r="O550" i="12"/>
  <c r="O551" i="12"/>
  <c r="O552" i="12"/>
  <c r="O553" i="12"/>
  <c r="O554" i="12"/>
  <c r="O555" i="12"/>
  <c r="O556" i="12"/>
  <c r="O557" i="12"/>
  <c r="O558" i="12"/>
  <c r="O559" i="12"/>
  <c r="O560" i="12"/>
  <c r="O561" i="12"/>
  <c r="O562" i="12"/>
  <c r="O563" i="12"/>
  <c r="O564" i="12"/>
  <c r="O565" i="12"/>
  <c r="O566" i="12"/>
  <c r="O567" i="12"/>
  <c r="O568" i="12"/>
  <c r="O569" i="12"/>
  <c r="O570" i="12"/>
  <c r="O571" i="12"/>
  <c r="O572" i="12"/>
  <c r="O573" i="12"/>
  <c r="O574" i="12"/>
  <c r="O575" i="12"/>
  <c r="O576" i="12"/>
  <c r="O577" i="12"/>
  <c r="O578" i="12"/>
  <c r="O579" i="12"/>
  <c r="O580" i="12"/>
  <c r="O581" i="12"/>
  <c r="O582" i="12"/>
  <c r="O583" i="12"/>
  <c r="O584" i="12"/>
  <c r="O585" i="12"/>
  <c r="O586" i="12"/>
  <c r="O587" i="12"/>
  <c r="O588" i="12"/>
  <c r="O589" i="12"/>
  <c r="O590" i="12"/>
  <c r="O591" i="12"/>
  <c r="O592" i="12"/>
  <c r="O593" i="12"/>
  <c r="O594" i="12"/>
  <c r="O595" i="12"/>
  <c r="O596" i="12"/>
  <c r="O597" i="12"/>
  <c r="O598" i="12"/>
  <c r="O599" i="12"/>
  <c r="O600" i="12"/>
  <c r="O601" i="12"/>
  <c r="O602" i="12"/>
  <c r="O603" i="12"/>
  <c r="O604" i="12"/>
  <c r="O605" i="12"/>
  <c r="O606" i="12"/>
  <c r="O607" i="12"/>
  <c r="O608" i="12"/>
  <c r="O609" i="12"/>
  <c r="O610" i="12"/>
  <c r="O611" i="12"/>
  <c r="O612" i="12"/>
  <c r="O613" i="12"/>
  <c r="O614" i="12"/>
  <c r="O615" i="12"/>
  <c r="O616" i="12"/>
  <c r="O617" i="12"/>
  <c r="O618" i="12"/>
  <c r="O619" i="12"/>
  <c r="O620" i="12"/>
  <c r="O621" i="12"/>
  <c r="O622" i="12"/>
  <c r="O623" i="12"/>
  <c r="O624" i="12"/>
  <c r="O625" i="12"/>
  <c r="O626" i="12"/>
  <c r="O627" i="12"/>
  <c r="O628" i="12"/>
  <c r="O629" i="12"/>
  <c r="O630" i="12"/>
  <c r="O631" i="12"/>
  <c r="O632" i="12"/>
  <c r="O633" i="12"/>
  <c r="O634" i="12"/>
  <c r="O635" i="12"/>
  <c r="O636" i="12"/>
  <c r="O637" i="12"/>
  <c r="O638" i="12"/>
  <c r="O639" i="12"/>
  <c r="O640" i="12"/>
  <c r="O641" i="12"/>
  <c r="O642" i="12"/>
  <c r="O643" i="12"/>
  <c r="O644" i="12"/>
  <c r="O645" i="12"/>
  <c r="O646" i="12"/>
  <c r="O647" i="12"/>
  <c r="O648" i="12"/>
  <c r="O649" i="12"/>
  <c r="O650" i="12"/>
  <c r="O651" i="12"/>
  <c r="O652" i="12"/>
  <c r="O653" i="12"/>
  <c r="O654" i="12"/>
  <c r="O655" i="12"/>
  <c r="O656" i="12"/>
  <c r="O657" i="12"/>
  <c r="O658" i="12"/>
  <c r="O659" i="12"/>
  <c r="O660" i="12"/>
  <c r="O661" i="12"/>
  <c r="O662" i="12"/>
  <c r="O663" i="12"/>
  <c r="O664" i="12"/>
  <c r="O665" i="12"/>
  <c r="O666" i="12"/>
  <c r="O667" i="12"/>
  <c r="O668" i="12"/>
  <c r="O669" i="12"/>
  <c r="O670" i="12"/>
  <c r="O671" i="12"/>
  <c r="O672" i="12"/>
  <c r="O673" i="12"/>
  <c r="O674" i="12"/>
  <c r="O675" i="12"/>
  <c r="O676" i="12"/>
  <c r="O677" i="12"/>
  <c r="O678" i="12"/>
  <c r="O679" i="12"/>
  <c r="O680" i="12"/>
  <c r="O681" i="12"/>
  <c r="O682" i="12"/>
  <c r="O683" i="12"/>
  <c r="O684" i="12"/>
  <c r="O685" i="12"/>
  <c r="O686" i="12"/>
  <c r="O687" i="12"/>
  <c r="O688" i="12"/>
  <c r="O689" i="12"/>
  <c r="O690" i="12"/>
  <c r="O691" i="12"/>
  <c r="O692" i="12"/>
  <c r="O693" i="12"/>
  <c r="O694" i="12"/>
  <c r="O695" i="12"/>
  <c r="O696" i="12"/>
  <c r="O697" i="12"/>
  <c r="O698" i="12"/>
  <c r="O699" i="12"/>
  <c r="O700" i="12"/>
  <c r="O701" i="12"/>
  <c r="O702" i="12"/>
  <c r="O703" i="12"/>
  <c r="O704" i="12"/>
  <c r="O705" i="12"/>
  <c r="O706" i="12"/>
  <c r="O707" i="12"/>
  <c r="O708" i="12"/>
  <c r="O709" i="12"/>
  <c r="O710" i="12"/>
  <c r="O711" i="12"/>
  <c r="O712" i="12"/>
  <c r="O713" i="12"/>
  <c r="O714" i="12"/>
  <c r="O715" i="12"/>
  <c r="O716" i="12"/>
  <c r="O717" i="12"/>
  <c r="O718" i="12"/>
  <c r="O719" i="12"/>
  <c r="O720" i="12"/>
  <c r="O721" i="12"/>
  <c r="O722" i="12"/>
  <c r="O723" i="12"/>
  <c r="O724" i="12"/>
  <c r="O725" i="12"/>
  <c r="O726" i="12"/>
  <c r="O727" i="12"/>
  <c r="O728" i="12"/>
  <c r="O729" i="12"/>
  <c r="O730" i="12"/>
  <c r="O731" i="12"/>
  <c r="O732" i="12"/>
  <c r="O733" i="12"/>
  <c r="O734" i="12"/>
  <c r="O735" i="12"/>
  <c r="O736" i="12"/>
  <c r="O737" i="12"/>
  <c r="O738" i="12"/>
  <c r="O739" i="12"/>
  <c r="O740" i="12"/>
  <c r="O741" i="12"/>
  <c r="O742" i="12"/>
  <c r="O743" i="12"/>
  <c r="O744" i="12"/>
  <c r="O745" i="12"/>
  <c r="O746" i="12"/>
  <c r="O747" i="12"/>
  <c r="O748" i="12"/>
  <c r="O749" i="12"/>
  <c r="O750" i="12"/>
  <c r="O751" i="12"/>
  <c r="O752" i="12"/>
  <c r="O753" i="12"/>
  <c r="O754" i="12"/>
  <c r="O755" i="12"/>
  <c r="O756" i="12"/>
  <c r="O757" i="12"/>
  <c r="O758" i="12"/>
  <c r="O759" i="12"/>
  <c r="O760" i="12"/>
  <c r="O761" i="12"/>
  <c r="O762" i="12"/>
  <c r="O763" i="12"/>
  <c r="O764" i="12"/>
  <c r="O765" i="12"/>
  <c r="O766" i="12"/>
  <c r="O767" i="12"/>
  <c r="O768" i="12"/>
  <c r="O769" i="12"/>
  <c r="O770" i="12"/>
  <c r="O771" i="12"/>
  <c r="O772" i="12"/>
  <c r="O773" i="12"/>
  <c r="O774" i="12"/>
  <c r="O775" i="12"/>
  <c r="O776" i="12"/>
  <c r="O777" i="12"/>
  <c r="O778" i="12"/>
  <c r="O779" i="12"/>
  <c r="O780" i="12"/>
  <c r="O781" i="12"/>
  <c r="O782" i="12"/>
  <c r="O783" i="12"/>
  <c r="O784" i="12"/>
  <c r="O785" i="12"/>
  <c r="O786" i="12"/>
  <c r="O787" i="12"/>
  <c r="O788" i="12"/>
  <c r="O789" i="12"/>
  <c r="O790" i="12"/>
  <c r="O791" i="12"/>
  <c r="O792" i="12"/>
  <c r="O793" i="12"/>
  <c r="O794" i="12"/>
  <c r="O795" i="12"/>
  <c r="O796" i="12"/>
  <c r="O797" i="12"/>
  <c r="O798" i="12"/>
  <c r="O799" i="12"/>
  <c r="O800" i="12"/>
  <c r="O801" i="12"/>
  <c r="O802" i="12"/>
  <c r="O803" i="12"/>
  <c r="O804" i="12"/>
  <c r="O805" i="12"/>
  <c r="O806" i="12"/>
  <c r="O807" i="12"/>
  <c r="O808" i="12"/>
  <c r="O809" i="12"/>
  <c r="O810" i="12"/>
  <c r="O811" i="12"/>
  <c r="O812" i="12"/>
  <c r="O813" i="12"/>
  <c r="O814" i="12"/>
  <c r="O815" i="12"/>
  <c r="O816" i="12"/>
  <c r="O817" i="12"/>
  <c r="O818" i="12"/>
  <c r="O819" i="12"/>
  <c r="O820" i="12"/>
  <c r="O821" i="12"/>
  <c r="O822" i="12"/>
  <c r="O823" i="12"/>
  <c r="O824" i="12"/>
  <c r="O825" i="12"/>
  <c r="O826" i="12"/>
  <c r="O827" i="12"/>
  <c r="O828" i="12"/>
  <c r="O829" i="12"/>
  <c r="O830" i="12"/>
  <c r="O831" i="12"/>
  <c r="O832" i="12"/>
  <c r="O833" i="12"/>
  <c r="O834" i="12"/>
  <c r="O835" i="12"/>
  <c r="O836" i="12"/>
  <c r="O837" i="12"/>
  <c r="O838" i="12"/>
  <c r="O839" i="12"/>
  <c r="O840" i="12"/>
  <c r="O841" i="12"/>
  <c r="O842" i="12"/>
  <c r="O843" i="12"/>
  <c r="O844" i="12"/>
  <c r="O845" i="12"/>
  <c r="O846" i="12"/>
  <c r="O847" i="12"/>
  <c r="O848" i="12"/>
  <c r="O849" i="12"/>
  <c r="O850" i="12"/>
  <c r="O851" i="12"/>
  <c r="O852" i="12"/>
  <c r="O853" i="12"/>
  <c r="O854" i="12"/>
  <c r="O855" i="12"/>
  <c r="O856" i="12"/>
  <c r="O857" i="12"/>
  <c r="O858" i="12"/>
  <c r="O859" i="12"/>
  <c r="O860" i="12"/>
  <c r="O861" i="12"/>
  <c r="O862" i="12"/>
  <c r="O863" i="12"/>
  <c r="O864" i="12"/>
  <c r="O865" i="12"/>
  <c r="O866" i="12"/>
  <c r="O867" i="12"/>
  <c r="O868" i="12"/>
  <c r="O869" i="12"/>
  <c r="O870" i="12"/>
  <c r="O871" i="12"/>
  <c r="O872" i="12"/>
  <c r="O873" i="12"/>
  <c r="O874" i="12"/>
  <c r="O875" i="12"/>
  <c r="O876" i="12"/>
  <c r="O877" i="12"/>
  <c r="O878" i="12"/>
  <c r="O879" i="12"/>
  <c r="O880" i="12"/>
  <c r="O881" i="12"/>
  <c r="O882" i="12"/>
  <c r="O883" i="12"/>
  <c r="O884" i="12"/>
  <c r="O885" i="12"/>
  <c r="O886" i="12"/>
  <c r="O887" i="12"/>
  <c r="O888" i="12"/>
  <c r="O889" i="12"/>
  <c r="O890" i="12"/>
  <c r="O891" i="12"/>
  <c r="O892" i="12"/>
  <c r="O893" i="12"/>
  <c r="O894" i="12"/>
  <c r="O895" i="12"/>
  <c r="O896" i="12"/>
  <c r="O897" i="12"/>
  <c r="O898" i="12"/>
  <c r="O899" i="12"/>
  <c r="O900" i="12"/>
  <c r="O901" i="12"/>
  <c r="O902" i="12"/>
  <c r="O903" i="12"/>
  <c r="O904" i="12"/>
  <c r="O905" i="12"/>
  <c r="O906" i="12"/>
  <c r="O907" i="12"/>
  <c r="O908" i="12"/>
  <c r="O909" i="12"/>
  <c r="O910" i="12"/>
  <c r="O911" i="12"/>
  <c r="O912" i="12"/>
  <c r="O913" i="12"/>
  <c r="O914" i="12"/>
  <c r="O915" i="12"/>
  <c r="O916" i="12"/>
  <c r="O917" i="12"/>
  <c r="O918" i="12"/>
  <c r="O2" i="12"/>
  <c r="F55" i="6"/>
  <c r="A55" i="6" s="1"/>
  <c r="F56" i="6"/>
  <c r="A56" i="6" s="1"/>
  <c r="F57" i="6"/>
  <c r="A57" i="6" s="1"/>
  <c r="F58" i="6"/>
  <c r="A58" i="6" s="1"/>
  <c r="F59" i="6"/>
  <c r="A59" i="6" s="1"/>
  <c r="F60" i="6"/>
  <c r="A60" i="6" s="1"/>
  <c r="F61" i="6"/>
  <c r="A61" i="6" s="1"/>
  <c r="F62" i="6"/>
  <c r="A62" i="6" s="1"/>
  <c r="F63" i="6"/>
  <c r="A63" i="6" s="1"/>
  <c r="F64" i="6"/>
  <c r="A64" i="6" s="1"/>
  <c r="F65" i="6"/>
  <c r="A65" i="6" s="1"/>
  <c r="F66" i="6"/>
  <c r="A66" i="6" s="1"/>
  <c r="F67" i="6"/>
  <c r="A67" i="6" s="1"/>
  <c r="F68" i="6"/>
  <c r="A68" i="6" s="1"/>
  <c r="F69" i="6"/>
  <c r="A69" i="6" s="1"/>
  <c r="F70" i="6"/>
  <c r="A70" i="6" s="1"/>
  <c r="F71" i="6"/>
  <c r="A71" i="6" s="1"/>
  <c r="F72" i="6"/>
  <c r="A72" i="6" s="1"/>
  <c r="F73" i="6"/>
  <c r="A73" i="6" s="1"/>
  <c r="F74" i="6"/>
  <c r="A74" i="6" s="1"/>
  <c r="F75" i="6"/>
  <c r="A75" i="6" s="1"/>
  <c r="F76" i="6"/>
  <c r="A76" i="6" s="1"/>
  <c r="F77" i="6"/>
  <c r="A77" i="6" s="1"/>
  <c r="F78" i="6"/>
  <c r="A78" i="6" s="1"/>
  <c r="F79" i="6"/>
  <c r="A79" i="6" s="1"/>
  <c r="F80" i="6"/>
  <c r="A80" i="6" s="1"/>
  <c r="F81" i="6"/>
  <c r="A81" i="6" s="1"/>
  <c r="F54" i="6"/>
  <c r="A54" i="6" s="1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38" i="11"/>
  <c r="P178" i="13"/>
  <c r="Q178" i="13"/>
  <c r="R178" i="13"/>
  <c r="S178" i="13"/>
  <c r="U178" i="13"/>
  <c r="P179" i="13"/>
  <c r="Q179" i="13"/>
  <c r="R179" i="13"/>
  <c r="S179" i="13"/>
  <c r="U179" i="13"/>
  <c r="P180" i="13"/>
  <c r="Q180" i="13"/>
  <c r="R180" i="13"/>
  <c r="S180" i="13"/>
  <c r="T180" i="13"/>
  <c r="U180" i="13"/>
  <c r="P181" i="13"/>
  <c r="Q181" i="13"/>
  <c r="R181" i="13"/>
  <c r="S181" i="13"/>
  <c r="T181" i="13"/>
  <c r="U181" i="13"/>
  <c r="P182" i="13"/>
  <c r="Q182" i="13"/>
  <c r="R182" i="13"/>
  <c r="S182" i="13"/>
  <c r="U182" i="13"/>
  <c r="P183" i="13"/>
  <c r="Q183" i="13"/>
  <c r="R183" i="13"/>
  <c r="S183" i="13"/>
  <c r="T183" i="13"/>
  <c r="U183" i="13"/>
  <c r="P184" i="13"/>
  <c r="Q184" i="13"/>
  <c r="R184" i="13"/>
  <c r="S184" i="13"/>
  <c r="T184" i="13"/>
  <c r="U184" i="13"/>
  <c r="P185" i="13"/>
  <c r="Q185" i="13"/>
  <c r="R185" i="13"/>
  <c r="S185" i="13"/>
  <c r="T185" i="13"/>
  <c r="U185" i="13"/>
  <c r="P186" i="13"/>
  <c r="Q186" i="13"/>
  <c r="R186" i="13"/>
  <c r="S186" i="13"/>
  <c r="U186" i="13"/>
  <c r="P187" i="13"/>
  <c r="Q187" i="13"/>
  <c r="R187" i="13"/>
  <c r="S187" i="13"/>
  <c r="T187" i="13"/>
  <c r="U187" i="13"/>
  <c r="P188" i="13"/>
  <c r="Q188" i="13"/>
  <c r="R188" i="13"/>
  <c r="S188" i="13"/>
  <c r="T188" i="13"/>
  <c r="U188" i="13"/>
  <c r="P189" i="13"/>
  <c r="Q189" i="13"/>
  <c r="R189" i="13"/>
  <c r="S189" i="13"/>
  <c r="T189" i="13"/>
  <c r="U189" i="13"/>
  <c r="P190" i="13"/>
  <c r="Q190" i="13"/>
  <c r="R190" i="13"/>
  <c r="S190" i="13"/>
  <c r="U190" i="13"/>
  <c r="P191" i="13"/>
  <c r="Q191" i="13"/>
  <c r="R191" i="13"/>
  <c r="S191" i="13"/>
  <c r="T191" i="13"/>
  <c r="U191" i="13"/>
  <c r="P192" i="13"/>
  <c r="Q192" i="13"/>
  <c r="R192" i="13"/>
  <c r="S192" i="13"/>
  <c r="T192" i="13"/>
  <c r="U192" i="13"/>
  <c r="P193" i="13"/>
  <c r="Q193" i="13"/>
  <c r="R193" i="13"/>
  <c r="S193" i="13"/>
  <c r="T193" i="13"/>
  <c r="U193" i="13"/>
  <c r="P194" i="13"/>
  <c r="Q194" i="13"/>
  <c r="R194" i="13"/>
  <c r="S194" i="13"/>
  <c r="U194" i="13"/>
  <c r="P195" i="13"/>
  <c r="Q195" i="13"/>
  <c r="R195" i="13"/>
  <c r="S195" i="13"/>
  <c r="T195" i="13"/>
  <c r="U195" i="13"/>
  <c r="P196" i="13"/>
  <c r="Q196" i="13"/>
  <c r="R196" i="13"/>
  <c r="S196" i="13"/>
  <c r="T196" i="13"/>
  <c r="U196" i="13"/>
  <c r="P197" i="13"/>
  <c r="Q197" i="13"/>
  <c r="R197" i="13"/>
  <c r="S197" i="13"/>
  <c r="T197" i="13"/>
  <c r="U197" i="13"/>
  <c r="P198" i="13"/>
  <c r="Q198" i="13"/>
  <c r="R198" i="13"/>
  <c r="S198" i="13"/>
  <c r="U198" i="13"/>
  <c r="P199" i="13"/>
  <c r="Q199" i="13"/>
  <c r="R199" i="13"/>
  <c r="S199" i="13"/>
  <c r="T199" i="13"/>
  <c r="U199" i="13"/>
  <c r="P200" i="13"/>
  <c r="Q200" i="13"/>
  <c r="R200" i="13"/>
  <c r="S200" i="13"/>
  <c r="T200" i="13"/>
  <c r="U200" i="13"/>
  <c r="P201" i="13"/>
  <c r="Q201" i="13"/>
  <c r="R201" i="13"/>
  <c r="S201" i="13"/>
  <c r="T201" i="13"/>
  <c r="U201" i="13"/>
  <c r="P202" i="13"/>
  <c r="Q202" i="13"/>
  <c r="R202" i="13"/>
  <c r="S202" i="13"/>
  <c r="U202" i="13"/>
  <c r="P203" i="13"/>
  <c r="Q203" i="13"/>
  <c r="R203" i="13"/>
  <c r="S203" i="13"/>
  <c r="T203" i="13"/>
  <c r="U203" i="13"/>
  <c r="P204" i="13"/>
  <c r="Q204" i="13"/>
  <c r="R204" i="13"/>
  <c r="S204" i="13"/>
  <c r="T204" i="13"/>
  <c r="U204" i="13"/>
  <c r="P205" i="13"/>
  <c r="Q205" i="13"/>
  <c r="R205" i="13"/>
  <c r="S205" i="13"/>
  <c r="T205" i="13"/>
  <c r="U205" i="13"/>
  <c r="P206" i="13"/>
  <c r="Q206" i="13"/>
  <c r="R206" i="13"/>
  <c r="S206" i="13"/>
  <c r="U206" i="13"/>
  <c r="P207" i="13"/>
  <c r="Q207" i="13"/>
  <c r="R207" i="13"/>
  <c r="S207" i="13"/>
  <c r="T207" i="13"/>
  <c r="U207" i="13"/>
  <c r="P208" i="13"/>
  <c r="Q208" i="13"/>
  <c r="R208" i="13"/>
  <c r="S208" i="13"/>
  <c r="T208" i="13"/>
  <c r="U208" i="13"/>
  <c r="P209" i="13"/>
  <c r="Q209" i="13"/>
  <c r="R209" i="13"/>
  <c r="S209" i="13"/>
  <c r="T209" i="13"/>
  <c r="U209" i="13"/>
  <c r="P210" i="13"/>
  <c r="Q210" i="13"/>
  <c r="R210" i="13"/>
  <c r="S210" i="13"/>
  <c r="U210" i="13"/>
  <c r="P211" i="13"/>
  <c r="Q211" i="13"/>
  <c r="R211" i="13"/>
  <c r="S211" i="13"/>
  <c r="T211" i="13"/>
  <c r="U211" i="13"/>
  <c r="P212" i="13"/>
  <c r="Q212" i="13"/>
  <c r="R212" i="13"/>
  <c r="S212" i="13"/>
  <c r="T212" i="13"/>
  <c r="U212" i="13"/>
  <c r="P213" i="13"/>
  <c r="Q213" i="13"/>
  <c r="R213" i="13"/>
  <c r="S213" i="13"/>
  <c r="T213" i="13"/>
  <c r="U213" i="13"/>
  <c r="P214" i="13"/>
  <c r="Q214" i="13"/>
  <c r="R214" i="13"/>
  <c r="S214" i="13"/>
  <c r="U214" i="13"/>
  <c r="P215" i="13"/>
  <c r="Q215" i="13"/>
  <c r="R215" i="13"/>
  <c r="S215" i="13"/>
  <c r="T215" i="13"/>
  <c r="U215" i="13"/>
  <c r="P216" i="13"/>
  <c r="Q216" i="13"/>
  <c r="R216" i="13"/>
  <c r="S216" i="13"/>
  <c r="T216" i="13"/>
  <c r="U216" i="13"/>
  <c r="P217" i="13"/>
  <c r="Q217" i="13"/>
  <c r="R217" i="13"/>
  <c r="S217" i="13"/>
  <c r="T217" i="13"/>
  <c r="U217" i="13"/>
  <c r="P218" i="13"/>
  <c r="Q218" i="13"/>
  <c r="R218" i="13"/>
  <c r="S218" i="13"/>
  <c r="U218" i="13"/>
  <c r="P219" i="13"/>
  <c r="Q219" i="13"/>
  <c r="R219" i="13"/>
  <c r="S219" i="13"/>
  <c r="T219" i="13"/>
  <c r="U219" i="13"/>
  <c r="P220" i="13"/>
  <c r="Q220" i="13"/>
  <c r="R220" i="13"/>
  <c r="S220" i="13"/>
  <c r="T220" i="13"/>
  <c r="U220" i="13"/>
  <c r="P221" i="13"/>
  <c r="Q221" i="13"/>
  <c r="R221" i="13"/>
  <c r="S221" i="13"/>
  <c r="T221" i="13"/>
  <c r="U221" i="13"/>
  <c r="P222" i="13"/>
  <c r="Q222" i="13"/>
  <c r="R222" i="13"/>
  <c r="S222" i="13"/>
  <c r="U222" i="13"/>
  <c r="P223" i="13"/>
  <c r="Q223" i="13"/>
  <c r="R223" i="13"/>
  <c r="S223" i="13"/>
  <c r="T223" i="13"/>
  <c r="U223" i="13"/>
  <c r="P224" i="13"/>
  <c r="Q224" i="13"/>
  <c r="R224" i="13"/>
  <c r="S224" i="13"/>
  <c r="T224" i="13"/>
  <c r="U224" i="13"/>
  <c r="P225" i="13"/>
  <c r="Q225" i="13"/>
  <c r="R225" i="13"/>
  <c r="S225" i="13"/>
  <c r="T225" i="13"/>
  <c r="U225" i="13"/>
  <c r="P226" i="13"/>
  <c r="Q226" i="13"/>
  <c r="R226" i="13"/>
  <c r="S226" i="13"/>
  <c r="U226" i="13"/>
  <c r="P227" i="13"/>
  <c r="Q227" i="13"/>
  <c r="R227" i="13"/>
  <c r="S227" i="13"/>
  <c r="T227" i="13"/>
  <c r="U227" i="13"/>
  <c r="P228" i="13"/>
  <c r="Q228" i="13"/>
  <c r="R228" i="13"/>
  <c r="S228" i="13"/>
  <c r="T228" i="13"/>
  <c r="U228" i="13"/>
  <c r="P229" i="13"/>
  <c r="Q229" i="13"/>
  <c r="R229" i="13"/>
  <c r="S229" i="13"/>
  <c r="T229" i="13"/>
  <c r="U229" i="13"/>
  <c r="P230" i="13"/>
  <c r="Q230" i="13"/>
  <c r="R230" i="13"/>
  <c r="S230" i="13"/>
  <c r="U230" i="13"/>
  <c r="P231" i="13"/>
  <c r="Q231" i="13"/>
  <c r="R231" i="13"/>
  <c r="S231" i="13"/>
  <c r="T231" i="13"/>
  <c r="U231" i="13"/>
  <c r="P232" i="13"/>
  <c r="Q232" i="13"/>
  <c r="R232" i="13"/>
  <c r="S232" i="13"/>
  <c r="T232" i="13"/>
  <c r="U232" i="13"/>
  <c r="P233" i="13"/>
  <c r="Q233" i="13"/>
  <c r="R233" i="13"/>
  <c r="S233" i="13"/>
  <c r="T233" i="13"/>
  <c r="U233" i="13"/>
  <c r="P234" i="13"/>
  <c r="Q234" i="13"/>
  <c r="R234" i="13"/>
  <c r="S234" i="13"/>
  <c r="U234" i="13"/>
  <c r="P235" i="13"/>
  <c r="Q235" i="13"/>
  <c r="R235" i="13"/>
  <c r="S235" i="13"/>
  <c r="T235" i="13"/>
  <c r="U235" i="13"/>
  <c r="P236" i="13"/>
  <c r="Q236" i="13"/>
  <c r="R236" i="13"/>
  <c r="S236" i="13"/>
  <c r="T236" i="13"/>
  <c r="U236" i="13"/>
  <c r="P237" i="13"/>
  <c r="Q237" i="13"/>
  <c r="R237" i="13"/>
  <c r="S237" i="13"/>
  <c r="T237" i="13"/>
  <c r="U237" i="13"/>
  <c r="P238" i="13"/>
  <c r="Q238" i="13"/>
  <c r="R238" i="13"/>
  <c r="S238" i="13"/>
  <c r="U238" i="13"/>
  <c r="P239" i="13"/>
  <c r="Q239" i="13"/>
  <c r="R239" i="13"/>
  <c r="S239" i="13"/>
  <c r="T239" i="13"/>
  <c r="U239" i="13"/>
  <c r="P240" i="13"/>
  <c r="Q240" i="13"/>
  <c r="R240" i="13"/>
  <c r="S240" i="13"/>
  <c r="T240" i="13"/>
  <c r="U240" i="13"/>
  <c r="P241" i="13"/>
  <c r="Q241" i="13"/>
  <c r="R241" i="13"/>
  <c r="S241" i="13"/>
  <c r="T241" i="13"/>
  <c r="U241" i="13"/>
  <c r="P242" i="13"/>
  <c r="Q242" i="13"/>
  <c r="R242" i="13"/>
  <c r="S242" i="13"/>
  <c r="U242" i="13"/>
  <c r="P243" i="13"/>
  <c r="Q243" i="13"/>
  <c r="R243" i="13"/>
  <c r="S243" i="13"/>
  <c r="T243" i="13"/>
  <c r="U243" i="13"/>
  <c r="P244" i="13"/>
  <c r="Q244" i="13"/>
  <c r="R244" i="13"/>
  <c r="S244" i="13"/>
  <c r="T244" i="13"/>
  <c r="U244" i="13"/>
  <c r="P245" i="13"/>
  <c r="Q245" i="13"/>
  <c r="R245" i="13"/>
  <c r="S245" i="13"/>
  <c r="T245" i="13"/>
  <c r="U245" i="13"/>
  <c r="P246" i="13"/>
  <c r="Q246" i="13"/>
  <c r="R246" i="13"/>
  <c r="S246" i="13"/>
  <c r="U246" i="13"/>
  <c r="P247" i="13"/>
  <c r="Q247" i="13"/>
  <c r="R247" i="13"/>
  <c r="S247" i="13"/>
  <c r="T247" i="13"/>
  <c r="U247" i="13"/>
  <c r="P248" i="13"/>
  <c r="Q248" i="13"/>
  <c r="R248" i="13"/>
  <c r="S248" i="13"/>
  <c r="T248" i="13"/>
  <c r="U248" i="13"/>
  <c r="P249" i="13"/>
  <c r="Q249" i="13"/>
  <c r="R249" i="13"/>
  <c r="S249" i="13"/>
  <c r="T249" i="13"/>
  <c r="U249" i="13"/>
  <c r="P250" i="13"/>
  <c r="Q250" i="13"/>
  <c r="R250" i="13"/>
  <c r="S250" i="13"/>
  <c r="U250" i="13"/>
  <c r="P251" i="13"/>
  <c r="Q251" i="13"/>
  <c r="R251" i="13"/>
  <c r="S251" i="13"/>
  <c r="T251" i="13"/>
  <c r="U251" i="13"/>
  <c r="P252" i="13"/>
  <c r="Q252" i="13"/>
  <c r="R252" i="13"/>
  <c r="S252" i="13"/>
  <c r="T252" i="13"/>
  <c r="U252" i="13"/>
  <c r="P253" i="13"/>
  <c r="Q253" i="13"/>
  <c r="R253" i="13"/>
  <c r="S253" i="13"/>
  <c r="T253" i="13"/>
  <c r="U253" i="13"/>
  <c r="P254" i="13"/>
  <c r="Q254" i="13"/>
  <c r="R254" i="13"/>
  <c r="S254" i="13"/>
  <c r="U254" i="13"/>
  <c r="P255" i="13"/>
  <c r="Q255" i="13"/>
  <c r="R255" i="13"/>
  <c r="S255" i="13"/>
  <c r="T255" i="13"/>
  <c r="U255" i="13"/>
  <c r="P256" i="13"/>
  <c r="Q256" i="13"/>
  <c r="R256" i="13"/>
  <c r="S256" i="13"/>
  <c r="T256" i="13"/>
  <c r="U256" i="13"/>
  <c r="P257" i="13"/>
  <c r="Q257" i="13"/>
  <c r="R257" i="13"/>
  <c r="S257" i="13"/>
  <c r="T257" i="13"/>
  <c r="U257" i="13"/>
  <c r="P258" i="13"/>
  <c r="Q258" i="13"/>
  <c r="R258" i="13"/>
  <c r="S258" i="13"/>
  <c r="U258" i="13"/>
  <c r="P259" i="13"/>
  <c r="Q259" i="13"/>
  <c r="R259" i="13"/>
  <c r="S259" i="13"/>
  <c r="T259" i="13"/>
  <c r="U259" i="13"/>
  <c r="P260" i="13"/>
  <c r="Q260" i="13"/>
  <c r="R260" i="13"/>
  <c r="S260" i="13"/>
  <c r="T260" i="13"/>
  <c r="U260" i="13"/>
  <c r="P261" i="13"/>
  <c r="Q261" i="13"/>
  <c r="R261" i="13"/>
  <c r="S261" i="13"/>
  <c r="T261" i="13"/>
  <c r="U261" i="13"/>
  <c r="P262" i="13"/>
  <c r="Q262" i="13"/>
  <c r="R262" i="13"/>
  <c r="S262" i="13"/>
  <c r="U262" i="13"/>
  <c r="P263" i="13"/>
  <c r="Q263" i="13"/>
  <c r="R263" i="13"/>
  <c r="S263" i="13"/>
  <c r="T263" i="13"/>
  <c r="U263" i="13"/>
  <c r="P264" i="13"/>
  <c r="Q264" i="13"/>
  <c r="R264" i="13"/>
  <c r="S264" i="13"/>
  <c r="T264" i="13"/>
  <c r="U264" i="13"/>
  <c r="P265" i="13"/>
  <c r="Q265" i="13"/>
  <c r="R265" i="13"/>
  <c r="S265" i="13"/>
  <c r="T265" i="13"/>
  <c r="U265" i="13"/>
  <c r="P266" i="13"/>
  <c r="Q266" i="13"/>
  <c r="R266" i="13"/>
  <c r="S266" i="13"/>
  <c r="U266" i="13"/>
  <c r="P267" i="13"/>
  <c r="Q267" i="13"/>
  <c r="R267" i="13"/>
  <c r="S267" i="13"/>
  <c r="T267" i="13"/>
  <c r="U267" i="13"/>
  <c r="P268" i="13"/>
  <c r="Q268" i="13"/>
  <c r="R268" i="13"/>
  <c r="S268" i="13"/>
  <c r="T268" i="13"/>
  <c r="U268" i="13"/>
  <c r="P269" i="13"/>
  <c r="Q269" i="13"/>
  <c r="R269" i="13"/>
  <c r="S269" i="13"/>
  <c r="T269" i="13"/>
  <c r="U269" i="13"/>
  <c r="P270" i="13"/>
  <c r="Q270" i="13"/>
  <c r="R270" i="13"/>
  <c r="S270" i="13"/>
  <c r="U270" i="13"/>
  <c r="P271" i="13"/>
  <c r="Q271" i="13"/>
  <c r="R271" i="13"/>
  <c r="S271" i="13"/>
  <c r="T271" i="13"/>
  <c r="U271" i="13"/>
  <c r="P272" i="13"/>
  <c r="Q272" i="13"/>
  <c r="R272" i="13"/>
  <c r="S272" i="13"/>
  <c r="T272" i="13"/>
  <c r="U272" i="13"/>
  <c r="P273" i="13"/>
  <c r="Q273" i="13"/>
  <c r="R273" i="13"/>
  <c r="S273" i="13"/>
  <c r="T273" i="13"/>
  <c r="U273" i="13"/>
  <c r="P274" i="13"/>
  <c r="Q274" i="13"/>
  <c r="R274" i="13"/>
  <c r="S274" i="13"/>
  <c r="U274" i="13"/>
  <c r="P275" i="13"/>
  <c r="Q275" i="13"/>
  <c r="R275" i="13"/>
  <c r="S275" i="13"/>
  <c r="T275" i="13"/>
  <c r="U275" i="13"/>
  <c r="P276" i="13"/>
  <c r="Q276" i="13"/>
  <c r="R276" i="13"/>
  <c r="S276" i="13"/>
  <c r="T276" i="13"/>
  <c r="U276" i="13"/>
  <c r="P277" i="13"/>
  <c r="Q277" i="13"/>
  <c r="R277" i="13"/>
  <c r="S277" i="13"/>
  <c r="T277" i="13"/>
  <c r="U277" i="13"/>
  <c r="P278" i="13"/>
  <c r="Q278" i="13"/>
  <c r="R278" i="13"/>
  <c r="S278" i="13"/>
  <c r="U278" i="13"/>
  <c r="P279" i="13"/>
  <c r="Q279" i="13"/>
  <c r="R279" i="13"/>
  <c r="S279" i="13"/>
  <c r="T279" i="13"/>
  <c r="U279" i="13"/>
  <c r="P280" i="13"/>
  <c r="Q280" i="13"/>
  <c r="R280" i="13"/>
  <c r="S280" i="13"/>
  <c r="T280" i="13"/>
  <c r="U280" i="13"/>
  <c r="P281" i="13"/>
  <c r="Q281" i="13"/>
  <c r="R281" i="13"/>
  <c r="S281" i="13"/>
  <c r="T281" i="13"/>
  <c r="U281" i="13"/>
  <c r="P282" i="13"/>
  <c r="Q282" i="13"/>
  <c r="R282" i="13"/>
  <c r="S282" i="13"/>
  <c r="U282" i="13"/>
  <c r="P283" i="13"/>
  <c r="Q283" i="13"/>
  <c r="R283" i="13"/>
  <c r="S283" i="13"/>
  <c r="T283" i="13"/>
  <c r="U283" i="13"/>
  <c r="P284" i="13"/>
  <c r="Q284" i="13"/>
  <c r="R284" i="13"/>
  <c r="S284" i="13"/>
  <c r="T284" i="13"/>
  <c r="U284" i="13"/>
  <c r="P285" i="13"/>
  <c r="Q285" i="13"/>
  <c r="R285" i="13"/>
  <c r="S285" i="13"/>
  <c r="T285" i="13"/>
  <c r="U285" i="13"/>
  <c r="P286" i="13"/>
  <c r="Q286" i="13"/>
  <c r="R286" i="13"/>
  <c r="S286" i="13"/>
  <c r="U286" i="13"/>
  <c r="P287" i="13"/>
  <c r="Q287" i="13"/>
  <c r="R287" i="13"/>
  <c r="S287" i="13"/>
  <c r="T287" i="13"/>
  <c r="U287" i="13"/>
  <c r="P288" i="13"/>
  <c r="Q288" i="13"/>
  <c r="R288" i="13"/>
  <c r="S288" i="13"/>
  <c r="T288" i="13"/>
  <c r="U288" i="13"/>
  <c r="P289" i="13"/>
  <c r="Q289" i="13"/>
  <c r="R289" i="13"/>
  <c r="S289" i="13"/>
  <c r="T289" i="13"/>
  <c r="U289" i="13"/>
  <c r="P290" i="13"/>
  <c r="Q290" i="13"/>
  <c r="R290" i="13"/>
  <c r="S290" i="13"/>
  <c r="U290" i="13"/>
  <c r="P291" i="13"/>
  <c r="Q291" i="13"/>
  <c r="R291" i="13"/>
  <c r="S291" i="13"/>
  <c r="T291" i="13"/>
  <c r="U291" i="13"/>
  <c r="P292" i="13"/>
  <c r="Q292" i="13"/>
  <c r="R292" i="13"/>
  <c r="S292" i="13"/>
  <c r="T292" i="13"/>
  <c r="U292" i="13"/>
  <c r="P293" i="13"/>
  <c r="Q293" i="13"/>
  <c r="R293" i="13"/>
  <c r="S293" i="13"/>
  <c r="T293" i="13"/>
  <c r="U293" i="13"/>
  <c r="P294" i="13"/>
  <c r="Q294" i="13"/>
  <c r="R294" i="13"/>
  <c r="S294" i="13"/>
  <c r="U294" i="13"/>
  <c r="P295" i="13"/>
  <c r="Q295" i="13"/>
  <c r="R295" i="13"/>
  <c r="S295" i="13"/>
  <c r="T295" i="13"/>
  <c r="U295" i="13"/>
  <c r="P296" i="13"/>
  <c r="Q296" i="13"/>
  <c r="R296" i="13"/>
  <c r="S296" i="13"/>
  <c r="T296" i="13"/>
  <c r="U296" i="13"/>
  <c r="P297" i="13"/>
  <c r="Q297" i="13"/>
  <c r="R297" i="13"/>
  <c r="S297" i="13"/>
  <c r="T297" i="13"/>
  <c r="U297" i="13"/>
  <c r="P298" i="13"/>
  <c r="Q298" i="13"/>
  <c r="R298" i="13"/>
  <c r="S298" i="13"/>
  <c r="U298" i="13"/>
  <c r="P299" i="13"/>
  <c r="Q299" i="13"/>
  <c r="R299" i="13"/>
  <c r="S299" i="13"/>
  <c r="T299" i="13"/>
  <c r="U299" i="13"/>
  <c r="P300" i="13"/>
  <c r="Q300" i="13"/>
  <c r="R300" i="13"/>
  <c r="S300" i="13"/>
  <c r="T300" i="13"/>
  <c r="U300" i="13"/>
  <c r="P301" i="13"/>
  <c r="Q301" i="13"/>
  <c r="R301" i="13"/>
  <c r="S301" i="13"/>
  <c r="T301" i="13"/>
  <c r="U301" i="13"/>
  <c r="P302" i="13"/>
  <c r="Q302" i="13"/>
  <c r="R302" i="13"/>
  <c r="S302" i="13"/>
  <c r="U302" i="13"/>
  <c r="P303" i="13"/>
  <c r="Q303" i="13"/>
  <c r="R303" i="13"/>
  <c r="S303" i="13"/>
  <c r="T303" i="13"/>
  <c r="U303" i="13"/>
  <c r="P304" i="13"/>
  <c r="Q304" i="13"/>
  <c r="R304" i="13"/>
  <c r="S304" i="13"/>
  <c r="T304" i="13"/>
  <c r="U304" i="13"/>
  <c r="P305" i="13"/>
  <c r="Q305" i="13"/>
  <c r="R305" i="13"/>
  <c r="S305" i="13"/>
  <c r="T305" i="13"/>
  <c r="U305" i="13"/>
  <c r="P306" i="13"/>
  <c r="Q306" i="13"/>
  <c r="R306" i="13"/>
  <c r="S306" i="13"/>
  <c r="U306" i="13"/>
  <c r="P307" i="13"/>
  <c r="Q307" i="13"/>
  <c r="R307" i="13"/>
  <c r="S307" i="13"/>
  <c r="T307" i="13"/>
  <c r="U307" i="13"/>
  <c r="P308" i="13"/>
  <c r="Q308" i="13"/>
  <c r="R308" i="13"/>
  <c r="S308" i="13"/>
  <c r="T308" i="13"/>
  <c r="U308" i="13"/>
  <c r="P309" i="13"/>
  <c r="Q309" i="13"/>
  <c r="R309" i="13"/>
  <c r="S309" i="13"/>
  <c r="T309" i="13"/>
  <c r="U309" i="13"/>
  <c r="P310" i="13"/>
  <c r="Q310" i="13"/>
  <c r="R310" i="13"/>
  <c r="S310" i="13"/>
  <c r="U310" i="13"/>
  <c r="P311" i="13"/>
  <c r="Q311" i="13"/>
  <c r="R311" i="13"/>
  <c r="S311" i="13"/>
  <c r="T311" i="13"/>
  <c r="U311" i="13"/>
  <c r="P312" i="13"/>
  <c r="Q312" i="13"/>
  <c r="R312" i="13"/>
  <c r="S312" i="13"/>
  <c r="T312" i="13"/>
  <c r="U312" i="13"/>
  <c r="P313" i="13"/>
  <c r="Q313" i="13"/>
  <c r="R313" i="13"/>
  <c r="S313" i="13"/>
  <c r="T313" i="13"/>
  <c r="U313" i="13"/>
  <c r="P314" i="13"/>
  <c r="Q314" i="13"/>
  <c r="R314" i="13"/>
  <c r="S314" i="13"/>
  <c r="U314" i="13"/>
  <c r="P315" i="13"/>
  <c r="Q315" i="13"/>
  <c r="R315" i="13"/>
  <c r="S315" i="13"/>
  <c r="T315" i="13"/>
  <c r="U315" i="13"/>
  <c r="P316" i="13"/>
  <c r="Q316" i="13"/>
  <c r="R316" i="13"/>
  <c r="S316" i="13"/>
  <c r="T316" i="13"/>
  <c r="U316" i="13"/>
  <c r="P317" i="13"/>
  <c r="Q317" i="13"/>
  <c r="R317" i="13"/>
  <c r="S317" i="13"/>
  <c r="T317" i="13"/>
  <c r="U317" i="13"/>
  <c r="P318" i="13"/>
  <c r="Q318" i="13"/>
  <c r="R318" i="13"/>
  <c r="S318" i="13"/>
  <c r="U318" i="13"/>
  <c r="P319" i="13"/>
  <c r="Q319" i="13"/>
  <c r="R319" i="13"/>
  <c r="S319" i="13"/>
  <c r="T319" i="13"/>
  <c r="U319" i="13"/>
  <c r="P320" i="13"/>
  <c r="Q320" i="13"/>
  <c r="R320" i="13"/>
  <c r="S320" i="13"/>
  <c r="T320" i="13"/>
  <c r="U320" i="13"/>
  <c r="P321" i="13"/>
  <c r="Q321" i="13"/>
  <c r="R321" i="13"/>
  <c r="S321" i="13"/>
  <c r="T321" i="13"/>
  <c r="U321" i="13"/>
  <c r="P322" i="13"/>
  <c r="Q322" i="13"/>
  <c r="R322" i="13"/>
  <c r="S322" i="13"/>
  <c r="U322" i="13"/>
  <c r="P323" i="13"/>
  <c r="Q323" i="13"/>
  <c r="R323" i="13"/>
  <c r="S323" i="13"/>
  <c r="T323" i="13"/>
  <c r="U323" i="13"/>
  <c r="P324" i="13"/>
  <c r="Q324" i="13"/>
  <c r="R324" i="13"/>
  <c r="S324" i="13"/>
  <c r="T324" i="13"/>
  <c r="U324" i="13"/>
  <c r="P325" i="13"/>
  <c r="Q325" i="13"/>
  <c r="R325" i="13"/>
  <c r="S325" i="13"/>
  <c r="T325" i="13"/>
  <c r="U325" i="13"/>
  <c r="P326" i="13"/>
  <c r="Q326" i="13"/>
  <c r="R326" i="13"/>
  <c r="S326" i="13"/>
  <c r="U326" i="13"/>
  <c r="P327" i="13"/>
  <c r="Q327" i="13"/>
  <c r="R327" i="13"/>
  <c r="S327" i="13"/>
  <c r="T327" i="13"/>
  <c r="U327" i="13"/>
  <c r="P328" i="13"/>
  <c r="Q328" i="13"/>
  <c r="R328" i="13"/>
  <c r="S328" i="13"/>
  <c r="T328" i="13"/>
  <c r="U328" i="13"/>
  <c r="P329" i="13"/>
  <c r="Q329" i="13"/>
  <c r="R329" i="13"/>
  <c r="S329" i="13"/>
  <c r="T329" i="13"/>
  <c r="U329" i="13"/>
  <c r="P330" i="13"/>
  <c r="Q330" i="13"/>
  <c r="R330" i="13"/>
  <c r="S330" i="13"/>
  <c r="U330" i="13"/>
  <c r="P331" i="13"/>
  <c r="Q331" i="13"/>
  <c r="R331" i="13"/>
  <c r="S331" i="13"/>
  <c r="T331" i="13"/>
  <c r="U331" i="13"/>
  <c r="P332" i="13"/>
  <c r="Q332" i="13"/>
  <c r="R332" i="13"/>
  <c r="S332" i="13"/>
  <c r="T332" i="13"/>
  <c r="U332" i="13"/>
  <c r="P333" i="13"/>
  <c r="Q333" i="13"/>
  <c r="R333" i="13"/>
  <c r="S333" i="13"/>
  <c r="T333" i="13"/>
  <c r="U333" i="13"/>
  <c r="P334" i="13"/>
  <c r="Q334" i="13"/>
  <c r="R334" i="13"/>
  <c r="S334" i="13"/>
  <c r="U334" i="13"/>
  <c r="P335" i="13"/>
  <c r="Q335" i="13"/>
  <c r="R335" i="13"/>
  <c r="S335" i="13"/>
  <c r="T335" i="13"/>
  <c r="U335" i="13"/>
  <c r="P336" i="13"/>
  <c r="Q336" i="13"/>
  <c r="R336" i="13"/>
  <c r="S336" i="13"/>
  <c r="T336" i="13"/>
  <c r="U336" i="13"/>
  <c r="P337" i="13"/>
  <c r="Q337" i="13"/>
  <c r="R337" i="13"/>
  <c r="S337" i="13"/>
  <c r="T337" i="13"/>
  <c r="U337" i="13"/>
  <c r="P338" i="13"/>
  <c r="Q338" i="13"/>
  <c r="R338" i="13"/>
  <c r="S338" i="13"/>
  <c r="U338" i="13"/>
  <c r="P339" i="13"/>
  <c r="Q339" i="13"/>
  <c r="R339" i="13"/>
  <c r="S339" i="13"/>
  <c r="T339" i="13"/>
  <c r="U339" i="13"/>
  <c r="P340" i="13"/>
  <c r="Q340" i="13"/>
  <c r="R340" i="13"/>
  <c r="S340" i="13"/>
  <c r="T340" i="13"/>
  <c r="U340" i="13"/>
  <c r="P341" i="13"/>
  <c r="Q341" i="13"/>
  <c r="R341" i="13"/>
  <c r="S341" i="13"/>
  <c r="T341" i="13"/>
  <c r="U341" i="13"/>
  <c r="P342" i="13"/>
  <c r="Q342" i="13"/>
  <c r="R342" i="13"/>
  <c r="S342" i="13"/>
  <c r="U342" i="13"/>
  <c r="P343" i="13"/>
  <c r="Q343" i="13"/>
  <c r="R343" i="13"/>
  <c r="S343" i="13"/>
  <c r="T343" i="13"/>
  <c r="U343" i="13"/>
  <c r="P344" i="13"/>
  <c r="Q344" i="13"/>
  <c r="R344" i="13"/>
  <c r="S344" i="13"/>
  <c r="T344" i="13"/>
  <c r="U344" i="13"/>
  <c r="P345" i="13"/>
  <c r="Q345" i="13"/>
  <c r="R345" i="13"/>
  <c r="S345" i="13"/>
  <c r="T345" i="13"/>
  <c r="U345" i="13"/>
  <c r="P346" i="13"/>
  <c r="Q346" i="13"/>
  <c r="R346" i="13"/>
  <c r="S346" i="13"/>
  <c r="U346" i="13"/>
  <c r="P347" i="13"/>
  <c r="Q347" i="13"/>
  <c r="R347" i="13"/>
  <c r="S347" i="13"/>
  <c r="T347" i="13"/>
  <c r="U347" i="13"/>
  <c r="P348" i="13"/>
  <c r="Q348" i="13"/>
  <c r="R348" i="13"/>
  <c r="S348" i="13"/>
  <c r="T348" i="13"/>
  <c r="U348" i="13"/>
  <c r="P349" i="13"/>
  <c r="Q349" i="13"/>
  <c r="R349" i="13"/>
  <c r="S349" i="13"/>
  <c r="T349" i="13"/>
  <c r="U349" i="13"/>
  <c r="P350" i="13"/>
  <c r="Q350" i="13"/>
  <c r="R350" i="13"/>
  <c r="S350" i="13"/>
  <c r="U350" i="13"/>
  <c r="P351" i="13"/>
  <c r="Q351" i="13"/>
  <c r="R351" i="13"/>
  <c r="S351" i="13"/>
  <c r="T351" i="13"/>
  <c r="U351" i="13"/>
  <c r="P352" i="13"/>
  <c r="Q352" i="13"/>
  <c r="R352" i="13"/>
  <c r="S352" i="13"/>
  <c r="T352" i="13"/>
  <c r="U352" i="13"/>
  <c r="P353" i="13"/>
  <c r="Q353" i="13"/>
  <c r="R353" i="13"/>
  <c r="S353" i="13"/>
  <c r="T353" i="13"/>
  <c r="U353" i="13"/>
  <c r="P354" i="13"/>
  <c r="Q354" i="13"/>
  <c r="R354" i="13"/>
  <c r="S354" i="13"/>
  <c r="U354" i="13"/>
  <c r="P355" i="13"/>
  <c r="Q355" i="13"/>
  <c r="R355" i="13"/>
  <c r="S355" i="13"/>
  <c r="T355" i="13"/>
  <c r="U355" i="13"/>
  <c r="P356" i="13"/>
  <c r="Q356" i="13"/>
  <c r="R356" i="13"/>
  <c r="S356" i="13"/>
  <c r="T356" i="13"/>
  <c r="U356" i="13"/>
  <c r="P357" i="13"/>
  <c r="Q357" i="13"/>
  <c r="R357" i="13"/>
  <c r="S357" i="13"/>
  <c r="T357" i="13"/>
  <c r="U357" i="13"/>
  <c r="P358" i="13"/>
  <c r="Q358" i="13"/>
  <c r="R358" i="13"/>
  <c r="S358" i="13"/>
  <c r="U358" i="13"/>
  <c r="P359" i="13"/>
  <c r="Q359" i="13"/>
  <c r="R359" i="13"/>
  <c r="S359" i="13"/>
  <c r="T359" i="13"/>
  <c r="U359" i="13"/>
  <c r="P360" i="13"/>
  <c r="Q360" i="13"/>
  <c r="R360" i="13"/>
  <c r="S360" i="13"/>
  <c r="T360" i="13"/>
  <c r="U360" i="13"/>
  <c r="P361" i="13"/>
  <c r="Q361" i="13"/>
  <c r="R361" i="13"/>
  <c r="S361" i="13"/>
  <c r="T361" i="13"/>
  <c r="U361" i="13"/>
  <c r="P362" i="13"/>
  <c r="Q362" i="13"/>
  <c r="R362" i="13"/>
  <c r="S362" i="13"/>
  <c r="U362" i="13"/>
  <c r="P363" i="13"/>
  <c r="Q363" i="13"/>
  <c r="R363" i="13"/>
  <c r="S363" i="13"/>
  <c r="T363" i="13"/>
  <c r="U363" i="13"/>
  <c r="P364" i="13"/>
  <c r="Q364" i="13"/>
  <c r="R364" i="13"/>
  <c r="S364" i="13"/>
  <c r="T364" i="13"/>
  <c r="U364" i="13"/>
  <c r="P365" i="13"/>
  <c r="Q365" i="13"/>
  <c r="R365" i="13"/>
  <c r="S365" i="13"/>
  <c r="T365" i="13"/>
  <c r="U365" i="13"/>
  <c r="P366" i="13"/>
  <c r="Q366" i="13"/>
  <c r="R366" i="13"/>
  <c r="S366" i="13"/>
  <c r="U366" i="13"/>
  <c r="P367" i="13"/>
  <c r="Q367" i="13"/>
  <c r="R367" i="13"/>
  <c r="S367" i="13"/>
  <c r="T367" i="13"/>
  <c r="U367" i="13"/>
  <c r="P368" i="13"/>
  <c r="Q368" i="13"/>
  <c r="R368" i="13"/>
  <c r="S368" i="13"/>
  <c r="T368" i="13"/>
  <c r="U368" i="13"/>
  <c r="P369" i="13"/>
  <c r="Q369" i="13"/>
  <c r="R369" i="13"/>
  <c r="S369" i="13"/>
  <c r="T369" i="13"/>
  <c r="U369" i="13"/>
  <c r="P370" i="13"/>
  <c r="Q370" i="13"/>
  <c r="R370" i="13"/>
  <c r="S370" i="13"/>
  <c r="U370" i="13"/>
  <c r="P371" i="13"/>
  <c r="Q371" i="13"/>
  <c r="R371" i="13"/>
  <c r="S371" i="13"/>
  <c r="T371" i="13"/>
  <c r="U371" i="13"/>
  <c r="P372" i="13"/>
  <c r="Q372" i="13"/>
  <c r="R372" i="13"/>
  <c r="S372" i="13"/>
  <c r="T372" i="13"/>
  <c r="U372" i="13"/>
  <c r="P373" i="13"/>
  <c r="Q373" i="13"/>
  <c r="R373" i="13"/>
  <c r="S373" i="13"/>
  <c r="T373" i="13"/>
  <c r="U373" i="13"/>
  <c r="P374" i="13"/>
  <c r="Q374" i="13"/>
  <c r="R374" i="13"/>
  <c r="S374" i="13"/>
  <c r="U374" i="13"/>
  <c r="P375" i="13"/>
  <c r="Q375" i="13"/>
  <c r="R375" i="13"/>
  <c r="S375" i="13"/>
  <c r="T375" i="13"/>
  <c r="U375" i="13"/>
  <c r="P376" i="13"/>
  <c r="Q376" i="13"/>
  <c r="R376" i="13"/>
  <c r="S376" i="13"/>
  <c r="T376" i="13"/>
  <c r="U376" i="13"/>
  <c r="P377" i="13"/>
  <c r="Q377" i="13"/>
  <c r="R377" i="13"/>
  <c r="S377" i="13"/>
  <c r="T377" i="13"/>
  <c r="U377" i="13"/>
  <c r="P378" i="13"/>
  <c r="Q378" i="13"/>
  <c r="R378" i="13"/>
  <c r="S378" i="13"/>
  <c r="U378" i="13"/>
  <c r="P379" i="13"/>
  <c r="Q379" i="13"/>
  <c r="R379" i="13"/>
  <c r="S379" i="13"/>
  <c r="T379" i="13"/>
  <c r="U379" i="13"/>
  <c r="P380" i="13"/>
  <c r="Q380" i="13"/>
  <c r="R380" i="13"/>
  <c r="S380" i="13"/>
  <c r="T380" i="13"/>
  <c r="U380" i="13"/>
  <c r="P381" i="13"/>
  <c r="Q381" i="13"/>
  <c r="R381" i="13"/>
  <c r="S381" i="13"/>
  <c r="T381" i="13"/>
  <c r="U381" i="13"/>
  <c r="P382" i="13"/>
  <c r="Q382" i="13"/>
  <c r="R382" i="13"/>
  <c r="S382" i="13"/>
  <c r="U382" i="13"/>
  <c r="P383" i="13"/>
  <c r="Q383" i="13"/>
  <c r="R383" i="13"/>
  <c r="S383" i="13"/>
  <c r="T383" i="13"/>
  <c r="U383" i="13"/>
  <c r="P384" i="13"/>
  <c r="Q384" i="13"/>
  <c r="R384" i="13"/>
  <c r="S384" i="13"/>
  <c r="T384" i="13"/>
  <c r="U384" i="13"/>
  <c r="P385" i="13"/>
  <c r="Q385" i="13"/>
  <c r="R385" i="13"/>
  <c r="S385" i="13"/>
  <c r="T385" i="13"/>
  <c r="U385" i="13"/>
  <c r="P386" i="13"/>
  <c r="Q386" i="13"/>
  <c r="R386" i="13"/>
  <c r="S386" i="13"/>
  <c r="U386" i="13"/>
  <c r="P387" i="13"/>
  <c r="Q387" i="13"/>
  <c r="R387" i="13"/>
  <c r="S387" i="13"/>
  <c r="T387" i="13"/>
  <c r="U387" i="13"/>
  <c r="P388" i="13"/>
  <c r="Q388" i="13"/>
  <c r="R388" i="13"/>
  <c r="S388" i="13"/>
  <c r="T388" i="13"/>
  <c r="U388" i="13"/>
  <c r="P389" i="13"/>
  <c r="Q389" i="13"/>
  <c r="R389" i="13"/>
  <c r="S389" i="13"/>
  <c r="T389" i="13"/>
  <c r="U389" i="13"/>
  <c r="P390" i="13"/>
  <c r="Q390" i="13"/>
  <c r="R390" i="13"/>
  <c r="S390" i="13"/>
  <c r="U390" i="13"/>
  <c r="P391" i="13"/>
  <c r="Q391" i="13"/>
  <c r="R391" i="13"/>
  <c r="S391" i="13"/>
  <c r="T391" i="13"/>
  <c r="U391" i="13"/>
  <c r="P392" i="13"/>
  <c r="Q392" i="13"/>
  <c r="R392" i="13"/>
  <c r="S392" i="13"/>
  <c r="T392" i="13"/>
  <c r="U392" i="13"/>
  <c r="P393" i="13"/>
  <c r="Q393" i="13"/>
  <c r="R393" i="13"/>
  <c r="S393" i="13"/>
  <c r="T393" i="13"/>
  <c r="U393" i="13"/>
  <c r="P394" i="13"/>
  <c r="Q394" i="13"/>
  <c r="R394" i="13"/>
  <c r="S394" i="13"/>
  <c r="U394" i="13"/>
  <c r="P395" i="13"/>
  <c r="Q395" i="13"/>
  <c r="R395" i="13"/>
  <c r="S395" i="13"/>
  <c r="T395" i="13"/>
  <c r="U395" i="13"/>
  <c r="P396" i="13"/>
  <c r="Q396" i="13"/>
  <c r="R396" i="13"/>
  <c r="S396" i="13"/>
  <c r="T396" i="13"/>
  <c r="U396" i="13"/>
  <c r="P397" i="13"/>
  <c r="Q397" i="13"/>
  <c r="R397" i="13"/>
  <c r="S397" i="13"/>
  <c r="T397" i="13"/>
  <c r="U397" i="13"/>
  <c r="P398" i="13"/>
  <c r="Q398" i="13"/>
  <c r="R398" i="13"/>
  <c r="S398" i="13"/>
  <c r="U398" i="13"/>
  <c r="P399" i="13"/>
  <c r="Q399" i="13"/>
  <c r="R399" i="13"/>
  <c r="S399" i="13"/>
  <c r="T399" i="13"/>
  <c r="U399" i="13"/>
  <c r="P400" i="13"/>
  <c r="Q400" i="13"/>
  <c r="R400" i="13"/>
  <c r="S400" i="13"/>
  <c r="T400" i="13"/>
  <c r="U400" i="13"/>
  <c r="P401" i="13"/>
  <c r="Q401" i="13"/>
  <c r="R401" i="13"/>
  <c r="S401" i="13"/>
  <c r="T401" i="13"/>
  <c r="U401" i="13"/>
  <c r="P402" i="13"/>
  <c r="Q402" i="13"/>
  <c r="R402" i="13"/>
  <c r="S402" i="13"/>
  <c r="U402" i="13"/>
  <c r="P403" i="13"/>
  <c r="Q403" i="13"/>
  <c r="R403" i="13"/>
  <c r="S403" i="13"/>
  <c r="T403" i="13"/>
  <c r="U403" i="13"/>
  <c r="P404" i="13"/>
  <c r="Q404" i="13"/>
  <c r="R404" i="13"/>
  <c r="S404" i="13"/>
  <c r="T404" i="13"/>
  <c r="U404" i="13"/>
  <c r="P405" i="13"/>
  <c r="Q405" i="13"/>
  <c r="R405" i="13"/>
  <c r="S405" i="13"/>
  <c r="T405" i="13"/>
  <c r="U405" i="13"/>
  <c r="P406" i="13"/>
  <c r="Q406" i="13"/>
  <c r="R406" i="13"/>
  <c r="S406" i="13"/>
  <c r="U406" i="13"/>
  <c r="P407" i="13"/>
  <c r="Q407" i="13"/>
  <c r="R407" i="13"/>
  <c r="S407" i="13"/>
  <c r="T407" i="13"/>
  <c r="U407" i="13"/>
  <c r="P408" i="13"/>
  <c r="Q408" i="13"/>
  <c r="R408" i="13"/>
  <c r="S408" i="13"/>
  <c r="T408" i="13"/>
  <c r="U408" i="13"/>
  <c r="P409" i="13"/>
  <c r="Q409" i="13"/>
  <c r="R409" i="13"/>
  <c r="S409" i="13"/>
  <c r="T409" i="13"/>
  <c r="U409" i="13"/>
  <c r="P410" i="13"/>
  <c r="Q410" i="13"/>
  <c r="R410" i="13"/>
  <c r="S410" i="13"/>
  <c r="U410" i="13"/>
  <c r="P411" i="13"/>
  <c r="Q411" i="13"/>
  <c r="R411" i="13"/>
  <c r="S411" i="13"/>
  <c r="T411" i="13"/>
  <c r="U411" i="13"/>
  <c r="P412" i="13"/>
  <c r="Q412" i="13"/>
  <c r="R412" i="13"/>
  <c r="S412" i="13"/>
  <c r="T412" i="13"/>
  <c r="U412" i="13"/>
  <c r="P413" i="13"/>
  <c r="Q413" i="13"/>
  <c r="R413" i="13"/>
  <c r="S413" i="13"/>
  <c r="T413" i="13"/>
  <c r="U413" i="13"/>
  <c r="P414" i="13"/>
  <c r="Q414" i="13"/>
  <c r="R414" i="13"/>
  <c r="S414" i="13"/>
  <c r="U414" i="13"/>
  <c r="P415" i="13"/>
  <c r="Q415" i="13"/>
  <c r="R415" i="13"/>
  <c r="S415" i="13"/>
  <c r="T415" i="13"/>
  <c r="U415" i="13"/>
  <c r="P416" i="13"/>
  <c r="Q416" i="13"/>
  <c r="R416" i="13"/>
  <c r="S416" i="13"/>
  <c r="T416" i="13"/>
  <c r="U416" i="13"/>
  <c r="P417" i="13"/>
  <c r="Q417" i="13"/>
  <c r="R417" i="13"/>
  <c r="S417" i="13"/>
  <c r="T417" i="13"/>
  <c r="U417" i="13"/>
  <c r="P418" i="13"/>
  <c r="Q418" i="13"/>
  <c r="R418" i="13"/>
  <c r="S418" i="13"/>
  <c r="U418" i="13"/>
  <c r="P419" i="13"/>
  <c r="Q419" i="13"/>
  <c r="R419" i="13"/>
  <c r="S419" i="13"/>
  <c r="T419" i="13"/>
  <c r="U419" i="13"/>
  <c r="P420" i="13"/>
  <c r="Q420" i="13"/>
  <c r="R420" i="13"/>
  <c r="S420" i="13"/>
  <c r="T420" i="13"/>
  <c r="U420" i="13"/>
  <c r="P421" i="13"/>
  <c r="Q421" i="13"/>
  <c r="R421" i="13"/>
  <c r="S421" i="13"/>
  <c r="T421" i="13"/>
  <c r="U421" i="13"/>
  <c r="P422" i="13"/>
  <c r="Q422" i="13"/>
  <c r="R422" i="13"/>
  <c r="S422" i="13"/>
  <c r="U422" i="13"/>
  <c r="P423" i="13"/>
  <c r="Q423" i="13"/>
  <c r="R423" i="13"/>
  <c r="S423" i="13"/>
  <c r="T423" i="13"/>
  <c r="U423" i="13"/>
  <c r="P424" i="13"/>
  <c r="Q424" i="13"/>
  <c r="R424" i="13"/>
  <c r="S424" i="13"/>
  <c r="T424" i="13"/>
  <c r="U424" i="13"/>
  <c r="P425" i="13"/>
  <c r="Q425" i="13"/>
  <c r="R425" i="13"/>
  <c r="S425" i="13"/>
  <c r="T425" i="13"/>
  <c r="U425" i="13"/>
  <c r="P426" i="13"/>
  <c r="Q426" i="13"/>
  <c r="R426" i="13"/>
  <c r="S426" i="13"/>
  <c r="U426" i="13"/>
  <c r="K56" i="5" l="1"/>
  <c r="G56" i="5"/>
  <c r="H56" i="5"/>
  <c r="J56" i="5"/>
  <c r="I56" i="5"/>
  <c r="M56" i="5"/>
  <c r="P290" i="12"/>
  <c r="Q290" i="12"/>
  <c r="R290" i="12"/>
  <c r="S290" i="12"/>
  <c r="T290" i="12"/>
  <c r="U290" i="12"/>
  <c r="P291" i="12"/>
  <c r="Q291" i="12"/>
  <c r="R291" i="12"/>
  <c r="S291" i="12"/>
  <c r="T291" i="12"/>
  <c r="U291" i="12"/>
  <c r="P292" i="12"/>
  <c r="Q292" i="12"/>
  <c r="R292" i="12"/>
  <c r="S292" i="12"/>
  <c r="T292" i="12"/>
  <c r="U292" i="12"/>
  <c r="P293" i="12"/>
  <c r="Q293" i="12"/>
  <c r="R293" i="12"/>
  <c r="S293" i="12"/>
  <c r="T293" i="12"/>
  <c r="U293" i="12"/>
  <c r="P294" i="12"/>
  <c r="Q294" i="12"/>
  <c r="R294" i="12"/>
  <c r="S294" i="12"/>
  <c r="T294" i="12"/>
  <c r="U294" i="12"/>
  <c r="P295" i="12"/>
  <c r="Q295" i="12"/>
  <c r="R295" i="12"/>
  <c r="S295" i="12"/>
  <c r="T295" i="12"/>
  <c r="U295" i="12"/>
  <c r="P296" i="12"/>
  <c r="Q296" i="12"/>
  <c r="R296" i="12"/>
  <c r="S296" i="12"/>
  <c r="T296" i="12"/>
  <c r="U296" i="12"/>
  <c r="P297" i="12"/>
  <c r="Q297" i="12"/>
  <c r="R297" i="12"/>
  <c r="S297" i="12"/>
  <c r="T297" i="12"/>
  <c r="U297" i="12"/>
  <c r="P298" i="12"/>
  <c r="Q298" i="12"/>
  <c r="R298" i="12"/>
  <c r="S298" i="12"/>
  <c r="T298" i="12"/>
  <c r="U298" i="12"/>
  <c r="P299" i="12"/>
  <c r="Q299" i="12"/>
  <c r="R299" i="12"/>
  <c r="S299" i="12"/>
  <c r="T299" i="12"/>
  <c r="U299" i="12"/>
  <c r="P300" i="12"/>
  <c r="Q300" i="12"/>
  <c r="R300" i="12"/>
  <c r="S300" i="12"/>
  <c r="T300" i="12"/>
  <c r="U300" i="12"/>
  <c r="P301" i="12"/>
  <c r="Q301" i="12"/>
  <c r="R301" i="12"/>
  <c r="S301" i="12"/>
  <c r="T301" i="12"/>
  <c r="U301" i="12"/>
  <c r="P302" i="12"/>
  <c r="Q302" i="12"/>
  <c r="R302" i="12"/>
  <c r="S302" i="12"/>
  <c r="T302" i="12"/>
  <c r="U302" i="12"/>
  <c r="P303" i="12"/>
  <c r="Q303" i="12"/>
  <c r="R303" i="12"/>
  <c r="S303" i="12"/>
  <c r="T303" i="12"/>
  <c r="U303" i="12"/>
  <c r="P304" i="12"/>
  <c r="Q304" i="12"/>
  <c r="R304" i="12"/>
  <c r="S304" i="12"/>
  <c r="T304" i="12"/>
  <c r="U304" i="12"/>
  <c r="P305" i="12"/>
  <c r="Q305" i="12"/>
  <c r="R305" i="12"/>
  <c r="S305" i="12"/>
  <c r="T305" i="12"/>
  <c r="U305" i="12"/>
  <c r="P306" i="12"/>
  <c r="Q306" i="12"/>
  <c r="R306" i="12"/>
  <c r="S306" i="12"/>
  <c r="T306" i="12"/>
  <c r="U306" i="12"/>
  <c r="P307" i="12"/>
  <c r="Q307" i="12"/>
  <c r="R307" i="12"/>
  <c r="S307" i="12"/>
  <c r="T307" i="12"/>
  <c r="U307" i="12"/>
  <c r="P308" i="12"/>
  <c r="Q308" i="12"/>
  <c r="R308" i="12"/>
  <c r="S308" i="12"/>
  <c r="T308" i="12"/>
  <c r="U308" i="12"/>
  <c r="P309" i="12"/>
  <c r="Q309" i="12"/>
  <c r="R309" i="12"/>
  <c r="S309" i="12"/>
  <c r="T309" i="12"/>
  <c r="U309" i="12"/>
  <c r="P310" i="12"/>
  <c r="Q310" i="12"/>
  <c r="R310" i="12"/>
  <c r="S310" i="12"/>
  <c r="T310" i="12"/>
  <c r="U310" i="12"/>
  <c r="P311" i="12"/>
  <c r="Q311" i="12"/>
  <c r="R311" i="12"/>
  <c r="S311" i="12"/>
  <c r="T311" i="12"/>
  <c r="U311" i="12"/>
  <c r="P312" i="12"/>
  <c r="Q312" i="12"/>
  <c r="R312" i="12"/>
  <c r="S312" i="12"/>
  <c r="T312" i="12"/>
  <c r="U312" i="12"/>
  <c r="P313" i="12"/>
  <c r="Q313" i="12"/>
  <c r="R313" i="12"/>
  <c r="S313" i="12"/>
  <c r="T313" i="12"/>
  <c r="U313" i="12"/>
  <c r="P314" i="12"/>
  <c r="Q314" i="12"/>
  <c r="R314" i="12"/>
  <c r="S314" i="12"/>
  <c r="T314" i="12"/>
  <c r="U314" i="12"/>
  <c r="P315" i="12"/>
  <c r="Q315" i="12"/>
  <c r="R315" i="12"/>
  <c r="S315" i="12"/>
  <c r="T315" i="12"/>
  <c r="U315" i="12"/>
  <c r="P316" i="12"/>
  <c r="Q316" i="12"/>
  <c r="R316" i="12"/>
  <c r="S316" i="12"/>
  <c r="T316" i="12"/>
  <c r="U316" i="12"/>
  <c r="P317" i="12"/>
  <c r="Q317" i="12"/>
  <c r="R317" i="12"/>
  <c r="S317" i="12"/>
  <c r="T317" i="12"/>
  <c r="U317" i="12"/>
  <c r="P318" i="12"/>
  <c r="Q318" i="12"/>
  <c r="R318" i="12"/>
  <c r="S318" i="12"/>
  <c r="T318" i="12"/>
  <c r="U318" i="12"/>
  <c r="P319" i="12"/>
  <c r="Q319" i="12"/>
  <c r="R319" i="12"/>
  <c r="S319" i="12"/>
  <c r="T319" i="12"/>
  <c r="U319" i="12"/>
  <c r="P320" i="12"/>
  <c r="Q320" i="12"/>
  <c r="R320" i="12"/>
  <c r="S320" i="12"/>
  <c r="T320" i="12"/>
  <c r="U320" i="12"/>
  <c r="P321" i="12"/>
  <c r="Q321" i="12"/>
  <c r="R321" i="12"/>
  <c r="S321" i="12"/>
  <c r="T321" i="12"/>
  <c r="U321" i="12"/>
  <c r="P322" i="12"/>
  <c r="Q322" i="12"/>
  <c r="R322" i="12"/>
  <c r="S322" i="12"/>
  <c r="T322" i="12"/>
  <c r="U322" i="12"/>
  <c r="P323" i="12"/>
  <c r="Q323" i="12"/>
  <c r="R323" i="12"/>
  <c r="S323" i="12"/>
  <c r="T323" i="12"/>
  <c r="U323" i="12"/>
  <c r="P324" i="12"/>
  <c r="Q324" i="12"/>
  <c r="R324" i="12"/>
  <c r="S324" i="12"/>
  <c r="T324" i="12"/>
  <c r="U324" i="12"/>
  <c r="P325" i="12"/>
  <c r="Q325" i="12"/>
  <c r="R325" i="12"/>
  <c r="S325" i="12"/>
  <c r="T325" i="12"/>
  <c r="U325" i="12"/>
  <c r="P326" i="12"/>
  <c r="Q326" i="12"/>
  <c r="R326" i="12"/>
  <c r="S326" i="12"/>
  <c r="T326" i="12"/>
  <c r="U326" i="12"/>
  <c r="P327" i="12"/>
  <c r="Q327" i="12"/>
  <c r="R327" i="12"/>
  <c r="S327" i="12"/>
  <c r="T327" i="12"/>
  <c r="U327" i="12"/>
  <c r="P328" i="12"/>
  <c r="Q328" i="12"/>
  <c r="R328" i="12"/>
  <c r="S328" i="12"/>
  <c r="T328" i="12"/>
  <c r="U328" i="12"/>
  <c r="P329" i="12"/>
  <c r="Q329" i="12"/>
  <c r="R329" i="12"/>
  <c r="S329" i="12"/>
  <c r="T329" i="12"/>
  <c r="U329" i="12"/>
  <c r="P330" i="12"/>
  <c r="Q330" i="12"/>
  <c r="R330" i="12"/>
  <c r="S330" i="12"/>
  <c r="T330" i="12"/>
  <c r="U330" i="12"/>
  <c r="P331" i="12"/>
  <c r="Q331" i="12"/>
  <c r="R331" i="12"/>
  <c r="S331" i="12"/>
  <c r="T331" i="12"/>
  <c r="U331" i="12"/>
  <c r="P332" i="12"/>
  <c r="Q332" i="12"/>
  <c r="R332" i="12"/>
  <c r="S332" i="12"/>
  <c r="T332" i="12"/>
  <c r="U332" i="12"/>
  <c r="P333" i="12"/>
  <c r="Q333" i="12"/>
  <c r="R333" i="12"/>
  <c r="S333" i="12"/>
  <c r="T333" i="12"/>
  <c r="U333" i="12"/>
  <c r="P334" i="12"/>
  <c r="Q334" i="12"/>
  <c r="R334" i="12"/>
  <c r="S334" i="12"/>
  <c r="T334" i="12"/>
  <c r="U334" i="12"/>
  <c r="P335" i="12"/>
  <c r="Q335" i="12"/>
  <c r="R335" i="12"/>
  <c r="S335" i="12"/>
  <c r="T335" i="12"/>
  <c r="U335" i="12"/>
  <c r="P336" i="12"/>
  <c r="Q336" i="12"/>
  <c r="R336" i="12"/>
  <c r="S336" i="12"/>
  <c r="T336" i="12"/>
  <c r="U336" i="12"/>
  <c r="P337" i="12"/>
  <c r="Q337" i="12"/>
  <c r="R337" i="12"/>
  <c r="S337" i="12"/>
  <c r="T337" i="12"/>
  <c r="U337" i="12"/>
  <c r="P338" i="12"/>
  <c r="Q338" i="12"/>
  <c r="R338" i="12"/>
  <c r="S338" i="12"/>
  <c r="T338" i="12"/>
  <c r="U338" i="12"/>
  <c r="P339" i="12"/>
  <c r="Q339" i="12"/>
  <c r="R339" i="12"/>
  <c r="S339" i="12"/>
  <c r="T339" i="12"/>
  <c r="U339" i="12"/>
  <c r="P340" i="12"/>
  <c r="Q340" i="12"/>
  <c r="R340" i="12"/>
  <c r="S340" i="12"/>
  <c r="T340" i="12"/>
  <c r="U340" i="12"/>
  <c r="P341" i="12"/>
  <c r="Q341" i="12"/>
  <c r="R341" i="12"/>
  <c r="S341" i="12"/>
  <c r="T341" i="12"/>
  <c r="U341" i="12"/>
  <c r="P342" i="12"/>
  <c r="Q342" i="12"/>
  <c r="R342" i="12"/>
  <c r="S342" i="12"/>
  <c r="T342" i="12"/>
  <c r="U342" i="12"/>
  <c r="P343" i="12"/>
  <c r="Q343" i="12"/>
  <c r="R343" i="12"/>
  <c r="S343" i="12"/>
  <c r="T343" i="12"/>
  <c r="U343" i="12"/>
  <c r="P344" i="12"/>
  <c r="Q344" i="12"/>
  <c r="R344" i="12"/>
  <c r="S344" i="12"/>
  <c r="T344" i="12"/>
  <c r="U344" i="12"/>
  <c r="P345" i="12"/>
  <c r="Q345" i="12"/>
  <c r="R345" i="12"/>
  <c r="S345" i="12"/>
  <c r="T345" i="12"/>
  <c r="U345" i="12"/>
  <c r="P346" i="12"/>
  <c r="Q346" i="12"/>
  <c r="R346" i="12"/>
  <c r="S346" i="12"/>
  <c r="T346" i="12"/>
  <c r="U346" i="12"/>
  <c r="P347" i="12"/>
  <c r="Q347" i="12"/>
  <c r="R347" i="12"/>
  <c r="S347" i="12"/>
  <c r="T347" i="12"/>
  <c r="U347" i="12"/>
  <c r="P348" i="12"/>
  <c r="Q348" i="12"/>
  <c r="R348" i="12"/>
  <c r="S348" i="12"/>
  <c r="T348" i="12"/>
  <c r="U348" i="12"/>
  <c r="P349" i="12"/>
  <c r="Q349" i="12"/>
  <c r="R349" i="12"/>
  <c r="S349" i="12"/>
  <c r="T349" i="12"/>
  <c r="U349" i="12"/>
  <c r="P350" i="12"/>
  <c r="Q350" i="12"/>
  <c r="R350" i="12"/>
  <c r="S350" i="12"/>
  <c r="T350" i="12"/>
  <c r="U350" i="12"/>
  <c r="P351" i="12"/>
  <c r="Q351" i="12"/>
  <c r="R351" i="12"/>
  <c r="S351" i="12"/>
  <c r="T351" i="12"/>
  <c r="U351" i="12"/>
  <c r="P352" i="12"/>
  <c r="Q352" i="12"/>
  <c r="R352" i="12"/>
  <c r="S352" i="12"/>
  <c r="T352" i="12"/>
  <c r="U352" i="12"/>
  <c r="P353" i="12"/>
  <c r="Q353" i="12"/>
  <c r="R353" i="12"/>
  <c r="S353" i="12"/>
  <c r="T353" i="12"/>
  <c r="U353" i="12"/>
  <c r="P354" i="12"/>
  <c r="Q354" i="12"/>
  <c r="R354" i="12"/>
  <c r="S354" i="12"/>
  <c r="T354" i="12"/>
  <c r="U354" i="12"/>
  <c r="P355" i="12"/>
  <c r="Q355" i="12"/>
  <c r="R355" i="12"/>
  <c r="S355" i="12"/>
  <c r="T355" i="12"/>
  <c r="U355" i="12"/>
  <c r="P356" i="12"/>
  <c r="Q356" i="12"/>
  <c r="R356" i="12"/>
  <c r="S356" i="12"/>
  <c r="T356" i="12"/>
  <c r="U356" i="12"/>
  <c r="P357" i="12"/>
  <c r="Q357" i="12"/>
  <c r="R357" i="12"/>
  <c r="S357" i="12"/>
  <c r="T357" i="12"/>
  <c r="U357" i="12"/>
  <c r="P358" i="12"/>
  <c r="Q358" i="12"/>
  <c r="R358" i="12"/>
  <c r="S358" i="12"/>
  <c r="T358" i="12"/>
  <c r="U358" i="12"/>
  <c r="P359" i="12"/>
  <c r="Q359" i="12"/>
  <c r="R359" i="12"/>
  <c r="S359" i="12"/>
  <c r="T359" i="12"/>
  <c r="U359" i="12"/>
  <c r="P360" i="12"/>
  <c r="Q360" i="12"/>
  <c r="R360" i="12"/>
  <c r="S360" i="12"/>
  <c r="T360" i="12"/>
  <c r="U360" i="12"/>
  <c r="P361" i="12"/>
  <c r="Q361" i="12"/>
  <c r="R361" i="12"/>
  <c r="S361" i="12"/>
  <c r="T361" i="12"/>
  <c r="U361" i="12"/>
  <c r="P362" i="12"/>
  <c r="Q362" i="12"/>
  <c r="R362" i="12"/>
  <c r="S362" i="12"/>
  <c r="T362" i="12"/>
  <c r="U362" i="12"/>
  <c r="P363" i="12"/>
  <c r="Q363" i="12"/>
  <c r="R363" i="12"/>
  <c r="S363" i="12"/>
  <c r="T363" i="12"/>
  <c r="U363" i="12"/>
  <c r="P364" i="12"/>
  <c r="Q364" i="12"/>
  <c r="R364" i="12"/>
  <c r="S364" i="12"/>
  <c r="T364" i="12"/>
  <c r="U364" i="12"/>
  <c r="P365" i="12"/>
  <c r="Q365" i="12"/>
  <c r="R365" i="12"/>
  <c r="S365" i="12"/>
  <c r="T365" i="12"/>
  <c r="U365" i="12"/>
  <c r="P366" i="12"/>
  <c r="Q366" i="12"/>
  <c r="R366" i="12"/>
  <c r="S366" i="12"/>
  <c r="T366" i="12"/>
  <c r="U366" i="12"/>
  <c r="P367" i="12"/>
  <c r="Q367" i="12"/>
  <c r="R367" i="12"/>
  <c r="S367" i="12"/>
  <c r="T367" i="12"/>
  <c r="U367" i="12"/>
  <c r="P368" i="12"/>
  <c r="Q368" i="12"/>
  <c r="R368" i="12"/>
  <c r="S368" i="12"/>
  <c r="T368" i="12"/>
  <c r="U368" i="12"/>
  <c r="P369" i="12"/>
  <c r="Q369" i="12"/>
  <c r="R369" i="12"/>
  <c r="S369" i="12"/>
  <c r="T369" i="12"/>
  <c r="U369" i="12"/>
  <c r="P370" i="12"/>
  <c r="Q370" i="12"/>
  <c r="R370" i="12"/>
  <c r="S370" i="12"/>
  <c r="T370" i="12"/>
  <c r="U370" i="12"/>
  <c r="P371" i="12"/>
  <c r="Q371" i="12"/>
  <c r="R371" i="12"/>
  <c r="S371" i="12"/>
  <c r="T371" i="12"/>
  <c r="U371" i="12"/>
  <c r="P372" i="12"/>
  <c r="Q372" i="12"/>
  <c r="R372" i="12"/>
  <c r="S372" i="12"/>
  <c r="T372" i="12"/>
  <c r="U372" i="12"/>
  <c r="P373" i="12"/>
  <c r="Q373" i="12"/>
  <c r="R373" i="12"/>
  <c r="S373" i="12"/>
  <c r="T373" i="12"/>
  <c r="U373" i="12"/>
  <c r="P374" i="12"/>
  <c r="Q374" i="12"/>
  <c r="R374" i="12"/>
  <c r="S374" i="12"/>
  <c r="T374" i="12"/>
  <c r="U374" i="12"/>
  <c r="P375" i="12"/>
  <c r="Q375" i="12"/>
  <c r="R375" i="12"/>
  <c r="S375" i="12"/>
  <c r="T375" i="12"/>
  <c r="U375" i="12"/>
  <c r="P376" i="12"/>
  <c r="Q376" i="12"/>
  <c r="R376" i="12"/>
  <c r="S376" i="12"/>
  <c r="T376" i="12"/>
  <c r="U376" i="12"/>
  <c r="P377" i="12"/>
  <c r="Q377" i="12"/>
  <c r="R377" i="12"/>
  <c r="S377" i="12"/>
  <c r="T377" i="12"/>
  <c r="U377" i="12"/>
  <c r="P378" i="12"/>
  <c r="Q378" i="12"/>
  <c r="R378" i="12"/>
  <c r="S378" i="12"/>
  <c r="T378" i="12"/>
  <c r="U378" i="12"/>
  <c r="P379" i="12"/>
  <c r="Q379" i="12"/>
  <c r="R379" i="12"/>
  <c r="S379" i="12"/>
  <c r="T379" i="12"/>
  <c r="U379" i="12"/>
  <c r="P380" i="12"/>
  <c r="Q380" i="12"/>
  <c r="R380" i="12"/>
  <c r="S380" i="12"/>
  <c r="T380" i="12"/>
  <c r="U380" i="12"/>
  <c r="P381" i="12"/>
  <c r="Q381" i="12"/>
  <c r="R381" i="12"/>
  <c r="S381" i="12"/>
  <c r="T381" i="12"/>
  <c r="U381" i="12"/>
  <c r="P382" i="12"/>
  <c r="Q382" i="12"/>
  <c r="R382" i="12"/>
  <c r="S382" i="12"/>
  <c r="T382" i="12"/>
  <c r="U382" i="12"/>
  <c r="P383" i="12"/>
  <c r="Q383" i="12"/>
  <c r="R383" i="12"/>
  <c r="S383" i="12"/>
  <c r="T383" i="12"/>
  <c r="U383" i="12"/>
  <c r="P384" i="12"/>
  <c r="Q384" i="12"/>
  <c r="R384" i="12"/>
  <c r="S384" i="12"/>
  <c r="T384" i="12"/>
  <c r="U384" i="12"/>
  <c r="P385" i="12"/>
  <c r="Q385" i="12"/>
  <c r="R385" i="12"/>
  <c r="S385" i="12"/>
  <c r="T385" i="12"/>
  <c r="U385" i="12"/>
  <c r="P386" i="12"/>
  <c r="Q386" i="12"/>
  <c r="R386" i="12"/>
  <c r="S386" i="12"/>
  <c r="T386" i="12"/>
  <c r="U386" i="12"/>
  <c r="P387" i="12"/>
  <c r="Q387" i="12"/>
  <c r="R387" i="12"/>
  <c r="S387" i="12"/>
  <c r="T387" i="12"/>
  <c r="U387" i="12"/>
  <c r="P388" i="12"/>
  <c r="Q388" i="12"/>
  <c r="R388" i="12"/>
  <c r="S388" i="12"/>
  <c r="T388" i="12"/>
  <c r="U388" i="12"/>
  <c r="P389" i="12"/>
  <c r="Q389" i="12"/>
  <c r="R389" i="12"/>
  <c r="S389" i="12"/>
  <c r="T389" i="12"/>
  <c r="U389" i="12"/>
  <c r="P390" i="12"/>
  <c r="Q390" i="12"/>
  <c r="R390" i="12"/>
  <c r="S390" i="12"/>
  <c r="T390" i="12"/>
  <c r="U390" i="12"/>
  <c r="P391" i="12"/>
  <c r="Q391" i="12"/>
  <c r="R391" i="12"/>
  <c r="S391" i="12"/>
  <c r="T391" i="12"/>
  <c r="U391" i="12"/>
  <c r="P392" i="12"/>
  <c r="Q392" i="12"/>
  <c r="R392" i="12"/>
  <c r="S392" i="12"/>
  <c r="T392" i="12"/>
  <c r="U392" i="12"/>
  <c r="P393" i="12"/>
  <c r="Q393" i="12"/>
  <c r="R393" i="12"/>
  <c r="S393" i="12"/>
  <c r="T393" i="12"/>
  <c r="U393" i="12"/>
  <c r="P394" i="12"/>
  <c r="Q394" i="12"/>
  <c r="R394" i="12"/>
  <c r="S394" i="12"/>
  <c r="T394" i="12"/>
  <c r="U394" i="12"/>
  <c r="P395" i="12"/>
  <c r="Q395" i="12"/>
  <c r="R395" i="12"/>
  <c r="S395" i="12"/>
  <c r="T395" i="12"/>
  <c r="U395" i="12"/>
  <c r="P396" i="12"/>
  <c r="Q396" i="12"/>
  <c r="R396" i="12"/>
  <c r="S396" i="12"/>
  <c r="T396" i="12"/>
  <c r="U396" i="12"/>
  <c r="P397" i="12"/>
  <c r="Q397" i="12"/>
  <c r="R397" i="12"/>
  <c r="S397" i="12"/>
  <c r="T397" i="12"/>
  <c r="U397" i="12"/>
  <c r="P398" i="12"/>
  <c r="Q398" i="12"/>
  <c r="R398" i="12"/>
  <c r="S398" i="12"/>
  <c r="T398" i="12"/>
  <c r="U398" i="12"/>
  <c r="P399" i="12"/>
  <c r="Q399" i="12"/>
  <c r="R399" i="12"/>
  <c r="S399" i="12"/>
  <c r="T399" i="12"/>
  <c r="U399" i="12"/>
  <c r="P400" i="12"/>
  <c r="Q400" i="12"/>
  <c r="R400" i="12"/>
  <c r="S400" i="12"/>
  <c r="T400" i="12"/>
  <c r="U400" i="12"/>
  <c r="P401" i="12"/>
  <c r="Q401" i="12"/>
  <c r="R401" i="12"/>
  <c r="S401" i="12"/>
  <c r="T401" i="12"/>
  <c r="U401" i="12"/>
  <c r="P402" i="12"/>
  <c r="Q402" i="12"/>
  <c r="R402" i="12"/>
  <c r="S402" i="12"/>
  <c r="T402" i="12"/>
  <c r="U402" i="12"/>
  <c r="P403" i="12"/>
  <c r="Q403" i="12"/>
  <c r="R403" i="12"/>
  <c r="S403" i="12"/>
  <c r="T403" i="12"/>
  <c r="U403" i="12"/>
  <c r="P404" i="12"/>
  <c r="Q404" i="12"/>
  <c r="R404" i="12"/>
  <c r="S404" i="12"/>
  <c r="T404" i="12"/>
  <c r="U404" i="12"/>
  <c r="P405" i="12"/>
  <c r="Q405" i="12"/>
  <c r="R405" i="12"/>
  <c r="S405" i="12"/>
  <c r="T405" i="12"/>
  <c r="U405" i="12"/>
  <c r="P406" i="12"/>
  <c r="Q406" i="12"/>
  <c r="R406" i="12"/>
  <c r="S406" i="12"/>
  <c r="T406" i="12"/>
  <c r="U406" i="12"/>
  <c r="P407" i="12"/>
  <c r="Q407" i="12"/>
  <c r="R407" i="12"/>
  <c r="S407" i="12"/>
  <c r="T407" i="12"/>
  <c r="U407" i="12"/>
  <c r="P408" i="12"/>
  <c r="Q408" i="12"/>
  <c r="R408" i="12"/>
  <c r="S408" i="12"/>
  <c r="T408" i="12"/>
  <c r="U408" i="12"/>
  <c r="P409" i="12"/>
  <c r="Q409" i="12"/>
  <c r="R409" i="12"/>
  <c r="S409" i="12"/>
  <c r="T409" i="12"/>
  <c r="U409" i="12"/>
  <c r="P410" i="12"/>
  <c r="Q410" i="12"/>
  <c r="R410" i="12"/>
  <c r="S410" i="12"/>
  <c r="T410" i="12"/>
  <c r="U410" i="12"/>
  <c r="P411" i="12"/>
  <c r="Q411" i="12"/>
  <c r="R411" i="12"/>
  <c r="S411" i="12"/>
  <c r="T411" i="12"/>
  <c r="U411" i="12"/>
  <c r="P412" i="12"/>
  <c r="Q412" i="12"/>
  <c r="R412" i="12"/>
  <c r="S412" i="12"/>
  <c r="T412" i="12"/>
  <c r="U412" i="12"/>
  <c r="P413" i="12"/>
  <c r="Q413" i="12"/>
  <c r="R413" i="12"/>
  <c r="S413" i="12"/>
  <c r="T413" i="12"/>
  <c r="U413" i="12"/>
  <c r="P414" i="12"/>
  <c r="Q414" i="12"/>
  <c r="R414" i="12"/>
  <c r="S414" i="12"/>
  <c r="T414" i="12"/>
  <c r="U414" i="12"/>
  <c r="P415" i="12"/>
  <c r="Q415" i="12"/>
  <c r="R415" i="12"/>
  <c r="S415" i="12"/>
  <c r="T415" i="12"/>
  <c r="U415" i="12"/>
  <c r="P416" i="12"/>
  <c r="Q416" i="12"/>
  <c r="R416" i="12"/>
  <c r="S416" i="12"/>
  <c r="T416" i="12"/>
  <c r="U416" i="12"/>
  <c r="P417" i="12"/>
  <c r="Q417" i="12"/>
  <c r="R417" i="12"/>
  <c r="S417" i="12"/>
  <c r="T417" i="12"/>
  <c r="U417" i="12"/>
  <c r="P418" i="12"/>
  <c r="Q418" i="12"/>
  <c r="R418" i="12"/>
  <c r="S418" i="12"/>
  <c r="T418" i="12"/>
  <c r="U418" i="12"/>
  <c r="P419" i="12"/>
  <c r="Q419" i="12"/>
  <c r="R419" i="12"/>
  <c r="S419" i="12"/>
  <c r="T419" i="12"/>
  <c r="U419" i="12"/>
  <c r="P420" i="12"/>
  <c r="Q420" i="12"/>
  <c r="R420" i="12"/>
  <c r="S420" i="12"/>
  <c r="T420" i="12"/>
  <c r="U420" i="12"/>
  <c r="P421" i="12"/>
  <c r="Q421" i="12"/>
  <c r="R421" i="12"/>
  <c r="S421" i="12"/>
  <c r="T421" i="12"/>
  <c r="U421" i="12"/>
  <c r="P422" i="12"/>
  <c r="Q422" i="12"/>
  <c r="R422" i="12"/>
  <c r="S422" i="12"/>
  <c r="T422" i="12"/>
  <c r="U422" i="12"/>
  <c r="P423" i="12"/>
  <c r="Q423" i="12"/>
  <c r="R423" i="12"/>
  <c r="S423" i="12"/>
  <c r="T423" i="12"/>
  <c r="U423" i="12"/>
  <c r="P424" i="12"/>
  <c r="Q424" i="12"/>
  <c r="R424" i="12"/>
  <c r="S424" i="12"/>
  <c r="T424" i="12"/>
  <c r="U424" i="12"/>
  <c r="P425" i="12"/>
  <c r="Q425" i="12"/>
  <c r="R425" i="12"/>
  <c r="S425" i="12"/>
  <c r="T425" i="12"/>
  <c r="U425" i="12"/>
  <c r="P426" i="12"/>
  <c r="Q426" i="12"/>
  <c r="R426" i="12"/>
  <c r="S426" i="12"/>
  <c r="T426" i="12"/>
  <c r="U426" i="12"/>
  <c r="P427" i="12"/>
  <c r="Q427" i="12"/>
  <c r="R427" i="12"/>
  <c r="S427" i="12"/>
  <c r="T427" i="12"/>
  <c r="U427" i="12"/>
  <c r="P428" i="12"/>
  <c r="Q428" i="12"/>
  <c r="R428" i="12"/>
  <c r="S428" i="12"/>
  <c r="T428" i="12"/>
  <c r="U428" i="12"/>
  <c r="P429" i="12"/>
  <c r="Q429" i="12"/>
  <c r="R429" i="12"/>
  <c r="S429" i="12"/>
  <c r="T429" i="12"/>
  <c r="U429" i="12"/>
  <c r="P430" i="12"/>
  <c r="Q430" i="12"/>
  <c r="R430" i="12"/>
  <c r="S430" i="12"/>
  <c r="T430" i="12"/>
  <c r="U430" i="12"/>
  <c r="P431" i="12"/>
  <c r="Q431" i="12"/>
  <c r="R431" i="12"/>
  <c r="S431" i="12"/>
  <c r="T431" i="12"/>
  <c r="U431" i="12"/>
  <c r="P432" i="12"/>
  <c r="Q432" i="12"/>
  <c r="R432" i="12"/>
  <c r="S432" i="12"/>
  <c r="T432" i="12"/>
  <c r="U432" i="12"/>
  <c r="P433" i="12"/>
  <c r="Q433" i="12"/>
  <c r="R433" i="12"/>
  <c r="S433" i="12"/>
  <c r="T433" i="12"/>
  <c r="U433" i="12"/>
  <c r="P434" i="12"/>
  <c r="Q434" i="12"/>
  <c r="R434" i="12"/>
  <c r="S434" i="12"/>
  <c r="T434" i="12"/>
  <c r="U434" i="12"/>
  <c r="P435" i="12"/>
  <c r="Q435" i="12"/>
  <c r="R435" i="12"/>
  <c r="S435" i="12"/>
  <c r="T435" i="12"/>
  <c r="U435" i="12"/>
  <c r="P436" i="12"/>
  <c r="Q436" i="12"/>
  <c r="R436" i="12"/>
  <c r="S436" i="12"/>
  <c r="T436" i="12"/>
  <c r="U436" i="12"/>
  <c r="P437" i="12"/>
  <c r="Q437" i="12"/>
  <c r="R437" i="12"/>
  <c r="S437" i="12"/>
  <c r="T437" i="12"/>
  <c r="U437" i="12"/>
  <c r="P438" i="12"/>
  <c r="Q438" i="12"/>
  <c r="R438" i="12"/>
  <c r="S438" i="12"/>
  <c r="T438" i="12"/>
  <c r="U438" i="12"/>
  <c r="P439" i="12"/>
  <c r="Q439" i="12"/>
  <c r="R439" i="12"/>
  <c r="S439" i="12"/>
  <c r="T439" i="12"/>
  <c r="U439" i="12"/>
  <c r="P440" i="12"/>
  <c r="Q440" i="12"/>
  <c r="R440" i="12"/>
  <c r="S440" i="12"/>
  <c r="T440" i="12"/>
  <c r="U440" i="12"/>
  <c r="P441" i="12"/>
  <c r="Q441" i="12"/>
  <c r="R441" i="12"/>
  <c r="S441" i="12"/>
  <c r="T441" i="12"/>
  <c r="U441" i="12"/>
  <c r="P442" i="12"/>
  <c r="Q442" i="12"/>
  <c r="R442" i="12"/>
  <c r="S442" i="12"/>
  <c r="T442" i="12"/>
  <c r="U442" i="12"/>
  <c r="P443" i="12"/>
  <c r="Q443" i="12"/>
  <c r="R443" i="12"/>
  <c r="S443" i="12"/>
  <c r="T443" i="12"/>
  <c r="U443" i="12"/>
  <c r="P444" i="12"/>
  <c r="Q444" i="12"/>
  <c r="R444" i="12"/>
  <c r="S444" i="12"/>
  <c r="T444" i="12"/>
  <c r="U444" i="12"/>
  <c r="P445" i="12"/>
  <c r="Q445" i="12"/>
  <c r="R445" i="12"/>
  <c r="S445" i="12"/>
  <c r="T445" i="12"/>
  <c r="U445" i="12"/>
  <c r="P446" i="12"/>
  <c r="Q446" i="12"/>
  <c r="R446" i="12"/>
  <c r="S446" i="12"/>
  <c r="T446" i="12"/>
  <c r="U446" i="12"/>
  <c r="P447" i="12"/>
  <c r="Q447" i="12"/>
  <c r="R447" i="12"/>
  <c r="S447" i="12"/>
  <c r="T447" i="12"/>
  <c r="U447" i="12"/>
  <c r="P448" i="12"/>
  <c r="Q448" i="12"/>
  <c r="R448" i="12"/>
  <c r="S448" i="12"/>
  <c r="T448" i="12"/>
  <c r="U448" i="12"/>
  <c r="P449" i="12"/>
  <c r="Q449" i="12"/>
  <c r="R449" i="12"/>
  <c r="S449" i="12"/>
  <c r="T449" i="12"/>
  <c r="U449" i="12"/>
  <c r="P450" i="12"/>
  <c r="Q450" i="12"/>
  <c r="R450" i="12"/>
  <c r="S450" i="12"/>
  <c r="T450" i="12"/>
  <c r="U450" i="12"/>
  <c r="P451" i="12"/>
  <c r="Q451" i="12"/>
  <c r="R451" i="12"/>
  <c r="S451" i="12"/>
  <c r="T451" i="12"/>
  <c r="U451" i="12"/>
  <c r="P452" i="12"/>
  <c r="Q452" i="12"/>
  <c r="R452" i="12"/>
  <c r="S452" i="12"/>
  <c r="T452" i="12"/>
  <c r="U452" i="12"/>
  <c r="P453" i="12"/>
  <c r="Q453" i="12"/>
  <c r="R453" i="12"/>
  <c r="S453" i="12"/>
  <c r="T453" i="12"/>
  <c r="U453" i="12"/>
  <c r="P454" i="12"/>
  <c r="Q454" i="12"/>
  <c r="R454" i="12"/>
  <c r="S454" i="12"/>
  <c r="T454" i="12"/>
  <c r="U454" i="12"/>
  <c r="P455" i="12"/>
  <c r="Q455" i="12"/>
  <c r="R455" i="12"/>
  <c r="S455" i="12"/>
  <c r="T455" i="12"/>
  <c r="U455" i="12"/>
  <c r="P456" i="12"/>
  <c r="Q456" i="12"/>
  <c r="R456" i="12"/>
  <c r="S456" i="12"/>
  <c r="T456" i="12"/>
  <c r="U456" i="12"/>
  <c r="P457" i="12"/>
  <c r="Q457" i="12"/>
  <c r="R457" i="12"/>
  <c r="S457" i="12"/>
  <c r="T457" i="12"/>
  <c r="U457" i="12"/>
  <c r="P458" i="12"/>
  <c r="Q458" i="12"/>
  <c r="R458" i="12"/>
  <c r="S458" i="12"/>
  <c r="T458" i="12"/>
  <c r="U458" i="12"/>
  <c r="P459" i="12"/>
  <c r="Q459" i="12"/>
  <c r="R459" i="12"/>
  <c r="S459" i="12"/>
  <c r="T459" i="12"/>
  <c r="U459" i="12"/>
  <c r="P460" i="12"/>
  <c r="Q460" i="12"/>
  <c r="R460" i="12"/>
  <c r="S460" i="12"/>
  <c r="T460" i="12"/>
  <c r="U460" i="12"/>
  <c r="P461" i="12"/>
  <c r="Q461" i="12"/>
  <c r="R461" i="12"/>
  <c r="S461" i="12"/>
  <c r="T461" i="12"/>
  <c r="U461" i="12"/>
  <c r="P462" i="12"/>
  <c r="Q462" i="12"/>
  <c r="R462" i="12"/>
  <c r="S462" i="12"/>
  <c r="T462" i="12"/>
  <c r="U462" i="12"/>
  <c r="P463" i="12"/>
  <c r="Q463" i="12"/>
  <c r="R463" i="12"/>
  <c r="S463" i="12"/>
  <c r="T463" i="12"/>
  <c r="U463" i="12"/>
  <c r="P464" i="12"/>
  <c r="Q464" i="12"/>
  <c r="R464" i="12"/>
  <c r="S464" i="12"/>
  <c r="T464" i="12"/>
  <c r="U464" i="12"/>
  <c r="P465" i="12"/>
  <c r="Q465" i="12"/>
  <c r="R465" i="12"/>
  <c r="S465" i="12"/>
  <c r="T465" i="12"/>
  <c r="U465" i="12"/>
  <c r="P466" i="12"/>
  <c r="Q466" i="12"/>
  <c r="R466" i="12"/>
  <c r="S466" i="12"/>
  <c r="T466" i="12"/>
  <c r="U466" i="12"/>
  <c r="P467" i="12"/>
  <c r="Q467" i="12"/>
  <c r="R467" i="12"/>
  <c r="S467" i="12"/>
  <c r="T467" i="12"/>
  <c r="U467" i="12"/>
  <c r="P468" i="12"/>
  <c r="Q468" i="12"/>
  <c r="R468" i="12"/>
  <c r="S468" i="12"/>
  <c r="T468" i="12"/>
  <c r="U468" i="12"/>
  <c r="P469" i="12"/>
  <c r="Q469" i="12"/>
  <c r="R469" i="12"/>
  <c r="S469" i="12"/>
  <c r="T469" i="12"/>
  <c r="U469" i="12"/>
  <c r="P470" i="12"/>
  <c r="Q470" i="12"/>
  <c r="R470" i="12"/>
  <c r="S470" i="12"/>
  <c r="T470" i="12"/>
  <c r="U470" i="12"/>
  <c r="P471" i="12"/>
  <c r="Q471" i="12"/>
  <c r="R471" i="12"/>
  <c r="S471" i="12"/>
  <c r="T471" i="12"/>
  <c r="U471" i="12"/>
  <c r="P472" i="12"/>
  <c r="Q472" i="12"/>
  <c r="R472" i="12"/>
  <c r="S472" i="12"/>
  <c r="T472" i="12"/>
  <c r="U472" i="12"/>
  <c r="P473" i="12"/>
  <c r="Q473" i="12"/>
  <c r="R473" i="12"/>
  <c r="S473" i="12"/>
  <c r="T473" i="12"/>
  <c r="U473" i="12"/>
  <c r="P474" i="12"/>
  <c r="Q474" i="12"/>
  <c r="R474" i="12"/>
  <c r="S474" i="12"/>
  <c r="T474" i="12"/>
  <c r="U474" i="12"/>
  <c r="P475" i="12"/>
  <c r="Q475" i="12"/>
  <c r="R475" i="12"/>
  <c r="S475" i="12"/>
  <c r="T475" i="12"/>
  <c r="U475" i="12"/>
  <c r="P476" i="12"/>
  <c r="Q476" i="12"/>
  <c r="R476" i="12"/>
  <c r="S476" i="12"/>
  <c r="T476" i="12"/>
  <c r="U476" i="12"/>
  <c r="P477" i="12"/>
  <c r="Q477" i="12"/>
  <c r="R477" i="12"/>
  <c r="S477" i="12"/>
  <c r="T477" i="12"/>
  <c r="U477" i="12"/>
  <c r="P478" i="12"/>
  <c r="Q478" i="12"/>
  <c r="R478" i="12"/>
  <c r="S478" i="12"/>
  <c r="T478" i="12"/>
  <c r="U478" i="12"/>
  <c r="P479" i="12"/>
  <c r="Q479" i="12"/>
  <c r="R479" i="12"/>
  <c r="S479" i="12"/>
  <c r="T479" i="12"/>
  <c r="U479" i="12"/>
  <c r="P480" i="12"/>
  <c r="Q480" i="12"/>
  <c r="R480" i="12"/>
  <c r="S480" i="12"/>
  <c r="T480" i="12"/>
  <c r="U480" i="12"/>
  <c r="P481" i="12"/>
  <c r="Q481" i="12"/>
  <c r="R481" i="12"/>
  <c r="S481" i="12"/>
  <c r="T481" i="12"/>
  <c r="U481" i="12"/>
  <c r="P482" i="12"/>
  <c r="Q482" i="12"/>
  <c r="R482" i="12"/>
  <c r="S482" i="12"/>
  <c r="T482" i="12"/>
  <c r="U482" i="12"/>
  <c r="P483" i="12"/>
  <c r="Q483" i="12"/>
  <c r="R483" i="12"/>
  <c r="S483" i="12"/>
  <c r="T483" i="12"/>
  <c r="U483" i="12"/>
  <c r="P484" i="12"/>
  <c r="Q484" i="12"/>
  <c r="R484" i="12"/>
  <c r="S484" i="12"/>
  <c r="T484" i="12"/>
  <c r="U484" i="12"/>
  <c r="P485" i="12"/>
  <c r="Q485" i="12"/>
  <c r="R485" i="12"/>
  <c r="S485" i="12"/>
  <c r="T485" i="12"/>
  <c r="U485" i="12"/>
  <c r="P486" i="12"/>
  <c r="Q486" i="12"/>
  <c r="R486" i="12"/>
  <c r="S486" i="12"/>
  <c r="T486" i="12"/>
  <c r="U486" i="12"/>
  <c r="P487" i="12"/>
  <c r="Q487" i="12"/>
  <c r="R487" i="12"/>
  <c r="S487" i="12"/>
  <c r="T487" i="12"/>
  <c r="U487" i="12"/>
  <c r="P488" i="12"/>
  <c r="Q488" i="12"/>
  <c r="R488" i="12"/>
  <c r="S488" i="12"/>
  <c r="T488" i="12"/>
  <c r="U488" i="12"/>
  <c r="P489" i="12"/>
  <c r="Q489" i="12"/>
  <c r="R489" i="12"/>
  <c r="S489" i="12"/>
  <c r="T489" i="12"/>
  <c r="U489" i="12"/>
  <c r="P490" i="12"/>
  <c r="Q490" i="12"/>
  <c r="R490" i="12"/>
  <c r="S490" i="12"/>
  <c r="T490" i="12"/>
  <c r="U490" i="12"/>
  <c r="P491" i="12"/>
  <c r="Q491" i="12"/>
  <c r="R491" i="12"/>
  <c r="S491" i="12"/>
  <c r="T491" i="12"/>
  <c r="U491" i="12"/>
  <c r="P492" i="12"/>
  <c r="Q492" i="12"/>
  <c r="R492" i="12"/>
  <c r="S492" i="12"/>
  <c r="T492" i="12"/>
  <c r="U492" i="12"/>
  <c r="P493" i="12"/>
  <c r="Q493" i="12"/>
  <c r="R493" i="12"/>
  <c r="S493" i="12"/>
  <c r="T493" i="12"/>
  <c r="U493" i="12"/>
  <c r="P494" i="12"/>
  <c r="Q494" i="12"/>
  <c r="R494" i="12"/>
  <c r="S494" i="12"/>
  <c r="T494" i="12"/>
  <c r="U494" i="12"/>
  <c r="P495" i="12"/>
  <c r="Q495" i="12"/>
  <c r="R495" i="12"/>
  <c r="S495" i="12"/>
  <c r="T495" i="12"/>
  <c r="U495" i="12"/>
  <c r="P496" i="12"/>
  <c r="Q496" i="12"/>
  <c r="R496" i="12"/>
  <c r="S496" i="12"/>
  <c r="T496" i="12"/>
  <c r="U496" i="12"/>
  <c r="P497" i="12"/>
  <c r="Q497" i="12"/>
  <c r="R497" i="12"/>
  <c r="S497" i="12"/>
  <c r="T497" i="12"/>
  <c r="U497" i="12"/>
  <c r="P498" i="12"/>
  <c r="Q498" i="12"/>
  <c r="R498" i="12"/>
  <c r="S498" i="12"/>
  <c r="T498" i="12"/>
  <c r="U498" i="12"/>
  <c r="P499" i="12"/>
  <c r="Q499" i="12"/>
  <c r="R499" i="12"/>
  <c r="S499" i="12"/>
  <c r="T499" i="12"/>
  <c r="U499" i="12"/>
  <c r="P500" i="12"/>
  <c r="Q500" i="12"/>
  <c r="R500" i="12"/>
  <c r="S500" i="12"/>
  <c r="T500" i="12"/>
  <c r="U500" i="12"/>
  <c r="P501" i="12"/>
  <c r="Q501" i="12"/>
  <c r="R501" i="12"/>
  <c r="S501" i="12"/>
  <c r="T501" i="12"/>
  <c r="U501" i="12"/>
  <c r="P502" i="12"/>
  <c r="Q502" i="12"/>
  <c r="R502" i="12"/>
  <c r="S502" i="12"/>
  <c r="T502" i="12"/>
  <c r="U502" i="12"/>
  <c r="P503" i="12"/>
  <c r="Q503" i="12"/>
  <c r="R503" i="12"/>
  <c r="S503" i="12"/>
  <c r="T503" i="12"/>
  <c r="U503" i="12"/>
  <c r="P504" i="12"/>
  <c r="Q504" i="12"/>
  <c r="R504" i="12"/>
  <c r="S504" i="12"/>
  <c r="T504" i="12"/>
  <c r="U504" i="12"/>
  <c r="P505" i="12"/>
  <c r="Q505" i="12"/>
  <c r="R505" i="12"/>
  <c r="S505" i="12"/>
  <c r="T505" i="12"/>
  <c r="U505" i="12"/>
  <c r="P506" i="12"/>
  <c r="Q506" i="12"/>
  <c r="R506" i="12"/>
  <c r="S506" i="12"/>
  <c r="T506" i="12"/>
  <c r="U506" i="12"/>
  <c r="P507" i="12"/>
  <c r="Q507" i="12"/>
  <c r="R507" i="12"/>
  <c r="S507" i="12"/>
  <c r="T507" i="12"/>
  <c r="U507" i="12"/>
  <c r="P508" i="12"/>
  <c r="Q508" i="12"/>
  <c r="R508" i="12"/>
  <c r="S508" i="12"/>
  <c r="T508" i="12"/>
  <c r="U508" i="12"/>
  <c r="P509" i="12"/>
  <c r="Q509" i="12"/>
  <c r="R509" i="12"/>
  <c r="S509" i="12"/>
  <c r="T509" i="12"/>
  <c r="U509" i="12"/>
  <c r="P510" i="12"/>
  <c r="Q510" i="12"/>
  <c r="R510" i="12"/>
  <c r="S510" i="12"/>
  <c r="T510" i="12"/>
  <c r="U510" i="12"/>
  <c r="P511" i="12"/>
  <c r="Q511" i="12"/>
  <c r="R511" i="12"/>
  <c r="S511" i="12"/>
  <c r="T511" i="12"/>
  <c r="U511" i="12"/>
  <c r="P512" i="12"/>
  <c r="Q512" i="12"/>
  <c r="R512" i="12"/>
  <c r="S512" i="12"/>
  <c r="T512" i="12"/>
  <c r="U512" i="12"/>
  <c r="P513" i="12"/>
  <c r="Q513" i="12"/>
  <c r="R513" i="12"/>
  <c r="S513" i="12"/>
  <c r="T513" i="12"/>
  <c r="U513" i="12"/>
  <c r="P514" i="12"/>
  <c r="Q514" i="12"/>
  <c r="R514" i="12"/>
  <c r="S514" i="12"/>
  <c r="T514" i="12"/>
  <c r="U514" i="12"/>
  <c r="P515" i="12"/>
  <c r="Q515" i="12"/>
  <c r="R515" i="12"/>
  <c r="S515" i="12"/>
  <c r="T515" i="12"/>
  <c r="U515" i="12"/>
  <c r="P516" i="12"/>
  <c r="Q516" i="12"/>
  <c r="R516" i="12"/>
  <c r="S516" i="12"/>
  <c r="T516" i="12"/>
  <c r="U516" i="12"/>
  <c r="P517" i="12"/>
  <c r="Q517" i="12"/>
  <c r="R517" i="12"/>
  <c r="S517" i="12"/>
  <c r="T517" i="12"/>
  <c r="U517" i="12"/>
  <c r="P518" i="12"/>
  <c r="Q518" i="12"/>
  <c r="R518" i="12"/>
  <c r="S518" i="12"/>
  <c r="T518" i="12"/>
  <c r="U518" i="12"/>
  <c r="P519" i="12"/>
  <c r="Q519" i="12"/>
  <c r="R519" i="12"/>
  <c r="S519" i="12"/>
  <c r="T519" i="12"/>
  <c r="U519" i="12"/>
  <c r="P520" i="12"/>
  <c r="Q520" i="12"/>
  <c r="R520" i="12"/>
  <c r="S520" i="12"/>
  <c r="T520" i="12"/>
  <c r="U520" i="12"/>
  <c r="P521" i="12"/>
  <c r="Q521" i="12"/>
  <c r="R521" i="12"/>
  <c r="S521" i="12"/>
  <c r="T521" i="12"/>
  <c r="U521" i="12"/>
  <c r="P522" i="12"/>
  <c r="Q522" i="12"/>
  <c r="R522" i="12"/>
  <c r="S522" i="12"/>
  <c r="T522" i="12"/>
  <c r="U522" i="12"/>
  <c r="P523" i="12"/>
  <c r="Q523" i="12"/>
  <c r="R523" i="12"/>
  <c r="S523" i="12"/>
  <c r="T523" i="12"/>
  <c r="U523" i="12"/>
  <c r="P524" i="12"/>
  <c r="Q524" i="12"/>
  <c r="R524" i="12"/>
  <c r="S524" i="12"/>
  <c r="T524" i="12"/>
  <c r="U524" i="12"/>
  <c r="P525" i="12"/>
  <c r="Q525" i="12"/>
  <c r="R525" i="12"/>
  <c r="S525" i="12"/>
  <c r="T525" i="12"/>
  <c r="U525" i="12"/>
  <c r="P526" i="12"/>
  <c r="Q526" i="12"/>
  <c r="R526" i="12"/>
  <c r="S526" i="12"/>
  <c r="T526" i="12"/>
  <c r="U526" i="12"/>
  <c r="P527" i="12"/>
  <c r="Q527" i="12"/>
  <c r="R527" i="12"/>
  <c r="S527" i="12"/>
  <c r="T527" i="12"/>
  <c r="U527" i="12"/>
  <c r="P528" i="12"/>
  <c r="Q528" i="12"/>
  <c r="R528" i="12"/>
  <c r="S528" i="12"/>
  <c r="T528" i="12"/>
  <c r="U528" i="12"/>
  <c r="P529" i="12"/>
  <c r="Q529" i="12"/>
  <c r="R529" i="12"/>
  <c r="S529" i="12"/>
  <c r="T529" i="12"/>
  <c r="U529" i="12"/>
  <c r="P530" i="12"/>
  <c r="Q530" i="12"/>
  <c r="R530" i="12"/>
  <c r="S530" i="12"/>
  <c r="T530" i="12"/>
  <c r="U530" i="12"/>
  <c r="P531" i="12"/>
  <c r="Q531" i="12"/>
  <c r="R531" i="12"/>
  <c r="S531" i="12"/>
  <c r="T531" i="12"/>
  <c r="U531" i="12"/>
  <c r="P532" i="12"/>
  <c r="Q532" i="12"/>
  <c r="R532" i="12"/>
  <c r="S532" i="12"/>
  <c r="T532" i="12"/>
  <c r="U532" i="12"/>
  <c r="P533" i="12"/>
  <c r="Q533" i="12"/>
  <c r="R533" i="12"/>
  <c r="S533" i="12"/>
  <c r="T533" i="12"/>
  <c r="U533" i="12"/>
  <c r="P534" i="12"/>
  <c r="Q534" i="12"/>
  <c r="R534" i="12"/>
  <c r="S534" i="12"/>
  <c r="T534" i="12"/>
  <c r="U534" i="12"/>
  <c r="P535" i="12"/>
  <c r="Q535" i="12"/>
  <c r="R535" i="12"/>
  <c r="S535" i="12"/>
  <c r="T535" i="12"/>
  <c r="U535" i="12"/>
  <c r="P536" i="12"/>
  <c r="Q536" i="12"/>
  <c r="R536" i="12"/>
  <c r="S536" i="12"/>
  <c r="T536" i="12"/>
  <c r="U536" i="12"/>
  <c r="P537" i="12"/>
  <c r="Q537" i="12"/>
  <c r="R537" i="12"/>
  <c r="S537" i="12"/>
  <c r="T537" i="12"/>
  <c r="U537" i="12"/>
  <c r="P538" i="12"/>
  <c r="Q538" i="12"/>
  <c r="R538" i="12"/>
  <c r="S538" i="12"/>
  <c r="T538" i="12"/>
  <c r="U538" i="12"/>
  <c r="P539" i="12"/>
  <c r="Q539" i="12"/>
  <c r="R539" i="12"/>
  <c r="S539" i="12"/>
  <c r="T539" i="12"/>
  <c r="U539" i="12"/>
  <c r="P540" i="12"/>
  <c r="Q540" i="12"/>
  <c r="R540" i="12"/>
  <c r="S540" i="12"/>
  <c r="T540" i="12"/>
  <c r="U540" i="12"/>
  <c r="P541" i="12"/>
  <c r="Q541" i="12"/>
  <c r="R541" i="12"/>
  <c r="S541" i="12"/>
  <c r="T541" i="12"/>
  <c r="U541" i="12"/>
  <c r="P542" i="12"/>
  <c r="Q542" i="12"/>
  <c r="R542" i="12"/>
  <c r="S542" i="12"/>
  <c r="T542" i="12"/>
  <c r="U542" i="12"/>
  <c r="P543" i="12"/>
  <c r="Q543" i="12"/>
  <c r="R543" i="12"/>
  <c r="S543" i="12"/>
  <c r="T543" i="12"/>
  <c r="U543" i="12"/>
  <c r="P544" i="12"/>
  <c r="Q544" i="12"/>
  <c r="R544" i="12"/>
  <c r="S544" i="12"/>
  <c r="T544" i="12"/>
  <c r="U544" i="12"/>
  <c r="P545" i="12"/>
  <c r="Q545" i="12"/>
  <c r="R545" i="12"/>
  <c r="S545" i="12"/>
  <c r="T545" i="12"/>
  <c r="U545" i="12"/>
  <c r="P546" i="12"/>
  <c r="Q546" i="12"/>
  <c r="R546" i="12"/>
  <c r="S546" i="12"/>
  <c r="T546" i="12"/>
  <c r="U546" i="12"/>
  <c r="P547" i="12"/>
  <c r="Q547" i="12"/>
  <c r="R547" i="12"/>
  <c r="S547" i="12"/>
  <c r="T547" i="12"/>
  <c r="U547" i="12"/>
  <c r="P548" i="12"/>
  <c r="Q548" i="12"/>
  <c r="R548" i="12"/>
  <c r="S548" i="12"/>
  <c r="T548" i="12"/>
  <c r="U548" i="12"/>
  <c r="P549" i="12"/>
  <c r="Q549" i="12"/>
  <c r="R549" i="12"/>
  <c r="S549" i="12"/>
  <c r="T549" i="12"/>
  <c r="U549" i="12"/>
  <c r="P550" i="12"/>
  <c r="Q550" i="12"/>
  <c r="R550" i="12"/>
  <c r="S550" i="12"/>
  <c r="T550" i="12"/>
  <c r="U550" i="12"/>
  <c r="P551" i="12"/>
  <c r="Q551" i="12"/>
  <c r="R551" i="12"/>
  <c r="S551" i="12"/>
  <c r="T551" i="12"/>
  <c r="U551" i="12"/>
  <c r="P552" i="12"/>
  <c r="Q552" i="12"/>
  <c r="R552" i="12"/>
  <c r="S552" i="12"/>
  <c r="T552" i="12"/>
  <c r="U552" i="12"/>
  <c r="P553" i="12"/>
  <c r="Q553" i="12"/>
  <c r="R553" i="12"/>
  <c r="S553" i="12"/>
  <c r="T553" i="12"/>
  <c r="U553" i="12"/>
  <c r="P554" i="12"/>
  <c r="Q554" i="12"/>
  <c r="R554" i="12"/>
  <c r="S554" i="12"/>
  <c r="T554" i="12"/>
  <c r="U554" i="12"/>
  <c r="P555" i="12"/>
  <c r="Q555" i="12"/>
  <c r="R555" i="12"/>
  <c r="S555" i="12"/>
  <c r="T555" i="12"/>
  <c r="U555" i="12"/>
  <c r="P556" i="12"/>
  <c r="Q556" i="12"/>
  <c r="R556" i="12"/>
  <c r="S556" i="12"/>
  <c r="T556" i="12"/>
  <c r="U556" i="12"/>
  <c r="P557" i="12"/>
  <c r="Q557" i="12"/>
  <c r="R557" i="12"/>
  <c r="S557" i="12"/>
  <c r="T557" i="12"/>
  <c r="U557" i="12"/>
  <c r="P558" i="12"/>
  <c r="Q558" i="12"/>
  <c r="R558" i="12"/>
  <c r="S558" i="12"/>
  <c r="T558" i="12"/>
  <c r="U558" i="12"/>
  <c r="P559" i="12"/>
  <c r="Q559" i="12"/>
  <c r="R559" i="12"/>
  <c r="S559" i="12"/>
  <c r="T559" i="12"/>
  <c r="U559" i="12"/>
  <c r="P560" i="12"/>
  <c r="Q560" i="12"/>
  <c r="R560" i="12"/>
  <c r="S560" i="12"/>
  <c r="T560" i="12"/>
  <c r="U560" i="12"/>
  <c r="P561" i="12"/>
  <c r="Q561" i="12"/>
  <c r="R561" i="12"/>
  <c r="S561" i="12"/>
  <c r="T561" i="12"/>
  <c r="U561" i="12"/>
  <c r="P562" i="12"/>
  <c r="Q562" i="12"/>
  <c r="R562" i="12"/>
  <c r="S562" i="12"/>
  <c r="T562" i="12"/>
  <c r="U562" i="12"/>
  <c r="P563" i="12"/>
  <c r="Q563" i="12"/>
  <c r="R563" i="12"/>
  <c r="S563" i="12"/>
  <c r="T563" i="12"/>
  <c r="U563" i="12"/>
  <c r="P564" i="12"/>
  <c r="Q564" i="12"/>
  <c r="R564" i="12"/>
  <c r="S564" i="12"/>
  <c r="T564" i="12"/>
  <c r="U564" i="12"/>
  <c r="P565" i="12"/>
  <c r="Q565" i="12"/>
  <c r="R565" i="12"/>
  <c r="S565" i="12"/>
  <c r="T565" i="12"/>
  <c r="U565" i="12"/>
  <c r="P566" i="12"/>
  <c r="Q566" i="12"/>
  <c r="R566" i="12"/>
  <c r="S566" i="12"/>
  <c r="T566" i="12"/>
  <c r="U566" i="12"/>
  <c r="P567" i="12"/>
  <c r="Q567" i="12"/>
  <c r="R567" i="12"/>
  <c r="S567" i="12"/>
  <c r="T567" i="12"/>
  <c r="U567" i="12"/>
  <c r="P568" i="12"/>
  <c r="Q568" i="12"/>
  <c r="R568" i="12"/>
  <c r="S568" i="12"/>
  <c r="T568" i="12"/>
  <c r="U568" i="12"/>
  <c r="P569" i="12"/>
  <c r="Q569" i="12"/>
  <c r="R569" i="12"/>
  <c r="S569" i="12"/>
  <c r="T569" i="12"/>
  <c r="U569" i="12"/>
  <c r="P570" i="12"/>
  <c r="Q570" i="12"/>
  <c r="R570" i="12"/>
  <c r="S570" i="12"/>
  <c r="T570" i="12"/>
  <c r="U570" i="12"/>
  <c r="P571" i="12"/>
  <c r="Q571" i="12"/>
  <c r="R571" i="12"/>
  <c r="S571" i="12"/>
  <c r="T571" i="12"/>
  <c r="U571" i="12"/>
  <c r="P572" i="12"/>
  <c r="Q572" i="12"/>
  <c r="R572" i="12"/>
  <c r="S572" i="12"/>
  <c r="T572" i="12"/>
  <c r="U572" i="12"/>
  <c r="P573" i="12"/>
  <c r="Q573" i="12"/>
  <c r="R573" i="12"/>
  <c r="S573" i="12"/>
  <c r="T573" i="12"/>
  <c r="U573" i="12"/>
  <c r="P574" i="12"/>
  <c r="Q574" i="12"/>
  <c r="R574" i="12"/>
  <c r="S574" i="12"/>
  <c r="T574" i="12"/>
  <c r="U574" i="12"/>
  <c r="P575" i="12"/>
  <c r="Q575" i="12"/>
  <c r="R575" i="12"/>
  <c r="S575" i="12"/>
  <c r="T575" i="12"/>
  <c r="U575" i="12"/>
  <c r="P576" i="12"/>
  <c r="Q576" i="12"/>
  <c r="R576" i="12"/>
  <c r="S576" i="12"/>
  <c r="T576" i="12"/>
  <c r="U576" i="12"/>
  <c r="P577" i="12"/>
  <c r="Q577" i="12"/>
  <c r="R577" i="12"/>
  <c r="S577" i="12"/>
  <c r="T577" i="12"/>
  <c r="U577" i="12"/>
  <c r="P578" i="12"/>
  <c r="Q578" i="12"/>
  <c r="R578" i="12"/>
  <c r="S578" i="12"/>
  <c r="T578" i="12"/>
  <c r="U578" i="12"/>
  <c r="P579" i="12"/>
  <c r="Q579" i="12"/>
  <c r="R579" i="12"/>
  <c r="S579" i="12"/>
  <c r="T579" i="12"/>
  <c r="U579" i="12"/>
  <c r="P580" i="12"/>
  <c r="Q580" i="12"/>
  <c r="R580" i="12"/>
  <c r="S580" i="12"/>
  <c r="T580" i="12"/>
  <c r="U580" i="12"/>
  <c r="P581" i="12"/>
  <c r="Q581" i="12"/>
  <c r="R581" i="12"/>
  <c r="S581" i="12"/>
  <c r="T581" i="12"/>
  <c r="U581" i="12"/>
  <c r="P582" i="12"/>
  <c r="Q582" i="12"/>
  <c r="R582" i="12"/>
  <c r="S582" i="12"/>
  <c r="T582" i="12"/>
  <c r="U582" i="12"/>
  <c r="P583" i="12"/>
  <c r="Q583" i="12"/>
  <c r="R583" i="12"/>
  <c r="S583" i="12"/>
  <c r="T583" i="12"/>
  <c r="U583" i="12"/>
  <c r="P584" i="12"/>
  <c r="Q584" i="12"/>
  <c r="R584" i="12"/>
  <c r="S584" i="12"/>
  <c r="T584" i="12"/>
  <c r="U584" i="12"/>
  <c r="P585" i="12"/>
  <c r="Q585" i="12"/>
  <c r="R585" i="12"/>
  <c r="S585" i="12"/>
  <c r="T585" i="12"/>
  <c r="U585" i="12"/>
  <c r="P586" i="12"/>
  <c r="Q586" i="12"/>
  <c r="R586" i="12"/>
  <c r="S586" i="12"/>
  <c r="T586" i="12"/>
  <c r="U586" i="12"/>
  <c r="P587" i="12"/>
  <c r="Q587" i="12"/>
  <c r="R587" i="12"/>
  <c r="S587" i="12"/>
  <c r="T587" i="12"/>
  <c r="U587" i="12"/>
  <c r="P588" i="12"/>
  <c r="Q588" i="12"/>
  <c r="R588" i="12"/>
  <c r="S588" i="12"/>
  <c r="T588" i="12"/>
  <c r="U588" i="12"/>
  <c r="P589" i="12"/>
  <c r="Q589" i="12"/>
  <c r="R589" i="12"/>
  <c r="S589" i="12"/>
  <c r="T589" i="12"/>
  <c r="U589" i="12"/>
  <c r="P590" i="12"/>
  <c r="Q590" i="12"/>
  <c r="R590" i="12"/>
  <c r="S590" i="12"/>
  <c r="T590" i="12"/>
  <c r="U590" i="12"/>
  <c r="P591" i="12"/>
  <c r="Q591" i="12"/>
  <c r="R591" i="12"/>
  <c r="S591" i="12"/>
  <c r="T591" i="12"/>
  <c r="U591" i="12"/>
  <c r="P592" i="12"/>
  <c r="Q592" i="12"/>
  <c r="R592" i="12"/>
  <c r="S592" i="12"/>
  <c r="T592" i="12"/>
  <c r="U592" i="12"/>
  <c r="P593" i="12"/>
  <c r="Q593" i="12"/>
  <c r="R593" i="12"/>
  <c r="S593" i="12"/>
  <c r="T593" i="12"/>
  <c r="U593" i="12"/>
  <c r="P594" i="12"/>
  <c r="Q594" i="12"/>
  <c r="R594" i="12"/>
  <c r="S594" i="12"/>
  <c r="T594" i="12"/>
  <c r="U594" i="12"/>
  <c r="P595" i="12"/>
  <c r="Q595" i="12"/>
  <c r="R595" i="12"/>
  <c r="S595" i="12"/>
  <c r="T595" i="12"/>
  <c r="U595" i="12"/>
  <c r="P596" i="12"/>
  <c r="Q596" i="12"/>
  <c r="R596" i="12"/>
  <c r="S596" i="12"/>
  <c r="T596" i="12"/>
  <c r="U596" i="12"/>
  <c r="P597" i="12"/>
  <c r="Q597" i="12"/>
  <c r="R597" i="12"/>
  <c r="S597" i="12"/>
  <c r="T597" i="12"/>
  <c r="U597" i="12"/>
  <c r="P598" i="12"/>
  <c r="Q598" i="12"/>
  <c r="R598" i="12"/>
  <c r="S598" i="12"/>
  <c r="T598" i="12"/>
  <c r="U598" i="12"/>
  <c r="P599" i="12"/>
  <c r="Q599" i="12"/>
  <c r="R599" i="12"/>
  <c r="S599" i="12"/>
  <c r="T599" i="12"/>
  <c r="U599" i="12"/>
  <c r="P600" i="12"/>
  <c r="Q600" i="12"/>
  <c r="R600" i="12"/>
  <c r="S600" i="12"/>
  <c r="T600" i="12"/>
  <c r="U600" i="12"/>
  <c r="P601" i="12"/>
  <c r="Q601" i="12"/>
  <c r="R601" i="12"/>
  <c r="S601" i="12"/>
  <c r="T601" i="12"/>
  <c r="U601" i="12"/>
  <c r="P602" i="12"/>
  <c r="Q602" i="12"/>
  <c r="R602" i="12"/>
  <c r="S602" i="12"/>
  <c r="T602" i="12"/>
  <c r="U602" i="12"/>
  <c r="P603" i="12"/>
  <c r="Q603" i="12"/>
  <c r="R603" i="12"/>
  <c r="S603" i="12"/>
  <c r="T603" i="12"/>
  <c r="U603" i="12"/>
  <c r="P604" i="12"/>
  <c r="Q604" i="12"/>
  <c r="R604" i="12"/>
  <c r="S604" i="12"/>
  <c r="T604" i="12"/>
  <c r="U604" i="12"/>
  <c r="P605" i="12"/>
  <c r="Q605" i="12"/>
  <c r="R605" i="12"/>
  <c r="S605" i="12"/>
  <c r="T605" i="12"/>
  <c r="U605" i="12"/>
  <c r="P606" i="12"/>
  <c r="Q606" i="12"/>
  <c r="R606" i="12"/>
  <c r="S606" i="12"/>
  <c r="T606" i="12"/>
  <c r="U606" i="12"/>
  <c r="P607" i="12"/>
  <c r="Q607" i="12"/>
  <c r="R607" i="12"/>
  <c r="S607" i="12"/>
  <c r="T607" i="12"/>
  <c r="U607" i="12"/>
  <c r="P608" i="12"/>
  <c r="Q608" i="12"/>
  <c r="R608" i="12"/>
  <c r="S608" i="12"/>
  <c r="T608" i="12"/>
  <c r="U608" i="12"/>
  <c r="P609" i="12"/>
  <c r="Q609" i="12"/>
  <c r="R609" i="12"/>
  <c r="S609" i="12"/>
  <c r="T609" i="12"/>
  <c r="U609" i="12"/>
  <c r="P610" i="12"/>
  <c r="Q610" i="12"/>
  <c r="R610" i="12"/>
  <c r="S610" i="12"/>
  <c r="T610" i="12"/>
  <c r="U610" i="12"/>
  <c r="P611" i="12"/>
  <c r="Q611" i="12"/>
  <c r="R611" i="12"/>
  <c r="S611" i="12"/>
  <c r="T611" i="12"/>
  <c r="U611" i="12"/>
  <c r="P612" i="12"/>
  <c r="Q612" i="12"/>
  <c r="R612" i="12"/>
  <c r="S612" i="12"/>
  <c r="T612" i="12"/>
  <c r="U612" i="12"/>
  <c r="P613" i="12"/>
  <c r="Q613" i="12"/>
  <c r="R613" i="12"/>
  <c r="S613" i="12"/>
  <c r="T613" i="12"/>
  <c r="U613" i="12"/>
  <c r="P614" i="12"/>
  <c r="Q614" i="12"/>
  <c r="R614" i="12"/>
  <c r="S614" i="12"/>
  <c r="T614" i="12"/>
  <c r="U614" i="12"/>
  <c r="P615" i="12"/>
  <c r="Q615" i="12"/>
  <c r="R615" i="12"/>
  <c r="S615" i="12"/>
  <c r="T615" i="12"/>
  <c r="U615" i="12"/>
  <c r="P616" i="12"/>
  <c r="Q616" i="12"/>
  <c r="R616" i="12"/>
  <c r="S616" i="12"/>
  <c r="T616" i="12"/>
  <c r="U616" i="12"/>
  <c r="P617" i="12"/>
  <c r="Q617" i="12"/>
  <c r="R617" i="12"/>
  <c r="S617" i="12"/>
  <c r="T617" i="12"/>
  <c r="U617" i="12"/>
  <c r="P618" i="12"/>
  <c r="Q618" i="12"/>
  <c r="R618" i="12"/>
  <c r="S618" i="12"/>
  <c r="T618" i="12"/>
  <c r="U618" i="12"/>
  <c r="P619" i="12"/>
  <c r="Q619" i="12"/>
  <c r="R619" i="12"/>
  <c r="S619" i="12"/>
  <c r="T619" i="12"/>
  <c r="U619" i="12"/>
  <c r="P620" i="12"/>
  <c r="Q620" i="12"/>
  <c r="R620" i="12"/>
  <c r="S620" i="12"/>
  <c r="T620" i="12"/>
  <c r="U620" i="12"/>
  <c r="P621" i="12"/>
  <c r="Q621" i="12"/>
  <c r="R621" i="12"/>
  <c r="S621" i="12"/>
  <c r="T621" i="12"/>
  <c r="U621" i="12"/>
  <c r="P622" i="12"/>
  <c r="Q622" i="12"/>
  <c r="R622" i="12"/>
  <c r="S622" i="12"/>
  <c r="T622" i="12"/>
  <c r="U622" i="12"/>
  <c r="P623" i="12"/>
  <c r="Q623" i="12"/>
  <c r="R623" i="12"/>
  <c r="S623" i="12"/>
  <c r="T623" i="12"/>
  <c r="U623" i="12"/>
  <c r="P624" i="12"/>
  <c r="Q624" i="12"/>
  <c r="R624" i="12"/>
  <c r="S624" i="12"/>
  <c r="T624" i="12"/>
  <c r="U624" i="12"/>
  <c r="P625" i="12"/>
  <c r="Q625" i="12"/>
  <c r="R625" i="12"/>
  <c r="S625" i="12"/>
  <c r="T625" i="12"/>
  <c r="U625" i="12"/>
  <c r="P626" i="12"/>
  <c r="Q626" i="12"/>
  <c r="R626" i="12"/>
  <c r="S626" i="12"/>
  <c r="T626" i="12"/>
  <c r="U626" i="12"/>
  <c r="P627" i="12"/>
  <c r="Q627" i="12"/>
  <c r="R627" i="12"/>
  <c r="S627" i="12"/>
  <c r="T627" i="12"/>
  <c r="U627" i="12"/>
  <c r="P628" i="12"/>
  <c r="Q628" i="12"/>
  <c r="R628" i="12"/>
  <c r="S628" i="12"/>
  <c r="T628" i="12"/>
  <c r="U628" i="12"/>
  <c r="P629" i="12"/>
  <c r="Q629" i="12"/>
  <c r="R629" i="12"/>
  <c r="S629" i="12"/>
  <c r="T629" i="12"/>
  <c r="U629" i="12"/>
  <c r="P630" i="12"/>
  <c r="Q630" i="12"/>
  <c r="R630" i="12"/>
  <c r="S630" i="12"/>
  <c r="T630" i="12"/>
  <c r="U630" i="12"/>
  <c r="P631" i="12"/>
  <c r="Q631" i="12"/>
  <c r="R631" i="12"/>
  <c r="S631" i="12"/>
  <c r="T631" i="12"/>
  <c r="U631" i="12"/>
  <c r="P632" i="12"/>
  <c r="Q632" i="12"/>
  <c r="R632" i="12"/>
  <c r="S632" i="12"/>
  <c r="T632" i="12"/>
  <c r="U632" i="12"/>
  <c r="P633" i="12"/>
  <c r="Q633" i="12"/>
  <c r="R633" i="12"/>
  <c r="S633" i="12"/>
  <c r="T633" i="12"/>
  <c r="U633" i="12"/>
  <c r="P634" i="12"/>
  <c r="Q634" i="12"/>
  <c r="R634" i="12"/>
  <c r="S634" i="12"/>
  <c r="T634" i="12"/>
  <c r="U634" i="12"/>
  <c r="P635" i="12"/>
  <c r="Q635" i="12"/>
  <c r="R635" i="12"/>
  <c r="S635" i="12"/>
  <c r="T635" i="12"/>
  <c r="U635" i="12"/>
  <c r="P636" i="12"/>
  <c r="Q636" i="12"/>
  <c r="R636" i="12"/>
  <c r="S636" i="12"/>
  <c r="T636" i="12"/>
  <c r="U636" i="12"/>
  <c r="P637" i="12"/>
  <c r="Q637" i="12"/>
  <c r="R637" i="12"/>
  <c r="S637" i="12"/>
  <c r="T637" i="12"/>
  <c r="U637" i="12"/>
  <c r="P638" i="12"/>
  <c r="Q638" i="12"/>
  <c r="R638" i="12"/>
  <c r="S638" i="12"/>
  <c r="T638" i="12"/>
  <c r="U638" i="12"/>
  <c r="P639" i="12"/>
  <c r="Q639" i="12"/>
  <c r="R639" i="12"/>
  <c r="S639" i="12"/>
  <c r="T639" i="12"/>
  <c r="U639" i="12"/>
  <c r="P640" i="12"/>
  <c r="Q640" i="12"/>
  <c r="R640" i="12"/>
  <c r="S640" i="12"/>
  <c r="T640" i="12"/>
  <c r="U640" i="12"/>
  <c r="P641" i="12"/>
  <c r="Q641" i="12"/>
  <c r="R641" i="12"/>
  <c r="S641" i="12"/>
  <c r="T641" i="12"/>
  <c r="U641" i="12"/>
  <c r="P642" i="12"/>
  <c r="Q642" i="12"/>
  <c r="R642" i="12"/>
  <c r="S642" i="12"/>
  <c r="T642" i="12"/>
  <c r="U642" i="12"/>
  <c r="P643" i="12"/>
  <c r="Q643" i="12"/>
  <c r="R643" i="12"/>
  <c r="S643" i="12"/>
  <c r="T643" i="12"/>
  <c r="U643" i="12"/>
  <c r="P644" i="12"/>
  <c r="Q644" i="12"/>
  <c r="R644" i="12"/>
  <c r="S644" i="12"/>
  <c r="T644" i="12"/>
  <c r="U644" i="12"/>
  <c r="P645" i="12"/>
  <c r="Q645" i="12"/>
  <c r="R645" i="12"/>
  <c r="S645" i="12"/>
  <c r="T645" i="12"/>
  <c r="U645" i="12"/>
  <c r="P646" i="12"/>
  <c r="Q646" i="12"/>
  <c r="R646" i="12"/>
  <c r="S646" i="12"/>
  <c r="T646" i="12"/>
  <c r="U646" i="12"/>
  <c r="P647" i="12"/>
  <c r="Q647" i="12"/>
  <c r="R647" i="12"/>
  <c r="S647" i="12"/>
  <c r="T647" i="12"/>
  <c r="U647" i="12"/>
  <c r="P648" i="12"/>
  <c r="Q648" i="12"/>
  <c r="R648" i="12"/>
  <c r="S648" i="12"/>
  <c r="T648" i="12"/>
  <c r="U648" i="12"/>
  <c r="P649" i="12"/>
  <c r="Q649" i="12"/>
  <c r="R649" i="12"/>
  <c r="S649" i="12"/>
  <c r="T649" i="12"/>
  <c r="U649" i="12"/>
  <c r="P650" i="12"/>
  <c r="Q650" i="12"/>
  <c r="R650" i="12"/>
  <c r="S650" i="12"/>
  <c r="T650" i="12"/>
  <c r="U650" i="12"/>
  <c r="P651" i="12"/>
  <c r="Q651" i="12"/>
  <c r="R651" i="12"/>
  <c r="S651" i="12"/>
  <c r="T651" i="12"/>
  <c r="U651" i="12"/>
  <c r="P652" i="12"/>
  <c r="Q652" i="12"/>
  <c r="R652" i="12"/>
  <c r="S652" i="12"/>
  <c r="T652" i="12"/>
  <c r="U652" i="12"/>
  <c r="P653" i="12"/>
  <c r="Q653" i="12"/>
  <c r="R653" i="12"/>
  <c r="S653" i="12"/>
  <c r="T653" i="12"/>
  <c r="U653" i="12"/>
  <c r="P654" i="12"/>
  <c r="Q654" i="12"/>
  <c r="R654" i="12"/>
  <c r="S654" i="12"/>
  <c r="T654" i="12"/>
  <c r="U654" i="12"/>
  <c r="P655" i="12"/>
  <c r="Q655" i="12"/>
  <c r="R655" i="12"/>
  <c r="S655" i="12"/>
  <c r="T655" i="12"/>
  <c r="U655" i="12"/>
  <c r="P656" i="12"/>
  <c r="Q656" i="12"/>
  <c r="R656" i="12"/>
  <c r="S656" i="12"/>
  <c r="T656" i="12"/>
  <c r="U656" i="12"/>
  <c r="P657" i="12"/>
  <c r="Q657" i="12"/>
  <c r="R657" i="12"/>
  <c r="S657" i="12"/>
  <c r="T657" i="12"/>
  <c r="U657" i="12"/>
  <c r="P658" i="12"/>
  <c r="Q658" i="12"/>
  <c r="R658" i="12"/>
  <c r="S658" i="12"/>
  <c r="T658" i="12"/>
  <c r="U658" i="12"/>
  <c r="P659" i="12"/>
  <c r="Q659" i="12"/>
  <c r="R659" i="12"/>
  <c r="S659" i="12"/>
  <c r="T659" i="12"/>
  <c r="U659" i="12"/>
  <c r="P660" i="12"/>
  <c r="Q660" i="12"/>
  <c r="R660" i="12"/>
  <c r="S660" i="12"/>
  <c r="T660" i="12"/>
  <c r="U660" i="12"/>
  <c r="P661" i="12"/>
  <c r="Q661" i="12"/>
  <c r="R661" i="12"/>
  <c r="S661" i="12"/>
  <c r="T661" i="12"/>
  <c r="U661" i="12"/>
  <c r="P662" i="12"/>
  <c r="Q662" i="12"/>
  <c r="R662" i="12"/>
  <c r="S662" i="12"/>
  <c r="T662" i="12"/>
  <c r="U662" i="12"/>
  <c r="P663" i="12"/>
  <c r="Q663" i="12"/>
  <c r="R663" i="12"/>
  <c r="S663" i="12"/>
  <c r="T663" i="12"/>
  <c r="U663" i="12"/>
  <c r="P664" i="12"/>
  <c r="Q664" i="12"/>
  <c r="R664" i="12"/>
  <c r="S664" i="12"/>
  <c r="T664" i="12"/>
  <c r="U664" i="12"/>
  <c r="P665" i="12"/>
  <c r="Q665" i="12"/>
  <c r="R665" i="12"/>
  <c r="S665" i="12"/>
  <c r="T665" i="12"/>
  <c r="U665" i="12"/>
  <c r="P666" i="12"/>
  <c r="Q666" i="12"/>
  <c r="R666" i="12"/>
  <c r="S666" i="12"/>
  <c r="T666" i="12"/>
  <c r="U666" i="12"/>
  <c r="P667" i="12"/>
  <c r="Q667" i="12"/>
  <c r="R667" i="12"/>
  <c r="S667" i="12"/>
  <c r="T667" i="12"/>
  <c r="U667" i="12"/>
  <c r="P668" i="12"/>
  <c r="Q668" i="12"/>
  <c r="R668" i="12"/>
  <c r="S668" i="12"/>
  <c r="T668" i="12"/>
  <c r="U668" i="12"/>
  <c r="P669" i="12"/>
  <c r="Q669" i="12"/>
  <c r="R669" i="12"/>
  <c r="S669" i="12"/>
  <c r="T669" i="12"/>
  <c r="U669" i="12"/>
  <c r="P670" i="12"/>
  <c r="Q670" i="12"/>
  <c r="R670" i="12"/>
  <c r="S670" i="12"/>
  <c r="T670" i="12"/>
  <c r="U670" i="12"/>
  <c r="P671" i="12"/>
  <c r="Q671" i="12"/>
  <c r="R671" i="12"/>
  <c r="S671" i="12"/>
  <c r="T671" i="12"/>
  <c r="U671" i="12"/>
  <c r="P672" i="12"/>
  <c r="Q672" i="12"/>
  <c r="R672" i="12"/>
  <c r="S672" i="12"/>
  <c r="T672" i="12"/>
  <c r="U672" i="12"/>
  <c r="P673" i="12"/>
  <c r="Q673" i="12"/>
  <c r="R673" i="12"/>
  <c r="S673" i="12"/>
  <c r="T673" i="12"/>
  <c r="U673" i="12"/>
  <c r="P674" i="12"/>
  <c r="Q674" i="12"/>
  <c r="R674" i="12"/>
  <c r="S674" i="12"/>
  <c r="T674" i="12"/>
  <c r="U674" i="12"/>
  <c r="P675" i="12"/>
  <c r="Q675" i="12"/>
  <c r="R675" i="12"/>
  <c r="S675" i="12"/>
  <c r="T675" i="12"/>
  <c r="U675" i="12"/>
  <c r="P676" i="12"/>
  <c r="Q676" i="12"/>
  <c r="R676" i="12"/>
  <c r="S676" i="12"/>
  <c r="T676" i="12"/>
  <c r="U676" i="12"/>
  <c r="P677" i="12"/>
  <c r="Q677" i="12"/>
  <c r="R677" i="12"/>
  <c r="S677" i="12"/>
  <c r="T677" i="12"/>
  <c r="U677" i="12"/>
  <c r="P678" i="12"/>
  <c r="Q678" i="12"/>
  <c r="R678" i="12"/>
  <c r="S678" i="12"/>
  <c r="T678" i="12"/>
  <c r="U678" i="12"/>
  <c r="P679" i="12"/>
  <c r="Q679" i="12"/>
  <c r="R679" i="12"/>
  <c r="S679" i="12"/>
  <c r="T679" i="12"/>
  <c r="U679" i="12"/>
  <c r="P680" i="12"/>
  <c r="Q680" i="12"/>
  <c r="R680" i="12"/>
  <c r="S680" i="12"/>
  <c r="T680" i="12"/>
  <c r="U680" i="12"/>
  <c r="P681" i="12"/>
  <c r="Q681" i="12"/>
  <c r="R681" i="12"/>
  <c r="S681" i="12"/>
  <c r="T681" i="12"/>
  <c r="U681" i="12"/>
  <c r="P682" i="12"/>
  <c r="Q682" i="12"/>
  <c r="R682" i="12"/>
  <c r="S682" i="12"/>
  <c r="T682" i="12"/>
  <c r="U682" i="12"/>
  <c r="P683" i="12"/>
  <c r="Q683" i="12"/>
  <c r="R683" i="12"/>
  <c r="S683" i="12"/>
  <c r="T683" i="12"/>
  <c r="U683" i="12"/>
  <c r="P684" i="12"/>
  <c r="Q684" i="12"/>
  <c r="R684" i="12"/>
  <c r="S684" i="12"/>
  <c r="T684" i="12"/>
  <c r="U684" i="12"/>
  <c r="P685" i="12"/>
  <c r="Q685" i="12"/>
  <c r="R685" i="12"/>
  <c r="S685" i="12"/>
  <c r="T685" i="12"/>
  <c r="U685" i="12"/>
  <c r="P686" i="12"/>
  <c r="Q686" i="12"/>
  <c r="R686" i="12"/>
  <c r="S686" i="12"/>
  <c r="T686" i="12"/>
  <c r="U686" i="12"/>
  <c r="P687" i="12"/>
  <c r="Q687" i="12"/>
  <c r="R687" i="12"/>
  <c r="S687" i="12"/>
  <c r="T687" i="12"/>
  <c r="U687" i="12"/>
  <c r="P688" i="12"/>
  <c r="Q688" i="12"/>
  <c r="R688" i="12"/>
  <c r="S688" i="12"/>
  <c r="T688" i="12"/>
  <c r="U688" i="12"/>
  <c r="P689" i="12"/>
  <c r="Q689" i="12"/>
  <c r="R689" i="12"/>
  <c r="S689" i="12"/>
  <c r="T689" i="12"/>
  <c r="U689" i="12"/>
  <c r="P690" i="12"/>
  <c r="Q690" i="12"/>
  <c r="R690" i="12"/>
  <c r="S690" i="12"/>
  <c r="T690" i="12"/>
  <c r="U690" i="12"/>
  <c r="P691" i="12"/>
  <c r="Q691" i="12"/>
  <c r="R691" i="12"/>
  <c r="S691" i="12"/>
  <c r="T691" i="12"/>
  <c r="U691" i="12"/>
  <c r="P692" i="12"/>
  <c r="Q692" i="12"/>
  <c r="R692" i="12"/>
  <c r="S692" i="12"/>
  <c r="T692" i="12"/>
  <c r="U692" i="12"/>
  <c r="P693" i="12"/>
  <c r="Q693" i="12"/>
  <c r="R693" i="12"/>
  <c r="S693" i="12"/>
  <c r="T693" i="12"/>
  <c r="U693" i="12"/>
  <c r="P694" i="12"/>
  <c r="Q694" i="12"/>
  <c r="R694" i="12"/>
  <c r="S694" i="12"/>
  <c r="T694" i="12"/>
  <c r="U694" i="12"/>
  <c r="P695" i="12"/>
  <c r="Q695" i="12"/>
  <c r="R695" i="12"/>
  <c r="S695" i="12"/>
  <c r="T695" i="12"/>
  <c r="U695" i="12"/>
  <c r="P696" i="12"/>
  <c r="Q696" i="12"/>
  <c r="R696" i="12"/>
  <c r="S696" i="12"/>
  <c r="T696" i="12"/>
  <c r="U696" i="12"/>
  <c r="P697" i="12"/>
  <c r="Q697" i="12"/>
  <c r="R697" i="12"/>
  <c r="S697" i="12"/>
  <c r="T697" i="12"/>
  <c r="U697" i="12"/>
  <c r="P698" i="12"/>
  <c r="Q698" i="12"/>
  <c r="R698" i="12"/>
  <c r="S698" i="12"/>
  <c r="T698" i="12"/>
  <c r="U698" i="12"/>
  <c r="P699" i="12"/>
  <c r="Q699" i="12"/>
  <c r="R699" i="12"/>
  <c r="S699" i="12"/>
  <c r="T699" i="12"/>
  <c r="U699" i="12"/>
  <c r="P700" i="12"/>
  <c r="Q700" i="12"/>
  <c r="R700" i="12"/>
  <c r="S700" i="12"/>
  <c r="T700" i="12"/>
  <c r="U700" i="12"/>
  <c r="P701" i="12"/>
  <c r="Q701" i="12"/>
  <c r="R701" i="12"/>
  <c r="S701" i="12"/>
  <c r="T701" i="12"/>
  <c r="U701" i="12"/>
  <c r="P702" i="12"/>
  <c r="Q702" i="12"/>
  <c r="R702" i="12"/>
  <c r="S702" i="12"/>
  <c r="T702" i="12"/>
  <c r="U702" i="12"/>
  <c r="P703" i="12"/>
  <c r="Q703" i="12"/>
  <c r="R703" i="12"/>
  <c r="S703" i="12"/>
  <c r="T703" i="12"/>
  <c r="U703" i="12"/>
  <c r="P704" i="12"/>
  <c r="Q704" i="12"/>
  <c r="R704" i="12"/>
  <c r="S704" i="12"/>
  <c r="T704" i="12"/>
  <c r="U704" i="12"/>
  <c r="P705" i="12"/>
  <c r="Q705" i="12"/>
  <c r="R705" i="12"/>
  <c r="S705" i="12"/>
  <c r="T705" i="12"/>
  <c r="U705" i="12"/>
  <c r="P706" i="12"/>
  <c r="Q706" i="12"/>
  <c r="R706" i="12"/>
  <c r="S706" i="12"/>
  <c r="T706" i="12"/>
  <c r="U706" i="12"/>
  <c r="P707" i="12"/>
  <c r="Q707" i="12"/>
  <c r="R707" i="12"/>
  <c r="S707" i="12"/>
  <c r="T707" i="12"/>
  <c r="U707" i="12"/>
  <c r="P708" i="12"/>
  <c r="Q708" i="12"/>
  <c r="R708" i="12"/>
  <c r="S708" i="12"/>
  <c r="T708" i="12"/>
  <c r="U708" i="12"/>
  <c r="P709" i="12"/>
  <c r="Q709" i="12"/>
  <c r="R709" i="12"/>
  <c r="S709" i="12"/>
  <c r="T709" i="12"/>
  <c r="U709" i="12"/>
  <c r="P710" i="12"/>
  <c r="Q710" i="12"/>
  <c r="R710" i="12"/>
  <c r="S710" i="12"/>
  <c r="T710" i="12"/>
  <c r="U710" i="12"/>
  <c r="P711" i="12"/>
  <c r="Q711" i="12"/>
  <c r="R711" i="12"/>
  <c r="S711" i="12"/>
  <c r="T711" i="12"/>
  <c r="U711" i="12"/>
  <c r="P712" i="12"/>
  <c r="Q712" i="12"/>
  <c r="R712" i="12"/>
  <c r="S712" i="12"/>
  <c r="T712" i="12"/>
  <c r="U712" i="12"/>
  <c r="P713" i="12"/>
  <c r="Q713" i="12"/>
  <c r="R713" i="12"/>
  <c r="S713" i="12"/>
  <c r="T713" i="12"/>
  <c r="U713" i="12"/>
  <c r="P714" i="12"/>
  <c r="Q714" i="12"/>
  <c r="R714" i="12"/>
  <c r="S714" i="12"/>
  <c r="T714" i="12"/>
  <c r="U714" i="12"/>
  <c r="P715" i="12"/>
  <c r="Q715" i="12"/>
  <c r="R715" i="12"/>
  <c r="S715" i="12"/>
  <c r="T715" i="12"/>
  <c r="U715" i="12"/>
  <c r="P716" i="12"/>
  <c r="Q716" i="12"/>
  <c r="R716" i="12"/>
  <c r="S716" i="12"/>
  <c r="T716" i="12"/>
  <c r="U716" i="12"/>
  <c r="P717" i="12"/>
  <c r="Q717" i="12"/>
  <c r="R717" i="12"/>
  <c r="S717" i="12"/>
  <c r="T717" i="12"/>
  <c r="U717" i="12"/>
  <c r="P718" i="12"/>
  <c r="Q718" i="12"/>
  <c r="R718" i="12"/>
  <c r="S718" i="12"/>
  <c r="T718" i="12"/>
  <c r="U718" i="12"/>
  <c r="P719" i="12"/>
  <c r="Q719" i="12"/>
  <c r="R719" i="12"/>
  <c r="S719" i="12"/>
  <c r="T719" i="12"/>
  <c r="U719" i="12"/>
  <c r="P720" i="12"/>
  <c r="Q720" i="12"/>
  <c r="R720" i="12"/>
  <c r="S720" i="12"/>
  <c r="T720" i="12"/>
  <c r="U720" i="12"/>
  <c r="P721" i="12"/>
  <c r="Q721" i="12"/>
  <c r="R721" i="12"/>
  <c r="S721" i="12"/>
  <c r="T721" i="12"/>
  <c r="U721" i="12"/>
  <c r="P722" i="12"/>
  <c r="Q722" i="12"/>
  <c r="R722" i="12"/>
  <c r="S722" i="12"/>
  <c r="T722" i="12"/>
  <c r="U722" i="12"/>
  <c r="P723" i="12"/>
  <c r="Q723" i="12"/>
  <c r="R723" i="12"/>
  <c r="S723" i="12"/>
  <c r="T723" i="12"/>
  <c r="U723" i="12"/>
  <c r="P724" i="12"/>
  <c r="Q724" i="12"/>
  <c r="R724" i="12"/>
  <c r="S724" i="12"/>
  <c r="T724" i="12"/>
  <c r="U724" i="12"/>
  <c r="P725" i="12"/>
  <c r="Q725" i="12"/>
  <c r="R725" i="12"/>
  <c r="S725" i="12"/>
  <c r="T725" i="12"/>
  <c r="U725" i="12"/>
  <c r="P726" i="12"/>
  <c r="Q726" i="12"/>
  <c r="R726" i="12"/>
  <c r="S726" i="12"/>
  <c r="T726" i="12"/>
  <c r="U726" i="12"/>
  <c r="P727" i="12"/>
  <c r="Q727" i="12"/>
  <c r="R727" i="12"/>
  <c r="S727" i="12"/>
  <c r="T727" i="12"/>
  <c r="U727" i="12"/>
  <c r="P728" i="12"/>
  <c r="Q728" i="12"/>
  <c r="R728" i="12"/>
  <c r="S728" i="12"/>
  <c r="T728" i="12"/>
  <c r="U728" i="12"/>
  <c r="P729" i="12"/>
  <c r="Q729" i="12"/>
  <c r="R729" i="12"/>
  <c r="S729" i="12"/>
  <c r="T729" i="12"/>
  <c r="U729" i="12"/>
  <c r="P730" i="12"/>
  <c r="Q730" i="12"/>
  <c r="R730" i="12"/>
  <c r="S730" i="12"/>
  <c r="T730" i="12"/>
  <c r="U730" i="12"/>
  <c r="P731" i="12"/>
  <c r="Q731" i="12"/>
  <c r="R731" i="12"/>
  <c r="S731" i="12"/>
  <c r="T731" i="12"/>
  <c r="U731" i="12"/>
  <c r="P732" i="12"/>
  <c r="Q732" i="12"/>
  <c r="R732" i="12"/>
  <c r="S732" i="12"/>
  <c r="T732" i="12"/>
  <c r="U732" i="12"/>
  <c r="P733" i="12"/>
  <c r="Q733" i="12"/>
  <c r="R733" i="12"/>
  <c r="S733" i="12"/>
  <c r="T733" i="12"/>
  <c r="U733" i="12"/>
  <c r="P734" i="12"/>
  <c r="Q734" i="12"/>
  <c r="R734" i="12"/>
  <c r="S734" i="12"/>
  <c r="T734" i="12"/>
  <c r="U734" i="12"/>
  <c r="P735" i="12"/>
  <c r="Q735" i="12"/>
  <c r="R735" i="12"/>
  <c r="S735" i="12"/>
  <c r="T735" i="12"/>
  <c r="U735" i="12"/>
  <c r="P736" i="12"/>
  <c r="Q736" i="12"/>
  <c r="R736" i="12"/>
  <c r="S736" i="12"/>
  <c r="T736" i="12"/>
  <c r="U736" i="12"/>
  <c r="P737" i="12"/>
  <c r="Q737" i="12"/>
  <c r="R737" i="12"/>
  <c r="S737" i="12"/>
  <c r="T737" i="12"/>
  <c r="U737" i="12"/>
  <c r="P738" i="12"/>
  <c r="Q738" i="12"/>
  <c r="R738" i="12"/>
  <c r="S738" i="12"/>
  <c r="T738" i="12"/>
  <c r="U738" i="12"/>
  <c r="P739" i="12"/>
  <c r="Q739" i="12"/>
  <c r="R739" i="12"/>
  <c r="S739" i="12"/>
  <c r="T739" i="12"/>
  <c r="U739" i="12"/>
  <c r="P740" i="12"/>
  <c r="Q740" i="12"/>
  <c r="R740" i="12"/>
  <c r="S740" i="12"/>
  <c r="T740" i="12"/>
  <c r="U740" i="12"/>
  <c r="P741" i="12"/>
  <c r="Q741" i="12"/>
  <c r="R741" i="12"/>
  <c r="S741" i="12"/>
  <c r="T741" i="12"/>
  <c r="U741" i="12"/>
  <c r="P742" i="12"/>
  <c r="Q742" i="12"/>
  <c r="R742" i="12"/>
  <c r="S742" i="12"/>
  <c r="T742" i="12"/>
  <c r="U742" i="12"/>
  <c r="P743" i="12"/>
  <c r="Q743" i="12"/>
  <c r="R743" i="12"/>
  <c r="S743" i="12"/>
  <c r="T743" i="12"/>
  <c r="U743" i="12"/>
  <c r="P744" i="12"/>
  <c r="Q744" i="12"/>
  <c r="R744" i="12"/>
  <c r="S744" i="12"/>
  <c r="T744" i="12"/>
  <c r="U744" i="12"/>
  <c r="P745" i="12"/>
  <c r="Q745" i="12"/>
  <c r="R745" i="12"/>
  <c r="S745" i="12"/>
  <c r="T745" i="12"/>
  <c r="U745" i="12"/>
  <c r="P746" i="12"/>
  <c r="Q746" i="12"/>
  <c r="R746" i="12"/>
  <c r="S746" i="12"/>
  <c r="T746" i="12"/>
  <c r="U746" i="12"/>
  <c r="P747" i="12"/>
  <c r="Q747" i="12"/>
  <c r="R747" i="12"/>
  <c r="S747" i="12"/>
  <c r="T747" i="12"/>
  <c r="U747" i="12"/>
  <c r="P748" i="12"/>
  <c r="Q748" i="12"/>
  <c r="R748" i="12"/>
  <c r="S748" i="12"/>
  <c r="T748" i="12"/>
  <c r="U748" i="12"/>
  <c r="P749" i="12"/>
  <c r="Q749" i="12"/>
  <c r="R749" i="12"/>
  <c r="S749" i="12"/>
  <c r="T749" i="12"/>
  <c r="U749" i="12"/>
  <c r="P750" i="12"/>
  <c r="Q750" i="12"/>
  <c r="R750" i="12"/>
  <c r="S750" i="12"/>
  <c r="T750" i="12"/>
  <c r="U750" i="12"/>
  <c r="P751" i="12"/>
  <c r="Q751" i="12"/>
  <c r="R751" i="12"/>
  <c r="S751" i="12"/>
  <c r="T751" i="12"/>
  <c r="U751" i="12"/>
  <c r="P752" i="12"/>
  <c r="Q752" i="12"/>
  <c r="R752" i="12"/>
  <c r="S752" i="12"/>
  <c r="T752" i="12"/>
  <c r="U752" i="12"/>
  <c r="P753" i="12"/>
  <c r="Q753" i="12"/>
  <c r="R753" i="12"/>
  <c r="S753" i="12"/>
  <c r="T753" i="12"/>
  <c r="U753" i="12"/>
  <c r="P754" i="12"/>
  <c r="Q754" i="12"/>
  <c r="R754" i="12"/>
  <c r="S754" i="12"/>
  <c r="T754" i="12"/>
  <c r="U754" i="12"/>
  <c r="P755" i="12"/>
  <c r="Q755" i="12"/>
  <c r="R755" i="12"/>
  <c r="S755" i="12"/>
  <c r="T755" i="12"/>
  <c r="U755" i="12"/>
  <c r="P756" i="12"/>
  <c r="Q756" i="12"/>
  <c r="R756" i="12"/>
  <c r="S756" i="12"/>
  <c r="T756" i="12"/>
  <c r="U756" i="12"/>
  <c r="P757" i="12"/>
  <c r="Q757" i="12"/>
  <c r="R757" i="12"/>
  <c r="S757" i="12"/>
  <c r="T757" i="12"/>
  <c r="U757" i="12"/>
  <c r="P758" i="12"/>
  <c r="Q758" i="12"/>
  <c r="R758" i="12"/>
  <c r="S758" i="12"/>
  <c r="T758" i="12"/>
  <c r="U758" i="12"/>
  <c r="P759" i="12"/>
  <c r="Q759" i="12"/>
  <c r="R759" i="12"/>
  <c r="S759" i="12"/>
  <c r="T759" i="12"/>
  <c r="U759" i="12"/>
  <c r="P760" i="12"/>
  <c r="Q760" i="12"/>
  <c r="R760" i="12"/>
  <c r="S760" i="12"/>
  <c r="T760" i="12"/>
  <c r="U760" i="12"/>
  <c r="P761" i="12"/>
  <c r="Q761" i="12"/>
  <c r="R761" i="12"/>
  <c r="S761" i="12"/>
  <c r="T761" i="12"/>
  <c r="U761" i="12"/>
  <c r="P762" i="12"/>
  <c r="Q762" i="12"/>
  <c r="R762" i="12"/>
  <c r="S762" i="12"/>
  <c r="T762" i="12"/>
  <c r="U762" i="12"/>
  <c r="P763" i="12"/>
  <c r="Q763" i="12"/>
  <c r="R763" i="12"/>
  <c r="S763" i="12"/>
  <c r="T763" i="12"/>
  <c r="U763" i="12"/>
  <c r="P764" i="12"/>
  <c r="Q764" i="12"/>
  <c r="R764" i="12"/>
  <c r="S764" i="12"/>
  <c r="T764" i="12"/>
  <c r="U764" i="12"/>
  <c r="P765" i="12"/>
  <c r="Q765" i="12"/>
  <c r="R765" i="12"/>
  <c r="S765" i="12"/>
  <c r="T765" i="12"/>
  <c r="U765" i="12"/>
  <c r="P766" i="12"/>
  <c r="Q766" i="12"/>
  <c r="R766" i="12"/>
  <c r="S766" i="12"/>
  <c r="T766" i="12"/>
  <c r="U766" i="12"/>
  <c r="P767" i="12"/>
  <c r="Q767" i="12"/>
  <c r="R767" i="12"/>
  <c r="S767" i="12"/>
  <c r="T767" i="12"/>
  <c r="U767" i="12"/>
  <c r="P768" i="12"/>
  <c r="Q768" i="12"/>
  <c r="R768" i="12"/>
  <c r="S768" i="12"/>
  <c r="T768" i="12"/>
  <c r="U768" i="12"/>
  <c r="P769" i="12"/>
  <c r="Q769" i="12"/>
  <c r="R769" i="12"/>
  <c r="S769" i="12"/>
  <c r="T769" i="12"/>
  <c r="U769" i="12"/>
  <c r="P770" i="12"/>
  <c r="Q770" i="12"/>
  <c r="R770" i="12"/>
  <c r="S770" i="12"/>
  <c r="T770" i="12"/>
  <c r="U770" i="12"/>
  <c r="P771" i="12"/>
  <c r="Q771" i="12"/>
  <c r="R771" i="12"/>
  <c r="S771" i="12"/>
  <c r="T771" i="12"/>
  <c r="U771" i="12"/>
  <c r="P772" i="12"/>
  <c r="Q772" i="12"/>
  <c r="R772" i="12"/>
  <c r="S772" i="12"/>
  <c r="T772" i="12"/>
  <c r="U772" i="12"/>
  <c r="P773" i="12"/>
  <c r="Q773" i="12"/>
  <c r="R773" i="12"/>
  <c r="S773" i="12"/>
  <c r="T773" i="12"/>
  <c r="U773" i="12"/>
  <c r="P774" i="12"/>
  <c r="Q774" i="12"/>
  <c r="R774" i="12"/>
  <c r="S774" i="12"/>
  <c r="T774" i="12"/>
  <c r="U774" i="12"/>
  <c r="P775" i="12"/>
  <c r="Q775" i="12"/>
  <c r="R775" i="12"/>
  <c r="S775" i="12"/>
  <c r="T775" i="12"/>
  <c r="U775" i="12"/>
  <c r="P776" i="12"/>
  <c r="Q776" i="12"/>
  <c r="R776" i="12"/>
  <c r="S776" i="12"/>
  <c r="T776" i="12"/>
  <c r="U776" i="12"/>
  <c r="P777" i="12"/>
  <c r="Q777" i="12"/>
  <c r="R777" i="12"/>
  <c r="S777" i="12"/>
  <c r="T777" i="12"/>
  <c r="U777" i="12"/>
  <c r="P778" i="12"/>
  <c r="Q778" i="12"/>
  <c r="R778" i="12"/>
  <c r="S778" i="12"/>
  <c r="T778" i="12"/>
  <c r="U778" i="12"/>
  <c r="P779" i="12"/>
  <c r="Q779" i="12"/>
  <c r="R779" i="12"/>
  <c r="S779" i="12"/>
  <c r="T779" i="12"/>
  <c r="U779" i="12"/>
  <c r="P780" i="12"/>
  <c r="Q780" i="12"/>
  <c r="R780" i="12"/>
  <c r="S780" i="12"/>
  <c r="T780" i="12"/>
  <c r="U780" i="12"/>
  <c r="P781" i="12"/>
  <c r="Q781" i="12"/>
  <c r="R781" i="12"/>
  <c r="S781" i="12"/>
  <c r="T781" i="12"/>
  <c r="U781" i="12"/>
  <c r="P782" i="12"/>
  <c r="Q782" i="12"/>
  <c r="R782" i="12"/>
  <c r="S782" i="12"/>
  <c r="T782" i="12"/>
  <c r="U782" i="12"/>
  <c r="P783" i="12"/>
  <c r="Q783" i="12"/>
  <c r="R783" i="12"/>
  <c r="S783" i="12"/>
  <c r="T783" i="12"/>
  <c r="U783" i="12"/>
  <c r="P784" i="12"/>
  <c r="Q784" i="12"/>
  <c r="R784" i="12"/>
  <c r="S784" i="12"/>
  <c r="T784" i="12"/>
  <c r="U784" i="12"/>
  <c r="P785" i="12"/>
  <c r="Q785" i="12"/>
  <c r="R785" i="12"/>
  <c r="S785" i="12"/>
  <c r="T785" i="12"/>
  <c r="U785" i="12"/>
  <c r="P786" i="12"/>
  <c r="Q786" i="12"/>
  <c r="R786" i="12"/>
  <c r="S786" i="12"/>
  <c r="T786" i="12"/>
  <c r="U786" i="12"/>
  <c r="P787" i="12"/>
  <c r="Q787" i="12"/>
  <c r="R787" i="12"/>
  <c r="S787" i="12"/>
  <c r="T787" i="12"/>
  <c r="U787" i="12"/>
  <c r="P788" i="12"/>
  <c r="Q788" i="12"/>
  <c r="R788" i="12"/>
  <c r="S788" i="12"/>
  <c r="T788" i="12"/>
  <c r="U788" i="12"/>
  <c r="P789" i="12"/>
  <c r="Q789" i="12"/>
  <c r="R789" i="12"/>
  <c r="S789" i="12"/>
  <c r="T789" i="12"/>
  <c r="U789" i="12"/>
  <c r="P790" i="12"/>
  <c r="Q790" i="12"/>
  <c r="R790" i="12"/>
  <c r="S790" i="12"/>
  <c r="T790" i="12"/>
  <c r="U790" i="12"/>
  <c r="P791" i="12"/>
  <c r="Q791" i="12"/>
  <c r="R791" i="12"/>
  <c r="S791" i="12"/>
  <c r="T791" i="12"/>
  <c r="U791" i="12"/>
  <c r="P792" i="12"/>
  <c r="Q792" i="12"/>
  <c r="R792" i="12"/>
  <c r="S792" i="12"/>
  <c r="T792" i="12"/>
  <c r="U792" i="12"/>
  <c r="P793" i="12"/>
  <c r="Q793" i="12"/>
  <c r="R793" i="12"/>
  <c r="S793" i="12"/>
  <c r="T793" i="12"/>
  <c r="U793" i="12"/>
  <c r="P794" i="12"/>
  <c r="Q794" i="12"/>
  <c r="R794" i="12"/>
  <c r="S794" i="12"/>
  <c r="T794" i="12"/>
  <c r="U794" i="12"/>
  <c r="P795" i="12"/>
  <c r="Q795" i="12"/>
  <c r="R795" i="12"/>
  <c r="S795" i="12"/>
  <c r="T795" i="12"/>
  <c r="U795" i="12"/>
  <c r="P796" i="12"/>
  <c r="Q796" i="12"/>
  <c r="R796" i="12"/>
  <c r="S796" i="12"/>
  <c r="T796" i="12"/>
  <c r="U796" i="12"/>
  <c r="P797" i="12"/>
  <c r="Q797" i="12"/>
  <c r="R797" i="12"/>
  <c r="S797" i="12"/>
  <c r="T797" i="12"/>
  <c r="U797" i="12"/>
  <c r="P798" i="12"/>
  <c r="Q798" i="12"/>
  <c r="R798" i="12"/>
  <c r="S798" i="12"/>
  <c r="T798" i="12"/>
  <c r="U798" i="12"/>
  <c r="P799" i="12"/>
  <c r="Q799" i="12"/>
  <c r="R799" i="12"/>
  <c r="S799" i="12"/>
  <c r="T799" i="12"/>
  <c r="U799" i="12"/>
  <c r="P800" i="12"/>
  <c r="Q800" i="12"/>
  <c r="R800" i="12"/>
  <c r="S800" i="12"/>
  <c r="T800" i="12"/>
  <c r="U800" i="12"/>
  <c r="P801" i="12"/>
  <c r="Q801" i="12"/>
  <c r="R801" i="12"/>
  <c r="S801" i="12"/>
  <c r="T801" i="12"/>
  <c r="U801" i="12"/>
  <c r="P802" i="12"/>
  <c r="Q802" i="12"/>
  <c r="R802" i="12"/>
  <c r="S802" i="12"/>
  <c r="T802" i="12"/>
  <c r="U802" i="12"/>
  <c r="P803" i="12"/>
  <c r="Q803" i="12"/>
  <c r="R803" i="12"/>
  <c r="S803" i="12"/>
  <c r="T803" i="12"/>
  <c r="U803" i="12"/>
  <c r="P804" i="12"/>
  <c r="Q804" i="12"/>
  <c r="R804" i="12"/>
  <c r="S804" i="12"/>
  <c r="T804" i="12"/>
  <c r="U804" i="12"/>
  <c r="P805" i="12"/>
  <c r="Q805" i="12"/>
  <c r="R805" i="12"/>
  <c r="S805" i="12"/>
  <c r="T805" i="12"/>
  <c r="U805" i="12"/>
  <c r="P806" i="12"/>
  <c r="Q806" i="12"/>
  <c r="R806" i="12"/>
  <c r="S806" i="12"/>
  <c r="T806" i="12"/>
  <c r="U806" i="12"/>
  <c r="P807" i="12"/>
  <c r="Q807" i="12"/>
  <c r="R807" i="12"/>
  <c r="S807" i="12"/>
  <c r="T807" i="12"/>
  <c r="U807" i="12"/>
  <c r="P808" i="12"/>
  <c r="Q808" i="12"/>
  <c r="R808" i="12"/>
  <c r="S808" i="12"/>
  <c r="T808" i="12"/>
  <c r="U808" i="12"/>
  <c r="P809" i="12"/>
  <c r="Q809" i="12"/>
  <c r="R809" i="12"/>
  <c r="S809" i="12"/>
  <c r="T809" i="12"/>
  <c r="U809" i="12"/>
  <c r="P810" i="12"/>
  <c r="Q810" i="12"/>
  <c r="R810" i="12"/>
  <c r="S810" i="12"/>
  <c r="T810" i="12"/>
  <c r="U810" i="12"/>
  <c r="P811" i="12"/>
  <c r="Q811" i="12"/>
  <c r="R811" i="12"/>
  <c r="S811" i="12"/>
  <c r="T811" i="12"/>
  <c r="U811" i="12"/>
  <c r="P812" i="12"/>
  <c r="Q812" i="12"/>
  <c r="R812" i="12"/>
  <c r="S812" i="12"/>
  <c r="T812" i="12"/>
  <c r="U812" i="12"/>
  <c r="P813" i="12"/>
  <c r="Q813" i="12"/>
  <c r="R813" i="12"/>
  <c r="S813" i="12"/>
  <c r="T813" i="12"/>
  <c r="U813" i="12"/>
  <c r="P814" i="12"/>
  <c r="Q814" i="12"/>
  <c r="R814" i="12"/>
  <c r="S814" i="12"/>
  <c r="T814" i="12"/>
  <c r="U814" i="12"/>
  <c r="P815" i="12"/>
  <c r="Q815" i="12"/>
  <c r="R815" i="12"/>
  <c r="S815" i="12"/>
  <c r="T815" i="12"/>
  <c r="U815" i="12"/>
  <c r="P816" i="12"/>
  <c r="Q816" i="12"/>
  <c r="R816" i="12"/>
  <c r="S816" i="12"/>
  <c r="T816" i="12"/>
  <c r="U816" i="12"/>
  <c r="P817" i="12"/>
  <c r="Q817" i="12"/>
  <c r="R817" i="12"/>
  <c r="S817" i="12"/>
  <c r="T817" i="12"/>
  <c r="U817" i="12"/>
  <c r="P818" i="12"/>
  <c r="Q818" i="12"/>
  <c r="R818" i="12"/>
  <c r="S818" i="12"/>
  <c r="T818" i="12"/>
  <c r="U818" i="12"/>
  <c r="P819" i="12"/>
  <c r="Q819" i="12"/>
  <c r="R819" i="12"/>
  <c r="S819" i="12"/>
  <c r="T819" i="12"/>
  <c r="U819" i="12"/>
  <c r="P820" i="12"/>
  <c r="Q820" i="12"/>
  <c r="R820" i="12"/>
  <c r="S820" i="12"/>
  <c r="T820" i="12"/>
  <c r="U820" i="12"/>
  <c r="P821" i="12"/>
  <c r="Q821" i="12"/>
  <c r="R821" i="12"/>
  <c r="S821" i="12"/>
  <c r="T821" i="12"/>
  <c r="U821" i="12"/>
  <c r="P822" i="12"/>
  <c r="Q822" i="12"/>
  <c r="R822" i="12"/>
  <c r="S822" i="12"/>
  <c r="T822" i="12"/>
  <c r="U822" i="12"/>
  <c r="P823" i="12"/>
  <c r="Q823" i="12"/>
  <c r="R823" i="12"/>
  <c r="S823" i="12"/>
  <c r="T823" i="12"/>
  <c r="U823" i="12"/>
  <c r="P824" i="12"/>
  <c r="Q824" i="12"/>
  <c r="R824" i="12"/>
  <c r="S824" i="12"/>
  <c r="T824" i="12"/>
  <c r="U824" i="12"/>
  <c r="P825" i="12"/>
  <c r="Q825" i="12"/>
  <c r="R825" i="12"/>
  <c r="S825" i="12"/>
  <c r="T825" i="12"/>
  <c r="U825" i="12"/>
  <c r="P826" i="12"/>
  <c r="Q826" i="12"/>
  <c r="R826" i="12"/>
  <c r="S826" i="12"/>
  <c r="T826" i="12"/>
  <c r="U826" i="12"/>
  <c r="P827" i="12"/>
  <c r="Q827" i="12"/>
  <c r="R827" i="12"/>
  <c r="S827" i="12"/>
  <c r="T827" i="12"/>
  <c r="U827" i="12"/>
  <c r="P828" i="12"/>
  <c r="Q828" i="12"/>
  <c r="R828" i="12"/>
  <c r="S828" i="12"/>
  <c r="T828" i="12"/>
  <c r="U828" i="12"/>
  <c r="P829" i="12"/>
  <c r="Q829" i="12"/>
  <c r="R829" i="12"/>
  <c r="S829" i="12"/>
  <c r="T829" i="12"/>
  <c r="U829" i="12"/>
  <c r="P830" i="12"/>
  <c r="Q830" i="12"/>
  <c r="R830" i="12"/>
  <c r="S830" i="12"/>
  <c r="T830" i="12"/>
  <c r="U830" i="12"/>
  <c r="P831" i="12"/>
  <c r="Q831" i="12"/>
  <c r="R831" i="12"/>
  <c r="S831" i="12"/>
  <c r="T831" i="12"/>
  <c r="U831" i="12"/>
  <c r="P832" i="12"/>
  <c r="Q832" i="12"/>
  <c r="R832" i="12"/>
  <c r="S832" i="12"/>
  <c r="T832" i="12"/>
  <c r="U832" i="12"/>
  <c r="P833" i="12"/>
  <c r="Q833" i="12"/>
  <c r="R833" i="12"/>
  <c r="S833" i="12"/>
  <c r="T833" i="12"/>
  <c r="U833" i="12"/>
  <c r="P834" i="12"/>
  <c r="Q834" i="12"/>
  <c r="R834" i="12"/>
  <c r="S834" i="12"/>
  <c r="T834" i="12"/>
  <c r="U834" i="12"/>
  <c r="P835" i="12"/>
  <c r="Q835" i="12"/>
  <c r="R835" i="12"/>
  <c r="S835" i="12"/>
  <c r="T835" i="12"/>
  <c r="U835" i="12"/>
  <c r="P836" i="12"/>
  <c r="Q836" i="12"/>
  <c r="R836" i="12"/>
  <c r="S836" i="12"/>
  <c r="T836" i="12"/>
  <c r="U836" i="12"/>
  <c r="P837" i="12"/>
  <c r="Q837" i="12"/>
  <c r="R837" i="12"/>
  <c r="S837" i="12"/>
  <c r="T837" i="12"/>
  <c r="U837" i="12"/>
  <c r="P838" i="12"/>
  <c r="Q838" i="12"/>
  <c r="R838" i="12"/>
  <c r="S838" i="12"/>
  <c r="T838" i="12"/>
  <c r="U838" i="12"/>
  <c r="P839" i="12"/>
  <c r="Q839" i="12"/>
  <c r="R839" i="12"/>
  <c r="S839" i="12"/>
  <c r="T839" i="12"/>
  <c r="U839" i="12"/>
  <c r="P840" i="12"/>
  <c r="Q840" i="12"/>
  <c r="R840" i="12"/>
  <c r="S840" i="12"/>
  <c r="T840" i="12"/>
  <c r="U840" i="12"/>
  <c r="P841" i="12"/>
  <c r="Q841" i="12"/>
  <c r="R841" i="12"/>
  <c r="S841" i="12"/>
  <c r="T841" i="12"/>
  <c r="U841" i="12"/>
  <c r="P842" i="12"/>
  <c r="Q842" i="12"/>
  <c r="R842" i="12"/>
  <c r="S842" i="12"/>
  <c r="T842" i="12"/>
  <c r="U842" i="12"/>
  <c r="P843" i="12"/>
  <c r="Q843" i="12"/>
  <c r="R843" i="12"/>
  <c r="S843" i="12"/>
  <c r="T843" i="12"/>
  <c r="U843" i="12"/>
  <c r="P844" i="12"/>
  <c r="Q844" i="12"/>
  <c r="R844" i="12"/>
  <c r="S844" i="12"/>
  <c r="T844" i="12"/>
  <c r="U844" i="12"/>
  <c r="P845" i="12"/>
  <c r="Q845" i="12"/>
  <c r="R845" i="12"/>
  <c r="S845" i="12"/>
  <c r="T845" i="12"/>
  <c r="U845" i="12"/>
  <c r="P846" i="12"/>
  <c r="Q846" i="12"/>
  <c r="R846" i="12"/>
  <c r="S846" i="12"/>
  <c r="T846" i="12"/>
  <c r="U846" i="12"/>
  <c r="P847" i="12"/>
  <c r="Q847" i="12"/>
  <c r="R847" i="12"/>
  <c r="S847" i="12"/>
  <c r="T847" i="12"/>
  <c r="U847" i="12"/>
  <c r="P848" i="12"/>
  <c r="Q848" i="12"/>
  <c r="R848" i="12"/>
  <c r="S848" i="12"/>
  <c r="T848" i="12"/>
  <c r="U848" i="12"/>
  <c r="P849" i="12"/>
  <c r="Q849" i="12"/>
  <c r="R849" i="12"/>
  <c r="S849" i="12"/>
  <c r="T849" i="12"/>
  <c r="U849" i="12"/>
  <c r="P850" i="12"/>
  <c r="Q850" i="12"/>
  <c r="R850" i="12"/>
  <c r="S850" i="12"/>
  <c r="T850" i="12"/>
  <c r="U850" i="12"/>
  <c r="P851" i="12"/>
  <c r="Q851" i="12"/>
  <c r="R851" i="12"/>
  <c r="S851" i="12"/>
  <c r="T851" i="12"/>
  <c r="U851" i="12"/>
  <c r="P852" i="12"/>
  <c r="Q852" i="12"/>
  <c r="R852" i="12"/>
  <c r="S852" i="12"/>
  <c r="T852" i="12"/>
  <c r="U852" i="12"/>
  <c r="P853" i="12"/>
  <c r="Q853" i="12"/>
  <c r="R853" i="12"/>
  <c r="S853" i="12"/>
  <c r="T853" i="12"/>
  <c r="U853" i="12"/>
  <c r="P854" i="12"/>
  <c r="Q854" i="12"/>
  <c r="R854" i="12"/>
  <c r="S854" i="12"/>
  <c r="T854" i="12"/>
  <c r="U854" i="12"/>
  <c r="P855" i="12"/>
  <c r="Q855" i="12"/>
  <c r="R855" i="12"/>
  <c r="S855" i="12"/>
  <c r="T855" i="12"/>
  <c r="U855" i="12"/>
  <c r="P856" i="12"/>
  <c r="Q856" i="12"/>
  <c r="R856" i="12"/>
  <c r="S856" i="12"/>
  <c r="T856" i="12"/>
  <c r="U856" i="12"/>
  <c r="P857" i="12"/>
  <c r="Q857" i="12"/>
  <c r="R857" i="12"/>
  <c r="S857" i="12"/>
  <c r="T857" i="12"/>
  <c r="U857" i="12"/>
  <c r="P858" i="12"/>
  <c r="Q858" i="12"/>
  <c r="R858" i="12"/>
  <c r="S858" i="12"/>
  <c r="T858" i="12"/>
  <c r="U858" i="12"/>
  <c r="P859" i="12"/>
  <c r="Q859" i="12"/>
  <c r="R859" i="12"/>
  <c r="S859" i="12"/>
  <c r="T859" i="12"/>
  <c r="U859" i="12"/>
  <c r="P860" i="12"/>
  <c r="Q860" i="12"/>
  <c r="R860" i="12"/>
  <c r="S860" i="12"/>
  <c r="T860" i="12"/>
  <c r="U860" i="12"/>
  <c r="P861" i="12"/>
  <c r="Q861" i="12"/>
  <c r="R861" i="12"/>
  <c r="S861" i="12"/>
  <c r="T861" i="12"/>
  <c r="U861" i="12"/>
  <c r="P862" i="12"/>
  <c r="Q862" i="12"/>
  <c r="R862" i="12"/>
  <c r="S862" i="12"/>
  <c r="T862" i="12"/>
  <c r="U862" i="12"/>
  <c r="P863" i="12"/>
  <c r="Q863" i="12"/>
  <c r="R863" i="12"/>
  <c r="S863" i="12"/>
  <c r="T863" i="12"/>
  <c r="U863" i="12"/>
  <c r="P864" i="12"/>
  <c r="Q864" i="12"/>
  <c r="R864" i="12"/>
  <c r="S864" i="12"/>
  <c r="T864" i="12"/>
  <c r="U864" i="12"/>
  <c r="P865" i="12"/>
  <c r="Q865" i="12"/>
  <c r="R865" i="12"/>
  <c r="S865" i="12"/>
  <c r="T865" i="12"/>
  <c r="U865" i="12"/>
  <c r="P866" i="12"/>
  <c r="Q866" i="12"/>
  <c r="R866" i="12"/>
  <c r="S866" i="12"/>
  <c r="T866" i="12"/>
  <c r="U866" i="12"/>
  <c r="P867" i="12"/>
  <c r="Q867" i="12"/>
  <c r="R867" i="12"/>
  <c r="S867" i="12"/>
  <c r="T867" i="12"/>
  <c r="U867" i="12"/>
  <c r="P868" i="12"/>
  <c r="Q868" i="12"/>
  <c r="R868" i="12"/>
  <c r="S868" i="12"/>
  <c r="T868" i="12"/>
  <c r="U868" i="12"/>
  <c r="P869" i="12"/>
  <c r="Q869" i="12"/>
  <c r="R869" i="12"/>
  <c r="S869" i="12"/>
  <c r="T869" i="12"/>
  <c r="U869" i="12"/>
  <c r="P870" i="12"/>
  <c r="Q870" i="12"/>
  <c r="R870" i="12"/>
  <c r="S870" i="12"/>
  <c r="T870" i="12"/>
  <c r="U870" i="12"/>
  <c r="P871" i="12"/>
  <c r="Q871" i="12"/>
  <c r="R871" i="12"/>
  <c r="S871" i="12"/>
  <c r="T871" i="12"/>
  <c r="U871" i="12"/>
  <c r="P872" i="12"/>
  <c r="Q872" i="12"/>
  <c r="R872" i="12"/>
  <c r="S872" i="12"/>
  <c r="T872" i="12"/>
  <c r="U872" i="12"/>
  <c r="P873" i="12"/>
  <c r="Q873" i="12"/>
  <c r="R873" i="12"/>
  <c r="S873" i="12"/>
  <c r="T873" i="12"/>
  <c r="U873" i="12"/>
  <c r="P874" i="12"/>
  <c r="Q874" i="12"/>
  <c r="R874" i="12"/>
  <c r="S874" i="12"/>
  <c r="T874" i="12"/>
  <c r="U874" i="12"/>
  <c r="P875" i="12"/>
  <c r="Q875" i="12"/>
  <c r="R875" i="12"/>
  <c r="S875" i="12"/>
  <c r="T875" i="12"/>
  <c r="U875" i="12"/>
  <c r="P876" i="12"/>
  <c r="Q876" i="12"/>
  <c r="R876" i="12"/>
  <c r="S876" i="12"/>
  <c r="T876" i="12"/>
  <c r="U876" i="12"/>
  <c r="P877" i="12"/>
  <c r="Q877" i="12"/>
  <c r="R877" i="12"/>
  <c r="S877" i="12"/>
  <c r="T877" i="12"/>
  <c r="U877" i="12"/>
  <c r="P878" i="12"/>
  <c r="Q878" i="12"/>
  <c r="R878" i="12"/>
  <c r="S878" i="12"/>
  <c r="T878" i="12"/>
  <c r="U878" i="12"/>
  <c r="P879" i="12"/>
  <c r="Q879" i="12"/>
  <c r="R879" i="12"/>
  <c r="S879" i="12"/>
  <c r="T879" i="12"/>
  <c r="U879" i="12"/>
  <c r="P880" i="12"/>
  <c r="Q880" i="12"/>
  <c r="R880" i="12"/>
  <c r="S880" i="12"/>
  <c r="T880" i="12"/>
  <c r="U880" i="12"/>
  <c r="P881" i="12"/>
  <c r="Q881" i="12"/>
  <c r="R881" i="12"/>
  <c r="S881" i="12"/>
  <c r="T881" i="12"/>
  <c r="U881" i="12"/>
  <c r="P882" i="12"/>
  <c r="Q882" i="12"/>
  <c r="R882" i="12"/>
  <c r="S882" i="12"/>
  <c r="T882" i="12"/>
  <c r="U882" i="12"/>
  <c r="P883" i="12"/>
  <c r="Q883" i="12"/>
  <c r="R883" i="12"/>
  <c r="S883" i="12"/>
  <c r="T883" i="12"/>
  <c r="U883" i="12"/>
  <c r="P884" i="12"/>
  <c r="Q884" i="12"/>
  <c r="R884" i="12"/>
  <c r="S884" i="12"/>
  <c r="T884" i="12"/>
  <c r="U884" i="12"/>
  <c r="P885" i="12"/>
  <c r="Q885" i="12"/>
  <c r="R885" i="12"/>
  <c r="S885" i="12"/>
  <c r="T885" i="12"/>
  <c r="U885" i="12"/>
  <c r="P886" i="12"/>
  <c r="Q886" i="12"/>
  <c r="R886" i="12"/>
  <c r="S886" i="12"/>
  <c r="T886" i="12"/>
  <c r="U886" i="12"/>
  <c r="P887" i="12"/>
  <c r="Q887" i="12"/>
  <c r="R887" i="12"/>
  <c r="S887" i="12"/>
  <c r="T887" i="12"/>
  <c r="U887" i="12"/>
  <c r="P888" i="12"/>
  <c r="Q888" i="12"/>
  <c r="R888" i="12"/>
  <c r="S888" i="12"/>
  <c r="T888" i="12"/>
  <c r="U888" i="12"/>
  <c r="P889" i="12"/>
  <c r="Q889" i="12"/>
  <c r="R889" i="12"/>
  <c r="S889" i="12"/>
  <c r="T889" i="12"/>
  <c r="U889" i="12"/>
  <c r="P890" i="12"/>
  <c r="Q890" i="12"/>
  <c r="R890" i="12"/>
  <c r="S890" i="12"/>
  <c r="T890" i="12"/>
  <c r="U890" i="12"/>
  <c r="P891" i="12"/>
  <c r="Q891" i="12"/>
  <c r="R891" i="12"/>
  <c r="S891" i="12"/>
  <c r="T891" i="12"/>
  <c r="U891" i="12"/>
  <c r="P892" i="12"/>
  <c r="Q892" i="12"/>
  <c r="R892" i="12"/>
  <c r="S892" i="12"/>
  <c r="T892" i="12"/>
  <c r="U892" i="12"/>
  <c r="P893" i="12"/>
  <c r="Q893" i="12"/>
  <c r="R893" i="12"/>
  <c r="S893" i="12"/>
  <c r="T893" i="12"/>
  <c r="U893" i="12"/>
  <c r="P894" i="12"/>
  <c r="Q894" i="12"/>
  <c r="R894" i="12"/>
  <c r="S894" i="12"/>
  <c r="T894" i="12"/>
  <c r="U894" i="12"/>
  <c r="P895" i="12"/>
  <c r="Q895" i="12"/>
  <c r="R895" i="12"/>
  <c r="S895" i="12"/>
  <c r="T895" i="12"/>
  <c r="U895" i="12"/>
  <c r="P896" i="12"/>
  <c r="Q896" i="12"/>
  <c r="R896" i="12"/>
  <c r="S896" i="12"/>
  <c r="T896" i="12"/>
  <c r="U896" i="12"/>
  <c r="P897" i="12"/>
  <c r="Q897" i="12"/>
  <c r="R897" i="12"/>
  <c r="S897" i="12"/>
  <c r="T897" i="12"/>
  <c r="U897" i="12"/>
  <c r="P898" i="12"/>
  <c r="Q898" i="12"/>
  <c r="R898" i="12"/>
  <c r="S898" i="12"/>
  <c r="T898" i="12"/>
  <c r="U898" i="12"/>
  <c r="P899" i="12"/>
  <c r="Q899" i="12"/>
  <c r="R899" i="12"/>
  <c r="S899" i="12"/>
  <c r="T899" i="12"/>
  <c r="U899" i="12"/>
  <c r="P900" i="12"/>
  <c r="Q900" i="12"/>
  <c r="R900" i="12"/>
  <c r="S900" i="12"/>
  <c r="T900" i="12"/>
  <c r="U900" i="12"/>
  <c r="P901" i="12"/>
  <c r="Q901" i="12"/>
  <c r="R901" i="12"/>
  <c r="S901" i="12"/>
  <c r="T901" i="12"/>
  <c r="U901" i="12"/>
  <c r="P902" i="12"/>
  <c r="Q902" i="12"/>
  <c r="R902" i="12"/>
  <c r="S902" i="12"/>
  <c r="T902" i="12"/>
  <c r="U902" i="12"/>
  <c r="P903" i="12"/>
  <c r="Q903" i="12"/>
  <c r="R903" i="12"/>
  <c r="S903" i="12"/>
  <c r="T903" i="12"/>
  <c r="U903" i="12"/>
  <c r="P904" i="12"/>
  <c r="Q904" i="12"/>
  <c r="R904" i="12"/>
  <c r="S904" i="12"/>
  <c r="T904" i="12"/>
  <c r="U904" i="12"/>
  <c r="P905" i="12"/>
  <c r="Q905" i="12"/>
  <c r="R905" i="12"/>
  <c r="S905" i="12"/>
  <c r="T905" i="12"/>
  <c r="U905" i="12"/>
  <c r="P906" i="12"/>
  <c r="Q906" i="12"/>
  <c r="R906" i="12"/>
  <c r="S906" i="12"/>
  <c r="T906" i="12"/>
  <c r="U906" i="12"/>
  <c r="P907" i="12"/>
  <c r="Q907" i="12"/>
  <c r="R907" i="12"/>
  <c r="S907" i="12"/>
  <c r="T907" i="12"/>
  <c r="U907" i="12"/>
  <c r="P908" i="12"/>
  <c r="Q908" i="12"/>
  <c r="R908" i="12"/>
  <c r="S908" i="12"/>
  <c r="T908" i="12"/>
  <c r="U908" i="12"/>
  <c r="P909" i="12"/>
  <c r="Q909" i="12"/>
  <c r="R909" i="12"/>
  <c r="S909" i="12"/>
  <c r="T909" i="12"/>
  <c r="U909" i="12"/>
  <c r="P910" i="12"/>
  <c r="Q910" i="12"/>
  <c r="R910" i="12"/>
  <c r="S910" i="12"/>
  <c r="T910" i="12"/>
  <c r="U910" i="12"/>
  <c r="P911" i="12"/>
  <c r="Q911" i="12"/>
  <c r="R911" i="12"/>
  <c r="S911" i="12"/>
  <c r="T911" i="12"/>
  <c r="U911" i="12"/>
  <c r="P912" i="12"/>
  <c r="Q912" i="12"/>
  <c r="R912" i="12"/>
  <c r="S912" i="12"/>
  <c r="T912" i="12"/>
  <c r="U912" i="12"/>
  <c r="P913" i="12"/>
  <c r="Q913" i="12"/>
  <c r="R913" i="12"/>
  <c r="S913" i="12"/>
  <c r="T913" i="12"/>
  <c r="U913" i="12"/>
  <c r="P914" i="12"/>
  <c r="Q914" i="12"/>
  <c r="R914" i="12"/>
  <c r="S914" i="12"/>
  <c r="T914" i="12"/>
  <c r="U914" i="12"/>
  <c r="P915" i="12"/>
  <c r="Q915" i="12"/>
  <c r="R915" i="12"/>
  <c r="S915" i="12"/>
  <c r="T915" i="12"/>
  <c r="U915" i="12"/>
  <c r="P916" i="12"/>
  <c r="Q916" i="12"/>
  <c r="R916" i="12"/>
  <c r="S916" i="12"/>
  <c r="T916" i="12"/>
  <c r="U916" i="12"/>
  <c r="P917" i="12"/>
  <c r="Q917" i="12"/>
  <c r="R917" i="12"/>
  <c r="S917" i="12"/>
  <c r="T917" i="12"/>
  <c r="U917" i="12"/>
  <c r="P918" i="12"/>
  <c r="Q918" i="12"/>
  <c r="R918" i="12"/>
  <c r="S918" i="12"/>
  <c r="T918" i="12"/>
  <c r="U918" i="12"/>
  <c r="D57" i="11" l="1"/>
  <c r="L53" i="11"/>
  <c r="L51" i="11" s="1"/>
  <c r="A53" i="11"/>
  <c r="A51" i="11" s="1"/>
  <c r="B51" i="11" s="1"/>
  <c r="P52" i="11"/>
  <c r="D52" i="11"/>
  <c r="L50" i="11"/>
  <c r="L48" i="11" s="1"/>
  <c r="M48" i="11" s="1"/>
  <c r="A50" i="11"/>
  <c r="C50" i="11" s="1"/>
  <c r="P49" i="11"/>
  <c r="D49" i="11"/>
  <c r="T53" i="11"/>
  <c r="S53" i="11"/>
  <c r="H53" i="11"/>
  <c r="G53" i="11"/>
  <c r="T52" i="11"/>
  <c r="S52" i="11"/>
  <c r="M52" i="11"/>
  <c r="H52" i="11"/>
  <c r="G52" i="11"/>
  <c r="C52" i="11"/>
  <c r="T51" i="11"/>
  <c r="S51" i="11"/>
  <c r="H51" i="11"/>
  <c r="G51" i="11"/>
  <c r="A47" i="11"/>
  <c r="L47" i="11"/>
  <c r="P46" i="11"/>
  <c r="D46" i="11"/>
  <c r="T50" i="11"/>
  <c r="S50" i="11"/>
  <c r="H50" i="11"/>
  <c r="G50" i="11"/>
  <c r="T49" i="11"/>
  <c r="S49" i="11"/>
  <c r="N49" i="11"/>
  <c r="H49" i="11"/>
  <c r="G49" i="11"/>
  <c r="C49" i="11"/>
  <c r="B49" i="11"/>
  <c r="T48" i="11"/>
  <c r="S48" i="11"/>
  <c r="H48" i="11"/>
  <c r="G48" i="11"/>
  <c r="M53" i="11" l="1"/>
  <c r="N53" i="11"/>
  <c r="M50" i="11"/>
  <c r="N50" i="11"/>
  <c r="B53" i="11"/>
  <c r="C53" i="11"/>
  <c r="B50" i="11"/>
  <c r="A48" i="11"/>
  <c r="C48" i="11" s="1"/>
  <c r="M51" i="11"/>
  <c r="N51" i="11"/>
  <c r="N52" i="11"/>
  <c r="C51" i="11"/>
  <c r="B52" i="11"/>
  <c r="M49" i="11"/>
  <c r="B48" i="11"/>
  <c r="N48" i="11"/>
  <c r="P271" i="12"/>
  <c r="Q271" i="12"/>
  <c r="R271" i="12"/>
  <c r="S271" i="12"/>
  <c r="T271" i="12"/>
  <c r="U271" i="12"/>
  <c r="P272" i="12"/>
  <c r="Q272" i="12"/>
  <c r="R272" i="12"/>
  <c r="S272" i="12"/>
  <c r="T272" i="12"/>
  <c r="U272" i="12"/>
  <c r="P273" i="12"/>
  <c r="Q273" i="12"/>
  <c r="R273" i="12"/>
  <c r="S273" i="12"/>
  <c r="T273" i="12"/>
  <c r="U273" i="12"/>
  <c r="P274" i="12"/>
  <c r="Q274" i="12"/>
  <c r="R274" i="12"/>
  <c r="S274" i="12"/>
  <c r="T274" i="12"/>
  <c r="U274" i="12"/>
  <c r="P275" i="12"/>
  <c r="Q275" i="12"/>
  <c r="R275" i="12"/>
  <c r="S275" i="12"/>
  <c r="T275" i="12"/>
  <c r="U275" i="12"/>
  <c r="P276" i="12"/>
  <c r="Q276" i="12"/>
  <c r="R276" i="12"/>
  <c r="S276" i="12"/>
  <c r="T276" i="12"/>
  <c r="U276" i="12"/>
  <c r="P277" i="12"/>
  <c r="Q277" i="12"/>
  <c r="R277" i="12"/>
  <c r="S277" i="12"/>
  <c r="T277" i="12"/>
  <c r="U277" i="12"/>
  <c r="P278" i="12"/>
  <c r="Q278" i="12"/>
  <c r="R278" i="12"/>
  <c r="S278" i="12"/>
  <c r="T278" i="12"/>
  <c r="U278" i="12"/>
  <c r="P279" i="12"/>
  <c r="Q279" i="12"/>
  <c r="R279" i="12"/>
  <c r="S279" i="12"/>
  <c r="T279" i="12"/>
  <c r="U279" i="12"/>
  <c r="P280" i="12"/>
  <c r="Q280" i="12"/>
  <c r="R280" i="12"/>
  <c r="S280" i="12"/>
  <c r="T280" i="12"/>
  <c r="U280" i="12"/>
  <c r="P281" i="12"/>
  <c r="Q281" i="12"/>
  <c r="R281" i="12"/>
  <c r="S281" i="12"/>
  <c r="T281" i="12"/>
  <c r="U281" i="12"/>
  <c r="P282" i="12"/>
  <c r="Q282" i="12"/>
  <c r="R282" i="12"/>
  <c r="S282" i="12"/>
  <c r="T282" i="12"/>
  <c r="U282" i="12"/>
  <c r="P283" i="12"/>
  <c r="Q283" i="12"/>
  <c r="R283" i="12"/>
  <c r="S283" i="12"/>
  <c r="T283" i="12"/>
  <c r="U283" i="12"/>
  <c r="P284" i="12"/>
  <c r="Q284" i="12"/>
  <c r="R284" i="12"/>
  <c r="S284" i="12"/>
  <c r="T284" i="12"/>
  <c r="U284" i="12"/>
  <c r="P285" i="12"/>
  <c r="Q285" i="12"/>
  <c r="R285" i="12"/>
  <c r="S285" i="12"/>
  <c r="T285" i="12"/>
  <c r="U285" i="12"/>
  <c r="P286" i="12"/>
  <c r="Q286" i="12"/>
  <c r="R286" i="12"/>
  <c r="S286" i="12"/>
  <c r="T286" i="12"/>
  <c r="U286" i="12"/>
  <c r="P287" i="12"/>
  <c r="Q287" i="12"/>
  <c r="R287" i="12"/>
  <c r="S287" i="12"/>
  <c r="T287" i="12"/>
  <c r="U287" i="12"/>
  <c r="P288" i="12"/>
  <c r="Q288" i="12"/>
  <c r="R288" i="12"/>
  <c r="S288" i="12"/>
  <c r="T288" i="12"/>
  <c r="U288" i="12"/>
  <c r="P289" i="12"/>
  <c r="Q289" i="12"/>
  <c r="R289" i="12"/>
  <c r="S289" i="12"/>
  <c r="T289" i="12"/>
  <c r="U289" i="12"/>
  <c r="P166" i="13"/>
  <c r="Q166" i="13"/>
  <c r="R166" i="13"/>
  <c r="S166" i="13"/>
  <c r="T166" i="13"/>
  <c r="U166" i="13"/>
  <c r="P167" i="13"/>
  <c r="Q167" i="13"/>
  <c r="R167" i="13"/>
  <c r="S167" i="13"/>
  <c r="T167" i="13"/>
  <c r="U167" i="13"/>
  <c r="P168" i="13"/>
  <c r="Q168" i="13"/>
  <c r="R168" i="13"/>
  <c r="S168" i="13"/>
  <c r="T168" i="13"/>
  <c r="U168" i="13"/>
  <c r="P169" i="13"/>
  <c r="Q169" i="13"/>
  <c r="R169" i="13"/>
  <c r="S169" i="13"/>
  <c r="T169" i="13"/>
  <c r="U169" i="13"/>
  <c r="P170" i="13"/>
  <c r="Q170" i="13"/>
  <c r="R170" i="13"/>
  <c r="S170" i="13"/>
  <c r="T170" i="13"/>
  <c r="U170" i="13"/>
  <c r="P171" i="13"/>
  <c r="Q171" i="13"/>
  <c r="R171" i="13"/>
  <c r="S171" i="13"/>
  <c r="T171" i="13"/>
  <c r="U171" i="13"/>
  <c r="P172" i="13"/>
  <c r="Q172" i="13"/>
  <c r="R172" i="13"/>
  <c r="S172" i="13"/>
  <c r="T172" i="13"/>
  <c r="U172" i="13"/>
  <c r="P173" i="13"/>
  <c r="Q173" i="13"/>
  <c r="R173" i="13"/>
  <c r="S173" i="13"/>
  <c r="T173" i="13"/>
  <c r="U173" i="13"/>
  <c r="P174" i="13"/>
  <c r="Q174" i="13"/>
  <c r="R174" i="13"/>
  <c r="S174" i="13"/>
  <c r="T174" i="13"/>
  <c r="U174" i="13"/>
  <c r="P175" i="13"/>
  <c r="Q175" i="13"/>
  <c r="R175" i="13"/>
  <c r="S175" i="13"/>
  <c r="T175" i="13"/>
  <c r="U175" i="13"/>
  <c r="P176" i="13"/>
  <c r="Q176" i="13"/>
  <c r="R176" i="13"/>
  <c r="S176" i="13"/>
  <c r="T176" i="13"/>
  <c r="U176" i="13"/>
  <c r="P177" i="13"/>
  <c r="Q177" i="13"/>
  <c r="R177" i="13"/>
  <c r="S177" i="13"/>
  <c r="T177" i="13"/>
  <c r="U177" i="13"/>
  <c r="W40" i="11"/>
  <c r="W41" i="11" s="1"/>
  <c r="W42" i="11" s="1"/>
  <c r="W43" i="11" s="1"/>
  <c r="W44" i="11" s="1"/>
  <c r="V40" i="11"/>
  <c r="V41" i="11" s="1"/>
  <c r="V42" i="11" s="1"/>
  <c r="V43" i="11" s="1"/>
  <c r="V44" i="11" s="1"/>
  <c r="U40" i="11"/>
  <c r="U41" i="11" s="1"/>
  <c r="U42" i="11" s="1"/>
  <c r="U43" i="11" s="1"/>
  <c r="U44" i="11" s="1"/>
  <c r="J40" i="11"/>
  <c r="J41" i="11" s="1"/>
  <c r="J42" i="11" s="1"/>
  <c r="J43" i="11" s="1"/>
  <c r="J44" i="11" s="1"/>
  <c r="K40" i="11"/>
  <c r="K41" i="11" s="1"/>
  <c r="K42" i="11" s="1"/>
  <c r="K43" i="11" s="1"/>
  <c r="K44" i="11" s="1"/>
  <c r="I40" i="11"/>
  <c r="I41" i="11" s="1"/>
  <c r="I42" i="11" s="1"/>
  <c r="I43" i="11" s="1"/>
  <c r="I44" i="11" s="1"/>
  <c r="C211" i="8"/>
  <c r="L211" i="8" s="1"/>
  <c r="C212" i="8"/>
  <c r="D212" i="8" s="1"/>
  <c r="F212" i="8" s="1"/>
  <c r="C213" i="8"/>
  <c r="J213" i="8" s="1"/>
  <c r="C214" i="8"/>
  <c r="B214" i="8" s="1"/>
  <c r="C215" i="8"/>
  <c r="P215" i="8" s="1"/>
  <c r="C161" i="8"/>
  <c r="B161" i="8" s="1"/>
  <c r="C162" i="8"/>
  <c r="I162" i="8" s="1"/>
  <c r="C163" i="8"/>
  <c r="B163" i="8" s="1"/>
  <c r="C164" i="8"/>
  <c r="I164" i="8" s="1"/>
  <c r="C165" i="8"/>
  <c r="B165" i="8" s="1"/>
  <c r="C166" i="8"/>
  <c r="I166" i="8" s="1"/>
  <c r="C167" i="8"/>
  <c r="B167" i="8" s="1"/>
  <c r="C168" i="8"/>
  <c r="I168" i="8" s="1"/>
  <c r="C169" i="8"/>
  <c r="B169" i="8" s="1"/>
  <c r="C170" i="8"/>
  <c r="I170" i="8" s="1"/>
  <c r="C171" i="8"/>
  <c r="B171" i="8" s="1"/>
  <c r="C172" i="8"/>
  <c r="I172" i="8" s="1"/>
  <c r="C173" i="8"/>
  <c r="B173" i="8" s="1"/>
  <c r="C174" i="8"/>
  <c r="I174" i="8" s="1"/>
  <c r="C175" i="8"/>
  <c r="B175" i="8" s="1"/>
  <c r="C176" i="8"/>
  <c r="I176" i="8" s="1"/>
  <c r="C177" i="8"/>
  <c r="B177" i="8" s="1"/>
  <c r="C178" i="8"/>
  <c r="I178" i="8" s="1"/>
  <c r="C179" i="8"/>
  <c r="B179" i="8" s="1"/>
  <c r="C180" i="8"/>
  <c r="I180" i="8" s="1"/>
  <c r="C181" i="8"/>
  <c r="B181" i="8" s="1"/>
  <c r="C182" i="8"/>
  <c r="I182" i="8" s="1"/>
  <c r="C183" i="8"/>
  <c r="B183" i="8" s="1"/>
  <c r="C184" i="8"/>
  <c r="I184" i="8" s="1"/>
  <c r="C185" i="8"/>
  <c r="B185" i="8" s="1"/>
  <c r="C186" i="8"/>
  <c r="I186" i="8" s="1"/>
  <c r="C187" i="8"/>
  <c r="B187" i="8" s="1"/>
  <c r="C188" i="8"/>
  <c r="I188" i="8" s="1"/>
  <c r="C189" i="8"/>
  <c r="B189" i="8" s="1"/>
  <c r="C190" i="8"/>
  <c r="I190" i="8" s="1"/>
  <c r="C191" i="8"/>
  <c r="B191" i="8" s="1"/>
  <c r="C192" i="8"/>
  <c r="I192" i="8" s="1"/>
  <c r="C193" i="8"/>
  <c r="B193" i="8" s="1"/>
  <c r="C194" i="8"/>
  <c r="I194" i="8" s="1"/>
  <c r="C195" i="8"/>
  <c r="B195" i="8" s="1"/>
  <c r="C196" i="8"/>
  <c r="I196" i="8" s="1"/>
  <c r="C197" i="8"/>
  <c r="B197" i="8" s="1"/>
  <c r="C198" i="8"/>
  <c r="I198" i="8" s="1"/>
  <c r="C199" i="8"/>
  <c r="B199" i="8" s="1"/>
  <c r="C200" i="8"/>
  <c r="I200" i="8" s="1"/>
  <c r="C201" i="8"/>
  <c r="K201" i="8" s="1"/>
  <c r="C202" i="8"/>
  <c r="I202" i="8" s="1"/>
  <c r="C203" i="8"/>
  <c r="C204" i="8"/>
  <c r="I204" i="8" s="1"/>
  <c r="C205" i="8"/>
  <c r="K205" i="8" s="1"/>
  <c r="C206" i="8"/>
  <c r="I206" i="8" s="1"/>
  <c r="C207" i="8"/>
  <c r="P207" i="8" s="1"/>
  <c r="C208" i="8"/>
  <c r="I208" i="8" s="1"/>
  <c r="C209" i="8"/>
  <c r="K209" i="8" s="1"/>
  <c r="C210" i="8"/>
  <c r="I210" i="8" s="1"/>
  <c r="C160" i="8"/>
  <c r="N160" i="8" s="1"/>
  <c r="C105" i="8"/>
  <c r="K105" i="8" s="1"/>
  <c r="C106" i="8"/>
  <c r="I106" i="8" s="1"/>
  <c r="C107" i="8"/>
  <c r="N107" i="8" s="1"/>
  <c r="C108" i="8"/>
  <c r="I108" i="8" s="1"/>
  <c r="C109" i="8"/>
  <c r="B109" i="8" s="1"/>
  <c r="C110" i="8"/>
  <c r="I110" i="8" s="1"/>
  <c r="C111" i="8"/>
  <c r="B111" i="8" s="1"/>
  <c r="C112" i="8"/>
  <c r="I112" i="8" s="1"/>
  <c r="C113" i="8"/>
  <c r="N113" i="8" s="1"/>
  <c r="C114" i="8"/>
  <c r="I114" i="8" s="1"/>
  <c r="C115" i="8"/>
  <c r="B115" i="8" s="1"/>
  <c r="C116" i="8"/>
  <c r="I116" i="8" s="1"/>
  <c r="C117" i="8"/>
  <c r="K117" i="8" s="1"/>
  <c r="C118" i="8"/>
  <c r="I118" i="8" s="1"/>
  <c r="C119" i="8"/>
  <c r="B119" i="8" s="1"/>
  <c r="C120" i="8"/>
  <c r="I120" i="8" s="1"/>
  <c r="C121" i="8"/>
  <c r="B121" i="8" s="1"/>
  <c r="C122" i="8"/>
  <c r="I122" i="8" s="1"/>
  <c r="C123" i="8"/>
  <c r="B123" i="8" s="1"/>
  <c r="C124" i="8"/>
  <c r="I124" i="8" s="1"/>
  <c r="C125" i="8"/>
  <c r="B125" i="8" s="1"/>
  <c r="C126" i="8"/>
  <c r="I126" i="8" s="1"/>
  <c r="C127" i="8"/>
  <c r="B127" i="8" s="1"/>
  <c r="C128" i="8"/>
  <c r="I128" i="8" s="1"/>
  <c r="C129" i="8"/>
  <c r="B129" i="8" s="1"/>
  <c r="C130" i="8"/>
  <c r="I130" i="8" s="1"/>
  <c r="C131" i="8"/>
  <c r="K131" i="8" s="1"/>
  <c r="C132" i="8"/>
  <c r="I132" i="8" s="1"/>
  <c r="C133" i="8"/>
  <c r="B133" i="8" s="1"/>
  <c r="C134" i="8"/>
  <c r="I134" i="8" s="1"/>
  <c r="C135" i="8"/>
  <c r="B135" i="8" s="1"/>
  <c r="C136" i="8"/>
  <c r="I136" i="8" s="1"/>
  <c r="C137" i="8"/>
  <c r="B137" i="8" s="1"/>
  <c r="C138" i="8"/>
  <c r="I138" i="8" s="1"/>
  <c r="C139" i="8"/>
  <c r="K139" i="8" s="1"/>
  <c r="C140" i="8"/>
  <c r="I140" i="8" s="1"/>
  <c r="C141" i="8"/>
  <c r="B141" i="8" s="1"/>
  <c r="C142" i="8"/>
  <c r="I142" i="8" s="1"/>
  <c r="C143" i="8"/>
  <c r="B143" i="8" s="1"/>
  <c r="C144" i="8"/>
  <c r="I144" i="8" s="1"/>
  <c r="C145" i="8"/>
  <c r="B145" i="8" s="1"/>
  <c r="C146" i="8"/>
  <c r="I146" i="8" s="1"/>
  <c r="C147" i="8"/>
  <c r="L147" i="8" s="1"/>
  <c r="C148" i="8"/>
  <c r="I148" i="8" s="1"/>
  <c r="C149" i="8"/>
  <c r="B149" i="8" s="1"/>
  <c r="C150" i="8"/>
  <c r="I150" i="8" s="1"/>
  <c r="C151" i="8"/>
  <c r="B151" i="8" s="1"/>
  <c r="C152" i="8"/>
  <c r="I152" i="8" s="1"/>
  <c r="C154" i="8"/>
  <c r="I154" i="8" s="1"/>
  <c r="C155" i="8"/>
  <c r="L155" i="8" s="1"/>
  <c r="C156" i="8"/>
  <c r="I156" i="8" s="1"/>
  <c r="C157" i="8"/>
  <c r="B157" i="8" s="1"/>
  <c r="C158" i="8"/>
  <c r="I158" i="8" s="1"/>
  <c r="C159" i="8"/>
  <c r="I159" i="8" s="1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" i="12"/>
  <c r="C104" i="8"/>
  <c r="N104" i="8" s="1"/>
  <c r="B3" i="5"/>
  <c r="F3" i="5" s="1"/>
  <c r="B4" i="5"/>
  <c r="I4" i="5" s="1"/>
  <c r="B5" i="5"/>
  <c r="G5" i="5" s="1"/>
  <c r="B6" i="5"/>
  <c r="M6" i="5" s="1"/>
  <c r="B7" i="5"/>
  <c r="B8" i="5"/>
  <c r="C8" i="5" s="1"/>
  <c r="B9" i="5"/>
  <c r="J9" i="5" s="1"/>
  <c r="B10" i="5"/>
  <c r="H10" i="5" s="1"/>
  <c r="B11" i="5"/>
  <c r="C11" i="5" s="1"/>
  <c r="B12" i="5"/>
  <c r="C12" i="5" s="1"/>
  <c r="B13" i="5"/>
  <c r="J13" i="5" s="1"/>
  <c r="B14" i="5"/>
  <c r="C14" i="5" s="1"/>
  <c r="B15" i="5"/>
  <c r="O15" i="5" s="1"/>
  <c r="B16" i="5"/>
  <c r="M16" i="5" s="1"/>
  <c r="B17" i="5"/>
  <c r="R17" i="5" s="1"/>
  <c r="B18" i="5"/>
  <c r="J18" i="5" s="1"/>
  <c r="B19" i="5"/>
  <c r="O19" i="5" s="1"/>
  <c r="B20" i="5"/>
  <c r="I20" i="5" s="1"/>
  <c r="B21" i="5"/>
  <c r="G21" i="5" s="1"/>
  <c r="B22" i="5"/>
  <c r="H22" i="5" s="1"/>
  <c r="B23" i="5"/>
  <c r="B24" i="5"/>
  <c r="C24" i="5" s="1"/>
  <c r="B25" i="5"/>
  <c r="L25" i="5" s="1"/>
  <c r="B26" i="5"/>
  <c r="T26" i="5" s="1"/>
  <c r="B27" i="5"/>
  <c r="C27" i="5" s="1"/>
  <c r="B28" i="5"/>
  <c r="C28" i="5" s="1"/>
  <c r="B29" i="5"/>
  <c r="K29" i="5" s="1"/>
  <c r="B30" i="5"/>
  <c r="C30" i="5" s="1"/>
  <c r="B31" i="5"/>
  <c r="C31" i="5" s="1"/>
  <c r="B32" i="5"/>
  <c r="C32" i="5" s="1"/>
  <c r="B33" i="5"/>
  <c r="N33" i="5" s="1"/>
  <c r="B34" i="5"/>
  <c r="K34" i="5" s="1"/>
  <c r="B35" i="5"/>
  <c r="T35" i="5" s="1"/>
  <c r="B36" i="5"/>
  <c r="C36" i="5" s="1"/>
  <c r="B37" i="5"/>
  <c r="C37" i="5" s="1"/>
  <c r="B38" i="5"/>
  <c r="C38" i="5" s="1"/>
  <c r="B39" i="5"/>
  <c r="H39" i="5" s="1"/>
  <c r="B40" i="5"/>
  <c r="G40" i="5" s="1"/>
  <c r="B41" i="5"/>
  <c r="C41" i="5" s="1"/>
  <c r="B42" i="5"/>
  <c r="P42" i="5" s="1"/>
  <c r="B43" i="5"/>
  <c r="S43" i="5" s="1"/>
  <c r="B44" i="5"/>
  <c r="S44" i="5" s="1"/>
  <c r="B45" i="5"/>
  <c r="S45" i="5" s="1"/>
  <c r="B46" i="5"/>
  <c r="S46" i="5" s="1"/>
  <c r="B47" i="5"/>
  <c r="S47" i="5" s="1"/>
  <c r="B48" i="5"/>
  <c r="B49" i="5"/>
  <c r="B50" i="5"/>
  <c r="S50" i="5" s="1"/>
  <c r="B51" i="5"/>
  <c r="S51" i="5" s="1"/>
  <c r="B52" i="5"/>
  <c r="S52" i="5" s="1"/>
  <c r="B164" i="5"/>
  <c r="K164" i="5" s="1"/>
  <c r="B165" i="5"/>
  <c r="G165" i="5" s="1"/>
  <c r="B166" i="5"/>
  <c r="S166" i="5" s="1"/>
  <c r="B167" i="5"/>
  <c r="B168" i="5"/>
  <c r="B169" i="5"/>
  <c r="B170" i="5"/>
  <c r="C170" i="5" s="1"/>
  <c r="B171" i="5"/>
  <c r="R171" i="5" s="1"/>
  <c r="B172" i="5"/>
  <c r="S172" i="5" s="1"/>
  <c r="B173" i="5"/>
  <c r="B174" i="5"/>
  <c r="I174" i="5" s="1"/>
  <c r="B175" i="5"/>
  <c r="I175" i="5" s="1"/>
  <c r="B176" i="5"/>
  <c r="B177" i="5"/>
  <c r="B178" i="5"/>
  <c r="J178" i="5" s="1"/>
  <c r="B179" i="5"/>
  <c r="U179" i="5" s="1"/>
  <c r="B180" i="5"/>
  <c r="S180" i="5" s="1"/>
  <c r="B181" i="5"/>
  <c r="P181" i="5" s="1"/>
  <c r="B182" i="5"/>
  <c r="H182" i="5" s="1"/>
  <c r="B183" i="5"/>
  <c r="M183" i="5" s="1"/>
  <c r="B184" i="5"/>
  <c r="B185" i="5"/>
  <c r="B186" i="5"/>
  <c r="M186" i="5" s="1"/>
  <c r="B187" i="5"/>
  <c r="B188" i="5"/>
  <c r="B189" i="5"/>
  <c r="I189" i="5" s="1"/>
  <c r="B190" i="5"/>
  <c r="B191" i="5"/>
  <c r="J191" i="5" s="1"/>
  <c r="B192" i="5"/>
  <c r="B193" i="5"/>
  <c r="C193" i="5" s="1"/>
  <c r="B194" i="5"/>
  <c r="B195" i="5"/>
  <c r="B196" i="5"/>
  <c r="N196" i="5" s="1"/>
  <c r="B197" i="5"/>
  <c r="F197" i="5" s="1"/>
  <c r="B198" i="5"/>
  <c r="L198" i="5" s="1"/>
  <c r="B199" i="5"/>
  <c r="H199" i="5" s="1"/>
  <c r="B200" i="5"/>
  <c r="B201" i="5"/>
  <c r="M201" i="5" s="1"/>
  <c r="B202" i="5"/>
  <c r="I202" i="5" s="1"/>
  <c r="B203" i="5"/>
  <c r="C203" i="5" s="1"/>
  <c r="B204" i="5"/>
  <c r="B205" i="5"/>
  <c r="B206" i="5"/>
  <c r="M206" i="5" s="1"/>
  <c r="B207" i="5"/>
  <c r="B208" i="5"/>
  <c r="B209" i="5"/>
  <c r="S209" i="5" s="1"/>
  <c r="B210" i="5"/>
  <c r="G210" i="5" s="1"/>
  <c r="B211" i="5"/>
  <c r="B212" i="5"/>
  <c r="F212" i="5" s="1"/>
  <c r="G212" i="5" s="1"/>
  <c r="B213" i="5"/>
  <c r="K213" i="5" s="1"/>
  <c r="B214" i="5"/>
  <c r="I214" i="5" s="1"/>
  <c r="B215" i="5"/>
  <c r="K215" i="5" s="1"/>
  <c r="B216" i="5"/>
  <c r="P216" i="5" s="1"/>
  <c r="B217" i="5"/>
  <c r="I217" i="5" s="1"/>
  <c r="B218" i="5"/>
  <c r="C218" i="5" s="1"/>
  <c r="B163" i="5"/>
  <c r="F163" i="5" s="1"/>
  <c r="G163" i="5" s="1"/>
  <c r="G164" i="5"/>
  <c r="I164" i="5"/>
  <c r="J164" i="5"/>
  <c r="T164" i="5"/>
  <c r="U164" i="5"/>
  <c r="C165" i="5"/>
  <c r="O165" i="5"/>
  <c r="P165" i="5"/>
  <c r="N171" i="5"/>
  <c r="O172" i="5"/>
  <c r="R172" i="5"/>
  <c r="I173" i="5"/>
  <c r="J173" i="5"/>
  <c r="U173" i="5"/>
  <c r="C174" i="5"/>
  <c r="G178" i="5"/>
  <c r="K179" i="5"/>
  <c r="N179" i="5"/>
  <c r="N180" i="5"/>
  <c r="O180" i="5"/>
  <c r="M181" i="5"/>
  <c r="O181" i="5"/>
  <c r="N184" i="5"/>
  <c r="O184" i="5"/>
  <c r="P184" i="5"/>
  <c r="R184" i="5"/>
  <c r="C187" i="5"/>
  <c r="F187" i="5"/>
  <c r="S187" i="5"/>
  <c r="U187" i="5"/>
  <c r="G188" i="5"/>
  <c r="I188" i="5"/>
  <c r="K188" i="5"/>
  <c r="M189" i="5"/>
  <c r="K195" i="5"/>
  <c r="O196" i="5"/>
  <c r="U196" i="5"/>
  <c r="C197" i="5"/>
  <c r="O197" i="5"/>
  <c r="P197" i="5"/>
  <c r="F200" i="5"/>
  <c r="P200" i="5"/>
  <c r="M203" i="5"/>
  <c r="O203" i="5"/>
  <c r="C204" i="5"/>
  <c r="J205" i="5"/>
  <c r="M205" i="5"/>
  <c r="C208" i="5"/>
  <c r="G213" i="5"/>
  <c r="H213" i="5"/>
  <c r="G214" i="5"/>
  <c r="M216" i="5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" i="12"/>
  <c r="P3" i="13"/>
  <c r="Q3" i="13"/>
  <c r="R3" i="13"/>
  <c r="S3" i="13"/>
  <c r="P4" i="13"/>
  <c r="Q4" i="13"/>
  <c r="R4" i="13"/>
  <c r="S4" i="13"/>
  <c r="P5" i="13"/>
  <c r="Q5" i="13"/>
  <c r="R5" i="13"/>
  <c r="S5" i="13"/>
  <c r="P6" i="13"/>
  <c r="Q6" i="13"/>
  <c r="R6" i="13"/>
  <c r="S6" i="13"/>
  <c r="P7" i="13"/>
  <c r="Q7" i="13"/>
  <c r="R7" i="13"/>
  <c r="S7" i="13"/>
  <c r="P8" i="13"/>
  <c r="Q8" i="13"/>
  <c r="R8" i="13"/>
  <c r="S8" i="13"/>
  <c r="P9" i="13"/>
  <c r="Q9" i="13"/>
  <c r="R9" i="13"/>
  <c r="S9" i="13"/>
  <c r="P10" i="13"/>
  <c r="Q10" i="13"/>
  <c r="R10" i="13"/>
  <c r="S10" i="13"/>
  <c r="P11" i="13"/>
  <c r="Q11" i="13"/>
  <c r="R11" i="13"/>
  <c r="S11" i="13"/>
  <c r="P12" i="13"/>
  <c r="Q12" i="13"/>
  <c r="R12" i="13"/>
  <c r="S12" i="13"/>
  <c r="P13" i="13"/>
  <c r="Q13" i="13"/>
  <c r="R13" i="13"/>
  <c r="S13" i="13"/>
  <c r="P14" i="13"/>
  <c r="Q14" i="13"/>
  <c r="R14" i="13"/>
  <c r="S14" i="13"/>
  <c r="P15" i="13"/>
  <c r="Q15" i="13"/>
  <c r="R15" i="13"/>
  <c r="S15" i="13"/>
  <c r="P16" i="13"/>
  <c r="Q16" i="13"/>
  <c r="R16" i="13"/>
  <c r="S16" i="13"/>
  <c r="P17" i="13"/>
  <c r="Q17" i="13"/>
  <c r="R17" i="13"/>
  <c r="S17" i="13"/>
  <c r="P18" i="13"/>
  <c r="Q18" i="13"/>
  <c r="R18" i="13"/>
  <c r="S18" i="13"/>
  <c r="P19" i="13"/>
  <c r="Q19" i="13"/>
  <c r="R19" i="13"/>
  <c r="S19" i="13"/>
  <c r="P20" i="13"/>
  <c r="Q20" i="13"/>
  <c r="R20" i="13"/>
  <c r="S20" i="13"/>
  <c r="P21" i="13"/>
  <c r="Q21" i="13"/>
  <c r="R21" i="13"/>
  <c r="S21" i="13"/>
  <c r="P22" i="13"/>
  <c r="Q22" i="13"/>
  <c r="R22" i="13"/>
  <c r="S22" i="13"/>
  <c r="P23" i="13"/>
  <c r="Q23" i="13"/>
  <c r="R23" i="13"/>
  <c r="S23" i="13"/>
  <c r="P24" i="13"/>
  <c r="Q24" i="13"/>
  <c r="R24" i="13"/>
  <c r="S24" i="13"/>
  <c r="P25" i="13"/>
  <c r="Q25" i="13"/>
  <c r="R25" i="13"/>
  <c r="S25" i="13"/>
  <c r="P26" i="13"/>
  <c r="Q26" i="13"/>
  <c r="R26" i="13"/>
  <c r="S26" i="13"/>
  <c r="P27" i="13"/>
  <c r="Q27" i="13"/>
  <c r="R27" i="13"/>
  <c r="S27" i="13"/>
  <c r="P28" i="13"/>
  <c r="Q28" i="13"/>
  <c r="R28" i="13"/>
  <c r="S28" i="13"/>
  <c r="P29" i="13"/>
  <c r="Q29" i="13"/>
  <c r="R29" i="13"/>
  <c r="S29" i="13"/>
  <c r="P30" i="13"/>
  <c r="Q30" i="13"/>
  <c r="R30" i="13"/>
  <c r="S30" i="13"/>
  <c r="P31" i="13"/>
  <c r="Q31" i="13"/>
  <c r="R31" i="13"/>
  <c r="S31" i="13"/>
  <c r="P32" i="13"/>
  <c r="Q32" i="13"/>
  <c r="R32" i="13"/>
  <c r="S32" i="13"/>
  <c r="P33" i="13"/>
  <c r="Q33" i="13"/>
  <c r="R33" i="13"/>
  <c r="S33" i="13"/>
  <c r="P34" i="13"/>
  <c r="Q34" i="13"/>
  <c r="R34" i="13"/>
  <c r="S34" i="13"/>
  <c r="P35" i="13"/>
  <c r="Q35" i="13"/>
  <c r="R35" i="13"/>
  <c r="S35" i="13"/>
  <c r="P36" i="13"/>
  <c r="Q36" i="13"/>
  <c r="R36" i="13"/>
  <c r="S36" i="13"/>
  <c r="P37" i="13"/>
  <c r="Q37" i="13"/>
  <c r="R37" i="13"/>
  <c r="S37" i="13"/>
  <c r="P38" i="13"/>
  <c r="Q38" i="13"/>
  <c r="R38" i="13"/>
  <c r="S38" i="13"/>
  <c r="P39" i="13"/>
  <c r="Q39" i="13"/>
  <c r="R39" i="13"/>
  <c r="S39" i="13"/>
  <c r="P40" i="13"/>
  <c r="Q40" i="13"/>
  <c r="R40" i="13"/>
  <c r="S40" i="13"/>
  <c r="P41" i="13"/>
  <c r="Q41" i="13"/>
  <c r="R41" i="13"/>
  <c r="S41" i="13"/>
  <c r="P42" i="13"/>
  <c r="Q42" i="13"/>
  <c r="R42" i="13"/>
  <c r="S42" i="13"/>
  <c r="P43" i="13"/>
  <c r="Q43" i="13"/>
  <c r="R43" i="13"/>
  <c r="S43" i="13"/>
  <c r="P44" i="13"/>
  <c r="Q44" i="13"/>
  <c r="R44" i="13"/>
  <c r="S44" i="13"/>
  <c r="P45" i="13"/>
  <c r="Q45" i="13"/>
  <c r="R45" i="13"/>
  <c r="S45" i="13"/>
  <c r="P46" i="13"/>
  <c r="Q46" i="13"/>
  <c r="R46" i="13"/>
  <c r="S46" i="13"/>
  <c r="P47" i="13"/>
  <c r="Q47" i="13"/>
  <c r="R47" i="13"/>
  <c r="S47" i="13"/>
  <c r="P48" i="13"/>
  <c r="Q48" i="13"/>
  <c r="R48" i="13"/>
  <c r="S48" i="13"/>
  <c r="P49" i="13"/>
  <c r="Q49" i="13"/>
  <c r="R49" i="13"/>
  <c r="S49" i="13"/>
  <c r="P50" i="13"/>
  <c r="Q50" i="13"/>
  <c r="R50" i="13"/>
  <c r="S50" i="13"/>
  <c r="P51" i="13"/>
  <c r="Q51" i="13"/>
  <c r="R51" i="13"/>
  <c r="S51" i="13"/>
  <c r="P52" i="13"/>
  <c r="Q52" i="13"/>
  <c r="R52" i="13"/>
  <c r="S52" i="13"/>
  <c r="P53" i="13"/>
  <c r="Q53" i="13"/>
  <c r="R53" i="13"/>
  <c r="S53" i="13"/>
  <c r="P54" i="13"/>
  <c r="Q54" i="13"/>
  <c r="R54" i="13"/>
  <c r="S54" i="13"/>
  <c r="P55" i="13"/>
  <c r="Q55" i="13"/>
  <c r="R55" i="13"/>
  <c r="S55" i="13"/>
  <c r="P56" i="13"/>
  <c r="Q56" i="13"/>
  <c r="R56" i="13"/>
  <c r="S56" i="13"/>
  <c r="P57" i="13"/>
  <c r="Q57" i="13"/>
  <c r="R57" i="13"/>
  <c r="S57" i="13"/>
  <c r="P58" i="13"/>
  <c r="Q58" i="13"/>
  <c r="R58" i="13"/>
  <c r="S58" i="13"/>
  <c r="P59" i="13"/>
  <c r="Q59" i="13"/>
  <c r="R59" i="13"/>
  <c r="S59" i="13"/>
  <c r="P60" i="13"/>
  <c r="Q60" i="13"/>
  <c r="R60" i="13"/>
  <c r="S60" i="13"/>
  <c r="P61" i="13"/>
  <c r="Q61" i="13"/>
  <c r="R61" i="13"/>
  <c r="S61" i="13"/>
  <c r="P62" i="13"/>
  <c r="Q62" i="13"/>
  <c r="R62" i="13"/>
  <c r="S62" i="13"/>
  <c r="P63" i="13"/>
  <c r="Q63" i="13"/>
  <c r="R63" i="13"/>
  <c r="S63" i="13"/>
  <c r="P64" i="13"/>
  <c r="Q64" i="13"/>
  <c r="R64" i="13"/>
  <c r="S64" i="13"/>
  <c r="P65" i="13"/>
  <c r="Q65" i="13"/>
  <c r="R65" i="13"/>
  <c r="S65" i="13"/>
  <c r="P66" i="13"/>
  <c r="Q66" i="13"/>
  <c r="R66" i="13"/>
  <c r="S66" i="13"/>
  <c r="P67" i="13"/>
  <c r="Q67" i="13"/>
  <c r="R67" i="13"/>
  <c r="S67" i="13"/>
  <c r="P68" i="13"/>
  <c r="Q68" i="13"/>
  <c r="R68" i="13"/>
  <c r="S68" i="13"/>
  <c r="P69" i="13"/>
  <c r="Q69" i="13"/>
  <c r="R69" i="13"/>
  <c r="S69" i="13"/>
  <c r="P70" i="13"/>
  <c r="Q70" i="13"/>
  <c r="R70" i="13"/>
  <c r="S70" i="13"/>
  <c r="P71" i="13"/>
  <c r="Q71" i="13"/>
  <c r="R71" i="13"/>
  <c r="S71" i="13"/>
  <c r="P72" i="13"/>
  <c r="Q72" i="13"/>
  <c r="R72" i="13"/>
  <c r="S72" i="13"/>
  <c r="P73" i="13"/>
  <c r="Q73" i="13"/>
  <c r="R73" i="13"/>
  <c r="S73" i="13"/>
  <c r="P74" i="13"/>
  <c r="Q74" i="13"/>
  <c r="R74" i="13"/>
  <c r="S74" i="13"/>
  <c r="P75" i="13"/>
  <c r="Q75" i="13"/>
  <c r="R75" i="13"/>
  <c r="S75" i="13"/>
  <c r="P76" i="13"/>
  <c r="Q76" i="13"/>
  <c r="R76" i="13"/>
  <c r="S76" i="13"/>
  <c r="P77" i="13"/>
  <c r="Q77" i="13"/>
  <c r="R77" i="13"/>
  <c r="S77" i="13"/>
  <c r="P78" i="13"/>
  <c r="Q78" i="13"/>
  <c r="R78" i="13"/>
  <c r="S78" i="13"/>
  <c r="P79" i="13"/>
  <c r="Q79" i="13"/>
  <c r="R79" i="13"/>
  <c r="S79" i="13"/>
  <c r="P80" i="13"/>
  <c r="Q80" i="13"/>
  <c r="R80" i="13"/>
  <c r="S80" i="13"/>
  <c r="P81" i="13"/>
  <c r="Q81" i="13"/>
  <c r="R81" i="13"/>
  <c r="S81" i="13"/>
  <c r="P82" i="13"/>
  <c r="Q82" i="13"/>
  <c r="R82" i="13"/>
  <c r="S82" i="13"/>
  <c r="P83" i="13"/>
  <c r="Q83" i="13"/>
  <c r="R83" i="13"/>
  <c r="S83" i="13"/>
  <c r="P84" i="13"/>
  <c r="Q84" i="13"/>
  <c r="R84" i="13"/>
  <c r="S84" i="13"/>
  <c r="P85" i="13"/>
  <c r="Q85" i="13"/>
  <c r="R85" i="13"/>
  <c r="S85" i="13"/>
  <c r="P86" i="13"/>
  <c r="Q86" i="13"/>
  <c r="R86" i="13"/>
  <c r="S86" i="13"/>
  <c r="P87" i="13"/>
  <c r="Q87" i="13"/>
  <c r="R87" i="13"/>
  <c r="S87" i="13"/>
  <c r="P88" i="13"/>
  <c r="Q88" i="13"/>
  <c r="R88" i="13"/>
  <c r="S88" i="13"/>
  <c r="P89" i="13"/>
  <c r="Q89" i="13"/>
  <c r="R89" i="13"/>
  <c r="S89" i="13"/>
  <c r="P90" i="13"/>
  <c r="Q90" i="13"/>
  <c r="R90" i="13"/>
  <c r="S90" i="13"/>
  <c r="P91" i="13"/>
  <c r="Q91" i="13"/>
  <c r="R91" i="13"/>
  <c r="S91" i="13"/>
  <c r="P92" i="13"/>
  <c r="Q92" i="13"/>
  <c r="R92" i="13"/>
  <c r="S92" i="13"/>
  <c r="P93" i="13"/>
  <c r="Q93" i="13"/>
  <c r="R93" i="13"/>
  <c r="S93" i="13"/>
  <c r="P94" i="13"/>
  <c r="Q94" i="13"/>
  <c r="R94" i="13"/>
  <c r="S94" i="13"/>
  <c r="P95" i="13"/>
  <c r="Q95" i="13"/>
  <c r="R95" i="13"/>
  <c r="S95" i="13"/>
  <c r="P96" i="13"/>
  <c r="Q96" i="13"/>
  <c r="R96" i="13"/>
  <c r="S96" i="13"/>
  <c r="P97" i="13"/>
  <c r="Q97" i="13"/>
  <c r="R97" i="13"/>
  <c r="S97" i="13"/>
  <c r="P98" i="13"/>
  <c r="Q98" i="13"/>
  <c r="R98" i="13"/>
  <c r="S98" i="13"/>
  <c r="P99" i="13"/>
  <c r="Q99" i="13"/>
  <c r="R99" i="13"/>
  <c r="S99" i="13"/>
  <c r="P100" i="13"/>
  <c r="Q100" i="13"/>
  <c r="R100" i="13"/>
  <c r="S100" i="13"/>
  <c r="P101" i="13"/>
  <c r="Q101" i="13"/>
  <c r="R101" i="13"/>
  <c r="S101" i="13"/>
  <c r="P102" i="13"/>
  <c r="Q102" i="13"/>
  <c r="R102" i="13"/>
  <c r="S102" i="13"/>
  <c r="P103" i="13"/>
  <c r="Q103" i="13"/>
  <c r="R103" i="13"/>
  <c r="S103" i="13"/>
  <c r="P104" i="13"/>
  <c r="Q104" i="13"/>
  <c r="R104" i="13"/>
  <c r="S104" i="13"/>
  <c r="P105" i="13"/>
  <c r="Q105" i="13"/>
  <c r="R105" i="13"/>
  <c r="S105" i="13"/>
  <c r="P106" i="13"/>
  <c r="Q106" i="13"/>
  <c r="R106" i="13"/>
  <c r="S106" i="13"/>
  <c r="P107" i="13"/>
  <c r="Q107" i="13"/>
  <c r="R107" i="13"/>
  <c r="S107" i="13"/>
  <c r="P108" i="13"/>
  <c r="Q108" i="13"/>
  <c r="R108" i="13"/>
  <c r="S108" i="13"/>
  <c r="P109" i="13"/>
  <c r="Q109" i="13"/>
  <c r="R109" i="13"/>
  <c r="S109" i="13"/>
  <c r="P110" i="13"/>
  <c r="Q110" i="13"/>
  <c r="R110" i="13"/>
  <c r="S110" i="13"/>
  <c r="P111" i="13"/>
  <c r="Q111" i="13"/>
  <c r="R111" i="13"/>
  <c r="S111" i="13"/>
  <c r="P112" i="13"/>
  <c r="Q112" i="13"/>
  <c r="R112" i="13"/>
  <c r="S112" i="13"/>
  <c r="P113" i="13"/>
  <c r="Q113" i="13"/>
  <c r="R113" i="13"/>
  <c r="S113" i="13"/>
  <c r="P114" i="13"/>
  <c r="Q114" i="13"/>
  <c r="R114" i="13"/>
  <c r="S114" i="13"/>
  <c r="P115" i="13"/>
  <c r="Q115" i="13"/>
  <c r="R115" i="13"/>
  <c r="S115" i="13"/>
  <c r="P116" i="13"/>
  <c r="Q116" i="13"/>
  <c r="R116" i="13"/>
  <c r="S116" i="13"/>
  <c r="P117" i="13"/>
  <c r="Q117" i="13"/>
  <c r="R117" i="13"/>
  <c r="S117" i="13"/>
  <c r="P118" i="13"/>
  <c r="Q118" i="13"/>
  <c r="R118" i="13"/>
  <c r="S118" i="13"/>
  <c r="P119" i="13"/>
  <c r="Q119" i="13"/>
  <c r="R119" i="13"/>
  <c r="S119" i="13"/>
  <c r="P120" i="13"/>
  <c r="Q120" i="13"/>
  <c r="R120" i="13"/>
  <c r="S120" i="13"/>
  <c r="P121" i="13"/>
  <c r="Q121" i="13"/>
  <c r="R121" i="13"/>
  <c r="S121" i="13"/>
  <c r="P122" i="13"/>
  <c r="Q122" i="13"/>
  <c r="R122" i="13"/>
  <c r="S122" i="13"/>
  <c r="P123" i="13"/>
  <c r="Q123" i="13"/>
  <c r="R123" i="13"/>
  <c r="S123" i="13"/>
  <c r="P124" i="13"/>
  <c r="Q124" i="13"/>
  <c r="R124" i="13"/>
  <c r="S124" i="13"/>
  <c r="P125" i="13"/>
  <c r="Q125" i="13"/>
  <c r="R125" i="13"/>
  <c r="S125" i="13"/>
  <c r="P126" i="13"/>
  <c r="Q126" i="13"/>
  <c r="R126" i="13"/>
  <c r="S126" i="13"/>
  <c r="P127" i="13"/>
  <c r="Q127" i="13"/>
  <c r="R127" i="13"/>
  <c r="S127" i="13"/>
  <c r="P128" i="13"/>
  <c r="Q128" i="13"/>
  <c r="R128" i="13"/>
  <c r="S128" i="13"/>
  <c r="P129" i="13"/>
  <c r="Q129" i="13"/>
  <c r="R129" i="13"/>
  <c r="S129" i="13"/>
  <c r="P130" i="13"/>
  <c r="Q130" i="13"/>
  <c r="R130" i="13"/>
  <c r="S130" i="13"/>
  <c r="P131" i="13"/>
  <c r="Q131" i="13"/>
  <c r="R131" i="13"/>
  <c r="S131" i="13"/>
  <c r="P132" i="13"/>
  <c r="Q132" i="13"/>
  <c r="R132" i="13"/>
  <c r="S132" i="13"/>
  <c r="P133" i="13"/>
  <c r="Q133" i="13"/>
  <c r="R133" i="13"/>
  <c r="S133" i="13"/>
  <c r="P134" i="13"/>
  <c r="Q134" i="13"/>
  <c r="R134" i="13"/>
  <c r="S134" i="13"/>
  <c r="P135" i="13"/>
  <c r="Q135" i="13"/>
  <c r="R135" i="13"/>
  <c r="S135" i="13"/>
  <c r="P136" i="13"/>
  <c r="Q136" i="13"/>
  <c r="R136" i="13"/>
  <c r="S136" i="13"/>
  <c r="P137" i="13"/>
  <c r="Q137" i="13"/>
  <c r="R137" i="13"/>
  <c r="S137" i="13"/>
  <c r="P138" i="13"/>
  <c r="Q138" i="13"/>
  <c r="R138" i="13"/>
  <c r="S138" i="13"/>
  <c r="P139" i="13"/>
  <c r="Q139" i="13"/>
  <c r="R139" i="13"/>
  <c r="S139" i="13"/>
  <c r="P140" i="13"/>
  <c r="Q140" i="13"/>
  <c r="R140" i="13"/>
  <c r="S140" i="13"/>
  <c r="P141" i="13"/>
  <c r="Q141" i="13"/>
  <c r="R141" i="13"/>
  <c r="S141" i="13"/>
  <c r="P142" i="13"/>
  <c r="Q142" i="13"/>
  <c r="R142" i="13"/>
  <c r="S142" i="13"/>
  <c r="P143" i="13"/>
  <c r="Q143" i="13"/>
  <c r="R143" i="13"/>
  <c r="S143" i="13"/>
  <c r="P144" i="13"/>
  <c r="Q144" i="13"/>
  <c r="R144" i="13"/>
  <c r="S144" i="13"/>
  <c r="P145" i="13"/>
  <c r="Q145" i="13"/>
  <c r="R145" i="13"/>
  <c r="S145" i="13"/>
  <c r="P146" i="13"/>
  <c r="Q146" i="13"/>
  <c r="R146" i="13"/>
  <c r="S146" i="13"/>
  <c r="P147" i="13"/>
  <c r="Q147" i="13"/>
  <c r="R147" i="13"/>
  <c r="S147" i="13"/>
  <c r="P148" i="13"/>
  <c r="Q148" i="13"/>
  <c r="R148" i="13"/>
  <c r="S148" i="13"/>
  <c r="P149" i="13"/>
  <c r="Q149" i="13"/>
  <c r="R149" i="13"/>
  <c r="S149" i="13"/>
  <c r="P150" i="13"/>
  <c r="Q150" i="13"/>
  <c r="R150" i="13"/>
  <c r="S150" i="13"/>
  <c r="P151" i="13"/>
  <c r="Q151" i="13"/>
  <c r="R151" i="13"/>
  <c r="S151" i="13"/>
  <c r="P152" i="13"/>
  <c r="Q152" i="13"/>
  <c r="R152" i="13"/>
  <c r="S152" i="13"/>
  <c r="P153" i="13"/>
  <c r="Q153" i="13"/>
  <c r="R153" i="13"/>
  <c r="S153" i="13"/>
  <c r="P154" i="13"/>
  <c r="Q154" i="13"/>
  <c r="R154" i="13"/>
  <c r="S154" i="13"/>
  <c r="P155" i="13"/>
  <c r="Q155" i="13"/>
  <c r="R155" i="13"/>
  <c r="S155" i="13"/>
  <c r="P156" i="13"/>
  <c r="Q156" i="13"/>
  <c r="R156" i="13"/>
  <c r="S156" i="13"/>
  <c r="P157" i="13"/>
  <c r="Q157" i="13"/>
  <c r="R157" i="13"/>
  <c r="S157" i="13"/>
  <c r="P158" i="13"/>
  <c r="Q158" i="13"/>
  <c r="R158" i="13"/>
  <c r="S158" i="13"/>
  <c r="P159" i="13"/>
  <c r="Q159" i="13"/>
  <c r="R159" i="13"/>
  <c r="S159" i="13"/>
  <c r="P160" i="13"/>
  <c r="Q160" i="13"/>
  <c r="R160" i="13"/>
  <c r="S160" i="13"/>
  <c r="P161" i="13"/>
  <c r="Q161" i="13"/>
  <c r="R161" i="13"/>
  <c r="S161" i="13"/>
  <c r="P162" i="13"/>
  <c r="Q162" i="13"/>
  <c r="R162" i="13"/>
  <c r="S162" i="13"/>
  <c r="P163" i="13"/>
  <c r="Q163" i="13"/>
  <c r="R163" i="13"/>
  <c r="S163" i="13"/>
  <c r="P164" i="13"/>
  <c r="Q164" i="13"/>
  <c r="R164" i="13"/>
  <c r="S164" i="13"/>
  <c r="P165" i="13"/>
  <c r="Q165" i="13"/>
  <c r="R165" i="13"/>
  <c r="S165" i="13"/>
  <c r="S2" i="13"/>
  <c r="R2" i="13"/>
  <c r="Q2" i="13"/>
  <c r="P2" i="13"/>
  <c r="B108" i="5"/>
  <c r="L108" i="5" s="1"/>
  <c r="B109" i="5"/>
  <c r="H109" i="5" s="1"/>
  <c r="B110" i="5"/>
  <c r="C110" i="5" s="1"/>
  <c r="B111" i="5"/>
  <c r="L111" i="5" s="1"/>
  <c r="B112" i="5"/>
  <c r="I112" i="5" s="1"/>
  <c r="B113" i="5"/>
  <c r="O113" i="5" s="1"/>
  <c r="B114" i="5"/>
  <c r="T114" i="5" s="1"/>
  <c r="B115" i="5"/>
  <c r="J115" i="5" s="1"/>
  <c r="B116" i="5"/>
  <c r="H116" i="5" s="1"/>
  <c r="B117" i="5"/>
  <c r="C117" i="5" s="1"/>
  <c r="B118" i="5"/>
  <c r="F118" i="5" s="1"/>
  <c r="B119" i="5"/>
  <c r="H119" i="5" s="1"/>
  <c r="B120" i="5"/>
  <c r="M120" i="5" s="1"/>
  <c r="B121" i="5"/>
  <c r="B122" i="5"/>
  <c r="F122" i="5" s="1"/>
  <c r="B123" i="5"/>
  <c r="H123" i="5" s="1"/>
  <c r="B124" i="5"/>
  <c r="J124" i="5" s="1"/>
  <c r="B125" i="5"/>
  <c r="N125" i="5" s="1"/>
  <c r="B126" i="5"/>
  <c r="R126" i="5" s="1"/>
  <c r="B127" i="5"/>
  <c r="F127" i="5" s="1"/>
  <c r="B128" i="5"/>
  <c r="F128" i="5" s="1"/>
  <c r="B129" i="5"/>
  <c r="H129" i="5" s="1"/>
  <c r="B130" i="5"/>
  <c r="K130" i="5" s="1"/>
  <c r="B131" i="5"/>
  <c r="N131" i="5" s="1"/>
  <c r="B132" i="5"/>
  <c r="H132" i="5" s="1"/>
  <c r="B133" i="5"/>
  <c r="O133" i="5" s="1"/>
  <c r="B134" i="5"/>
  <c r="H134" i="5" s="1"/>
  <c r="B135" i="5"/>
  <c r="K135" i="5" s="1"/>
  <c r="B136" i="5"/>
  <c r="G136" i="5" s="1"/>
  <c r="B137" i="5"/>
  <c r="P137" i="5" s="1"/>
  <c r="B138" i="5"/>
  <c r="M138" i="5" s="1"/>
  <c r="B139" i="5"/>
  <c r="R139" i="5" s="1"/>
  <c r="B140" i="5"/>
  <c r="H140" i="5" s="1"/>
  <c r="B141" i="5"/>
  <c r="L141" i="5" s="1"/>
  <c r="B142" i="5"/>
  <c r="U142" i="5" s="1"/>
  <c r="B143" i="5"/>
  <c r="U143" i="5" s="1"/>
  <c r="B144" i="5"/>
  <c r="B145" i="5"/>
  <c r="I145" i="5" s="1"/>
  <c r="B146" i="5"/>
  <c r="S146" i="5" s="1"/>
  <c r="B147" i="5"/>
  <c r="L147" i="5" s="1"/>
  <c r="B148" i="5"/>
  <c r="B149" i="5"/>
  <c r="M149" i="5" s="1"/>
  <c r="B150" i="5"/>
  <c r="S150" i="5" s="1"/>
  <c r="B151" i="5"/>
  <c r="B152" i="5"/>
  <c r="G152" i="5" s="1"/>
  <c r="B153" i="5"/>
  <c r="B154" i="5"/>
  <c r="B155" i="5"/>
  <c r="B156" i="5"/>
  <c r="S156" i="5" s="1"/>
  <c r="B157" i="5"/>
  <c r="M157" i="5" s="1"/>
  <c r="B158" i="5"/>
  <c r="M158" i="5" s="1"/>
  <c r="B159" i="5"/>
  <c r="I159" i="5" s="1"/>
  <c r="B160" i="5"/>
  <c r="O160" i="5" s="1"/>
  <c r="B161" i="5"/>
  <c r="G161" i="5" s="1"/>
  <c r="B162" i="5"/>
  <c r="F162" i="5" s="1"/>
  <c r="B107" i="5"/>
  <c r="S107" i="5" s="1"/>
  <c r="C151" i="5"/>
  <c r="J152" i="5"/>
  <c r="L152" i="5"/>
  <c r="O153" i="5"/>
  <c r="F112" i="5"/>
  <c r="G112" i="5"/>
  <c r="H112" i="5"/>
  <c r="H115" i="5"/>
  <c r="L119" i="5"/>
  <c r="H120" i="5"/>
  <c r="L120" i="5"/>
  <c r="P120" i="5"/>
  <c r="L123" i="5"/>
  <c r="O123" i="5"/>
  <c r="U125" i="5"/>
  <c r="I128" i="5"/>
  <c r="L128" i="5"/>
  <c r="O129" i="5"/>
  <c r="K131" i="5"/>
  <c r="L131" i="5"/>
  <c r="M133" i="5"/>
  <c r="M134" i="5"/>
  <c r="N135" i="5"/>
  <c r="J136" i="5"/>
  <c r="M136" i="5"/>
  <c r="S136" i="5"/>
  <c r="J139" i="5"/>
  <c r="K139" i="5"/>
  <c r="C147" i="5"/>
  <c r="F147" i="5"/>
  <c r="O147" i="5"/>
  <c r="P147" i="5"/>
  <c r="T47" i="11"/>
  <c r="S47" i="11"/>
  <c r="H47" i="11"/>
  <c r="G47" i="11"/>
  <c r="T46" i="11"/>
  <c r="S46" i="11"/>
  <c r="H46" i="11"/>
  <c r="G46" i="11"/>
  <c r="T45" i="11"/>
  <c r="S45" i="11"/>
  <c r="H45" i="11"/>
  <c r="G45" i="11"/>
  <c r="T44" i="11"/>
  <c r="S44" i="11"/>
  <c r="H44" i="11"/>
  <c r="G44" i="11"/>
  <c r="T43" i="11"/>
  <c r="S43" i="11"/>
  <c r="H43" i="11"/>
  <c r="G43" i="11"/>
  <c r="T42" i="11"/>
  <c r="S42" i="11"/>
  <c r="H42" i="11"/>
  <c r="G42" i="11"/>
  <c r="T41" i="11"/>
  <c r="S41" i="11"/>
  <c r="H41" i="11"/>
  <c r="G41" i="11"/>
  <c r="T40" i="11"/>
  <c r="S40" i="11"/>
  <c r="H40" i="11"/>
  <c r="G40" i="11"/>
  <c r="T39" i="11"/>
  <c r="S39" i="11"/>
  <c r="H39" i="11"/>
  <c r="G39" i="11"/>
  <c r="T38" i="11"/>
  <c r="S38" i="11"/>
  <c r="H38" i="11"/>
  <c r="G38" i="11"/>
  <c r="T37" i="11"/>
  <c r="S37" i="11"/>
  <c r="H37" i="11"/>
  <c r="G37" i="11"/>
  <c r="T36" i="11"/>
  <c r="S36" i="11"/>
  <c r="H36" i="11"/>
  <c r="G36" i="11"/>
  <c r="T35" i="11"/>
  <c r="S35" i="11"/>
  <c r="H35" i="11"/>
  <c r="G35" i="11"/>
  <c r="T34" i="11"/>
  <c r="S34" i="11"/>
  <c r="H34" i="11"/>
  <c r="G34" i="11"/>
  <c r="T33" i="11"/>
  <c r="S33" i="11"/>
  <c r="H33" i="11"/>
  <c r="G33" i="11"/>
  <c r="T32" i="11"/>
  <c r="S32" i="11"/>
  <c r="H32" i="11"/>
  <c r="G32" i="11"/>
  <c r="T31" i="11"/>
  <c r="S31" i="11"/>
  <c r="H31" i="11"/>
  <c r="G31" i="11"/>
  <c r="T30" i="11"/>
  <c r="S30" i="11"/>
  <c r="H30" i="11"/>
  <c r="G30" i="11"/>
  <c r="T29" i="11"/>
  <c r="S29" i="11"/>
  <c r="H29" i="11"/>
  <c r="G29" i="11"/>
  <c r="T28" i="11"/>
  <c r="S28" i="11"/>
  <c r="H28" i="11"/>
  <c r="G28" i="11"/>
  <c r="T27" i="11"/>
  <c r="S27" i="11"/>
  <c r="H27" i="11"/>
  <c r="G27" i="11"/>
  <c r="T26" i="11"/>
  <c r="S26" i="11"/>
  <c r="H26" i="11"/>
  <c r="G26" i="11"/>
  <c r="T25" i="11"/>
  <c r="S25" i="11"/>
  <c r="H25" i="11"/>
  <c r="G25" i="11"/>
  <c r="T24" i="11"/>
  <c r="S24" i="11"/>
  <c r="H24" i="11"/>
  <c r="G24" i="11"/>
  <c r="T23" i="11"/>
  <c r="S23" i="11"/>
  <c r="H23" i="11"/>
  <c r="G23" i="11"/>
  <c r="T22" i="11"/>
  <c r="S22" i="11"/>
  <c r="H22" i="11"/>
  <c r="G22" i="11"/>
  <c r="T21" i="11"/>
  <c r="S21" i="11"/>
  <c r="H21" i="11"/>
  <c r="G21" i="11"/>
  <c r="T20" i="11"/>
  <c r="S20" i="11"/>
  <c r="H20" i="11"/>
  <c r="G20" i="11"/>
  <c r="T19" i="11"/>
  <c r="S19" i="11"/>
  <c r="H19" i="11"/>
  <c r="G19" i="11"/>
  <c r="T18" i="11"/>
  <c r="S18" i="11"/>
  <c r="H18" i="11"/>
  <c r="G18" i="11"/>
  <c r="T17" i="11"/>
  <c r="S17" i="11"/>
  <c r="H17" i="11"/>
  <c r="G17" i="11"/>
  <c r="T16" i="11"/>
  <c r="S16" i="11"/>
  <c r="H16" i="11"/>
  <c r="G16" i="11"/>
  <c r="T15" i="11"/>
  <c r="S15" i="11"/>
  <c r="H15" i="11"/>
  <c r="G15" i="11"/>
  <c r="T14" i="11"/>
  <c r="S14" i="11"/>
  <c r="H14" i="11"/>
  <c r="G14" i="11"/>
  <c r="T13" i="11"/>
  <c r="S13" i="11"/>
  <c r="H13" i="11"/>
  <c r="G13" i="11"/>
  <c r="T12" i="11"/>
  <c r="S12" i="11"/>
  <c r="H12" i="11"/>
  <c r="G12" i="11"/>
  <c r="T11" i="11"/>
  <c r="S11" i="11"/>
  <c r="H11" i="11"/>
  <c r="G11" i="11"/>
  <c r="T10" i="11"/>
  <c r="S10" i="11"/>
  <c r="H10" i="11"/>
  <c r="G10" i="11"/>
  <c r="T9" i="11"/>
  <c r="S9" i="11"/>
  <c r="H9" i="11"/>
  <c r="G9" i="11"/>
  <c r="T8" i="11"/>
  <c r="S8" i="11"/>
  <c r="H8" i="11"/>
  <c r="G8" i="11"/>
  <c r="T7" i="11"/>
  <c r="S7" i="11"/>
  <c r="H7" i="11"/>
  <c r="G7" i="11"/>
  <c r="T6" i="11"/>
  <c r="S6" i="11"/>
  <c r="H6" i="11"/>
  <c r="G6" i="11"/>
  <c r="T5" i="11"/>
  <c r="S5" i="11"/>
  <c r="H5" i="11"/>
  <c r="G5" i="11"/>
  <c r="T4" i="11"/>
  <c r="S4" i="11"/>
  <c r="H4" i="11"/>
  <c r="G4" i="11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" i="12"/>
  <c r="Q2" i="12"/>
  <c r="R2" i="12"/>
  <c r="P2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202" i="12"/>
  <c r="Q203" i="12"/>
  <c r="Q204" i="12"/>
  <c r="Q205" i="12"/>
  <c r="Q206" i="12"/>
  <c r="Q207" i="12"/>
  <c r="Q208" i="12"/>
  <c r="Q209" i="12"/>
  <c r="Q210" i="12"/>
  <c r="Q211" i="12"/>
  <c r="Q212" i="12"/>
  <c r="Q213" i="12"/>
  <c r="Q214" i="12"/>
  <c r="Q215" i="12"/>
  <c r="Q216" i="12"/>
  <c r="Q217" i="12"/>
  <c r="Q218" i="12"/>
  <c r="Q219" i="12"/>
  <c r="Q220" i="12"/>
  <c r="Q221" i="12"/>
  <c r="Q222" i="12"/>
  <c r="Q223" i="12"/>
  <c r="Q224" i="12"/>
  <c r="Q225" i="12"/>
  <c r="Q226" i="12"/>
  <c r="Q227" i="12"/>
  <c r="Q228" i="12"/>
  <c r="Q229" i="12"/>
  <c r="Q230" i="12"/>
  <c r="Q231" i="12"/>
  <c r="Q232" i="12"/>
  <c r="Q233" i="12"/>
  <c r="Q234" i="12"/>
  <c r="Q235" i="12"/>
  <c r="Q236" i="12"/>
  <c r="Q237" i="12"/>
  <c r="Q238" i="12"/>
  <c r="Q239" i="12"/>
  <c r="Q240" i="12"/>
  <c r="Q241" i="12"/>
  <c r="Q242" i="12"/>
  <c r="Q243" i="12"/>
  <c r="Q244" i="12"/>
  <c r="Q245" i="12"/>
  <c r="Q246" i="12"/>
  <c r="Q247" i="12"/>
  <c r="Q248" i="12"/>
  <c r="Q249" i="12"/>
  <c r="Q250" i="12"/>
  <c r="Q251" i="12"/>
  <c r="Q252" i="12"/>
  <c r="Q253" i="12"/>
  <c r="Q254" i="12"/>
  <c r="Q255" i="12"/>
  <c r="Q256" i="12"/>
  <c r="Q257" i="12"/>
  <c r="Q258" i="12"/>
  <c r="Q259" i="12"/>
  <c r="Q260" i="12"/>
  <c r="Q261" i="12"/>
  <c r="Q262" i="12"/>
  <c r="Q263" i="12"/>
  <c r="Q264" i="12"/>
  <c r="Q265" i="12"/>
  <c r="Q266" i="12"/>
  <c r="Q267" i="12"/>
  <c r="Q268" i="12"/>
  <c r="Q269" i="12"/>
  <c r="Q270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L29" i="11"/>
  <c r="M29" i="11" s="1"/>
  <c r="L30" i="11"/>
  <c r="N30" i="11" s="1"/>
  <c r="M31" i="11"/>
  <c r="N31" i="11"/>
  <c r="P31" i="11"/>
  <c r="L32" i="11"/>
  <c r="M32" i="11" s="1"/>
  <c r="L33" i="11"/>
  <c r="M33" i="11" s="1"/>
  <c r="L34" i="11"/>
  <c r="N34" i="11" s="1"/>
  <c r="L35" i="11"/>
  <c r="N35" i="11" s="1"/>
  <c r="M36" i="11"/>
  <c r="N36" i="11"/>
  <c r="P36" i="11"/>
  <c r="L37" i="11"/>
  <c r="M37" i="11" s="1"/>
  <c r="L38" i="11"/>
  <c r="N38" i="11" s="1"/>
  <c r="L39" i="11"/>
  <c r="M39" i="11" s="1"/>
  <c r="L40" i="11"/>
  <c r="M40" i="11" s="1"/>
  <c r="M41" i="11"/>
  <c r="N41" i="11"/>
  <c r="P41" i="11"/>
  <c r="L42" i="11"/>
  <c r="N42" i="11" s="1"/>
  <c r="L43" i="11"/>
  <c r="N43" i="11" s="1"/>
  <c r="L45" i="11"/>
  <c r="M45" i="11" s="1"/>
  <c r="N46" i="11"/>
  <c r="M47" i="11"/>
  <c r="N47" i="11"/>
  <c r="L12" i="11"/>
  <c r="C47" i="11"/>
  <c r="B47" i="11"/>
  <c r="B46" i="11"/>
  <c r="C46" i="11"/>
  <c r="A45" i="11"/>
  <c r="C45" i="11" s="1"/>
  <c r="A44" i="11"/>
  <c r="C44" i="11" s="1"/>
  <c r="A43" i="11"/>
  <c r="B43" i="11" s="1"/>
  <c r="A42" i="11"/>
  <c r="B42" i="11" s="1"/>
  <c r="D41" i="11"/>
  <c r="C41" i="11"/>
  <c r="B41" i="11"/>
  <c r="A40" i="11"/>
  <c r="C40" i="11" s="1"/>
  <c r="A39" i="11"/>
  <c r="B39" i="11" s="1"/>
  <c r="B38" i="11"/>
  <c r="A37" i="11"/>
  <c r="C37" i="11" s="1"/>
  <c r="D36" i="11"/>
  <c r="C36" i="11"/>
  <c r="B36" i="11"/>
  <c r="A35" i="11"/>
  <c r="B35" i="11" s="1"/>
  <c r="A34" i="11"/>
  <c r="C34" i="11" s="1"/>
  <c r="A33" i="11"/>
  <c r="C33" i="11" s="1"/>
  <c r="A32" i="11"/>
  <c r="C32" i="11" s="1"/>
  <c r="D31" i="11"/>
  <c r="C31" i="11"/>
  <c r="B31" i="11"/>
  <c r="A30" i="11"/>
  <c r="B30" i="11" s="1"/>
  <c r="A29" i="11"/>
  <c r="B29" i="11" s="1"/>
  <c r="L28" i="11"/>
  <c r="N28" i="11" s="1"/>
  <c r="A28" i="11"/>
  <c r="C28" i="11" s="1"/>
  <c r="L27" i="11"/>
  <c r="N27" i="11" s="1"/>
  <c r="A27" i="11"/>
  <c r="B27" i="11" s="1"/>
  <c r="P26" i="11"/>
  <c r="N26" i="11"/>
  <c r="M26" i="11"/>
  <c r="D26" i="11"/>
  <c r="C26" i="11"/>
  <c r="B26" i="11"/>
  <c r="L25" i="11"/>
  <c r="N25" i="11" s="1"/>
  <c r="A25" i="11"/>
  <c r="C25" i="11" s="1"/>
  <c r="L24" i="11"/>
  <c r="N24" i="11" s="1"/>
  <c r="A24" i="11"/>
  <c r="C24" i="11" s="1"/>
  <c r="L23" i="11"/>
  <c r="M23" i="11" s="1"/>
  <c r="A23" i="11"/>
  <c r="B23" i="11" s="1"/>
  <c r="L22" i="11"/>
  <c r="N22" i="11" s="1"/>
  <c r="A22" i="11"/>
  <c r="B22" i="11" s="1"/>
  <c r="P21" i="11"/>
  <c r="N21" i="11"/>
  <c r="M21" i="11"/>
  <c r="D21" i="11"/>
  <c r="C21" i="11"/>
  <c r="B21" i="11"/>
  <c r="L20" i="11"/>
  <c r="N20" i="11" s="1"/>
  <c r="A20" i="11"/>
  <c r="B20" i="11" s="1"/>
  <c r="L19" i="11"/>
  <c r="N19" i="11" s="1"/>
  <c r="A19" i="11"/>
  <c r="B19" i="11" s="1"/>
  <c r="L18" i="11"/>
  <c r="N18" i="11" s="1"/>
  <c r="A18" i="11"/>
  <c r="B18" i="11" s="1"/>
  <c r="L17" i="11"/>
  <c r="M17" i="11" s="1"/>
  <c r="A17" i="11"/>
  <c r="B17" i="11" s="1"/>
  <c r="P16" i="11"/>
  <c r="N16" i="11"/>
  <c r="M16" i="11"/>
  <c r="D16" i="11"/>
  <c r="C16" i="11"/>
  <c r="B16" i="11"/>
  <c r="L15" i="11"/>
  <c r="N15" i="11" s="1"/>
  <c r="A15" i="11"/>
  <c r="B15" i="11" s="1"/>
  <c r="L14" i="11"/>
  <c r="N14" i="11" s="1"/>
  <c r="A14" i="11"/>
  <c r="C14" i="11" s="1"/>
  <c r="L13" i="11"/>
  <c r="N13" i="11" s="1"/>
  <c r="A13" i="11"/>
  <c r="B13" i="11" s="1"/>
  <c r="M12" i="11"/>
  <c r="A12" i="11"/>
  <c r="C12" i="11" s="1"/>
  <c r="P11" i="11"/>
  <c r="N11" i="11"/>
  <c r="M11" i="11"/>
  <c r="D11" i="11"/>
  <c r="C11" i="11"/>
  <c r="B11" i="11"/>
  <c r="L10" i="11"/>
  <c r="N10" i="11" s="1"/>
  <c r="A10" i="11"/>
  <c r="C10" i="11" s="1"/>
  <c r="L9" i="11"/>
  <c r="M9" i="11" s="1"/>
  <c r="A9" i="11"/>
  <c r="B9" i="11" s="1"/>
  <c r="L8" i="11"/>
  <c r="N8" i="11" s="1"/>
  <c r="A8" i="11"/>
  <c r="B8" i="11" s="1"/>
  <c r="L7" i="11"/>
  <c r="N7" i="11" s="1"/>
  <c r="A7" i="11"/>
  <c r="C7" i="11" s="1"/>
  <c r="P6" i="11"/>
  <c r="N6" i="11"/>
  <c r="M6" i="11"/>
  <c r="D6" i="11"/>
  <c r="C6" i="11"/>
  <c r="B6" i="11"/>
  <c r="L5" i="11"/>
  <c r="M5" i="11" s="1"/>
  <c r="A5" i="11"/>
  <c r="C5" i="11" s="1"/>
  <c r="L4" i="11"/>
  <c r="M4" i="11" s="1"/>
  <c r="A4" i="11"/>
  <c r="B4" i="11" s="1"/>
  <c r="B53" i="5"/>
  <c r="T13" i="2"/>
  <c r="S13" i="2"/>
  <c r="L13" i="2"/>
  <c r="T12" i="2"/>
  <c r="S12" i="2"/>
  <c r="L12" i="2"/>
  <c r="T11" i="2"/>
  <c r="S11" i="2"/>
  <c r="M11" i="2"/>
  <c r="T10" i="2"/>
  <c r="S10" i="2"/>
  <c r="L10" i="2"/>
  <c r="T9" i="2"/>
  <c r="S9" i="2"/>
  <c r="L9" i="2"/>
  <c r="L8" i="2"/>
  <c r="L7" i="2"/>
  <c r="L5" i="2"/>
  <c r="L4" i="2"/>
  <c r="M4" i="2" s="1"/>
  <c r="H13" i="2"/>
  <c r="G13" i="2"/>
  <c r="A13" i="2"/>
  <c r="H12" i="2"/>
  <c r="G12" i="2"/>
  <c r="A12" i="2"/>
  <c r="H11" i="2"/>
  <c r="G11" i="2"/>
  <c r="B11" i="2"/>
  <c r="H10" i="2"/>
  <c r="G10" i="2"/>
  <c r="A10" i="2"/>
  <c r="H9" i="2"/>
  <c r="G9" i="2"/>
  <c r="A9" i="2"/>
  <c r="M6" i="2"/>
  <c r="B6" i="2"/>
  <c r="A4" i="2"/>
  <c r="A8" i="2"/>
  <c r="B8" i="2" s="1"/>
  <c r="A7" i="2"/>
  <c r="A5" i="2"/>
  <c r="B5" i="2" s="1"/>
  <c r="S163" i="5" l="1"/>
  <c r="L163" i="5"/>
  <c r="L137" i="5"/>
  <c r="J133" i="5"/>
  <c r="C129" i="5"/>
  <c r="K141" i="5"/>
  <c r="K137" i="5"/>
  <c r="S128" i="5"/>
  <c r="J120" i="5"/>
  <c r="P112" i="5"/>
  <c r="U110" i="5"/>
  <c r="O53" i="5"/>
  <c r="S53" i="5"/>
  <c r="G150" i="5"/>
  <c r="P132" i="5"/>
  <c r="S124" i="5"/>
  <c r="M116" i="5"/>
  <c r="R134" i="5"/>
  <c r="F134" i="5"/>
  <c r="N129" i="5"/>
  <c r="C126" i="5"/>
  <c r="C118" i="5"/>
  <c r="C158" i="5"/>
  <c r="M150" i="5"/>
  <c r="N152" i="5"/>
  <c r="S152" i="5"/>
  <c r="K203" i="5"/>
  <c r="K186" i="5"/>
  <c r="I179" i="5"/>
  <c r="K146" i="5"/>
  <c r="P136" i="5"/>
  <c r="P134" i="5"/>
  <c r="C134" i="5"/>
  <c r="F129" i="5"/>
  <c r="K126" i="5"/>
  <c r="N117" i="5"/>
  <c r="G158" i="5"/>
  <c r="C150" i="5"/>
  <c r="H151" i="5"/>
  <c r="S151" i="5"/>
  <c r="H215" i="5"/>
  <c r="F179" i="5"/>
  <c r="S208" i="5"/>
  <c r="C49" i="5"/>
  <c r="S49" i="5"/>
  <c r="R207" i="5"/>
  <c r="S207" i="5"/>
  <c r="O48" i="5"/>
  <c r="S48" i="5"/>
  <c r="L134" i="5"/>
  <c r="T118" i="5"/>
  <c r="S110" i="5"/>
  <c r="N149" i="5"/>
  <c r="S149" i="5"/>
  <c r="N206" i="5"/>
  <c r="S206" i="5"/>
  <c r="K134" i="5"/>
  <c r="S118" i="5"/>
  <c r="L113" i="5"/>
  <c r="J110" i="5"/>
  <c r="G149" i="5"/>
  <c r="N199" i="5"/>
  <c r="K187" i="5"/>
  <c r="C205" i="5"/>
  <c r="S205" i="5"/>
  <c r="F46" i="5"/>
  <c r="U134" i="5"/>
  <c r="J134" i="5"/>
  <c r="J128" i="5"/>
  <c r="N118" i="5"/>
  <c r="H113" i="5"/>
  <c r="F110" i="5"/>
  <c r="I152" i="5"/>
  <c r="P155" i="5"/>
  <c r="S155" i="5"/>
  <c r="R203" i="5"/>
  <c r="I187" i="5"/>
  <c r="N183" i="5"/>
  <c r="R179" i="5"/>
  <c r="C45" i="5"/>
  <c r="T134" i="5"/>
  <c r="I134" i="5"/>
  <c r="I118" i="5"/>
  <c r="C154" i="5"/>
  <c r="S154" i="5"/>
  <c r="K183" i="5"/>
  <c r="U211" i="5"/>
  <c r="S211" i="5"/>
  <c r="U44" i="5"/>
  <c r="S134" i="5"/>
  <c r="U158" i="5"/>
  <c r="F153" i="5"/>
  <c r="S153" i="5"/>
  <c r="U207" i="5"/>
  <c r="I183" i="5"/>
  <c r="F210" i="5"/>
  <c r="S210" i="5"/>
  <c r="O212" i="5"/>
  <c r="C212" i="5"/>
  <c r="S212" i="5"/>
  <c r="U204" i="5"/>
  <c r="T204" i="5"/>
  <c r="F204" i="5"/>
  <c r="K204" i="5" s="1"/>
  <c r="S204" i="5"/>
  <c r="C148" i="5"/>
  <c r="S148" i="5"/>
  <c r="S142" i="5"/>
  <c r="L142" i="5"/>
  <c r="N212" i="5"/>
  <c r="H212" i="5"/>
  <c r="M212" i="5"/>
  <c r="M204" i="5"/>
  <c r="C30" i="11"/>
  <c r="P20" i="5"/>
  <c r="N16" i="5"/>
  <c r="H26" i="5"/>
  <c r="K32" i="5"/>
  <c r="H18" i="5"/>
  <c r="U11" i="5"/>
  <c r="O31" i="5"/>
  <c r="S11" i="5"/>
  <c r="H35" i="5"/>
  <c r="N31" i="5"/>
  <c r="T28" i="5"/>
  <c r="R19" i="5"/>
  <c r="P14" i="5"/>
  <c r="R11" i="5"/>
  <c r="M31" i="5"/>
  <c r="O14" i="5"/>
  <c r="L11" i="5"/>
  <c r="U27" i="5"/>
  <c r="F21" i="5"/>
  <c r="K11" i="5"/>
  <c r="U33" i="5"/>
  <c r="O30" i="5"/>
  <c r="C21" i="5"/>
  <c r="H11" i="5"/>
  <c r="N5" i="5"/>
  <c r="G30" i="5"/>
  <c r="J12" i="5"/>
  <c r="G11" i="5"/>
  <c r="J37" i="5"/>
  <c r="F29" i="5"/>
  <c r="O20" i="5"/>
  <c r="J41" i="5"/>
  <c r="M32" i="5"/>
  <c r="P30" i="5"/>
  <c r="M29" i="5"/>
  <c r="L28" i="5"/>
  <c r="L20" i="5"/>
  <c r="L19" i="5"/>
  <c r="S16" i="5"/>
  <c r="I13" i="5"/>
  <c r="O11" i="5"/>
  <c r="T10" i="5"/>
  <c r="N8" i="5"/>
  <c r="O4" i="5"/>
  <c r="K28" i="5"/>
  <c r="H20" i="5"/>
  <c r="G19" i="5"/>
  <c r="S10" i="5"/>
  <c r="L30" i="5"/>
  <c r="C29" i="5"/>
  <c r="I28" i="5"/>
  <c r="G20" i="5"/>
  <c r="L10" i="5"/>
  <c r="R3" i="5"/>
  <c r="P49" i="5"/>
  <c r="H30" i="5"/>
  <c r="H28" i="5"/>
  <c r="C20" i="5"/>
  <c r="T18" i="5"/>
  <c r="T15" i="5"/>
  <c r="J11" i="5"/>
  <c r="J10" i="5"/>
  <c r="C6" i="5"/>
  <c r="P3" i="5"/>
  <c r="N3" i="5"/>
  <c r="N48" i="5"/>
  <c r="S28" i="5"/>
  <c r="M48" i="5"/>
  <c r="S32" i="5"/>
  <c r="O29" i="5"/>
  <c r="P28" i="5"/>
  <c r="T27" i="5"/>
  <c r="P22" i="5"/>
  <c r="N20" i="5"/>
  <c r="P19" i="5"/>
  <c r="U8" i="5"/>
  <c r="C5" i="5"/>
  <c r="N32" i="5"/>
  <c r="U30" i="5"/>
  <c r="N29" i="5"/>
  <c r="O28" i="5"/>
  <c r="G27" i="5"/>
  <c r="C22" i="5"/>
  <c r="M20" i="5"/>
  <c r="U16" i="5"/>
  <c r="P11" i="5"/>
  <c r="U10" i="5"/>
  <c r="S8" i="5"/>
  <c r="M42" i="5"/>
  <c r="U43" i="5"/>
  <c r="L42" i="5"/>
  <c r="R49" i="5"/>
  <c r="T43" i="5"/>
  <c r="H42" i="5"/>
  <c r="C39" i="5"/>
  <c r="M45" i="5"/>
  <c r="L49" i="5"/>
  <c r="L45" i="5"/>
  <c r="R43" i="5"/>
  <c r="L41" i="5"/>
  <c r="M38" i="5"/>
  <c r="J45" i="5"/>
  <c r="K41" i="5"/>
  <c r="O132" i="5"/>
  <c r="P124" i="5"/>
  <c r="G116" i="5"/>
  <c r="U108" i="5"/>
  <c r="C214" i="5"/>
  <c r="N4" i="5"/>
  <c r="N147" i="5"/>
  <c r="U140" i="5"/>
  <c r="H139" i="5"/>
  <c r="G132" i="5"/>
  <c r="J131" i="5"/>
  <c r="O124" i="5"/>
  <c r="K123" i="5"/>
  <c r="C116" i="5"/>
  <c r="R108" i="5"/>
  <c r="U213" i="5"/>
  <c r="C213" i="5"/>
  <c r="U205" i="5"/>
  <c r="K205" i="5"/>
  <c r="N197" i="5"/>
  <c r="M182" i="5"/>
  <c r="J181" i="5"/>
  <c r="S173" i="5"/>
  <c r="H173" i="5"/>
  <c r="T166" i="5"/>
  <c r="M165" i="5"/>
  <c r="S27" i="5"/>
  <c r="U26" i="5"/>
  <c r="U12" i="5"/>
  <c r="M4" i="5"/>
  <c r="K147" i="5"/>
  <c r="R140" i="5"/>
  <c r="F139" i="5"/>
  <c r="L136" i="5"/>
  <c r="C132" i="5"/>
  <c r="I131" i="5"/>
  <c r="U128" i="5"/>
  <c r="C128" i="5"/>
  <c r="I124" i="5"/>
  <c r="G123" i="5"/>
  <c r="I120" i="5"/>
  <c r="U115" i="5"/>
  <c r="R112" i="5"/>
  <c r="C112" i="5"/>
  <c r="P108" i="5"/>
  <c r="T155" i="5"/>
  <c r="H152" i="5"/>
  <c r="R148" i="5"/>
  <c r="R213" i="5"/>
  <c r="U212" i="5"/>
  <c r="O210" i="5"/>
  <c r="T205" i="5"/>
  <c r="I205" i="5"/>
  <c r="J204" i="5"/>
  <c r="M197" i="5"/>
  <c r="K196" i="5"/>
  <c r="U188" i="5"/>
  <c r="F188" i="5"/>
  <c r="G182" i="5"/>
  <c r="H181" i="5"/>
  <c r="J180" i="5"/>
  <c r="P178" i="5"/>
  <c r="R173" i="5"/>
  <c r="G173" i="5"/>
  <c r="K172" i="5"/>
  <c r="M166" i="5"/>
  <c r="S164" i="5"/>
  <c r="M49" i="5"/>
  <c r="I45" i="5"/>
  <c r="C42" i="5"/>
  <c r="I41" i="5"/>
  <c r="L32" i="5"/>
  <c r="F31" i="5"/>
  <c r="L29" i="5"/>
  <c r="U28" i="5"/>
  <c r="J28" i="5"/>
  <c r="R27" i="5"/>
  <c r="S26" i="5"/>
  <c r="U24" i="5"/>
  <c r="O22" i="5"/>
  <c r="U20" i="5"/>
  <c r="F20" i="5"/>
  <c r="U13" i="5"/>
  <c r="T12" i="5"/>
  <c r="T11" i="5"/>
  <c r="I11" i="5"/>
  <c r="K10" i="5"/>
  <c r="J8" i="5"/>
  <c r="F5" i="5"/>
  <c r="L4" i="5"/>
  <c r="O3" i="5"/>
  <c r="U147" i="5"/>
  <c r="J147" i="5"/>
  <c r="U139" i="5"/>
  <c r="K138" i="5"/>
  <c r="U131" i="5"/>
  <c r="H131" i="5"/>
  <c r="G124" i="5"/>
  <c r="T122" i="5"/>
  <c r="T115" i="5"/>
  <c r="J108" i="5"/>
  <c r="O148" i="5"/>
  <c r="P213" i="5"/>
  <c r="T212" i="5"/>
  <c r="K212" i="5"/>
  <c r="R205" i="5"/>
  <c r="H205" i="5"/>
  <c r="R204" i="5"/>
  <c r="I204" i="5"/>
  <c r="F196" i="5"/>
  <c r="S188" i="5"/>
  <c r="F182" i="5"/>
  <c r="G181" i="5"/>
  <c r="G180" i="5"/>
  <c r="P173" i="5"/>
  <c r="C173" i="5"/>
  <c r="J172" i="5"/>
  <c r="J165" i="5"/>
  <c r="R164" i="5"/>
  <c r="U29" i="5"/>
  <c r="J29" i="5"/>
  <c r="P27" i="5"/>
  <c r="L26" i="5"/>
  <c r="S24" i="5"/>
  <c r="S13" i="5"/>
  <c r="S12" i="5"/>
  <c r="H4" i="5"/>
  <c r="L44" i="11"/>
  <c r="T147" i="5"/>
  <c r="I147" i="5"/>
  <c r="T139" i="5"/>
  <c r="I136" i="5"/>
  <c r="T131" i="5"/>
  <c r="S130" i="5"/>
  <c r="P128" i="5"/>
  <c r="F124" i="5"/>
  <c r="U120" i="5"/>
  <c r="G120" i="5"/>
  <c r="R115" i="5"/>
  <c r="O112" i="5"/>
  <c r="H108" i="5"/>
  <c r="U152" i="5"/>
  <c r="M213" i="5"/>
  <c r="J212" i="5"/>
  <c r="P205" i="5"/>
  <c r="G205" i="5"/>
  <c r="P204" i="5"/>
  <c r="H204" i="5"/>
  <c r="R202" i="5"/>
  <c r="I197" i="5"/>
  <c r="P188" i="5"/>
  <c r="S181" i="5"/>
  <c r="C181" i="5"/>
  <c r="F180" i="5"/>
  <c r="O173" i="5"/>
  <c r="U172" i="5"/>
  <c r="I172" i="5"/>
  <c r="U165" i="5"/>
  <c r="I165" i="5"/>
  <c r="O164" i="5"/>
  <c r="U41" i="5"/>
  <c r="S29" i="5"/>
  <c r="I29" i="5"/>
  <c r="J27" i="5"/>
  <c r="K26" i="5"/>
  <c r="N24" i="5"/>
  <c r="M13" i="5"/>
  <c r="M12" i="5"/>
  <c r="G4" i="5"/>
  <c r="H3" i="5"/>
  <c r="C13" i="11"/>
  <c r="N33" i="11"/>
  <c r="N29" i="11"/>
  <c r="S147" i="5"/>
  <c r="H147" i="5"/>
  <c r="N139" i="5"/>
  <c r="C136" i="5"/>
  <c r="S131" i="5"/>
  <c r="I130" i="5"/>
  <c r="N128" i="5"/>
  <c r="R123" i="5"/>
  <c r="S120" i="5"/>
  <c r="P116" i="5"/>
  <c r="O115" i="5"/>
  <c r="N112" i="5"/>
  <c r="G108" i="5"/>
  <c r="R212" i="5"/>
  <c r="I212" i="5"/>
  <c r="O205" i="5"/>
  <c r="F205" i="5"/>
  <c r="O204" i="5"/>
  <c r="G204" i="5"/>
  <c r="F202" i="5"/>
  <c r="F198" i="5"/>
  <c r="J198" i="5" s="1"/>
  <c r="G197" i="5"/>
  <c r="N188" i="5"/>
  <c r="R181" i="5"/>
  <c r="U180" i="5"/>
  <c r="T174" i="5"/>
  <c r="M173" i="5"/>
  <c r="T172" i="5"/>
  <c r="G172" i="5"/>
  <c r="S165" i="5"/>
  <c r="H165" i="5"/>
  <c r="U48" i="5"/>
  <c r="R45" i="5"/>
  <c r="N41" i="5"/>
  <c r="U36" i="5"/>
  <c r="R33" i="5"/>
  <c r="U31" i="5"/>
  <c r="R29" i="5"/>
  <c r="H29" i="5"/>
  <c r="R28" i="5"/>
  <c r="G28" i="5"/>
  <c r="I27" i="5"/>
  <c r="J26" i="5"/>
  <c r="J24" i="5"/>
  <c r="M21" i="5"/>
  <c r="L13" i="5"/>
  <c r="L12" i="5"/>
  <c r="S9" i="5"/>
  <c r="P6" i="5"/>
  <c r="U4" i="5"/>
  <c r="F4" i="5"/>
  <c r="G3" i="5"/>
  <c r="M42" i="11"/>
  <c r="N37" i="11"/>
  <c r="R147" i="5"/>
  <c r="G147" i="5"/>
  <c r="L139" i="5"/>
  <c r="U136" i="5"/>
  <c r="S132" i="5"/>
  <c r="R131" i="5"/>
  <c r="M128" i="5"/>
  <c r="P123" i="5"/>
  <c r="R120" i="5"/>
  <c r="N116" i="5"/>
  <c r="I115" i="5"/>
  <c r="M112" i="5"/>
  <c r="L160" i="5"/>
  <c r="R152" i="5"/>
  <c r="F148" i="5"/>
  <c r="I148" i="5" s="1"/>
  <c r="K214" i="5"/>
  <c r="P212" i="5"/>
  <c r="O206" i="5"/>
  <c r="N205" i="5"/>
  <c r="N204" i="5"/>
  <c r="S197" i="5"/>
  <c r="N174" i="5"/>
  <c r="R165" i="5"/>
  <c r="P45" i="5"/>
  <c r="M41" i="5"/>
  <c r="O39" i="5"/>
  <c r="K36" i="5"/>
  <c r="T31" i="5"/>
  <c r="P29" i="5"/>
  <c r="G29" i="5"/>
  <c r="H27" i="5"/>
  <c r="I26" i="5"/>
  <c r="F24" i="5"/>
  <c r="U14" i="5"/>
  <c r="K12" i="5"/>
  <c r="O6" i="5"/>
  <c r="P4" i="5"/>
  <c r="C4" i="5"/>
  <c r="L173" i="8"/>
  <c r="N160" i="5"/>
  <c r="U161" i="5"/>
  <c r="I160" i="5"/>
  <c r="J160" i="5"/>
  <c r="C161" i="5"/>
  <c r="H160" i="5"/>
  <c r="I161" i="5"/>
  <c r="U160" i="5"/>
  <c r="S160" i="5"/>
  <c r="L155" i="5"/>
  <c r="K155" i="5"/>
  <c r="T211" i="5"/>
  <c r="O211" i="5"/>
  <c r="M211" i="5"/>
  <c r="J211" i="5"/>
  <c r="F156" i="5"/>
  <c r="G156" i="5" s="1"/>
  <c r="O216" i="5"/>
  <c r="I215" i="5"/>
  <c r="K208" i="5"/>
  <c r="L157" i="5"/>
  <c r="K216" i="5"/>
  <c r="F157" i="5"/>
  <c r="U153" i="5"/>
  <c r="H216" i="5"/>
  <c r="P156" i="5"/>
  <c r="G216" i="5"/>
  <c r="T208" i="5"/>
  <c r="I153" i="5"/>
  <c r="U216" i="5"/>
  <c r="C216" i="5"/>
  <c r="L156" i="5"/>
  <c r="N178" i="8"/>
  <c r="D178" i="8"/>
  <c r="F178" i="8" s="1"/>
  <c r="K197" i="8"/>
  <c r="D176" i="8"/>
  <c r="F176" i="8" s="1"/>
  <c r="D202" i="8"/>
  <c r="F202" i="8" s="1"/>
  <c r="L193" i="8"/>
  <c r="P179" i="8"/>
  <c r="B164" i="8"/>
  <c r="N179" i="8"/>
  <c r="M168" i="8"/>
  <c r="N162" i="8"/>
  <c r="N172" i="8"/>
  <c r="N180" i="8"/>
  <c r="J210" i="8"/>
  <c r="K179" i="8"/>
  <c r="L171" i="8"/>
  <c r="D170" i="8"/>
  <c r="F170" i="8" s="1"/>
  <c r="L165" i="8"/>
  <c r="L187" i="8"/>
  <c r="I173" i="8"/>
  <c r="L164" i="8"/>
  <c r="P214" i="8"/>
  <c r="B180" i="8"/>
  <c r="I177" i="8"/>
  <c r="P168" i="8"/>
  <c r="D210" i="8"/>
  <c r="F210" i="8" s="1"/>
  <c r="K181" i="8"/>
  <c r="I165" i="8"/>
  <c r="L162" i="8"/>
  <c r="N211" i="8"/>
  <c r="P197" i="8"/>
  <c r="P180" i="8"/>
  <c r="L168" i="8"/>
  <c r="N197" i="8"/>
  <c r="O180" i="8"/>
  <c r="P176" i="8"/>
  <c r="P172" i="8"/>
  <c r="P169" i="8"/>
  <c r="P210" i="8"/>
  <c r="N207" i="8"/>
  <c r="N169" i="8"/>
  <c r="O210" i="8"/>
  <c r="L207" i="8"/>
  <c r="D180" i="8"/>
  <c r="F180" i="8" s="1"/>
  <c r="L178" i="8"/>
  <c r="M172" i="8"/>
  <c r="K169" i="8"/>
  <c r="L210" i="8"/>
  <c r="K207" i="8"/>
  <c r="L196" i="8"/>
  <c r="J178" i="8"/>
  <c r="I169" i="8"/>
  <c r="P165" i="8"/>
  <c r="O162" i="8"/>
  <c r="D196" i="8"/>
  <c r="F196" i="8" s="1"/>
  <c r="N188" i="8"/>
  <c r="K185" i="8"/>
  <c r="I171" i="8"/>
  <c r="J211" i="8"/>
  <c r="B196" i="8"/>
  <c r="N187" i="8"/>
  <c r="J184" i="8"/>
  <c r="N176" i="8"/>
  <c r="J172" i="8"/>
  <c r="P170" i="8"/>
  <c r="J168" i="8"/>
  <c r="P163" i="8"/>
  <c r="L209" i="8"/>
  <c r="P196" i="8"/>
  <c r="P195" i="8"/>
  <c r="D192" i="8"/>
  <c r="F192" i="8" s="1"/>
  <c r="P177" i="8"/>
  <c r="M176" i="8"/>
  <c r="P173" i="8"/>
  <c r="D172" i="8"/>
  <c r="F172" i="8" s="1"/>
  <c r="N170" i="8"/>
  <c r="L169" i="8"/>
  <c r="L163" i="8"/>
  <c r="B162" i="8"/>
  <c r="N213" i="8"/>
  <c r="O196" i="8"/>
  <c r="N195" i="8"/>
  <c r="L180" i="8"/>
  <c r="P178" i="8"/>
  <c r="N177" i="8"/>
  <c r="L176" i="8"/>
  <c r="M170" i="8"/>
  <c r="D168" i="8"/>
  <c r="F168" i="8" s="1"/>
  <c r="P164" i="8"/>
  <c r="I163" i="8"/>
  <c r="P161" i="8"/>
  <c r="O204" i="8"/>
  <c r="N196" i="8"/>
  <c r="M186" i="8"/>
  <c r="L177" i="8"/>
  <c r="J176" i="8"/>
  <c r="P171" i="8"/>
  <c r="L170" i="8"/>
  <c r="O164" i="8"/>
  <c r="L161" i="8"/>
  <c r="N210" i="8"/>
  <c r="L204" i="8"/>
  <c r="M196" i="8"/>
  <c r="K195" i="8"/>
  <c r="L195" i="8" s="1"/>
  <c r="D186" i="8"/>
  <c r="F186" i="8" s="1"/>
  <c r="N181" i="8"/>
  <c r="M178" i="8"/>
  <c r="K177" i="8"/>
  <c r="N171" i="8"/>
  <c r="J170" i="8"/>
  <c r="N164" i="8"/>
  <c r="P162" i="8"/>
  <c r="I161" i="8"/>
  <c r="P211" i="8"/>
  <c r="L206" i="8"/>
  <c r="L175" i="8"/>
  <c r="J174" i="8"/>
  <c r="L167" i="8"/>
  <c r="J166" i="8"/>
  <c r="J206" i="8"/>
  <c r="J194" i="8"/>
  <c r="P188" i="8"/>
  <c r="B188" i="8"/>
  <c r="L186" i="8"/>
  <c r="D184" i="8"/>
  <c r="F184" i="8" s="1"/>
  <c r="K175" i="8"/>
  <c r="K167" i="8"/>
  <c r="D164" i="8"/>
  <c r="F164" i="8" s="1"/>
  <c r="D162" i="8"/>
  <c r="F162" i="8" s="1"/>
  <c r="I213" i="8"/>
  <c r="I211" i="8"/>
  <c r="L194" i="8"/>
  <c r="D206" i="8"/>
  <c r="F206" i="8" s="1"/>
  <c r="D194" i="8"/>
  <c r="F194" i="8" s="1"/>
  <c r="O188" i="8"/>
  <c r="P187" i="8"/>
  <c r="J186" i="8"/>
  <c r="I175" i="8"/>
  <c r="D174" i="8"/>
  <c r="F174" i="8" s="1"/>
  <c r="I167" i="8"/>
  <c r="D166" i="8"/>
  <c r="F166" i="8" s="1"/>
  <c r="P189" i="8"/>
  <c r="M188" i="8"/>
  <c r="P174" i="8"/>
  <c r="P166" i="8"/>
  <c r="O214" i="8"/>
  <c r="P204" i="8"/>
  <c r="L197" i="8"/>
  <c r="J196" i="8"/>
  <c r="K193" i="8"/>
  <c r="N189" i="8"/>
  <c r="L188" i="8"/>
  <c r="K187" i="8"/>
  <c r="L185" i="8"/>
  <c r="P181" i="8"/>
  <c r="M180" i="8"/>
  <c r="L179" i="8"/>
  <c r="N174" i="8"/>
  <c r="N173" i="8"/>
  <c r="L172" i="8"/>
  <c r="K171" i="8"/>
  <c r="N166" i="8"/>
  <c r="N165" i="8"/>
  <c r="M164" i="8"/>
  <c r="N163" i="8"/>
  <c r="M162" i="8"/>
  <c r="N161" i="8"/>
  <c r="D214" i="8"/>
  <c r="F214" i="8" s="1"/>
  <c r="O211" i="8"/>
  <c r="O206" i="8"/>
  <c r="J200" i="8"/>
  <c r="N194" i="8"/>
  <c r="L189" i="8"/>
  <c r="J188" i="8"/>
  <c r="P175" i="8"/>
  <c r="M174" i="8"/>
  <c r="P167" i="8"/>
  <c r="M166" i="8"/>
  <c r="N206" i="8"/>
  <c r="N204" i="8"/>
  <c r="D200" i="8"/>
  <c r="F200" i="8" s="1"/>
  <c r="M194" i="8"/>
  <c r="J192" i="8"/>
  <c r="K189" i="8"/>
  <c r="D188" i="8"/>
  <c r="F188" i="8" s="1"/>
  <c r="N186" i="8"/>
  <c r="L181" i="8"/>
  <c r="J180" i="8"/>
  <c r="N175" i="8"/>
  <c r="L174" i="8"/>
  <c r="K173" i="8"/>
  <c r="N168" i="8"/>
  <c r="N167" i="8"/>
  <c r="L166" i="8"/>
  <c r="K165" i="8"/>
  <c r="J164" i="8"/>
  <c r="K163" i="8"/>
  <c r="J162" i="8"/>
  <c r="K161" i="8"/>
  <c r="P213" i="8"/>
  <c r="K211" i="8"/>
  <c r="L111" i="8"/>
  <c r="J136" i="8"/>
  <c r="N105" i="8"/>
  <c r="M126" i="8"/>
  <c r="O132" i="8"/>
  <c r="N145" i="8"/>
  <c r="P154" i="8"/>
  <c r="N154" i="8"/>
  <c r="N123" i="8"/>
  <c r="M154" i="8"/>
  <c r="N128" i="8"/>
  <c r="J154" i="8"/>
  <c r="O122" i="8"/>
  <c r="D154" i="8"/>
  <c r="F154" i="8" s="1"/>
  <c r="D122" i="8"/>
  <c r="F122" i="8" s="1"/>
  <c r="L115" i="8"/>
  <c r="B122" i="8"/>
  <c r="D140" i="8"/>
  <c r="F140" i="8" s="1"/>
  <c r="D136" i="8"/>
  <c r="F136" i="8" s="1"/>
  <c r="N132" i="8"/>
  <c r="L123" i="8"/>
  <c r="K115" i="8"/>
  <c r="J132" i="8"/>
  <c r="K123" i="8"/>
  <c r="M110" i="8"/>
  <c r="J126" i="8"/>
  <c r="N148" i="8"/>
  <c r="L137" i="8"/>
  <c r="N133" i="8"/>
  <c r="N116" i="8"/>
  <c r="M112" i="8"/>
  <c r="J148" i="8"/>
  <c r="K137" i="8"/>
  <c r="K133" i="8"/>
  <c r="N129" i="8"/>
  <c r="M116" i="8"/>
  <c r="J112" i="8"/>
  <c r="B136" i="8"/>
  <c r="K155" i="8"/>
  <c r="D148" i="8"/>
  <c r="F148" i="8" s="1"/>
  <c r="N121" i="8"/>
  <c r="B154" i="8"/>
  <c r="L121" i="8"/>
  <c r="B104" i="8"/>
  <c r="M144" i="8"/>
  <c r="M132" i="8"/>
  <c r="K125" i="8"/>
  <c r="P122" i="8"/>
  <c r="K121" i="8"/>
  <c r="O112" i="8"/>
  <c r="K109" i="8"/>
  <c r="B128" i="8"/>
  <c r="N143" i="8"/>
  <c r="D132" i="8"/>
  <c r="F132" i="8" s="1"/>
  <c r="J128" i="8"/>
  <c r="D124" i="8"/>
  <c r="F124" i="8" s="1"/>
  <c r="N122" i="8"/>
  <c r="B112" i="8"/>
  <c r="B144" i="8"/>
  <c r="K147" i="8"/>
  <c r="L143" i="8"/>
  <c r="J122" i="8"/>
  <c r="L107" i="8"/>
  <c r="B114" i="8"/>
  <c r="B147" i="8"/>
  <c r="N149" i="8"/>
  <c r="N155" i="8"/>
  <c r="L149" i="8"/>
  <c r="D130" i="8"/>
  <c r="F130" i="8" s="1"/>
  <c r="D114" i="8"/>
  <c r="F114" i="8" s="1"/>
  <c r="B120" i="8"/>
  <c r="B155" i="8"/>
  <c r="B152" i="8"/>
  <c r="P159" i="8"/>
  <c r="O154" i="8"/>
  <c r="M148" i="8"/>
  <c r="D146" i="8"/>
  <c r="F146" i="8" s="1"/>
  <c r="J144" i="8"/>
  <c r="K141" i="8"/>
  <c r="P138" i="8"/>
  <c r="N137" i="8"/>
  <c r="M128" i="8"/>
  <c r="D120" i="8"/>
  <c r="F120" i="8" s="1"/>
  <c r="O116" i="8"/>
  <c r="N112" i="8"/>
  <c r="J110" i="8"/>
  <c r="K107" i="8"/>
  <c r="D106" i="8"/>
  <c r="F106" i="8" s="1"/>
  <c r="B105" i="8"/>
  <c r="B113" i="8"/>
  <c r="D156" i="8"/>
  <c r="F156" i="8" s="1"/>
  <c r="O138" i="8"/>
  <c r="B106" i="8"/>
  <c r="B130" i="8"/>
  <c r="B138" i="8"/>
  <c r="B146" i="8"/>
  <c r="N138" i="8"/>
  <c r="P106" i="8"/>
  <c r="B107" i="8"/>
  <c r="B131" i="8"/>
  <c r="B139" i="8"/>
  <c r="O158" i="8"/>
  <c r="P152" i="8"/>
  <c r="M138" i="8"/>
  <c r="N127" i="8"/>
  <c r="J116" i="8"/>
  <c r="O106" i="8"/>
  <c r="L105" i="8"/>
  <c r="B108" i="8"/>
  <c r="B116" i="8"/>
  <c r="B124" i="8"/>
  <c r="B132" i="8"/>
  <c r="B140" i="8"/>
  <c r="B148" i="8"/>
  <c r="B156" i="8"/>
  <c r="P158" i="8"/>
  <c r="J158" i="8"/>
  <c r="J152" i="8"/>
  <c r="K149" i="8"/>
  <c r="P144" i="8"/>
  <c r="N139" i="8"/>
  <c r="J138" i="8"/>
  <c r="P136" i="8"/>
  <c r="L133" i="8"/>
  <c r="L127" i="8"/>
  <c r="M122" i="8"/>
  <c r="N117" i="8"/>
  <c r="D116" i="8"/>
  <c r="F116" i="8" s="1"/>
  <c r="N111" i="8"/>
  <c r="D108" i="8"/>
  <c r="F108" i="8" s="1"/>
  <c r="N106" i="8"/>
  <c r="B117" i="8"/>
  <c r="O144" i="8"/>
  <c r="M142" i="8"/>
  <c r="L139" i="8"/>
  <c r="L131" i="8"/>
  <c r="P128" i="8"/>
  <c r="P120" i="8"/>
  <c r="L117" i="8"/>
  <c r="M106" i="8"/>
  <c r="B110" i="8"/>
  <c r="B118" i="8"/>
  <c r="B126" i="8"/>
  <c r="B134" i="8"/>
  <c r="B142" i="8"/>
  <c r="B150" i="8"/>
  <c r="B158" i="8"/>
  <c r="D158" i="8"/>
  <c r="F158" i="8" s="1"/>
  <c r="D152" i="8"/>
  <c r="F152" i="8" s="1"/>
  <c r="O148" i="8"/>
  <c r="N144" i="8"/>
  <c r="J142" i="8"/>
  <c r="D138" i="8"/>
  <c r="F138" i="8" s="1"/>
  <c r="O128" i="8"/>
  <c r="J120" i="8"/>
  <c r="P112" i="8"/>
  <c r="J106" i="8"/>
  <c r="B159" i="8"/>
  <c r="N159" i="8"/>
  <c r="C162" i="5"/>
  <c r="U218" i="5"/>
  <c r="F107" i="5"/>
  <c r="N107" i="5" s="1"/>
  <c r="P53" i="5"/>
  <c r="O156" i="8"/>
  <c r="O150" i="8"/>
  <c r="P140" i="8"/>
  <c r="O134" i="8"/>
  <c r="P124" i="8"/>
  <c r="O118" i="8"/>
  <c r="P108" i="8"/>
  <c r="P208" i="8"/>
  <c r="O202" i="8"/>
  <c r="O198" i="8"/>
  <c r="O190" i="8"/>
  <c r="O182" i="8"/>
  <c r="N214" i="8"/>
  <c r="N156" i="8"/>
  <c r="N150" i="8"/>
  <c r="P146" i="8"/>
  <c r="K143" i="8"/>
  <c r="D142" i="8"/>
  <c r="F142" i="8" s="1"/>
  <c r="O140" i="8"/>
  <c r="N134" i="8"/>
  <c r="P130" i="8"/>
  <c r="K127" i="8"/>
  <c r="D126" i="8"/>
  <c r="F126" i="8" s="1"/>
  <c r="O124" i="8"/>
  <c r="N118" i="8"/>
  <c r="P114" i="8"/>
  <c r="K111" i="8"/>
  <c r="D110" i="8"/>
  <c r="F110" i="8" s="1"/>
  <c r="O108" i="8"/>
  <c r="O208" i="8"/>
  <c r="N202" i="8"/>
  <c r="P200" i="8"/>
  <c r="B200" i="8"/>
  <c r="N198" i="8"/>
  <c r="P192" i="8"/>
  <c r="B192" i="8"/>
  <c r="N190" i="8"/>
  <c r="P184" i="8"/>
  <c r="B184" i="8"/>
  <c r="N182" i="8"/>
  <c r="L214" i="8"/>
  <c r="P134" i="8"/>
  <c r="P202" i="8"/>
  <c r="P198" i="8"/>
  <c r="M156" i="8"/>
  <c r="M150" i="8"/>
  <c r="O146" i="8"/>
  <c r="N140" i="8"/>
  <c r="M134" i="8"/>
  <c r="O130" i="8"/>
  <c r="N124" i="8"/>
  <c r="M118" i="8"/>
  <c r="O114" i="8"/>
  <c r="N108" i="8"/>
  <c r="N208" i="8"/>
  <c r="J204" i="8"/>
  <c r="M202" i="8"/>
  <c r="O200" i="8"/>
  <c r="P199" i="8"/>
  <c r="M198" i="8"/>
  <c r="O192" i="8"/>
  <c r="P191" i="8"/>
  <c r="M190" i="8"/>
  <c r="O184" i="8"/>
  <c r="P183" i="8"/>
  <c r="M182" i="8"/>
  <c r="K214" i="8"/>
  <c r="N158" i="8"/>
  <c r="N157" i="8"/>
  <c r="K156" i="8"/>
  <c r="O152" i="8"/>
  <c r="N151" i="8"/>
  <c r="J150" i="8"/>
  <c r="N146" i="8"/>
  <c r="L145" i="8"/>
  <c r="P142" i="8"/>
  <c r="M140" i="8"/>
  <c r="O136" i="8"/>
  <c r="N135" i="8"/>
  <c r="J134" i="8"/>
  <c r="N130" i="8"/>
  <c r="L129" i="8"/>
  <c r="P126" i="8"/>
  <c r="M124" i="8"/>
  <c r="O120" i="8"/>
  <c r="N119" i="8"/>
  <c r="J118" i="8"/>
  <c r="N114" i="8"/>
  <c r="L113" i="8"/>
  <c r="P110" i="8"/>
  <c r="M108" i="8"/>
  <c r="K160" i="8"/>
  <c r="L160" i="8" s="1"/>
  <c r="L208" i="8"/>
  <c r="L205" i="8"/>
  <c r="L202" i="8"/>
  <c r="N200" i="8"/>
  <c r="N199" i="8"/>
  <c r="L198" i="8"/>
  <c r="P194" i="8"/>
  <c r="B194" i="8"/>
  <c r="N192" i="8"/>
  <c r="N191" i="8"/>
  <c r="L190" i="8"/>
  <c r="P186" i="8"/>
  <c r="B186" i="8"/>
  <c r="N184" i="8"/>
  <c r="N183" i="8"/>
  <c r="L182" i="8"/>
  <c r="O215" i="8"/>
  <c r="J214" i="8"/>
  <c r="P156" i="8"/>
  <c r="P150" i="8"/>
  <c r="P118" i="8"/>
  <c r="B190" i="8"/>
  <c r="P182" i="8"/>
  <c r="B182" i="8"/>
  <c r="M158" i="8"/>
  <c r="L157" i="8"/>
  <c r="J156" i="8"/>
  <c r="N152" i="8"/>
  <c r="L151" i="8"/>
  <c r="P148" i="8"/>
  <c r="M146" i="8"/>
  <c r="K145" i="8"/>
  <c r="D144" i="8"/>
  <c r="F144" i="8" s="1"/>
  <c r="O142" i="8"/>
  <c r="N141" i="8"/>
  <c r="J140" i="8"/>
  <c r="N136" i="8"/>
  <c r="L135" i="8"/>
  <c r="P132" i="8"/>
  <c r="M130" i="8"/>
  <c r="K129" i="8"/>
  <c r="D128" i="8"/>
  <c r="F128" i="8" s="1"/>
  <c r="O126" i="8"/>
  <c r="N125" i="8"/>
  <c r="J124" i="8"/>
  <c r="N120" i="8"/>
  <c r="L119" i="8"/>
  <c r="P116" i="8"/>
  <c r="M114" i="8"/>
  <c r="K113" i="8"/>
  <c r="D112" i="8"/>
  <c r="F112" i="8" s="1"/>
  <c r="O110" i="8"/>
  <c r="N109" i="8"/>
  <c r="J108" i="8"/>
  <c r="P209" i="8"/>
  <c r="J208" i="8"/>
  <c r="P206" i="8"/>
  <c r="D204" i="8"/>
  <c r="F204" i="8" s="1"/>
  <c r="J202" i="8"/>
  <c r="M200" i="8"/>
  <c r="L199" i="8"/>
  <c r="J198" i="8"/>
  <c r="O194" i="8"/>
  <c r="P193" i="8"/>
  <c r="M192" i="8"/>
  <c r="L191" i="8"/>
  <c r="J190" i="8"/>
  <c r="O186" i="8"/>
  <c r="P185" i="8"/>
  <c r="M184" i="8"/>
  <c r="L183" i="8"/>
  <c r="J182" i="8"/>
  <c r="O178" i="8"/>
  <c r="B178" i="8"/>
  <c r="O176" i="8"/>
  <c r="B176" i="8"/>
  <c r="O174" i="8"/>
  <c r="B174" i="8"/>
  <c r="O172" i="8"/>
  <c r="B172" i="8"/>
  <c r="O170" i="8"/>
  <c r="B170" i="8"/>
  <c r="O168" i="8"/>
  <c r="B168" i="8"/>
  <c r="O166" i="8"/>
  <c r="B166" i="8"/>
  <c r="D215" i="8"/>
  <c r="F215" i="8" s="1"/>
  <c r="I214" i="8"/>
  <c r="D211" i="8"/>
  <c r="F211" i="8" s="1"/>
  <c r="B198" i="8"/>
  <c r="P190" i="8"/>
  <c r="K158" i="8"/>
  <c r="K157" i="8"/>
  <c r="M152" i="8"/>
  <c r="K151" i="8"/>
  <c r="D150" i="8"/>
  <c r="F150" i="8" s="1"/>
  <c r="N147" i="8"/>
  <c r="J146" i="8"/>
  <c r="N142" i="8"/>
  <c r="L141" i="8"/>
  <c r="M136" i="8"/>
  <c r="K135" i="8"/>
  <c r="D134" i="8"/>
  <c r="F134" i="8" s="1"/>
  <c r="N131" i="8"/>
  <c r="J130" i="8"/>
  <c r="N126" i="8"/>
  <c r="L125" i="8"/>
  <c r="M120" i="8"/>
  <c r="K119" i="8"/>
  <c r="D118" i="8"/>
  <c r="F118" i="8" s="1"/>
  <c r="N115" i="8"/>
  <c r="J114" i="8"/>
  <c r="N110" i="8"/>
  <c r="L109" i="8"/>
  <c r="N209" i="8"/>
  <c r="D208" i="8"/>
  <c r="F208" i="8" s="1"/>
  <c r="L200" i="8"/>
  <c r="K199" i="8"/>
  <c r="D198" i="8"/>
  <c r="F198" i="8" s="1"/>
  <c r="N193" i="8"/>
  <c r="L192" i="8"/>
  <c r="K191" i="8"/>
  <c r="D190" i="8"/>
  <c r="F190" i="8" s="1"/>
  <c r="N185" i="8"/>
  <c r="L184" i="8"/>
  <c r="K183" i="8"/>
  <c r="D182" i="8"/>
  <c r="F182" i="8" s="1"/>
  <c r="N215" i="8"/>
  <c r="M215" i="8"/>
  <c r="B215" i="8"/>
  <c r="O213" i="8"/>
  <c r="D213" i="8"/>
  <c r="F213" i="8" s="1"/>
  <c r="L212" i="8"/>
  <c r="B212" i="8"/>
  <c r="K212" i="8"/>
  <c r="N212" i="8"/>
  <c r="M212" i="8"/>
  <c r="K215" i="8"/>
  <c r="L215" i="8" s="1"/>
  <c r="M213" i="8"/>
  <c r="B213" i="8"/>
  <c r="J212" i="8"/>
  <c r="J215" i="8"/>
  <c r="L213" i="8"/>
  <c r="I212" i="8"/>
  <c r="I215" i="8"/>
  <c r="K213" i="8"/>
  <c r="P212" i="8"/>
  <c r="M211" i="8"/>
  <c r="B211" i="8"/>
  <c r="M214" i="8"/>
  <c r="O212" i="8"/>
  <c r="B205" i="8"/>
  <c r="M205" i="8"/>
  <c r="D205" i="8"/>
  <c r="F205" i="8" s="1"/>
  <c r="O205" i="8"/>
  <c r="I205" i="8"/>
  <c r="J205" i="8"/>
  <c r="P201" i="8"/>
  <c r="B203" i="8"/>
  <c r="M203" i="8"/>
  <c r="D203" i="8"/>
  <c r="F203" i="8" s="1"/>
  <c r="O203" i="8"/>
  <c r="I203" i="8"/>
  <c r="J203" i="8"/>
  <c r="P203" i="8"/>
  <c r="N201" i="8"/>
  <c r="B207" i="8"/>
  <c r="M207" i="8"/>
  <c r="D207" i="8"/>
  <c r="F207" i="8" s="1"/>
  <c r="O207" i="8"/>
  <c r="I207" i="8"/>
  <c r="J207" i="8"/>
  <c r="N203" i="8"/>
  <c r="L201" i="8"/>
  <c r="P205" i="8"/>
  <c r="L203" i="8"/>
  <c r="B201" i="8"/>
  <c r="M201" i="8"/>
  <c r="D201" i="8"/>
  <c r="F201" i="8" s="1"/>
  <c r="O201" i="8"/>
  <c r="I201" i="8"/>
  <c r="J201" i="8"/>
  <c r="B209" i="8"/>
  <c r="M209" i="8"/>
  <c r="D209" i="8"/>
  <c r="F209" i="8" s="1"/>
  <c r="O209" i="8"/>
  <c r="I209" i="8"/>
  <c r="J209" i="8"/>
  <c r="N205" i="8"/>
  <c r="K203" i="8"/>
  <c r="J199" i="8"/>
  <c r="J197" i="8"/>
  <c r="J195" i="8"/>
  <c r="J193" i="8"/>
  <c r="J191" i="8"/>
  <c r="J189" i="8"/>
  <c r="J187" i="8"/>
  <c r="J185" i="8"/>
  <c r="J183" i="8"/>
  <c r="J181" i="8"/>
  <c r="J179" i="8"/>
  <c r="J177" i="8"/>
  <c r="J175" i="8"/>
  <c r="J173" i="8"/>
  <c r="J171" i="8"/>
  <c r="J169" i="8"/>
  <c r="J167" i="8"/>
  <c r="J165" i="8"/>
  <c r="J163" i="8"/>
  <c r="J161" i="8"/>
  <c r="M210" i="8"/>
  <c r="B210" i="8"/>
  <c r="M208" i="8"/>
  <c r="B208" i="8"/>
  <c r="M206" i="8"/>
  <c r="B206" i="8"/>
  <c r="M204" i="8"/>
  <c r="B204" i="8"/>
  <c r="B202" i="8"/>
  <c r="I199" i="8"/>
  <c r="I197" i="8"/>
  <c r="I195" i="8"/>
  <c r="I193" i="8"/>
  <c r="I191" i="8"/>
  <c r="I189" i="8"/>
  <c r="I187" i="8"/>
  <c r="I185" i="8"/>
  <c r="I183" i="8"/>
  <c r="I181" i="8"/>
  <c r="I179" i="8"/>
  <c r="K210" i="8"/>
  <c r="K208" i="8"/>
  <c r="K206" i="8"/>
  <c r="K204" i="8"/>
  <c r="K202" i="8"/>
  <c r="K200" i="8"/>
  <c r="O199" i="8"/>
  <c r="D199" i="8"/>
  <c r="F199" i="8" s="1"/>
  <c r="K198" i="8"/>
  <c r="O197" i="8"/>
  <c r="D197" i="8"/>
  <c r="F197" i="8" s="1"/>
  <c r="K196" i="8"/>
  <c r="O195" i="8"/>
  <c r="D195" i="8"/>
  <c r="F195" i="8" s="1"/>
  <c r="K194" i="8"/>
  <c r="O193" i="8"/>
  <c r="D193" i="8"/>
  <c r="F193" i="8" s="1"/>
  <c r="K192" i="8"/>
  <c r="O191" i="8"/>
  <c r="D191" i="8"/>
  <c r="F191" i="8" s="1"/>
  <c r="K190" i="8"/>
  <c r="O189" i="8"/>
  <c r="D189" i="8"/>
  <c r="F189" i="8" s="1"/>
  <c r="K188" i="8"/>
  <c r="O187" i="8"/>
  <c r="D187" i="8"/>
  <c r="F187" i="8" s="1"/>
  <c r="K186" i="8"/>
  <c r="O185" i="8"/>
  <c r="D185" i="8"/>
  <c r="F185" i="8" s="1"/>
  <c r="K184" i="8"/>
  <c r="O183" i="8"/>
  <c r="D183" i="8"/>
  <c r="F183" i="8" s="1"/>
  <c r="K182" i="8"/>
  <c r="O181" i="8"/>
  <c r="D181" i="8"/>
  <c r="F181" i="8" s="1"/>
  <c r="K180" i="8"/>
  <c r="O179" i="8"/>
  <c r="D179" i="8"/>
  <c r="F179" i="8" s="1"/>
  <c r="K178" i="8"/>
  <c r="O177" i="8"/>
  <c r="D177" i="8"/>
  <c r="F177" i="8" s="1"/>
  <c r="K176" i="8"/>
  <c r="O175" i="8"/>
  <c r="D175" i="8"/>
  <c r="F175" i="8" s="1"/>
  <c r="K174" i="8"/>
  <c r="O173" i="8"/>
  <c r="D173" i="8"/>
  <c r="F173" i="8" s="1"/>
  <c r="K172" i="8"/>
  <c r="O171" i="8"/>
  <c r="D171" i="8"/>
  <c r="F171" i="8" s="1"/>
  <c r="K170" i="8"/>
  <c r="O169" i="8"/>
  <c r="D169" i="8"/>
  <c r="F169" i="8" s="1"/>
  <c r="K168" i="8"/>
  <c r="O167" i="8"/>
  <c r="D167" i="8"/>
  <c r="F167" i="8" s="1"/>
  <c r="K166" i="8"/>
  <c r="O165" i="8"/>
  <c r="D165" i="8"/>
  <c r="F165" i="8" s="1"/>
  <c r="K164" i="8"/>
  <c r="O163" i="8"/>
  <c r="D163" i="8"/>
  <c r="F163" i="8" s="1"/>
  <c r="K162" i="8"/>
  <c r="O161" i="8"/>
  <c r="D161" i="8"/>
  <c r="F161" i="8" s="1"/>
  <c r="M199" i="8"/>
  <c r="M197" i="8"/>
  <c r="M195" i="8"/>
  <c r="M193" i="8"/>
  <c r="M191" i="8"/>
  <c r="M189" i="8"/>
  <c r="M187" i="8"/>
  <c r="M185" i="8"/>
  <c r="M183" i="8"/>
  <c r="M181" i="8"/>
  <c r="M179" i="8"/>
  <c r="M177" i="8"/>
  <c r="M175" i="8"/>
  <c r="M173" i="8"/>
  <c r="M171" i="8"/>
  <c r="M169" i="8"/>
  <c r="M167" i="8"/>
  <c r="M165" i="8"/>
  <c r="M163" i="8"/>
  <c r="M161" i="8"/>
  <c r="D160" i="8"/>
  <c r="F160" i="8" s="1"/>
  <c r="I160" i="8"/>
  <c r="J160" i="8"/>
  <c r="M160" i="8"/>
  <c r="B160" i="8"/>
  <c r="J157" i="8"/>
  <c r="J155" i="8"/>
  <c r="J151" i="8"/>
  <c r="J149" i="8"/>
  <c r="J147" i="8"/>
  <c r="J145" i="8"/>
  <c r="J143" i="8"/>
  <c r="J141" i="8"/>
  <c r="J139" i="8"/>
  <c r="J137" i="8"/>
  <c r="J135" i="8"/>
  <c r="J133" i="8"/>
  <c r="J131" i="8"/>
  <c r="J129" i="8"/>
  <c r="J127" i="8"/>
  <c r="J125" i="8"/>
  <c r="J123" i="8"/>
  <c r="J121" i="8"/>
  <c r="J119" i="8"/>
  <c r="J117" i="8"/>
  <c r="J115" i="8"/>
  <c r="J113" i="8"/>
  <c r="J111" i="8"/>
  <c r="J109" i="8"/>
  <c r="J107" i="8"/>
  <c r="J105" i="8"/>
  <c r="I157" i="8"/>
  <c r="I155" i="8"/>
  <c r="I151" i="8"/>
  <c r="I149" i="8"/>
  <c r="I147" i="8"/>
  <c r="I145" i="8"/>
  <c r="I143" i="8"/>
  <c r="I141" i="8"/>
  <c r="I139" i="8"/>
  <c r="I137" i="8"/>
  <c r="I135" i="8"/>
  <c r="I133" i="8"/>
  <c r="I131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L158" i="8"/>
  <c r="P157" i="8"/>
  <c r="L156" i="8"/>
  <c r="P155" i="8"/>
  <c r="L154" i="8"/>
  <c r="L152" i="8"/>
  <c r="P151" i="8"/>
  <c r="L150" i="8"/>
  <c r="P149" i="8"/>
  <c r="L148" i="8"/>
  <c r="P147" i="8"/>
  <c r="L146" i="8"/>
  <c r="P145" i="8"/>
  <c r="L144" i="8"/>
  <c r="P143" i="8"/>
  <c r="L142" i="8"/>
  <c r="P141" i="8"/>
  <c r="L140" i="8"/>
  <c r="P139" i="8"/>
  <c r="L138" i="8"/>
  <c r="P137" i="8"/>
  <c r="L136" i="8"/>
  <c r="P135" i="8"/>
  <c r="L134" i="8"/>
  <c r="P133" i="8"/>
  <c r="L132" i="8"/>
  <c r="P131" i="8"/>
  <c r="L130" i="8"/>
  <c r="P129" i="8"/>
  <c r="L128" i="8"/>
  <c r="P127" i="8"/>
  <c r="L126" i="8"/>
  <c r="P125" i="8"/>
  <c r="L124" i="8"/>
  <c r="P123" i="8"/>
  <c r="L122" i="8"/>
  <c r="P121" i="8"/>
  <c r="L120" i="8"/>
  <c r="P119" i="8"/>
  <c r="L118" i="8"/>
  <c r="P117" i="8"/>
  <c r="L116" i="8"/>
  <c r="P115" i="8"/>
  <c r="L114" i="8"/>
  <c r="P113" i="8"/>
  <c r="L112" i="8"/>
  <c r="P111" i="8"/>
  <c r="L110" i="8"/>
  <c r="P109" i="8"/>
  <c r="L108" i="8"/>
  <c r="P107" i="8"/>
  <c r="L106" i="8"/>
  <c r="P105" i="8"/>
  <c r="O157" i="8"/>
  <c r="D157" i="8"/>
  <c r="F157" i="8" s="1"/>
  <c r="O155" i="8"/>
  <c r="D155" i="8"/>
  <c r="F155" i="8" s="1"/>
  <c r="K154" i="8"/>
  <c r="K152" i="8"/>
  <c r="O151" i="8"/>
  <c r="D151" i="8"/>
  <c r="F151" i="8" s="1"/>
  <c r="K150" i="8"/>
  <c r="O149" i="8"/>
  <c r="D149" i="8"/>
  <c r="F149" i="8" s="1"/>
  <c r="K148" i="8"/>
  <c r="O147" i="8"/>
  <c r="D147" i="8"/>
  <c r="F147" i="8" s="1"/>
  <c r="K146" i="8"/>
  <c r="O145" i="8"/>
  <c r="D145" i="8"/>
  <c r="F145" i="8" s="1"/>
  <c r="K144" i="8"/>
  <c r="O143" i="8"/>
  <c r="D143" i="8"/>
  <c r="F143" i="8" s="1"/>
  <c r="K142" i="8"/>
  <c r="O141" i="8"/>
  <c r="D141" i="8"/>
  <c r="F141" i="8" s="1"/>
  <c r="K140" i="8"/>
  <c r="O139" i="8"/>
  <c r="D139" i="8"/>
  <c r="F139" i="8" s="1"/>
  <c r="K138" i="8"/>
  <c r="O137" i="8"/>
  <c r="D137" i="8"/>
  <c r="F137" i="8" s="1"/>
  <c r="K136" i="8"/>
  <c r="O135" i="8"/>
  <c r="D135" i="8"/>
  <c r="F135" i="8" s="1"/>
  <c r="K134" i="8"/>
  <c r="O133" i="8"/>
  <c r="D133" i="8"/>
  <c r="F133" i="8" s="1"/>
  <c r="K132" i="8"/>
  <c r="O131" i="8"/>
  <c r="D131" i="8"/>
  <c r="F131" i="8" s="1"/>
  <c r="K130" i="8"/>
  <c r="O129" i="8"/>
  <c r="D129" i="8"/>
  <c r="F129" i="8" s="1"/>
  <c r="K128" i="8"/>
  <c r="O127" i="8"/>
  <c r="D127" i="8"/>
  <c r="F127" i="8" s="1"/>
  <c r="K126" i="8"/>
  <c r="O125" i="8"/>
  <c r="D125" i="8"/>
  <c r="F125" i="8" s="1"/>
  <c r="K124" i="8"/>
  <c r="O123" i="8"/>
  <c r="D123" i="8"/>
  <c r="F123" i="8" s="1"/>
  <c r="K122" i="8"/>
  <c r="O121" i="8"/>
  <c r="D121" i="8"/>
  <c r="F121" i="8" s="1"/>
  <c r="K120" i="8"/>
  <c r="O119" i="8"/>
  <c r="D119" i="8"/>
  <c r="F119" i="8" s="1"/>
  <c r="K118" i="8"/>
  <c r="O117" i="8"/>
  <c r="D117" i="8"/>
  <c r="F117" i="8" s="1"/>
  <c r="K116" i="8"/>
  <c r="O115" i="8"/>
  <c r="D115" i="8"/>
  <c r="F115" i="8" s="1"/>
  <c r="K114" i="8"/>
  <c r="O113" i="8"/>
  <c r="D113" i="8"/>
  <c r="F113" i="8" s="1"/>
  <c r="K112" i="8"/>
  <c r="O111" i="8"/>
  <c r="D111" i="8"/>
  <c r="F111" i="8" s="1"/>
  <c r="K110" i="8"/>
  <c r="O109" i="8"/>
  <c r="D109" i="8"/>
  <c r="F109" i="8" s="1"/>
  <c r="K108" i="8"/>
  <c r="O107" i="8"/>
  <c r="D107" i="8"/>
  <c r="F107" i="8" s="1"/>
  <c r="K106" i="8"/>
  <c r="O105" i="8"/>
  <c r="D105" i="8"/>
  <c r="F105" i="8" s="1"/>
  <c r="M157" i="8"/>
  <c r="M155" i="8"/>
  <c r="M151" i="8"/>
  <c r="M149" i="8"/>
  <c r="M147" i="8"/>
  <c r="M145" i="8"/>
  <c r="M143" i="8"/>
  <c r="M141" i="8"/>
  <c r="M139" i="8"/>
  <c r="M137" i="8"/>
  <c r="M135" i="8"/>
  <c r="M133" i="8"/>
  <c r="M131" i="8"/>
  <c r="M129" i="8"/>
  <c r="M127" i="8"/>
  <c r="M125" i="8"/>
  <c r="M123" i="8"/>
  <c r="M121" i="8"/>
  <c r="M119" i="8"/>
  <c r="M117" i="8"/>
  <c r="M115" i="8"/>
  <c r="M113" i="8"/>
  <c r="M111" i="8"/>
  <c r="M109" i="8"/>
  <c r="M107" i="8"/>
  <c r="M105" i="8"/>
  <c r="O159" i="8"/>
  <c r="D159" i="8"/>
  <c r="F159" i="8" s="1"/>
  <c r="M159" i="8"/>
  <c r="K159" i="8"/>
  <c r="L159" i="8" s="1"/>
  <c r="J159" i="8"/>
  <c r="K104" i="8"/>
  <c r="L104" i="8" s="1"/>
  <c r="D104" i="8"/>
  <c r="F104" i="8" s="1"/>
  <c r="I104" i="8"/>
  <c r="J104" i="8"/>
  <c r="M104" i="8"/>
  <c r="O104" i="8"/>
  <c r="P104" i="8"/>
  <c r="P160" i="8"/>
  <c r="O160" i="8"/>
  <c r="C209" i="5"/>
  <c r="O185" i="5"/>
  <c r="O177" i="5"/>
  <c r="G177" i="5"/>
  <c r="H169" i="5"/>
  <c r="I169" i="5"/>
  <c r="I52" i="5"/>
  <c r="O52" i="5"/>
  <c r="P52" i="5"/>
  <c r="C51" i="5"/>
  <c r="R51" i="5"/>
  <c r="I51" i="5"/>
  <c r="T51" i="5"/>
  <c r="C44" i="5"/>
  <c r="M44" i="5"/>
  <c r="F44" i="5"/>
  <c r="N44" i="5"/>
  <c r="G44" i="5"/>
  <c r="O44" i="5"/>
  <c r="H44" i="5"/>
  <c r="P44" i="5"/>
  <c r="C23" i="5"/>
  <c r="T23" i="5"/>
  <c r="F23" i="5"/>
  <c r="U23" i="5"/>
  <c r="G23" i="5"/>
  <c r="K23" i="5"/>
  <c r="F7" i="5"/>
  <c r="G7" i="5"/>
  <c r="K7" i="5"/>
  <c r="L7" i="5"/>
  <c r="H141" i="5"/>
  <c r="J135" i="5"/>
  <c r="K133" i="5"/>
  <c r="R132" i="5"/>
  <c r="F132" i="5"/>
  <c r="R124" i="5"/>
  <c r="H124" i="5"/>
  <c r="K119" i="5"/>
  <c r="O117" i="5"/>
  <c r="O116" i="5"/>
  <c r="F116" i="5"/>
  <c r="S108" i="5"/>
  <c r="I108" i="5"/>
  <c r="T159" i="5"/>
  <c r="G157" i="5"/>
  <c r="O156" i="5"/>
  <c r="U155" i="5"/>
  <c r="L149" i="5"/>
  <c r="P148" i="5"/>
  <c r="G148" i="5"/>
  <c r="T217" i="5"/>
  <c r="U174" i="5"/>
  <c r="I216" i="5"/>
  <c r="N216" i="5"/>
  <c r="F208" i="5"/>
  <c r="I208" i="5"/>
  <c r="U208" i="5"/>
  <c r="J208" i="5"/>
  <c r="G200" i="5"/>
  <c r="R200" i="5"/>
  <c r="T192" i="5"/>
  <c r="J192" i="5"/>
  <c r="N192" i="5"/>
  <c r="J184" i="5"/>
  <c r="F184" i="5"/>
  <c r="S184" i="5"/>
  <c r="G184" i="5"/>
  <c r="H184" i="5"/>
  <c r="I176" i="5"/>
  <c r="R176" i="5"/>
  <c r="T176" i="5"/>
  <c r="T44" i="5"/>
  <c r="C40" i="5"/>
  <c r="T40" i="5"/>
  <c r="U40" i="5"/>
  <c r="F38" i="5"/>
  <c r="F36" i="5"/>
  <c r="G119" i="5"/>
  <c r="R217" i="5"/>
  <c r="M215" i="5"/>
  <c r="S215" i="5"/>
  <c r="U215" i="5"/>
  <c r="J199" i="5"/>
  <c r="P199" i="5"/>
  <c r="R199" i="5"/>
  <c r="T199" i="5"/>
  <c r="P183" i="5"/>
  <c r="H183" i="5"/>
  <c r="K167" i="5"/>
  <c r="P51" i="5"/>
  <c r="C50" i="5"/>
  <c r="H50" i="5"/>
  <c r="I50" i="5"/>
  <c r="M50" i="5"/>
  <c r="R50" i="5"/>
  <c r="K37" i="5"/>
  <c r="F37" i="5"/>
  <c r="O37" i="5"/>
  <c r="G37" i="5"/>
  <c r="P37" i="5"/>
  <c r="H37" i="5"/>
  <c r="R37" i="5"/>
  <c r="I37" i="5"/>
  <c r="S37" i="5"/>
  <c r="C15" i="5"/>
  <c r="F15" i="5"/>
  <c r="M15" i="5"/>
  <c r="N15" i="5"/>
  <c r="O109" i="5"/>
  <c r="U169" i="5"/>
  <c r="R214" i="5"/>
  <c r="S214" i="5"/>
  <c r="F206" i="5"/>
  <c r="R206" i="5"/>
  <c r="G206" i="5"/>
  <c r="T206" i="5"/>
  <c r="O198" i="5"/>
  <c r="C198" i="5"/>
  <c r="P198" i="5"/>
  <c r="J182" i="5"/>
  <c r="T182" i="5"/>
  <c r="K182" i="5"/>
  <c r="U182" i="5"/>
  <c r="F174" i="5"/>
  <c r="O174" i="5"/>
  <c r="G174" i="5"/>
  <c r="P174" i="5"/>
  <c r="H174" i="5"/>
  <c r="S174" i="5"/>
  <c r="C166" i="5"/>
  <c r="N166" i="5"/>
  <c r="F166" i="5"/>
  <c r="O166" i="5"/>
  <c r="G166" i="5"/>
  <c r="P166" i="5"/>
  <c r="O51" i="5"/>
  <c r="R44" i="5"/>
  <c r="G38" i="5"/>
  <c r="R38" i="5"/>
  <c r="H38" i="5"/>
  <c r="U38" i="5"/>
  <c r="I38" i="5"/>
  <c r="L38" i="5"/>
  <c r="G36" i="5"/>
  <c r="O36" i="5"/>
  <c r="H36" i="5"/>
  <c r="P36" i="5"/>
  <c r="I36" i="5"/>
  <c r="R36" i="5"/>
  <c r="J36" i="5"/>
  <c r="S36" i="5"/>
  <c r="U7" i="5"/>
  <c r="N143" i="5"/>
  <c r="H135" i="5"/>
  <c r="R127" i="5"/>
  <c r="R159" i="5"/>
  <c r="L143" i="5"/>
  <c r="U141" i="5"/>
  <c r="M140" i="5"/>
  <c r="T135" i="5"/>
  <c r="G135" i="5"/>
  <c r="T133" i="5"/>
  <c r="G133" i="5"/>
  <c r="M132" i="5"/>
  <c r="P127" i="5"/>
  <c r="M125" i="5"/>
  <c r="N124" i="5"/>
  <c r="C124" i="5"/>
  <c r="F117" i="5"/>
  <c r="L116" i="5"/>
  <c r="S111" i="5"/>
  <c r="N109" i="5"/>
  <c r="O108" i="5"/>
  <c r="F108" i="5"/>
  <c r="P159" i="5"/>
  <c r="U157" i="5"/>
  <c r="I157" i="5"/>
  <c r="J156" i="5"/>
  <c r="R151" i="5"/>
  <c r="U149" i="5"/>
  <c r="C149" i="5"/>
  <c r="M148" i="5"/>
  <c r="C217" i="5"/>
  <c r="C215" i="5"/>
  <c r="I207" i="5"/>
  <c r="K206" i="5"/>
  <c r="F199" i="5"/>
  <c r="S182" i="5"/>
  <c r="C182" i="5"/>
  <c r="M174" i="5"/>
  <c r="S169" i="5"/>
  <c r="K166" i="5"/>
  <c r="N51" i="5"/>
  <c r="C48" i="5"/>
  <c r="F48" i="5"/>
  <c r="K48" i="5"/>
  <c r="L48" i="5"/>
  <c r="L44" i="5"/>
  <c r="U37" i="5"/>
  <c r="T36" i="5"/>
  <c r="O23" i="5"/>
  <c r="K21" i="5"/>
  <c r="H21" i="5"/>
  <c r="R21" i="5"/>
  <c r="I21" i="5"/>
  <c r="S21" i="5"/>
  <c r="J21" i="5"/>
  <c r="U21" i="5"/>
  <c r="L21" i="5"/>
  <c r="T7" i="5"/>
  <c r="J5" i="5"/>
  <c r="H5" i="5"/>
  <c r="S5" i="5"/>
  <c r="I5" i="5"/>
  <c r="U5" i="5"/>
  <c r="L5" i="5"/>
  <c r="M5" i="5"/>
  <c r="F149" i="5"/>
  <c r="K143" i="5"/>
  <c r="S141" i="5"/>
  <c r="L140" i="5"/>
  <c r="S135" i="5"/>
  <c r="F135" i="5"/>
  <c r="S133" i="5"/>
  <c r="F133" i="5"/>
  <c r="J132" i="5"/>
  <c r="N127" i="5"/>
  <c r="L125" i="5"/>
  <c r="M124" i="5"/>
  <c r="T119" i="5"/>
  <c r="U116" i="5"/>
  <c r="J116" i="5"/>
  <c r="K111" i="5"/>
  <c r="M109" i="5"/>
  <c r="N108" i="5"/>
  <c r="C108" i="5"/>
  <c r="L159" i="5"/>
  <c r="O157" i="5"/>
  <c r="U156" i="5"/>
  <c r="I156" i="5"/>
  <c r="J155" i="5"/>
  <c r="P151" i="5"/>
  <c r="P149" i="5"/>
  <c r="I149" i="5"/>
  <c r="L148" i="5"/>
  <c r="U214" i="5"/>
  <c r="G207" i="5"/>
  <c r="I206" i="5"/>
  <c r="C199" i="5"/>
  <c r="T191" i="5"/>
  <c r="P182" i="5"/>
  <c r="I182" i="5"/>
  <c r="F167" i="5"/>
  <c r="J166" i="5"/>
  <c r="K44" i="5"/>
  <c r="P38" i="5"/>
  <c r="N37" i="5"/>
  <c r="N36" i="5"/>
  <c r="N23" i="5"/>
  <c r="P21" i="5"/>
  <c r="C19" i="5"/>
  <c r="H19" i="5"/>
  <c r="S19" i="5"/>
  <c r="I19" i="5"/>
  <c r="T19" i="5"/>
  <c r="J19" i="5"/>
  <c r="U19" i="5"/>
  <c r="K19" i="5"/>
  <c r="O7" i="5"/>
  <c r="R5" i="5"/>
  <c r="C53" i="5"/>
  <c r="R53" i="5"/>
  <c r="T53" i="5"/>
  <c r="U53" i="5"/>
  <c r="I135" i="5"/>
  <c r="S159" i="5"/>
  <c r="U133" i="5"/>
  <c r="C157" i="5"/>
  <c r="F217" i="5"/>
  <c r="M141" i="5"/>
  <c r="J140" i="5"/>
  <c r="R135" i="5"/>
  <c r="P133" i="5"/>
  <c r="C133" i="5"/>
  <c r="I132" i="5"/>
  <c r="H127" i="5"/>
  <c r="H125" i="5"/>
  <c r="L124" i="5"/>
  <c r="S119" i="5"/>
  <c r="S116" i="5"/>
  <c r="I116" i="5"/>
  <c r="L109" i="5"/>
  <c r="M108" i="5"/>
  <c r="H159" i="5"/>
  <c r="N157" i="5"/>
  <c r="I155" i="5"/>
  <c r="L151" i="5"/>
  <c r="O149" i="5"/>
  <c r="U148" i="5"/>
  <c r="J148" i="5"/>
  <c r="T216" i="5"/>
  <c r="F216" i="5"/>
  <c r="M214" i="5"/>
  <c r="R208" i="5"/>
  <c r="C206" i="5"/>
  <c r="O200" i="5"/>
  <c r="T198" i="5"/>
  <c r="M191" i="5"/>
  <c r="I184" i="5"/>
  <c r="O182" i="5"/>
  <c r="O176" i="5"/>
  <c r="K174" i="5"/>
  <c r="C167" i="5"/>
  <c r="H166" i="5"/>
  <c r="H52" i="5"/>
  <c r="G51" i="5"/>
  <c r="C47" i="5"/>
  <c r="J44" i="5"/>
  <c r="O38" i="5"/>
  <c r="M37" i="5"/>
  <c r="M36" i="5"/>
  <c r="G35" i="5"/>
  <c r="I35" i="5"/>
  <c r="O35" i="5"/>
  <c r="P35" i="5"/>
  <c r="S35" i="5"/>
  <c r="M23" i="5"/>
  <c r="O21" i="5"/>
  <c r="C16" i="5"/>
  <c r="F16" i="5"/>
  <c r="J16" i="5"/>
  <c r="K16" i="5"/>
  <c r="L16" i="5"/>
  <c r="K13" i="5"/>
  <c r="C13" i="5"/>
  <c r="N13" i="5"/>
  <c r="F13" i="5"/>
  <c r="O13" i="5"/>
  <c r="G13" i="5"/>
  <c r="P13" i="5"/>
  <c r="H13" i="5"/>
  <c r="R13" i="5"/>
  <c r="M7" i="5"/>
  <c r="P5" i="5"/>
  <c r="U135" i="5"/>
  <c r="H133" i="5"/>
  <c r="P135" i="5"/>
  <c r="U132" i="5"/>
  <c r="U124" i="5"/>
  <c r="P119" i="5"/>
  <c r="R116" i="5"/>
  <c r="C159" i="5"/>
  <c r="R156" i="5"/>
  <c r="H155" i="5"/>
  <c r="K151" i="5"/>
  <c r="M208" i="5"/>
  <c r="U206" i="5"/>
  <c r="H206" i="5"/>
  <c r="N200" i="5"/>
  <c r="U183" i="5"/>
  <c r="N182" i="5"/>
  <c r="G176" i="5"/>
  <c r="J174" i="5"/>
  <c r="U166" i="5"/>
  <c r="I166" i="5"/>
  <c r="G52" i="5"/>
  <c r="F51" i="5"/>
  <c r="J51" i="5" s="1"/>
  <c r="I44" i="5"/>
  <c r="J40" i="5"/>
  <c r="N38" i="5"/>
  <c r="L37" i="5"/>
  <c r="L36" i="5"/>
  <c r="L23" i="5"/>
  <c r="N21" i="5"/>
  <c r="U15" i="5"/>
  <c r="F14" i="5"/>
  <c r="G14" i="5"/>
  <c r="H14" i="5"/>
  <c r="L14" i="5"/>
  <c r="F12" i="5"/>
  <c r="N12" i="5"/>
  <c r="G12" i="5"/>
  <c r="O12" i="5"/>
  <c r="H12" i="5"/>
  <c r="P12" i="5"/>
  <c r="I12" i="5"/>
  <c r="R12" i="5"/>
  <c r="C7" i="5"/>
  <c r="O5" i="5"/>
  <c r="C3" i="5"/>
  <c r="I3" i="5"/>
  <c r="S3" i="5"/>
  <c r="J3" i="5"/>
  <c r="T3" i="5"/>
  <c r="K3" i="5"/>
  <c r="U3" i="5"/>
  <c r="L3" i="5"/>
  <c r="H49" i="5"/>
  <c r="U45" i="5"/>
  <c r="H45" i="5"/>
  <c r="P43" i="5"/>
  <c r="S42" i="5"/>
  <c r="K33" i="5"/>
  <c r="J32" i="5"/>
  <c r="F30" i="5"/>
  <c r="N28" i="5"/>
  <c r="F28" i="5"/>
  <c r="O27" i="5"/>
  <c r="T20" i="5"/>
  <c r="K20" i="5"/>
  <c r="K17" i="5"/>
  <c r="I10" i="5"/>
  <c r="T4" i="5"/>
  <c r="K4" i="5"/>
  <c r="F49" i="5"/>
  <c r="G45" i="5"/>
  <c r="L43" i="5"/>
  <c r="R42" i="5"/>
  <c r="T41" i="5"/>
  <c r="J33" i="5"/>
  <c r="M28" i="5"/>
  <c r="L27" i="5"/>
  <c r="S25" i="5"/>
  <c r="S20" i="5"/>
  <c r="J20" i="5"/>
  <c r="J17" i="5"/>
  <c r="F8" i="5"/>
  <c r="S4" i="5"/>
  <c r="J4" i="5"/>
  <c r="K27" i="5"/>
  <c r="R20" i="5"/>
  <c r="R4" i="5"/>
  <c r="N52" i="5"/>
  <c r="F52" i="5"/>
  <c r="P50" i="5"/>
  <c r="G50" i="5"/>
  <c r="N49" i="5"/>
  <c r="H48" i="5"/>
  <c r="P48" i="5"/>
  <c r="L47" i="5"/>
  <c r="U46" i="5"/>
  <c r="K46" i="5"/>
  <c r="F42" i="5"/>
  <c r="N42" i="5"/>
  <c r="G42" i="5"/>
  <c r="O42" i="5"/>
  <c r="S40" i="5"/>
  <c r="F40" i="5"/>
  <c r="M39" i="5"/>
  <c r="R35" i="5"/>
  <c r="L34" i="5"/>
  <c r="T33" i="5"/>
  <c r="I33" i="5"/>
  <c r="H31" i="5"/>
  <c r="P31" i="5"/>
  <c r="I31" i="5"/>
  <c r="R31" i="5"/>
  <c r="J31" i="5"/>
  <c r="S31" i="5"/>
  <c r="M25" i="5"/>
  <c r="T24" i="5"/>
  <c r="N22" i="5"/>
  <c r="R18" i="5"/>
  <c r="U17" i="5"/>
  <c r="I17" i="5"/>
  <c r="H15" i="5"/>
  <c r="P15" i="5"/>
  <c r="I15" i="5"/>
  <c r="R15" i="5"/>
  <c r="J15" i="5"/>
  <c r="S15" i="5"/>
  <c r="M9" i="5"/>
  <c r="T8" i="5"/>
  <c r="N6" i="5"/>
  <c r="M52" i="5"/>
  <c r="C52" i="5"/>
  <c r="O50" i="5"/>
  <c r="G49" i="5"/>
  <c r="O49" i="5"/>
  <c r="U47" i="5"/>
  <c r="K47" i="5"/>
  <c r="T46" i="5"/>
  <c r="I46" i="5"/>
  <c r="O40" i="5"/>
  <c r="L39" i="5"/>
  <c r="C35" i="5"/>
  <c r="M35" i="5"/>
  <c r="F35" i="5"/>
  <c r="N35" i="5"/>
  <c r="S33" i="5"/>
  <c r="C33" i="5"/>
  <c r="G24" i="5"/>
  <c r="O24" i="5"/>
  <c r="H24" i="5"/>
  <c r="P24" i="5"/>
  <c r="I24" i="5"/>
  <c r="R24" i="5"/>
  <c r="M22" i="5"/>
  <c r="P18" i="5"/>
  <c r="T17" i="5"/>
  <c r="C17" i="5"/>
  <c r="L9" i="5"/>
  <c r="G8" i="5"/>
  <c r="O8" i="5"/>
  <c r="H8" i="5"/>
  <c r="P8" i="5"/>
  <c r="I8" i="5"/>
  <c r="R8" i="5"/>
  <c r="F34" i="5"/>
  <c r="N34" i="5"/>
  <c r="G34" i="5"/>
  <c r="O34" i="5"/>
  <c r="F25" i="5"/>
  <c r="N25" i="5"/>
  <c r="G25" i="5"/>
  <c r="O25" i="5"/>
  <c r="H25" i="5"/>
  <c r="P25" i="5"/>
  <c r="M47" i="5"/>
  <c r="N39" i="5"/>
  <c r="M34" i="5"/>
  <c r="R9" i="5"/>
  <c r="I6" i="5"/>
  <c r="R6" i="5"/>
  <c r="J6" i="5"/>
  <c r="S6" i="5"/>
  <c r="K6" i="5"/>
  <c r="T6" i="5"/>
  <c r="L52" i="5"/>
  <c r="F50" i="5"/>
  <c r="N50" i="5"/>
  <c r="T47" i="5"/>
  <c r="R46" i="5"/>
  <c r="H46" i="5"/>
  <c r="H40" i="5"/>
  <c r="P40" i="5"/>
  <c r="I40" i="5"/>
  <c r="R40" i="5"/>
  <c r="K39" i="5"/>
  <c r="K25" i="5"/>
  <c r="L22" i="5"/>
  <c r="L18" i="5"/>
  <c r="S17" i="5"/>
  <c r="L6" i="5"/>
  <c r="T52" i="5"/>
  <c r="K52" i="5"/>
  <c r="L50" i="5"/>
  <c r="U49" i="5"/>
  <c r="K49" i="5"/>
  <c r="T48" i="5"/>
  <c r="J48" i="5"/>
  <c r="P46" i="5"/>
  <c r="G46" i="5"/>
  <c r="O45" i="5"/>
  <c r="F45" i="5"/>
  <c r="C43" i="5"/>
  <c r="M43" i="5"/>
  <c r="F43" i="5"/>
  <c r="K43" i="5" s="1"/>
  <c r="K42" i="5"/>
  <c r="S41" i="5"/>
  <c r="F41" i="5"/>
  <c r="M40" i="5"/>
  <c r="U39" i="5"/>
  <c r="L35" i="5"/>
  <c r="T34" i="5"/>
  <c r="I34" i="5"/>
  <c r="U32" i="5"/>
  <c r="F32" i="5"/>
  <c r="L31" i="5"/>
  <c r="I30" i="5"/>
  <c r="R30" i="5"/>
  <c r="J30" i="5"/>
  <c r="S30" i="5"/>
  <c r="K30" i="5"/>
  <c r="T30" i="5"/>
  <c r="C26" i="5"/>
  <c r="M26" i="5"/>
  <c r="F26" i="5"/>
  <c r="N26" i="5"/>
  <c r="G26" i="5"/>
  <c r="O26" i="5"/>
  <c r="J25" i="5"/>
  <c r="M24" i="5"/>
  <c r="K18" i="5"/>
  <c r="L15" i="5"/>
  <c r="I14" i="5"/>
  <c r="R14" i="5"/>
  <c r="J14" i="5"/>
  <c r="S14" i="5"/>
  <c r="K14" i="5"/>
  <c r="T14" i="5"/>
  <c r="C10" i="5"/>
  <c r="M10" i="5"/>
  <c r="F10" i="5"/>
  <c r="N10" i="5"/>
  <c r="G10" i="5"/>
  <c r="O10" i="5"/>
  <c r="M8" i="5"/>
  <c r="H6" i="5"/>
  <c r="M46" i="5"/>
  <c r="P34" i="5"/>
  <c r="F9" i="5"/>
  <c r="N9" i="5"/>
  <c r="G9" i="5"/>
  <c r="O9" i="5"/>
  <c r="H9" i="5"/>
  <c r="P9" i="5"/>
  <c r="R47" i="5"/>
  <c r="I39" i="5"/>
  <c r="R39" i="5"/>
  <c r="J39" i="5"/>
  <c r="S39" i="5"/>
  <c r="I22" i="5"/>
  <c r="R22" i="5"/>
  <c r="J22" i="5"/>
  <c r="S22" i="5"/>
  <c r="K22" i="5"/>
  <c r="T22" i="5"/>
  <c r="S18" i="5"/>
  <c r="U52" i="5"/>
  <c r="N40" i="5"/>
  <c r="U34" i="5"/>
  <c r="J34" i="5"/>
  <c r="F33" i="5"/>
  <c r="G33" i="5"/>
  <c r="O33" i="5"/>
  <c r="H33" i="5"/>
  <c r="P33" i="5"/>
  <c r="F17" i="5"/>
  <c r="N17" i="5"/>
  <c r="G17" i="5"/>
  <c r="O17" i="5"/>
  <c r="H17" i="5"/>
  <c r="P17" i="5"/>
  <c r="K9" i="5"/>
  <c r="J52" i="5"/>
  <c r="U51" i="5"/>
  <c r="L51" i="5"/>
  <c r="U50" i="5"/>
  <c r="K50" i="5"/>
  <c r="T49" i="5"/>
  <c r="J49" i="5"/>
  <c r="I48" i="5"/>
  <c r="P47" i="5"/>
  <c r="G47" i="5"/>
  <c r="O46" i="5"/>
  <c r="N45" i="5"/>
  <c r="O43" i="5"/>
  <c r="U42" i="5"/>
  <c r="J42" i="5"/>
  <c r="R41" i="5"/>
  <c r="L40" i="5"/>
  <c r="T39" i="5"/>
  <c r="G39" i="5"/>
  <c r="J38" i="5"/>
  <c r="S38" i="5"/>
  <c r="K38" i="5"/>
  <c r="T38" i="5"/>
  <c r="K35" i="5"/>
  <c r="S34" i="5"/>
  <c r="H34" i="5"/>
  <c r="M33" i="5"/>
  <c r="T32" i="5"/>
  <c r="K31" i="5"/>
  <c r="N30" i="5"/>
  <c r="R26" i="5"/>
  <c r="U25" i="5"/>
  <c r="I25" i="5"/>
  <c r="L24" i="5"/>
  <c r="H23" i="5"/>
  <c r="P23" i="5"/>
  <c r="I23" i="5"/>
  <c r="R23" i="5"/>
  <c r="J23" i="5"/>
  <c r="S23" i="5"/>
  <c r="G22" i="5"/>
  <c r="M17" i="5"/>
  <c r="T16" i="5"/>
  <c r="K15" i="5"/>
  <c r="N14" i="5"/>
  <c r="R10" i="5"/>
  <c r="U9" i="5"/>
  <c r="I9" i="5"/>
  <c r="L8" i="5"/>
  <c r="H7" i="5"/>
  <c r="P7" i="5"/>
  <c r="I7" i="5"/>
  <c r="R7" i="5"/>
  <c r="J7" i="5"/>
  <c r="S7" i="5"/>
  <c r="G6" i="5"/>
  <c r="J46" i="5"/>
  <c r="L46" i="5"/>
  <c r="R25" i="5"/>
  <c r="C18" i="5"/>
  <c r="M18" i="5"/>
  <c r="F18" i="5"/>
  <c r="N18" i="5"/>
  <c r="G18" i="5"/>
  <c r="O18" i="5"/>
  <c r="R52" i="5"/>
  <c r="T50" i="5"/>
  <c r="J50" i="5"/>
  <c r="I49" i="5"/>
  <c r="R48" i="5"/>
  <c r="G48" i="5"/>
  <c r="O47" i="5"/>
  <c r="F47" i="5"/>
  <c r="I47" i="5" s="1"/>
  <c r="N46" i="5"/>
  <c r="C46" i="5"/>
  <c r="K45" i="5"/>
  <c r="T45" i="5"/>
  <c r="T42" i="5"/>
  <c r="I42" i="5"/>
  <c r="G41" i="5"/>
  <c r="O41" i="5"/>
  <c r="H41" i="5"/>
  <c r="P41" i="5"/>
  <c r="K40" i="5"/>
  <c r="P39" i="5"/>
  <c r="F39" i="5"/>
  <c r="U35" i="5"/>
  <c r="J35" i="5"/>
  <c r="R34" i="5"/>
  <c r="C34" i="5"/>
  <c r="L33" i="5"/>
  <c r="G32" i="5"/>
  <c r="O32" i="5"/>
  <c r="H32" i="5"/>
  <c r="P32" i="5"/>
  <c r="I32" i="5"/>
  <c r="R32" i="5"/>
  <c r="G31" i="5"/>
  <c r="M30" i="5"/>
  <c r="P26" i="5"/>
  <c r="T25" i="5"/>
  <c r="C25" i="5"/>
  <c r="K24" i="5"/>
  <c r="U22" i="5"/>
  <c r="F22" i="5"/>
  <c r="U18" i="5"/>
  <c r="I18" i="5"/>
  <c r="L17" i="5"/>
  <c r="G16" i="5"/>
  <c r="O16" i="5"/>
  <c r="H16" i="5"/>
  <c r="P16" i="5"/>
  <c r="I16" i="5"/>
  <c r="R16" i="5"/>
  <c r="G15" i="5"/>
  <c r="M14" i="5"/>
  <c r="P10" i="5"/>
  <c r="T9" i="5"/>
  <c r="C9" i="5"/>
  <c r="K8" i="5"/>
  <c r="N7" i="5"/>
  <c r="U6" i="5"/>
  <c r="F6" i="5"/>
  <c r="N27" i="5"/>
  <c r="F27" i="5"/>
  <c r="N19" i="5"/>
  <c r="F19" i="5"/>
  <c r="N11" i="5"/>
  <c r="F11" i="5"/>
  <c r="T37" i="5"/>
  <c r="T29" i="5"/>
  <c r="M27" i="5"/>
  <c r="T21" i="5"/>
  <c r="M19" i="5"/>
  <c r="T13" i="5"/>
  <c r="M11" i="5"/>
  <c r="T5" i="5"/>
  <c r="K5" i="5"/>
  <c r="M3" i="5"/>
  <c r="M46" i="11"/>
  <c r="N39" i="11"/>
  <c r="M34" i="11"/>
  <c r="M30" i="11"/>
  <c r="N23" i="11"/>
  <c r="N4" i="11"/>
  <c r="R163" i="5"/>
  <c r="C42" i="11"/>
  <c r="C29" i="11"/>
  <c r="C4" i="11"/>
  <c r="R107" i="5"/>
  <c r="F53" i="5"/>
  <c r="G53" i="5" s="1"/>
  <c r="U217" i="5"/>
  <c r="H217" i="5"/>
  <c r="R210" i="5"/>
  <c r="C210" i="5"/>
  <c r="M209" i="5"/>
  <c r="J209" i="5"/>
  <c r="T202" i="5"/>
  <c r="G202" i="5"/>
  <c r="M185" i="5"/>
  <c r="S178" i="5"/>
  <c r="H178" i="5"/>
  <c r="H177" i="5"/>
  <c r="M170" i="5"/>
  <c r="I170" i="5"/>
  <c r="J169" i="5"/>
  <c r="T218" i="5"/>
  <c r="N210" i="5"/>
  <c r="U209" i="5"/>
  <c r="K209" i="5"/>
  <c r="O202" i="5"/>
  <c r="C202" i="5"/>
  <c r="H186" i="5"/>
  <c r="J185" i="5"/>
  <c r="O178" i="5"/>
  <c r="F178" i="5"/>
  <c r="U170" i="5"/>
  <c r="K170" i="5"/>
  <c r="S218" i="5"/>
  <c r="O217" i="5"/>
  <c r="G217" i="5"/>
  <c r="M210" i="5"/>
  <c r="T209" i="5"/>
  <c r="I209" i="5"/>
  <c r="N202" i="5"/>
  <c r="H202" i="5"/>
  <c r="F186" i="5"/>
  <c r="H185" i="5"/>
  <c r="N178" i="5"/>
  <c r="C178" i="5"/>
  <c r="T170" i="5"/>
  <c r="J170" i="5"/>
  <c r="R169" i="5"/>
  <c r="G169" i="5"/>
  <c r="O218" i="5"/>
  <c r="N217" i="5"/>
  <c r="R209" i="5"/>
  <c r="H209" i="5"/>
  <c r="M202" i="5"/>
  <c r="R201" i="5"/>
  <c r="U186" i="5"/>
  <c r="C186" i="5"/>
  <c r="F185" i="5"/>
  <c r="M178" i="5"/>
  <c r="I178" i="5"/>
  <c r="S170" i="5"/>
  <c r="H170" i="5"/>
  <c r="P169" i="5"/>
  <c r="C169" i="5"/>
  <c r="N218" i="5"/>
  <c r="M217" i="5"/>
  <c r="I211" i="5"/>
  <c r="K210" i="5"/>
  <c r="P209" i="5"/>
  <c r="G209" i="5"/>
  <c r="P208" i="5"/>
  <c r="H208" i="5"/>
  <c r="I203" i="5"/>
  <c r="P201" i="5"/>
  <c r="J200" i="5"/>
  <c r="M199" i="5"/>
  <c r="N193" i="5"/>
  <c r="P187" i="5"/>
  <c r="S186" i="5"/>
  <c r="U185" i="5"/>
  <c r="C185" i="5"/>
  <c r="T183" i="5"/>
  <c r="F183" i="5"/>
  <c r="C179" i="5"/>
  <c r="S177" i="5"/>
  <c r="N176" i="5"/>
  <c r="P170" i="5"/>
  <c r="G170" i="5"/>
  <c r="O169" i="5"/>
  <c r="U167" i="5"/>
  <c r="F218" i="5"/>
  <c r="I218" i="5" s="1"/>
  <c r="K217" i="5"/>
  <c r="S216" i="5"/>
  <c r="J216" i="5"/>
  <c r="R215" i="5"/>
  <c r="C211" i="5"/>
  <c r="I210" i="5"/>
  <c r="O209" i="5"/>
  <c r="F209" i="5"/>
  <c r="O208" i="5"/>
  <c r="G208" i="5"/>
  <c r="K202" i="5"/>
  <c r="H200" i="5"/>
  <c r="M187" i="5"/>
  <c r="O186" i="5"/>
  <c r="R185" i="5"/>
  <c r="U184" i="5"/>
  <c r="K184" i="5"/>
  <c r="R183" i="5"/>
  <c r="C183" i="5"/>
  <c r="U178" i="5"/>
  <c r="K178" i="5"/>
  <c r="R177" i="5"/>
  <c r="K176" i="5"/>
  <c r="O170" i="5"/>
  <c r="F170" i="5"/>
  <c r="M169" i="5"/>
  <c r="R167" i="5"/>
  <c r="R216" i="5"/>
  <c r="U210" i="5"/>
  <c r="N209" i="5"/>
  <c r="N208" i="5"/>
  <c r="U202" i="5"/>
  <c r="T200" i="5"/>
  <c r="T184" i="5"/>
  <c r="T178" i="5"/>
  <c r="N170" i="5"/>
  <c r="C168" i="5"/>
  <c r="M168" i="5"/>
  <c r="F168" i="5"/>
  <c r="N168" i="5"/>
  <c r="H168" i="5"/>
  <c r="P168" i="5"/>
  <c r="I168" i="5"/>
  <c r="U168" i="5"/>
  <c r="J168" i="5"/>
  <c r="K168" i="5"/>
  <c r="R168" i="5"/>
  <c r="O168" i="5"/>
  <c r="S168" i="5"/>
  <c r="T168" i="5"/>
  <c r="G168" i="5"/>
  <c r="I194" i="5"/>
  <c r="R194" i="5"/>
  <c r="F194" i="5"/>
  <c r="O194" i="5"/>
  <c r="G194" i="5"/>
  <c r="P194" i="5"/>
  <c r="H194" i="5"/>
  <c r="S194" i="5"/>
  <c r="J194" i="5"/>
  <c r="T194" i="5"/>
  <c r="K194" i="5"/>
  <c r="M194" i="5"/>
  <c r="N194" i="5"/>
  <c r="U194" i="5"/>
  <c r="C194" i="5"/>
  <c r="G175" i="5"/>
  <c r="O175" i="5"/>
  <c r="H175" i="5"/>
  <c r="P175" i="5"/>
  <c r="J175" i="5"/>
  <c r="S175" i="5"/>
  <c r="K175" i="5"/>
  <c r="M175" i="5"/>
  <c r="N175" i="5"/>
  <c r="C175" i="5"/>
  <c r="T175" i="5"/>
  <c r="U175" i="5"/>
  <c r="F175" i="5"/>
  <c r="J218" i="5"/>
  <c r="K201" i="5"/>
  <c r="I201" i="5"/>
  <c r="S201" i="5"/>
  <c r="U201" i="5"/>
  <c r="C201" i="5"/>
  <c r="N201" i="5"/>
  <c r="F201" i="5"/>
  <c r="T201" i="5"/>
  <c r="G201" i="5"/>
  <c r="H201" i="5"/>
  <c r="J201" i="5"/>
  <c r="O201" i="5"/>
  <c r="K218" i="5"/>
  <c r="M218" i="5"/>
  <c r="F207" i="5"/>
  <c r="N207" i="5"/>
  <c r="H207" i="5"/>
  <c r="P207" i="5"/>
  <c r="J207" i="5"/>
  <c r="K207" i="5"/>
  <c r="M207" i="5"/>
  <c r="O207" i="5"/>
  <c r="C207" i="5"/>
  <c r="T207" i="5"/>
  <c r="M195" i="5"/>
  <c r="G218" i="5"/>
  <c r="I190" i="5"/>
  <c r="R190" i="5"/>
  <c r="C190" i="5"/>
  <c r="N190" i="5"/>
  <c r="F190" i="5"/>
  <c r="O190" i="5"/>
  <c r="G190" i="5"/>
  <c r="P190" i="5"/>
  <c r="H190" i="5"/>
  <c r="S190" i="5"/>
  <c r="K190" i="5"/>
  <c r="U190" i="5"/>
  <c r="J190" i="5"/>
  <c r="M190" i="5"/>
  <c r="T190" i="5"/>
  <c r="R175" i="5"/>
  <c r="G195" i="5"/>
  <c r="O195" i="5"/>
  <c r="F195" i="5"/>
  <c r="P195" i="5"/>
  <c r="H195" i="5"/>
  <c r="R195" i="5"/>
  <c r="I195" i="5"/>
  <c r="S195" i="5"/>
  <c r="J195" i="5"/>
  <c r="T195" i="5"/>
  <c r="N195" i="5"/>
  <c r="U195" i="5"/>
  <c r="C195" i="5"/>
  <c r="R218" i="5"/>
  <c r="P217" i="5"/>
  <c r="T215" i="5"/>
  <c r="J215" i="5"/>
  <c r="T214" i="5"/>
  <c r="J214" i="5"/>
  <c r="T213" i="5"/>
  <c r="I213" i="5"/>
  <c r="K211" i="5"/>
  <c r="T210" i="5"/>
  <c r="U193" i="5"/>
  <c r="G191" i="5"/>
  <c r="O191" i="5"/>
  <c r="C191" i="5"/>
  <c r="N191" i="5"/>
  <c r="F191" i="5"/>
  <c r="P191" i="5"/>
  <c r="H191" i="5"/>
  <c r="R191" i="5"/>
  <c r="I191" i="5"/>
  <c r="S191" i="5"/>
  <c r="K191" i="5"/>
  <c r="U191" i="5"/>
  <c r="S189" i="5"/>
  <c r="M193" i="5"/>
  <c r="C192" i="5"/>
  <c r="M192" i="5"/>
  <c r="F192" i="5"/>
  <c r="O192" i="5"/>
  <c r="G192" i="5"/>
  <c r="P192" i="5"/>
  <c r="H192" i="5"/>
  <c r="R192" i="5"/>
  <c r="I192" i="5"/>
  <c r="S192" i="5"/>
  <c r="K192" i="5"/>
  <c r="U192" i="5"/>
  <c r="H218" i="5"/>
  <c r="P218" i="5"/>
  <c r="J217" i="5"/>
  <c r="S217" i="5"/>
  <c r="P215" i="5"/>
  <c r="G215" i="5"/>
  <c r="O214" i="5"/>
  <c r="F214" i="5"/>
  <c r="O213" i="5"/>
  <c r="F213" i="5"/>
  <c r="G211" i="5"/>
  <c r="H210" i="5"/>
  <c r="P210" i="5"/>
  <c r="J210" i="5"/>
  <c r="U203" i="5"/>
  <c r="G203" i="5"/>
  <c r="C196" i="5"/>
  <c r="M196" i="5"/>
  <c r="G196" i="5"/>
  <c r="P196" i="5"/>
  <c r="H196" i="5"/>
  <c r="R196" i="5"/>
  <c r="I196" i="5"/>
  <c r="S196" i="5"/>
  <c r="J196" i="5"/>
  <c r="T196" i="5"/>
  <c r="J193" i="5"/>
  <c r="O215" i="5"/>
  <c r="N214" i="5"/>
  <c r="N213" i="5"/>
  <c r="R211" i="5"/>
  <c r="T203" i="5"/>
  <c r="K189" i="5"/>
  <c r="T189" i="5"/>
  <c r="C189" i="5"/>
  <c r="N189" i="5"/>
  <c r="F189" i="5"/>
  <c r="O189" i="5"/>
  <c r="G189" i="5"/>
  <c r="P189" i="5"/>
  <c r="H189" i="5"/>
  <c r="R189" i="5"/>
  <c r="J189" i="5"/>
  <c r="U189" i="5"/>
  <c r="K177" i="5"/>
  <c r="T177" i="5"/>
  <c r="F177" i="5"/>
  <c r="N177" i="5"/>
  <c r="I177" i="5"/>
  <c r="U177" i="5"/>
  <c r="J177" i="5"/>
  <c r="M177" i="5"/>
  <c r="C177" i="5"/>
  <c r="P177" i="5"/>
  <c r="G171" i="5"/>
  <c r="O171" i="5"/>
  <c r="H171" i="5"/>
  <c r="P171" i="5"/>
  <c r="J171" i="5"/>
  <c r="S171" i="5"/>
  <c r="C171" i="5"/>
  <c r="T171" i="5"/>
  <c r="F171" i="5"/>
  <c r="U171" i="5"/>
  <c r="I171" i="5"/>
  <c r="K171" i="5"/>
  <c r="M171" i="5"/>
  <c r="F215" i="5"/>
  <c r="N215" i="5"/>
  <c r="H214" i="5"/>
  <c r="P214" i="5"/>
  <c r="J213" i="5"/>
  <c r="S213" i="5"/>
  <c r="F211" i="5"/>
  <c r="N211" i="5"/>
  <c r="H211" i="5"/>
  <c r="P211" i="5"/>
  <c r="F203" i="5"/>
  <c r="N203" i="5"/>
  <c r="H203" i="5"/>
  <c r="P203" i="5"/>
  <c r="J203" i="5"/>
  <c r="S203" i="5"/>
  <c r="K193" i="5"/>
  <c r="T193" i="5"/>
  <c r="F193" i="5"/>
  <c r="O193" i="5"/>
  <c r="G193" i="5"/>
  <c r="P193" i="5"/>
  <c r="H193" i="5"/>
  <c r="R193" i="5"/>
  <c r="I193" i="5"/>
  <c r="S193" i="5"/>
  <c r="C200" i="5"/>
  <c r="M200" i="5"/>
  <c r="G199" i="5"/>
  <c r="O199" i="5"/>
  <c r="R198" i="5"/>
  <c r="K197" i="5"/>
  <c r="T197" i="5"/>
  <c r="T188" i="5"/>
  <c r="J188" i="5"/>
  <c r="T187" i="5"/>
  <c r="J187" i="5"/>
  <c r="T186" i="5"/>
  <c r="J186" i="5"/>
  <c r="S185" i="5"/>
  <c r="I185" i="5"/>
  <c r="K181" i="5"/>
  <c r="T181" i="5"/>
  <c r="F181" i="5"/>
  <c r="N181" i="5"/>
  <c r="K180" i="5"/>
  <c r="T179" i="5"/>
  <c r="H179" i="5"/>
  <c r="I167" i="5"/>
  <c r="J206" i="5"/>
  <c r="S202" i="5"/>
  <c r="J202" i="5"/>
  <c r="U200" i="5"/>
  <c r="K200" i="5"/>
  <c r="U199" i="5"/>
  <c r="K199" i="5"/>
  <c r="U198" i="5"/>
  <c r="U197" i="5"/>
  <c r="J197" i="5"/>
  <c r="R188" i="5"/>
  <c r="H188" i="5"/>
  <c r="R187" i="5"/>
  <c r="H187" i="5"/>
  <c r="P186" i="5"/>
  <c r="G186" i="5"/>
  <c r="P185" i="5"/>
  <c r="G185" i="5"/>
  <c r="G183" i="5"/>
  <c r="O183" i="5"/>
  <c r="J183" i="5"/>
  <c r="S183" i="5"/>
  <c r="T180" i="5"/>
  <c r="I180" i="5"/>
  <c r="P179" i="5"/>
  <c r="U176" i="5"/>
  <c r="J176" i="5"/>
  <c r="C172" i="5"/>
  <c r="M172" i="5"/>
  <c r="F172" i="5"/>
  <c r="N172" i="5"/>
  <c r="H172" i="5"/>
  <c r="P172" i="5"/>
  <c r="T167" i="5"/>
  <c r="G179" i="5"/>
  <c r="O179" i="5"/>
  <c r="J179" i="5"/>
  <c r="S179" i="5"/>
  <c r="G167" i="5"/>
  <c r="O167" i="5"/>
  <c r="H167" i="5"/>
  <c r="P167" i="5"/>
  <c r="J167" i="5"/>
  <c r="S167" i="5"/>
  <c r="P206" i="5"/>
  <c r="P202" i="5"/>
  <c r="S200" i="5"/>
  <c r="I200" i="5"/>
  <c r="S199" i="5"/>
  <c r="I199" i="5"/>
  <c r="S198" i="5"/>
  <c r="R197" i="5"/>
  <c r="H197" i="5"/>
  <c r="O188" i="5"/>
  <c r="N187" i="5"/>
  <c r="N186" i="5"/>
  <c r="N185" i="5"/>
  <c r="C184" i="5"/>
  <c r="M184" i="5"/>
  <c r="U181" i="5"/>
  <c r="I181" i="5"/>
  <c r="R180" i="5"/>
  <c r="M179" i="5"/>
  <c r="S176" i="5"/>
  <c r="N167" i="5"/>
  <c r="C164" i="5"/>
  <c r="M164" i="5"/>
  <c r="F164" i="5"/>
  <c r="N164" i="5"/>
  <c r="H164" i="5"/>
  <c r="P164" i="5"/>
  <c r="C188" i="5"/>
  <c r="M188" i="5"/>
  <c r="G187" i="5"/>
  <c r="O187" i="5"/>
  <c r="I186" i="5"/>
  <c r="R186" i="5"/>
  <c r="K185" i="5"/>
  <c r="T185" i="5"/>
  <c r="C180" i="5"/>
  <c r="M180" i="5"/>
  <c r="H180" i="5"/>
  <c r="P180" i="5"/>
  <c r="C176" i="5"/>
  <c r="M176" i="5"/>
  <c r="F176" i="5"/>
  <c r="H176" i="5"/>
  <c r="P176" i="5"/>
  <c r="M167" i="5"/>
  <c r="N173" i="5"/>
  <c r="F173" i="5"/>
  <c r="N169" i="5"/>
  <c r="F169" i="5"/>
  <c r="N165" i="5"/>
  <c r="F165" i="5"/>
  <c r="R182" i="5"/>
  <c r="R178" i="5"/>
  <c r="R174" i="5"/>
  <c r="T173" i="5"/>
  <c r="K173" i="5"/>
  <c r="R170" i="5"/>
  <c r="T169" i="5"/>
  <c r="K169" i="5"/>
  <c r="R166" i="5"/>
  <c r="T165" i="5"/>
  <c r="K165" i="5"/>
  <c r="H163" i="5"/>
  <c r="I163" i="5"/>
  <c r="J163" i="5"/>
  <c r="K163" i="5"/>
  <c r="C163" i="5"/>
  <c r="M163" i="5"/>
  <c r="N163" i="5"/>
  <c r="L146" i="5"/>
  <c r="L138" i="5"/>
  <c r="M137" i="5"/>
  <c r="T130" i="5"/>
  <c r="J130" i="5"/>
  <c r="P129" i="5"/>
  <c r="G129" i="5"/>
  <c r="C122" i="5"/>
  <c r="M113" i="5"/>
  <c r="F161" i="5"/>
  <c r="G154" i="5"/>
  <c r="C153" i="5"/>
  <c r="R130" i="5"/>
  <c r="S122" i="5"/>
  <c r="C146" i="5"/>
  <c r="H138" i="5"/>
  <c r="J137" i="5"/>
  <c r="P130" i="5"/>
  <c r="F130" i="5"/>
  <c r="M129" i="5"/>
  <c r="R122" i="5"/>
  <c r="S114" i="5"/>
  <c r="G113" i="5"/>
  <c r="O161" i="5"/>
  <c r="N153" i="5"/>
  <c r="H130" i="5"/>
  <c r="C130" i="5"/>
  <c r="L129" i="5"/>
  <c r="N122" i="5"/>
  <c r="F113" i="5"/>
  <c r="N161" i="5"/>
  <c r="M153" i="5"/>
  <c r="J138" i="5"/>
  <c r="U138" i="5"/>
  <c r="C138" i="5"/>
  <c r="G137" i="5"/>
  <c r="N130" i="5"/>
  <c r="C114" i="5"/>
  <c r="U146" i="5"/>
  <c r="T138" i="5"/>
  <c r="U137" i="5"/>
  <c r="C137" i="5"/>
  <c r="L135" i="5"/>
  <c r="P131" i="5"/>
  <c r="G131" i="5"/>
  <c r="M130" i="5"/>
  <c r="U129" i="5"/>
  <c r="K129" i="5"/>
  <c r="R128" i="5"/>
  <c r="H128" i="5"/>
  <c r="G127" i="5"/>
  <c r="U123" i="5"/>
  <c r="J123" i="5"/>
  <c r="M122" i="5"/>
  <c r="O120" i="5"/>
  <c r="F120" i="5"/>
  <c r="J119" i="5"/>
  <c r="L115" i="5"/>
  <c r="F114" i="5"/>
  <c r="C113" i="5"/>
  <c r="L112" i="5"/>
  <c r="R111" i="5"/>
  <c r="M161" i="5"/>
  <c r="R160" i="5"/>
  <c r="G160" i="5"/>
  <c r="K159" i="5"/>
  <c r="C155" i="5"/>
  <c r="L153" i="5"/>
  <c r="P152" i="5"/>
  <c r="F152" i="5"/>
  <c r="J151" i="5"/>
  <c r="J146" i="5"/>
  <c r="T146" i="5"/>
  <c r="R138" i="5"/>
  <c r="T137" i="5"/>
  <c r="O131" i="5"/>
  <c r="F131" i="5"/>
  <c r="L130" i="5"/>
  <c r="T129" i="5"/>
  <c r="J129" i="5"/>
  <c r="G128" i="5"/>
  <c r="T123" i="5"/>
  <c r="I123" i="5"/>
  <c r="I122" i="5"/>
  <c r="N120" i="5"/>
  <c r="C120" i="5"/>
  <c r="I119" i="5"/>
  <c r="K115" i="5"/>
  <c r="U113" i="5"/>
  <c r="U112" i="5"/>
  <c r="J112" i="5"/>
  <c r="P111" i="5"/>
  <c r="L161" i="5"/>
  <c r="P160" i="5"/>
  <c r="F160" i="5"/>
  <c r="J159" i="5"/>
  <c r="R155" i="5"/>
  <c r="M154" i="5"/>
  <c r="G153" i="5"/>
  <c r="O152" i="5"/>
  <c r="U151" i="5"/>
  <c r="I151" i="5"/>
  <c r="U130" i="5"/>
  <c r="S129" i="5"/>
  <c r="O128" i="5"/>
  <c r="S123" i="5"/>
  <c r="U119" i="5"/>
  <c r="S112" i="5"/>
  <c r="U159" i="5"/>
  <c r="T151" i="5"/>
  <c r="O163" i="5"/>
  <c r="P163" i="5"/>
  <c r="U163" i="5"/>
  <c r="T163" i="5"/>
  <c r="U162" i="5"/>
  <c r="L162" i="5"/>
  <c r="G162" i="5"/>
  <c r="P161" i="5"/>
  <c r="H161" i="5"/>
  <c r="N158" i="5"/>
  <c r="F158" i="5"/>
  <c r="P157" i="5"/>
  <c r="H157" i="5"/>
  <c r="N154" i="5"/>
  <c r="F154" i="5"/>
  <c r="P153" i="5"/>
  <c r="H153" i="5"/>
  <c r="N150" i="5"/>
  <c r="F150" i="5"/>
  <c r="H149" i="5"/>
  <c r="T162" i="5"/>
  <c r="T158" i="5"/>
  <c r="K158" i="5"/>
  <c r="T154" i="5"/>
  <c r="K154" i="5"/>
  <c r="T150" i="5"/>
  <c r="K150" i="5"/>
  <c r="S162" i="5"/>
  <c r="S158" i="5"/>
  <c r="J158" i="5"/>
  <c r="J154" i="5"/>
  <c r="J150" i="5"/>
  <c r="U150" i="5"/>
  <c r="L150" i="5"/>
  <c r="R162" i="5"/>
  <c r="T161" i="5"/>
  <c r="K161" i="5"/>
  <c r="M160" i="5"/>
  <c r="C160" i="5"/>
  <c r="O159" i="5"/>
  <c r="G159" i="5"/>
  <c r="R158" i="5"/>
  <c r="I158" i="5"/>
  <c r="T157" i="5"/>
  <c r="K157" i="5"/>
  <c r="O155" i="5"/>
  <c r="G155" i="5"/>
  <c r="R154" i="5"/>
  <c r="I154" i="5"/>
  <c r="T153" i="5"/>
  <c r="K153" i="5"/>
  <c r="M152" i="5"/>
  <c r="C152" i="5"/>
  <c r="O151" i="5"/>
  <c r="G151" i="5"/>
  <c r="R150" i="5"/>
  <c r="I150" i="5"/>
  <c r="T149" i="5"/>
  <c r="K149" i="5"/>
  <c r="L158" i="5"/>
  <c r="U154" i="5"/>
  <c r="L154" i="5"/>
  <c r="P162" i="5"/>
  <c r="S161" i="5"/>
  <c r="J161" i="5"/>
  <c r="N159" i="5"/>
  <c r="F159" i="5"/>
  <c r="P158" i="5"/>
  <c r="H158" i="5"/>
  <c r="S157" i="5"/>
  <c r="J157" i="5"/>
  <c r="N155" i="5"/>
  <c r="F155" i="5"/>
  <c r="P154" i="5"/>
  <c r="H154" i="5"/>
  <c r="J153" i="5"/>
  <c r="N151" i="5"/>
  <c r="F151" i="5"/>
  <c r="P150" i="5"/>
  <c r="H150" i="5"/>
  <c r="J149" i="5"/>
  <c r="O162" i="5"/>
  <c r="R161" i="5"/>
  <c r="T160" i="5"/>
  <c r="K160" i="5"/>
  <c r="M159" i="5"/>
  <c r="O158" i="5"/>
  <c r="R157" i="5"/>
  <c r="T156" i="5"/>
  <c r="M155" i="5"/>
  <c r="O154" i="5"/>
  <c r="R153" i="5"/>
  <c r="T152" i="5"/>
  <c r="K152" i="5"/>
  <c r="M151" i="5"/>
  <c r="O150" i="5"/>
  <c r="R149" i="5"/>
  <c r="T148" i="5"/>
  <c r="K148" i="5"/>
  <c r="K144" i="5"/>
  <c r="T144" i="5"/>
  <c r="I121" i="5"/>
  <c r="R121" i="5"/>
  <c r="J121" i="5"/>
  <c r="S121" i="5"/>
  <c r="N145" i="5"/>
  <c r="C145" i="5"/>
  <c r="N144" i="5"/>
  <c r="C144" i="5"/>
  <c r="C143" i="5"/>
  <c r="M143" i="5"/>
  <c r="G142" i="5"/>
  <c r="O142" i="5"/>
  <c r="I141" i="5"/>
  <c r="R141" i="5"/>
  <c r="K140" i="5"/>
  <c r="T140" i="5"/>
  <c r="S127" i="5"/>
  <c r="I127" i="5"/>
  <c r="S126" i="5"/>
  <c r="F126" i="5"/>
  <c r="I125" i="5"/>
  <c r="R125" i="5"/>
  <c r="J125" i="5"/>
  <c r="S125" i="5"/>
  <c r="O121" i="5"/>
  <c r="C121" i="5"/>
  <c r="U118" i="5"/>
  <c r="J118" i="5"/>
  <c r="P117" i="5"/>
  <c r="U114" i="5"/>
  <c r="C111" i="5"/>
  <c r="M111" i="5"/>
  <c r="F111" i="5"/>
  <c r="N111" i="5"/>
  <c r="G111" i="5"/>
  <c r="O111" i="5"/>
  <c r="K110" i="5"/>
  <c r="I109" i="5"/>
  <c r="R109" i="5"/>
  <c r="J109" i="5"/>
  <c r="S109" i="5"/>
  <c r="K109" i="5"/>
  <c r="T109" i="5"/>
  <c r="M144" i="5"/>
  <c r="L145" i="5"/>
  <c r="I117" i="5"/>
  <c r="R117" i="5"/>
  <c r="J117" i="5"/>
  <c r="S117" i="5"/>
  <c r="G114" i="5"/>
  <c r="O114" i="5"/>
  <c r="H114" i="5"/>
  <c r="P114" i="5"/>
  <c r="I114" i="5"/>
  <c r="R114" i="5"/>
  <c r="R146" i="5"/>
  <c r="I146" i="5"/>
  <c r="T145" i="5"/>
  <c r="K145" i="5"/>
  <c r="U144" i="5"/>
  <c r="J144" i="5"/>
  <c r="T143" i="5"/>
  <c r="J143" i="5"/>
  <c r="T142" i="5"/>
  <c r="T141" i="5"/>
  <c r="J141" i="5"/>
  <c r="S140" i="5"/>
  <c r="I140" i="5"/>
  <c r="S139" i="5"/>
  <c r="I139" i="5"/>
  <c r="S138" i="5"/>
  <c r="I138" i="5"/>
  <c r="S137" i="5"/>
  <c r="H137" i="5"/>
  <c r="R136" i="5"/>
  <c r="H136" i="5"/>
  <c r="O127" i="5"/>
  <c r="M126" i="5"/>
  <c r="K125" i="5"/>
  <c r="G122" i="5"/>
  <c r="O122" i="5"/>
  <c r="H122" i="5"/>
  <c r="P122" i="5"/>
  <c r="L121" i="5"/>
  <c r="R118" i="5"/>
  <c r="M117" i="5"/>
  <c r="N114" i="5"/>
  <c r="T110" i="5"/>
  <c r="M145" i="5"/>
  <c r="U145" i="5"/>
  <c r="P146" i="5"/>
  <c r="S145" i="5"/>
  <c r="S144" i="5"/>
  <c r="I143" i="5"/>
  <c r="C127" i="5"/>
  <c r="M127" i="5"/>
  <c r="L126" i="5"/>
  <c r="K121" i="5"/>
  <c r="G118" i="5"/>
  <c r="O118" i="5"/>
  <c r="H118" i="5"/>
  <c r="P118" i="5"/>
  <c r="L117" i="5"/>
  <c r="M114" i="5"/>
  <c r="G110" i="5"/>
  <c r="O110" i="5"/>
  <c r="H110" i="5"/>
  <c r="P110" i="5"/>
  <c r="I110" i="5"/>
  <c r="R110" i="5"/>
  <c r="L144" i="5"/>
  <c r="N126" i="5"/>
  <c r="H146" i="5"/>
  <c r="J145" i="5"/>
  <c r="I144" i="5"/>
  <c r="S143" i="5"/>
  <c r="M147" i="5"/>
  <c r="O146" i="5"/>
  <c r="G146" i="5"/>
  <c r="R145" i="5"/>
  <c r="H145" i="5"/>
  <c r="R144" i="5"/>
  <c r="H144" i="5"/>
  <c r="R143" i="5"/>
  <c r="H143" i="5"/>
  <c r="R142" i="5"/>
  <c r="H142" i="5"/>
  <c r="P141" i="5"/>
  <c r="G141" i="5"/>
  <c r="P140" i="5"/>
  <c r="G140" i="5"/>
  <c r="P139" i="5"/>
  <c r="G139" i="5"/>
  <c r="P138" i="5"/>
  <c r="F138" i="5"/>
  <c r="O137" i="5"/>
  <c r="F137" i="5"/>
  <c r="O136" i="5"/>
  <c r="F136" i="5"/>
  <c r="O135" i="5"/>
  <c r="N134" i="5"/>
  <c r="N133" i="5"/>
  <c r="N132" i="5"/>
  <c r="C131" i="5"/>
  <c r="M131" i="5"/>
  <c r="G130" i="5"/>
  <c r="O130" i="5"/>
  <c r="I129" i="5"/>
  <c r="R129" i="5"/>
  <c r="K128" i="5"/>
  <c r="T128" i="5"/>
  <c r="L127" i="5"/>
  <c r="T125" i="5"/>
  <c r="G125" i="5"/>
  <c r="C123" i="5"/>
  <c r="M123" i="5"/>
  <c r="F123" i="5"/>
  <c r="N123" i="5"/>
  <c r="L122" i="5"/>
  <c r="U121" i="5"/>
  <c r="H121" i="5"/>
  <c r="R119" i="5"/>
  <c r="M118" i="5"/>
  <c r="K117" i="5"/>
  <c r="S115" i="5"/>
  <c r="L114" i="5"/>
  <c r="P113" i="5"/>
  <c r="J111" i="5"/>
  <c r="N110" i="5"/>
  <c r="G109" i="5"/>
  <c r="G126" i="5"/>
  <c r="O126" i="5"/>
  <c r="H126" i="5"/>
  <c r="P126" i="5"/>
  <c r="M121" i="5"/>
  <c r="N146" i="5"/>
  <c r="F146" i="5"/>
  <c r="P145" i="5"/>
  <c r="G145" i="5"/>
  <c r="P144" i="5"/>
  <c r="G144" i="5"/>
  <c r="P143" i="5"/>
  <c r="G143" i="5"/>
  <c r="P142" i="5"/>
  <c r="F142" i="5"/>
  <c r="I142" i="5" s="1"/>
  <c r="O141" i="5"/>
  <c r="F141" i="5"/>
  <c r="O140" i="5"/>
  <c r="F140" i="5"/>
  <c r="O139" i="5"/>
  <c r="N138" i="5"/>
  <c r="N137" i="5"/>
  <c r="N136" i="5"/>
  <c r="C135" i="5"/>
  <c r="M135" i="5"/>
  <c r="G134" i="5"/>
  <c r="O134" i="5"/>
  <c r="I133" i="5"/>
  <c r="R133" i="5"/>
  <c r="K132" i="5"/>
  <c r="T132" i="5"/>
  <c r="U127" i="5"/>
  <c r="K127" i="5"/>
  <c r="U126" i="5"/>
  <c r="J126" i="5"/>
  <c r="P125" i="5"/>
  <c r="F125" i="5"/>
  <c r="K122" i="5"/>
  <c r="T121" i="5"/>
  <c r="G121" i="5"/>
  <c r="C119" i="5"/>
  <c r="M119" i="5"/>
  <c r="F119" i="5"/>
  <c r="N119" i="5"/>
  <c r="L118" i="5"/>
  <c r="U117" i="5"/>
  <c r="H117" i="5"/>
  <c r="C115" i="5"/>
  <c r="M115" i="5"/>
  <c r="F115" i="5"/>
  <c r="N115" i="5"/>
  <c r="G115" i="5"/>
  <c r="K114" i="5"/>
  <c r="I113" i="5"/>
  <c r="R113" i="5"/>
  <c r="J113" i="5"/>
  <c r="S113" i="5"/>
  <c r="K113" i="5"/>
  <c r="T113" i="5"/>
  <c r="U111" i="5"/>
  <c r="I111" i="5"/>
  <c r="M110" i="5"/>
  <c r="U109" i="5"/>
  <c r="F109" i="5"/>
  <c r="N121" i="5"/>
  <c r="M146" i="5"/>
  <c r="O145" i="5"/>
  <c r="F145" i="5"/>
  <c r="O144" i="5"/>
  <c r="F144" i="5"/>
  <c r="O143" i="5"/>
  <c r="F143" i="5"/>
  <c r="N142" i="5"/>
  <c r="C142" i="5"/>
  <c r="N141" i="5"/>
  <c r="C141" i="5"/>
  <c r="N140" i="5"/>
  <c r="C140" i="5"/>
  <c r="C139" i="5"/>
  <c r="M139" i="5"/>
  <c r="G138" i="5"/>
  <c r="O138" i="5"/>
  <c r="I137" i="5"/>
  <c r="R137" i="5"/>
  <c r="K136" i="5"/>
  <c r="T136" i="5"/>
  <c r="L133" i="5"/>
  <c r="L132" i="5"/>
  <c r="T127" i="5"/>
  <c r="J127" i="5"/>
  <c r="T126" i="5"/>
  <c r="I126" i="5"/>
  <c r="O125" i="5"/>
  <c r="C125" i="5"/>
  <c r="U122" i="5"/>
  <c r="J122" i="5"/>
  <c r="P121" i="5"/>
  <c r="F121" i="5"/>
  <c r="O119" i="5"/>
  <c r="K118" i="5"/>
  <c r="T117" i="5"/>
  <c r="G117" i="5"/>
  <c r="P115" i="5"/>
  <c r="J114" i="5"/>
  <c r="N113" i="5"/>
  <c r="T111" i="5"/>
  <c r="H111" i="5"/>
  <c r="L110" i="5"/>
  <c r="P109" i="5"/>
  <c r="C109" i="5"/>
  <c r="T124" i="5"/>
  <c r="K124" i="5"/>
  <c r="T120" i="5"/>
  <c r="K120" i="5"/>
  <c r="T116" i="5"/>
  <c r="K116" i="5"/>
  <c r="T112" i="5"/>
  <c r="K112" i="5"/>
  <c r="T108" i="5"/>
  <c r="K108" i="5"/>
  <c r="U107" i="5"/>
  <c r="C107" i="5"/>
  <c r="P107" i="5"/>
  <c r="O107" i="5"/>
  <c r="T107" i="5"/>
  <c r="L107" i="5"/>
  <c r="N45" i="11"/>
  <c r="M38" i="11"/>
  <c r="M43" i="11"/>
  <c r="M35" i="11"/>
  <c r="N40" i="11"/>
  <c r="N32" i="11"/>
  <c r="M25" i="11"/>
  <c r="N17" i="11"/>
  <c r="N9" i="11"/>
  <c r="M13" i="11"/>
  <c r="C38" i="11"/>
  <c r="B33" i="11"/>
  <c r="C22" i="11"/>
  <c r="C9" i="11"/>
  <c r="M53" i="5"/>
  <c r="N53" i="5"/>
  <c r="I53" i="5"/>
  <c r="H53" i="5"/>
  <c r="L53" i="5"/>
  <c r="C19" i="11"/>
  <c r="M8" i="11"/>
  <c r="B45" i="11"/>
  <c r="M15" i="11"/>
  <c r="C17" i="11"/>
  <c r="C23" i="11"/>
  <c r="B25" i="11"/>
  <c r="M27" i="11"/>
  <c r="M28" i="11"/>
  <c r="B34" i="11"/>
  <c r="C35" i="11"/>
  <c r="C43" i="11"/>
  <c r="B37" i="11"/>
  <c r="M19" i="11"/>
  <c r="M20" i="11"/>
  <c r="C15" i="11"/>
  <c r="M24" i="11"/>
  <c r="C27" i="11"/>
  <c r="C39" i="11"/>
  <c r="C8" i="11"/>
  <c r="C18" i="11"/>
  <c r="N5" i="11"/>
  <c r="N12" i="11"/>
  <c r="B5" i="11"/>
  <c r="B12" i="11"/>
  <c r="B24" i="11"/>
  <c r="B28" i="11"/>
  <c r="B32" i="11"/>
  <c r="B40" i="11"/>
  <c r="B44" i="11"/>
  <c r="M7" i="11"/>
  <c r="M10" i="11"/>
  <c r="M14" i="11"/>
  <c r="M18" i="11"/>
  <c r="C20" i="11"/>
  <c r="M22" i="11"/>
  <c r="B7" i="11"/>
  <c r="B10" i="11"/>
  <c r="B14" i="11"/>
  <c r="J53" i="5"/>
  <c r="K53" i="5"/>
  <c r="M7" i="2"/>
  <c r="M5" i="2"/>
  <c r="B4" i="2"/>
  <c r="M8" i="2"/>
  <c r="B7" i="2"/>
  <c r="M9" i="2"/>
  <c r="M12" i="2"/>
  <c r="M13" i="2"/>
  <c r="M10" i="2"/>
  <c r="B9" i="2"/>
  <c r="B12" i="2"/>
  <c r="B13" i="2"/>
  <c r="B10" i="2"/>
  <c r="A2" i="9"/>
  <c r="A2" i="7"/>
  <c r="C55" i="8"/>
  <c r="C56" i="8"/>
  <c r="C57" i="8"/>
  <c r="K57" i="8" s="1"/>
  <c r="L57" i="8" s="1"/>
  <c r="C58" i="8"/>
  <c r="C59" i="8"/>
  <c r="K59" i="8" s="1"/>
  <c r="C60" i="8"/>
  <c r="C61" i="8"/>
  <c r="K61" i="8" s="1"/>
  <c r="C62" i="8"/>
  <c r="C63" i="8"/>
  <c r="C64" i="8"/>
  <c r="P64" i="8" s="1"/>
  <c r="C65" i="8"/>
  <c r="C66" i="8"/>
  <c r="C67" i="8"/>
  <c r="C68" i="8"/>
  <c r="C69" i="8"/>
  <c r="C70" i="8"/>
  <c r="C71" i="8"/>
  <c r="K71" i="8" s="1"/>
  <c r="C72" i="8"/>
  <c r="C73" i="8"/>
  <c r="K73" i="8" s="1"/>
  <c r="C74" i="8"/>
  <c r="C75" i="8"/>
  <c r="B75" i="8" s="1"/>
  <c r="C76" i="8"/>
  <c r="C77" i="8"/>
  <c r="C78" i="8"/>
  <c r="C79" i="8"/>
  <c r="C80" i="8"/>
  <c r="C81" i="8"/>
  <c r="C82" i="8"/>
  <c r="C83" i="8"/>
  <c r="J83" i="8" s="1"/>
  <c r="C84" i="8"/>
  <c r="O84" i="8" s="1"/>
  <c r="C85" i="8"/>
  <c r="C86" i="8"/>
  <c r="O86" i="8" s="1"/>
  <c r="C87" i="8"/>
  <c r="C88" i="8"/>
  <c r="M88" i="8" s="1"/>
  <c r="C89" i="8"/>
  <c r="C90" i="8"/>
  <c r="C91" i="8"/>
  <c r="C92" i="8"/>
  <c r="C93" i="8"/>
  <c r="C94" i="8"/>
  <c r="O94" i="8" s="1"/>
  <c r="C95" i="8"/>
  <c r="C96" i="8"/>
  <c r="O96" i="8" s="1"/>
  <c r="C97" i="8"/>
  <c r="C98" i="8"/>
  <c r="C99" i="8"/>
  <c r="C100" i="8"/>
  <c r="M100" i="8" s="1"/>
  <c r="C101" i="8"/>
  <c r="C102" i="8"/>
  <c r="C103" i="8"/>
  <c r="B58" i="5"/>
  <c r="U58" i="5" s="1"/>
  <c r="B59" i="5"/>
  <c r="U59" i="5" s="1"/>
  <c r="B60" i="5"/>
  <c r="B61" i="5"/>
  <c r="O61" i="5" s="1"/>
  <c r="B62" i="5"/>
  <c r="B63" i="5"/>
  <c r="U63" i="5" s="1"/>
  <c r="B64" i="5"/>
  <c r="F64" i="5" s="1"/>
  <c r="B65" i="5"/>
  <c r="U65" i="5" s="1"/>
  <c r="B66" i="5"/>
  <c r="B67" i="5"/>
  <c r="U67" i="5" s="1"/>
  <c r="B68" i="5"/>
  <c r="F68" i="5" s="1"/>
  <c r="B69" i="5"/>
  <c r="B70" i="5"/>
  <c r="B71" i="5"/>
  <c r="U71" i="5" s="1"/>
  <c r="B72" i="5"/>
  <c r="F72" i="5" s="1"/>
  <c r="B73" i="5"/>
  <c r="B74" i="5"/>
  <c r="B75" i="5"/>
  <c r="U75" i="5" s="1"/>
  <c r="B76" i="5"/>
  <c r="F76" i="5" s="1"/>
  <c r="B77" i="5"/>
  <c r="U77" i="5" s="1"/>
  <c r="B78" i="5"/>
  <c r="B79" i="5"/>
  <c r="U79" i="5" s="1"/>
  <c r="B80" i="5"/>
  <c r="B81" i="5"/>
  <c r="U81" i="5" s="1"/>
  <c r="B82" i="5"/>
  <c r="U82" i="5" s="1"/>
  <c r="B83" i="5"/>
  <c r="B84" i="5"/>
  <c r="U84" i="5" s="1"/>
  <c r="B85" i="5"/>
  <c r="C85" i="5" s="1"/>
  <c r="B86" i="5"/>
  <c r="U86" i="5" s="1"/>
  <c r="B87" i="5"/>
  <c r="B88" i="5"/>
  <c r="S88" i="5" s="1"/>
  <c r="B89" i="5"/>
  <c r="S89" i="5" s="1"/>
  <c r="B90" i="5"/>
  <c r="S90" i="5" s="1"/>
  <c r="B91" i="5"/>
  <c r="S91" i="5" s="1"/>
  <c r="B92" i="5"/>
  <c r="S92" i="5" s="1"/>
  <c r="B93" i="5"/>
  <c r="B94" i="5"/>
  <c r="B95" i="5"/>
  <c r="B96" i="5"/>
  <c r="B97" i="5"/>
  <c r="B98" i="5"/>
  <c r="B99" i="5"/>
  <c r="B100" i="5"/>
  <c r="B101" i="5"/>
  <c r="B102" i="5"/>
  <c r="C102" i="5" s="1"/>
  <c r="B103" i="5"/>
  <c r="B104" i="5"/>
  <c r="F104" i="5" s="1"/>
  <c r="B105" i="5"/>
  <c r="H105" i="5" s="1"/>
  <c r="B106" i="5"/>
  <c r="F106" i="5" s="1"/>
  <c r="C54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N33" i="8" s="1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P52" i="8" s="1"/>
  <c r="C53" i="8"/>
  <c r="I53" i="8" s="1"/>
  <c r="C2" i="8"/>
  <c r="O2" i="8" s="1"/>
  <c r="S4" i="2"/>
  <c r="T4" i="2"/>
  <c r="S5" i="2"/>
  <c r="T5" i="2"/>
  <c r="S6" i="2"/>
  <c r="T6" i="2"/>
  <c r="S7" i="2"/>
  <c r="T7" i="2"/>
  <c r="S8" i="2"/>
  <c r="T8" i="2"/>
  <c r="G7" i="2"/>
  <c r="H7" i="2"/>
  <c r="G8" i="2"/>
  <c r="H8" i="2"/>
  <c r="B57" i="5"/>
  <c r="L57" i="5" s="1"/>
  <c r="J47" i="5" l="1"/>
  <c r="N47" i="5"/>
  <c r="H47" i="5"/>
  <c r="F100" i="5"/>
  <c r="S100" i="5"/>
  <c r="U97" i="5"/>
  <c r="S97" i="5"/>
  <c r="U101" i="5"/>
  <c r="S101" i="5"/>
  <c r="C99" i="5"/>
  <c r="S99" i="5"/>
  <c r="M98" i="5"/>
  <c r="S98" i="5"/>
  <c r="U95" i="5"/>
  <c r="S95" i="5"/>
  <c r="P94" i="5"/>
  <c r="S94" i="5"/>
  <c r="U93" i="5"/>
  <c r="S93" i="5"/>
  <c r="C91" i="5"/>
  <c r="U92" i="5"/>
  <c r="U90" i="5"/>
  <c r="U88" i="5"/>
  <c r="P96" i="5"/>
  <c r="S96" i="5"/>
  <c r="J142" i="5"/>
  <c r="M142" i="5"/>
  <c r="K142" i="5"/>
  <c r="K198" i="5"/>
  <c r="H198" i="5"/>
  <c r="M198" i="5"/>
  <c r="N198" i="5"/>
  <c r="I198" i="5"/>
  <c r="G198" i="5"/>
  <c r="H148" i="5"/>
  <c r="N148" i="5"/>
  <c r="J43" i="5"/>
  <c r="H43" i="5"/>
  <c r="G43" i="5"/>
  <c r="I43" i="5"/>
  <c r="N43" i="5"/>
  <c r="H51" i="5"/>
  <c r="M51" i="5"/>
  <c r="K51" i="5"/>
  <c r="M44" i="11"/>
  <c r="N44" i="11"/>
  <c r="K156" i="5"/>
  <c r="M156" i="5"/>
  <c r="H156" i="5"/>
  <c r="N156" i="5"/>
  <c r="J107" i="5"/>
  <c r="I107" i="5"/>
  <c r="H107" i="5"/>
  <c r="M107" i="5"/>
  <c r="G107" i="5"/>
  <c r="K107" i="5"/>
  <c r="I162" i="5"/>
  <c r="H162" i="5"/>
  <c r="J162" i="5"/>
  <c r="K162" i="5"/>
  <c r="N162" i="5"/>
  <c r="M162" i="5"/>
  <c r="R57" i="5"/>
  <c r="U99" i="5"/>
  <c r="T106" i="5"/>
  <c r="S106" i="5"/>
  <c r="K100" i="8"/>
  <c r="R106" i="5"/>
  <c r="K106" i="5"/>
  <c r="N106" i="5"/>
  <c r="G102" i="5"/>
  <c r="R98" i="5"/>
  <c r="P59" i="5"/>
  <c r="I88" i="8"/>
  <c r="O98" i="5"/>
  <c r="U104" i="5"/>
  <c r="O100" i="5"/>
  <c r="U91" i="5"/>
  <c r="U85" i="5"/>
  <c r="M106" i="5"/>
  <c r="I106" i="5"/>
  <c r="R102" i="5"/>
  <c r="P102" i="5"/>
  <c r="O102" i="5"/>
  <c r="K102" i="5"/>
  <c r="I102" i="5"/>
  <c r="U73" i="5"/>
  <c r="O100" i="8"/>
  <c r="I100" i="8"/>
  <c r="H91" i="5"/>
  <c r="O71" i="8"/>
  <c r="U72" i="5"/>
  <c r="P76" i="5"/>
  <c r="N83" i="8"/>
  <c r="O59" i="8"/>
  <c r="P91" i="5"/>
  <c r="N40" i="8"/>
  <c r="U68" i="5"/>
  <c r="O61" i="8"/>
  <c r="U94" i="5"/>
  <c r="P57" i="8"/>
  <c r="J12" i="8"/>
  <c r="P46" i="8"/>
  <c r="D24" i="8"/>
  <c r="F24" i="8" s="1"/>
  <c r="P24" i="8"/>
  <c r="M24" i="8"/>
  <c r="K24" i="8"/>
  <c r="L24" i="8" s="1"/>
  <c r="O5" i="8"/>
  <c r="N44" i="8"/>
  <c r="M44" i="8"/>
  <c r="D44" i="8"/>
  <c r="F44" i="8" s="1"/>
  <c r="J22" i="8"/>
  <c r="K3" i="8"/>
  <c r="S104" i="5"/>
  <c r="J104" i="5"/>
  <c r="K100" i="5"/>
  <c r="O75" i="8"/>
  <c r="K44" i="8"/>
  <c r="L44" i="8" s="1"/>
  <c r="K40" i="8"/>
  <c r="L40" i="8" s="1"/>
  <c r="P26" i="8"/>
  <c r="P15" i="8"/>
  <c r="P13" i="8"/>
  <c r="P104" i="5"/>
  <c r="H104" i="5"/>
  <c r="U102" i="5"/>
  <c r="U100" i="5"/>
  <c r="J100" i="5"/>
  <c r="U96" i="5"/>
  <c r="U69" i="5"/>
  <c r="U64" i="5"/>
  <c r="O88" i="8"/>
  <c r="K75" i="8"/>
  <c r="O73" i="8"/>
  <c r="P44" i="8"/>
  <c r="I44" i="8"/>
  <c r="P32" i="8"/>
  <c r="J23" i="8"/>
  <c r="P17" i="8"/>
  <c r="K15" i="8"/>
  <c r="L15" i="8" s="1"/>
  <c r="I13" i="8"/>
  <c r="N104" i="5"/>
  <c r="P100" i="5"/>
  <c r="K88" i="8"/>
  <c r="I75" i="8"/>
  <c r="C77" i="5"/>
  <c r="F77" i="5"/>
  <c r="M77" i="5" s="1"/>
  <c r="N77" i="5"/>
  <c r="H77" i="5"/>
  <c r="P77" i="5"/>
  <c r="F62" i="5"/>
  <c r="U62" i="5"/>
  <c r="K90" i="8"/>
  <c r="O90" i="8"/>
  <c r="J56" i="8"/>
  <c r="N56" i="8"/>
  <c r="N46" i="8"/>
  <c r="C100" i="5"/>
  <c r="I100" i="5"/>
  <c r="M100" i="5"/>
  <c r="R100" i="5"/>
  <c r="S77" i="5"/>
  <c r="F74" i="5"/>
  <c r="U74" i="5"/>
  <c r="L102" i="8"/>
  <c r="P102" i="8"/>
  <c r="L72" i="8"/>
  <c r="P72" i="8"/>
  <c r="K65" i="8"/>
  <c r="O65" i="8"/>
  <c r="K46" i="8"/>
  <c r="L46" i="8" s="1"/>
  <c r="O24" i="8"/>
  <c r="J24" i="8"/>
  <c r="B24" i="8"/>
  <c r="O22" i="8"/>
  <c r="N13" i="8"/>
  <c r="P12" i="8"/>
  <c r="H106" i="5"/>
  <c r="P106" i="5"/>
  <c r="U106" i="5"/>
  <c r="F102" i="5"/>
  <c r="J102" i="5"/>
  <c r="N102" i="5"/>
  <c r="S102" i="5"/>
  <c r="T100" i="5"/>
  <c r="N100" i="5"/>
  <c r="H100" i="5"/>
  <c r="C89" i="5"/>
  <c r="U89" i="5"/>
  <c r="C87" i="5"/>
  <c r="U87" i="5"/>
  <c r="F70" i="5"/>
  <c r="U70" i="5"/>
  <c r="J87" i="8"/>
  <c r="N87" i="8"/>
  <c r="I46" i="8"/>
  <c r="O44" i="8"/>
  <c r="J44" i="8"/>
  <c r="P40" i="8"/>
  <c r="N24" i="8"/>
  <c r="O3" i="8"/>
  <c r="O106" i="5"/>
  <c r="J106" i="5"/>
  <c r="T102" i="5"/>
  <c r="M102" i="5"/>
  <c r="H102" i="5"/>
  <c r="G100" i="5"/>
  <c r="K98" i="5"/>
  <c r="T98" i="5"/>
  <c r="F66" i="5"/>
  <c r="U66" i="5"/>
  <c r="J99" i="8"/>
  <c r="N99" i="8"/>
  <c r="M84" i="8"/>
  <c r="I84" i="8"/>
  <c r="K84" i="8"/>
  <c r="L84" i="8" s="1"/>
  <c r="K67" i="8"/>
  <c r="O67" i="8"/>
  <c r="B57" i="8"/>
  <c r="J57" i="8"/>
  <c r="O57" i="8"/>
  <c r="D57" i="8"/>
  <c r="F57" i="8" s="1"/>
  <c r="M57" i="8"/>
  <c r="I57" i="8"/>
  <c r="N57" i="8"/>
  <c r="M75" i="8"/>
  <c r="P36" i="8"/>
  <c r="K36" i="8"/>
  <c r="L36" i="8" s="1"/>
  <c r="N36" i="8"/>
  <c r="N35" i="8"/>
  <c r="K32" i="8"/>
  <c r="L32" i="8" s="1"/>
  <c r="C103" i="5"/>
  <c r="U103" i="5"/>
  <c r="P90" i="5"/>
  <c r="P88" i="5"/>
  <c r="H86" i="5"/>
  <c r="P86" i="5"/>
  <c r="H84" i="5"/>
  <c r="P84" i="5"/>
  <c r="C80" i="5"/>
  <c r="F75" i="5"/>
  <c r="J75" i="5"/>
  <c r="N75" i="5"/>
  <c r="S75" i="5"/>
  <c r="F73" i="5"/>
  <c r="J73" i="5"/>
  <c r="N73" i="5"/>
  <c r="S73" i="5"/>
  <c r="F71" i="5"/>
  <c r="J71" i="5"/>
  <c r="N71" i="5"/>
  <c r="S71" i="5"/>
  <c r="F69" i="5"/>
  <c r="J69" i="5"/>
  <c r="N69" i="5"/>
  <c r="S69" i="5"/>
  <c r="F67" i="5"/>
  <c r="J67" i="5" s="1"/>
  <c r="S67" i="5"/>
  <c r="F65" i="5"/>
  <c r="J65" i="5" s="1"/>
  <c r="N65" i="5"/>
  <c r="S65" i="5"/>
  <c r="F63" i="5"/>
  <c r="J63" i="5" s="1"/>
  <c r="S63" i="5"/>
  <c r="J103" i="8"/>
  <c r="N103" i="8"/>
  <c r="N32" i="8"/>
  <c r="N31" i="8"/>
  <c r="M3" i="8"/>
  <c r="C106" i="5"/>
  <c r="G106" i="5"/>
  <c r="C104" i="5"/>
  <c r="G104" i="5"/>
  <c r="I104" i="5"/>
  <c r="K104" i="5"/>
  <c r="M104" i="5"/>
  <c r="O104" i="5"/>
  <c r="R104" i="5"/>
  <c r="T104" i="5"/>
  <c r="C101" i="5"/>
  <c r="C97" i="5"/>
  <c r="H97" i="5"/>
  <c r="P97" i="5"/>
  <c r="C95" i="5"/>
  <c r="H95" i="5"/>
  <c r="P95" i="5"/>
  <c r="C93" i="5"/>
  <c r="P93" i="5"/>
  <c r="C82" i="5"/>
  <c r="U80" i="5"/>
  <c r="P75" i="5"/>
  <c r="H75" i="5"/>
  <c r="P73" i="5"/>
  <c r="H73" i="5"/>
  <c r="P71" i="5"/>
  <c r="H71" i="5"/>
  <c r="P69" i="5"/>
  <c r="H69" i="5"/>
  <c r="P67" i="5"/>
  <c r="P65" i="5"/>
  <c r="H65" i="5"/>
  <c r="P63" i="5"/>
  <c r="H63" i="5"/>
  <c r="K2" i="8"/>
  <c r="P2" i="8"/>
  <c r="P50" i="8"/>
  <c r="K50" i="8"/>
  <c r="L50" i="8" s="1"/>
  <c r="P42" i="8"/>
  <c r="I40" i="8"/>
  <c r="P34" i="8"/>
  <c r="N29" i="8"/>
  <c r="P9" i="8"/>
  <c r="U105" i="5"/>
  <c r="C98" i="5"/>
  <c r="G98" i="5"/>
  <c r="I98" i="5"/>
  <c r="C96" i="5"/>
  <c r="O96" i="5"/>
  <c r="R96" i="5"/>
  <c r="T96" i="5"/>
  <c r="C94" i="5"/>
  <c r="M94" i="5"/>
  <c r="O94" i="5"/>
  <c r="R94" i="5"/>
  <c r="T94" i="5"/>
  <c r="C92" i="5"/>
  <c r="O92" i="5"/>
  <c r="R92" i="5"/>
  <c r="T92" i="5"/>
  <c r="C90" i="5"/>
  <c r="G90" i="5"/>
  <c r="I90" i="5"/>
  <c r="K90" i="5"/>
  <c r="O90" i="5"/>
  <c r="R90" i="5"/>
  <c r="T90" i="5"/>
  <c r="C88" i="5"/>
  <c r="O88" i="5"/>
  <c r="R88" i="5"/>
  <c r="T88" i="5"/>
  <c r="C86" i="5"/>
  <c r="G86" i="5"/>
  <c r="I86" i="5"/>
  <c r="K86" i="5"/>
  <c r="M86" i="5"/>
  <c r="O86" i="5"/>
  <c r="R86" i="5"/>
  <c r="T86" i="5"/>
  <c r="C84" i="5"/>
  <c r="G84" i="5"/>
  <c r="I84" i="5"/>
  <c r="K84" i="5"/>
  <c r="M84" i="5"/>
  <c r="O84" i="5"/>
  <c r="R84" i="5"/>
  <c r="T84" i="5"/>
  <c r="C83" i="5"/>
  <c r="S83" i="5"/>
  <c r="C81" i="5"/>
  <c r="F81" i="5"/>
  <c r="J81" i="5" s="1"/>
  <c r="S81" i="5"/>
  <c r="C79" i="5"/>
  <c r="F79" i="5"/>
  <c r="J79" i="5" s="1"/>
  <c r="S79" i="5"/>
  <c r="F61" i="5"/>
  <c r="I61" i="5" s="1"/>
  <c r="R61" i="5"/>
  <c r="C59" i="5"/>
  <c r="I59" i="5"/>
  <c r="M59" i="5"/>
  <c r="O59" i="5"/>
  <c r="R59" i="5"/>
  <c r="T59" i="5"/>
  <c r="K98" i="8"/>
  <c r="O98" i="8"/>
  <c r="I92" i="8"/>
  <c r="M92" i="8"/>
  <c r="K92" i="8"/>
  <c r="B78" i="8"/>
  <c r="I78" i="8"/>
  <c r="M78" i="8"/>
  <c r="K78" i="8"/>
  <c r="K76" i="8"/>
  <c r="L76" i="8" s="1"/>
  <c r="O76" i="8"/>
  <c r="K63" i="8"/>
  <c r="O63" i="8"/>
  <c r="P60" i="8"/>
  <c r="O53" i="8"/>
  <c r="K53" i="8"/>
  <c r="N49" i="8"/>
  <c r="N39" i="8"/>
  <c r="P30" i="8"/>
  <c r="K30" i="8"/>
  <c r="L30" i="8" s="1"/>
  <c r="P19" i="8"/>
  <c r="K19" i="8"/>
  <c r="L19" i="8" s="1"/>
  <c r="O7" i="8"/>
  <c r="K7" i="8"/>
  <c r="H98" i="5"/>
  <c r="P92" i="5"/>
  <c r="D2" i="8"/>
  <c r="F2" i="8" s="1"/>
  <c r="M2" i="8"/>
  <c r="A2" i="8" s="1"/>
  <c r="A3" i="8" s="1"/>
  <c r="M53" i="8"/>
  <c r="N50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P103" i="5"/>
  <c r="H103" i="5"/>
  <c r="P101" i="5"/>
  <c r="P99" i="5"/>
  <c r="H99" i="5"/>
  <c r="U98" i="5"/>
  <c r="P98" i="5"/>
  <c r="N98" i="5"/>
  <c r="J98" i="5"/>
  <c r="F98" i="5"/>
  <c r="F96" i="5"/>
  <c r="G96" i="5" s="1"/>
  <c r="N94" i="5"/>
  <c r="F94" i="5"/>
  <c r="G94" i="5" s="1"/>
  <c r="J92" i="5"/>
  <c r="F92" i="5"/>
  <c r="H92" i="5" s="1"/>
  <c r="N90" i="5"/>
  <c r="J90" i="5"/>
  <c r="F90" i="5"/>
  <c r="M90" i="5" s="1"/>
  <c r="F88" i="5"/>
  <c r="H88" i="5" s="1"/>
  <c r="S86" i="5"/>
  <c r="N86" i="5"/>
  <c r="J86" i="5"/>
  <c r="F86" i="5"/>
  <c r="S84" i="5"/>
  <c r="N84" i="5"/>
  <c r="J84" i="5"/>
  <c r="F84" i="5"/>
  <c r="P81" i="5"/>
  <c r="H81" i="5"/>
  <c r="P79" i="5"/>
  <c r="H79" i="5"/>
  <c r="F78" i="5"/>
  <c r="R78" i="5"/>
  <c r="C75" i="5"/>
  <c r="G75" i="5"/>
  <c r="I75" i="5"/>
  <c r="K75" i="5"/>
  <c r="M75" i="5"/>
  <c r="O75" i="5"/>
  <c r="R75" i="5"/>
  <c r="T75" i="5"/>
  <c r="C73" i="5"/>
  <c r="G73" i="5"/>
  <c r="I73" i="5"/>
  <c r="K73" i="5"/>
  <c r="M73" i="5"/>
  <c r="O73" i="5"/>
  <c r="R73" i="5"/>
  <c r="T73" i="5"/>
  <c r="C71" i="5"/>
  <c r="G71" i="5"/>
  <c r="I71" i="5"/>
  <c r="K71" i="5"/>
  <c r="M71" i="5"/>
  <c r="O71" i="5"/>
  <c r="R71" i="5"/>
  <c r="T71" i="5"/>
  <c r="C69" i="5"/>
  <c r="G69" i="5"/>
  <c r="I69" i="5"/>
  <c r="K69" i="5"/>
  <c r="M69" i="5"/>
  <c r="O69" i="5"/>
  <c r="R69" i="5"/>
  <c r="T69" i="5"/>
  <c r="C67" i="5"/>
  <c r="G67" i="5"/>
  <c r="I67" i="5"/>
  <c r="K67" i="5"/>
  <c r="M67" i="5"/>
  <c r="O67" i="5"/>
  <c r="R67" i="5"/>
  <c r="T67" i="5"/>
  <c r="C65" i="5"/>
  <c r="G65" i="5"/>
  <c r="I65" i="5"/>
  <c r="K65" i="5"/>
  <c r="M65" i="5"/>
  <c r="O65" i="5"/>
  <c r="R65" i="5"/>
  <c r="T65" i="5"/>
  <c r="C63" i="5"/>
  <c r="G63" i="5"/>
  <c r="I63" i="5"/>
  <c r="K63" i="5"/>
  <c r="M63" i="5"/>
  <c r="O63" i="5"/>
  <c r="R63" i="5"/>
  <c r="T63" i="5"/>
  <c r="T61" i="5"/>
  <c r="K61" i="5"/>
  <c r="S59" i="5"/>
  <c r="J59" i="5"/>
  <c r="F59" i="5"/>
  <c r="H59" i="5" s="1"/>
  <c r="I96" i="8"/>
  <c r="M96" i="8"/>
  <c r="K96" i="8"/>
  <c r="O92" i="8"/>
  <c r="K82" i="8"/>
  <c r="O82" i="8"/>
  <c r="O78" i="8"/>
  <c r="K69" i="8"/>
  <c r="O69" i="8"/>
  <c r="J95" i="8"/>
  <c r="N95" i="8"/>
  <c r="J91" i="8"/>
  <c r="N91" i="8"/>
  <c r="J77" i="8"/>
  <c r="N77" i="8"/>
  <c r="L68" i="8"/>
  <c r="P68" i="8"/>
  <c r="B52" i="8"/>
  <c r="J52" i="8"/>
  <c r="N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54" i="8"/>
  <c r="K54" i="8"/>
  <c r="L54" i="8" s="1"/>
  <c r="B54" i="8"/>
  <c r="M54" i="8"/>
  <c r="J2" i="8"/>
  <c r="L2" i="8"/>
  <c r="N2" i="8"/>
  <c r="B53" i="8"/>
  <c r="D53" i="8"/>
  <c r="F53" i="8" s="1"/>
  <c r="J53" i="8"/>
  <c r="L53" i="8"/>
  <c r="N53" i="8"/>
  <c r="P53" i="8"/>
  <c r="L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54" i="8"/>
  <c r="S60" i="5"/>
  <c r="P58" i="5"/>
  <c r="B102" i="8"/>
  <c r="D102" i="8"/>
  <c r="F102" i="8" s="1"/>
  <c r="I102" i="8"/>
  <c r="K102" i="8"/>
  <c r="M102" i="8"/>
  <c r="O102" i="8"/>
  <c r="J97" i="8"/>
  <c r="N97" i="8"/>
  <c r="B94" i="8"/>
  <c r="D94" i="8"/>
  <c r="F94" i="8" s="1"/>
  <c r="J94" i="8"/>
  <c r="L94" i="8"/>
  <c r="N94" i="8"/>
  <c r="P94" i="8"/>
  <c r="I94" i="8"/>
  <c r="M94" i="8"/>
  <c r="J89" i="8"/>
  <c r="N89" i="8"/>
  <c r="B86" i="8"/>
  <c r="D86" i="8"/>
  <c r="F86" i="8" s="1"/>
  <c r="J86" i="8"/>
  <c r="N86" i="8"/>
  <c r="P86" i="8"/>
  <c r="I86" i="8"/>
  <c r="M86" i="8"/>
  <c r="J81" i="8"/>
  <c r="N81" i="8"/>
  <c r="L70" i="8"/>
  <c r="P70" i="8"/>
  <c r="P62" i="8"/>
  <c r="I55" i="8"/>
  <c r="N55" i="8"/>
  <c r="K55" i="8"/>
  <c r="L55" i="8" s="1"/>
  <c r="P105" i="5"/>
  <c r="S103" i="5"/>
  <c r="N103" i="5"/>
  <c r="J103" i="5"/>
  <c r="F103" i="5"/>
  <c r="F101" i="5"/>
  <c r="H101" i="5" s="1"/>
  <c r="N99" i="5"/>
  <c r="J99" i="5"/>
  <c r="F99" i="5"/>
  <c r="N97" i="5"/>
  <c r="J97" i="5"/>
  <c r="F97" i="5"/>
  <c r="N95" i="5"/>
  <c r="J95" i="5"/>
  <c r="F95" i="5"/>
  <c r="N93" i="5"/>
  <c r="F93" i="5"/>
  <c r="J93" i="5" s="1"/>
  <c r="N91" i="5"/>
  <c r="J91" i="5"/>
  <c r="F91" i="5"/>
  <c r="P89" i="5"/>
  <c r="P87" i="5"/>
  <c r="H87" i="5"/>
  <c r="P85" i="5"/>
  <c r="H85" i="5"/>
  <c r="P82" i="5"/>
  <c r="P80" i="5"/>
  <c r="T77" i="5"/>
  <c r="R77" i="5"/>
  <c r="O77" i="5"/>
  <c r="G77" i="5"/>
  <c r="U76" i="5"/>
  <c r="P74" i="5"/>
  <c r="H74" i="5"/>
  <c r="P72" i="5"/>
  <c r="H72" i="5"/>
  <c r="P70" i="5"/>
  <c r="H70" i="5"/>
  <c r="P68" i="5"/>
  <c r="H68" i="5"/>
  <c r="P66" i="5"/>
  <c r="H66" i="5"/>
  <c r="P64" i="5"/>
  <c r="H64" i="5"/>
  <c r="P62" i="5"/>
  <c r="H62" i="5"/>
  <c r="U61" i="5"/>
  <c r="S61" i="5"/>
  <c r="P61" i="5"/>
  <c r="N61" i="5"/>
  <c r="J61" i="5"/>
  <c r="H61" i="5"/>
  <c r="N102" i="8"/>
  <c r="J102" i="8"/>
  <c r="J101" i="8"/>
  <c r="N101" i="8"/>
  <c r="B98" i="8"/>
  <c r="D98" i="8"/>
  <c r="F98" i="8" s="1"/>
  <c r="J98" i="8"/>
  <c r="L98" i="8"/>
  <c r="N98" i="8"/>
  <c r="P98" i="8"/>
  <c r="I98" i="8"/>
  <c r="M98" i="8"/>
  <c r="K94" i="8"/>
  <c r="J93" i="8"/>
  <c r="N93" i="8"/>
  <c r="B90" i="8"/>
  <c r="D90" i="8"/>
  <c r="F90" i="8" s="1"/>
  <c r="J90" i="8"/>
  <c r="L90" i="8"/>
  <c r="N90" i="8"/>
  <c r="P90" i="8"/>
  <c r="I90" i="8"/>
  <c r="M90" i="8"/>
  <c r="K86" i="8"/>
  <c r="L86" i="8" s="1"/>
  <c r="J85" i="8"/>
  <c r="N85" i="8"/>
  <c r="B82" i="8"/>
  <c r="D82" i="8"/>
  <c r="F82" i="8" s="1"/>
  <c r="J82" i="8"/>
  <c r="L82" i="8"/>
  <c r="N82" i="8"/>
  <c r="P82" i="8"/>
  <c r="I82" i="8"/>
  <c r="M82" i="8"/>
  <c r="L74" i="8"/>
  <c r="P74" i="8"/>
  <c r="L66" i="8"/>
  <c r="P66" i="8"/>
  <c r="P58" i="8"/>
  <c r="P55" i="8"/>
  <c r="B100" i="8"/>
  <c r="D100" i="8"/>
  <c r="F100" i="8" s="1"/>
  <c r="J100" i="8"/>
  <c r="L100" i="8"/>
  <c r="N100" i="8"/>
  <c r="P100" i="8"/>
  <c r="B96" i="8"/>
  <c r="D96" i="8"/>
  <c r="F96" i="8" s="1"/>
  <c r="J96" i="8"/>
  <c r="L96" i="8"/>
  <c r="N96" i="8"/>
  <c r="P96" i="8"/>
  <c r="B92" i="8"/>
  <c r="D92" i="8"/>
  <c r="F92" i="8" s="1"/>
  <c r="J92" i="8"/>
  <c r="L92" i="8"/>
  <c r="N92" i="8"/>
  <c r="P92" i="8"/>
  <c r="B88" i="8"/>
  <c r="D88" i="8"/>
  <c r="F88" i="8" s="1"/>
  <c r="J88" i="8"/>
  <c r="L88" i="8"/>
  <c r="N88" i="8"/>
  <c r="P88" i="8"/>
  <c r="B84" i="8"/>
  <c r="D84" i="8"/>
  <c r="F84" i="8" s="1"/>
  <c r="J84" i="8"/>
  <c r="N84" i="8"/>
  <c r="P84" i="8"/>
  <c r="S57" i="5"/>
  <c r="U57" i="5"/>
  <c r="B80" i="8"/>
  <c r="K80" i="8"/>
  <c r="L80" i="8" s="1"/>
  <c r="B73" i="8"/>
  <c r="D73" i="8"/>
  <c r="F73" i="8" s="1"/>
  <c r="J73" i="8"/>
  <c r="L73" i="8"/>
  <c r="N73" i="8"/>
  <c r="P73" i="8"/>
  <c r="B71" i="8"/>
  <c r="D71" i="8"/>
  <c r="F71" i="8" s="1"/>
  <c r="J71" i="8"/>
  <c r="L71" i="8"/>
  <c r="N71" i="8"/>
  <c r="P71" i="8"/>
  <c r="B69" i="8"/>
  <c r="D69" i="8"/>
  <c r="F69" i="8" s="1"/>
  <c r="J69" i="8"/>
  <c r="L69" i="8"/>
  <c r="N69" i="8"/>
  <c r="P69" i="8"/>
  <c r="B67" i="8"/>
  <c r="D67" i="8"/>
  <c r="F67" i="8" s="1"/>
  <c r="J67" i="8"/>
  <c r="L67" i="8"/>
  <c r="N67" i="8"/>
  <c r="P67" i="8"/>
  <c r="B65" i="8"/>
  <c r="D65" i="8"/>
  <c r="F65" i="8" s="1"/>
  <c r="J65" i="8"/>
  <c r="L65" i="8"/>
  <c r="N65" i="8"/>
  <c r="P65" i="8"/>
  <c r="B63" i="8"/>
  <c r="D63" i="8"/>
  <c r="F63" i="8" s="1"/>
  <c r="J63" i="8"/>
  <c r="L63" i="8"/>
  <c r="N63" i="8"/>
  <c r="P63" i="8"/>
  <c r="B61" i="8"/>
  <c r="D61" i="8"/>
  <c r="F61" i="8" s="1"/>
  <c r="J61" i="8"/>
  <c r="L61" i="8"/>
  <c r="N61" i="8"/>
  <c r="P61" i="8"/>
  <c r="B59" i="8"/>
  <c r="D59" i="8"/>
  <c r="F59" i="8" s="1"/>
  <c r="J59" i="8"/>
  <c r="L59" i="8"/>
  <c r="N59" i="8"/>
  <c r="P59" i="8"/>
  <c r="D54" i="8"/>
  <c r="F54" i="8" s="1"/>
  <c r="J54" i="8"/>
  <c r="F89" i="5"/>
  <c r="N89" i="5" s="1"/>
  <c r="S87" i="5"/>
  <c r="J87" i="5"/>
  <c r="F87" i="5"/>
  <c r="N87" i="5" s="1"/>
  <c r="S85" i="5"/>
  <c r="N85" i="5"/>
  <c r="J85" i="5"/>
  <c r="F85" i="5"/>
  <c r="S82" i="5"/>
  <c r="N82" i="5"/>
  <c r="F82" i="5"/>
  <c r="J82" i="5" s="1"/>
  <c r="S80" i="5"/>
  <c r="J80" i="5"/>
  <c r="F80" i="5"/>
  <c r="H80" i="5" s="1"/>
  <c r="S76" i="5"/>
  <c r="N76" i="5"/>
  <c r="H76" i="5"/>
  <c r="S74" i="5"/>
  <c r="N74" i="5"/>
  <c r="J74" i="5"/>
  <c r="S72" i="5"/>
  <c r="N72" i="5"/>
  <c r="J72" i="5"/>
  <c r="S70" i="5"/>
  <c r="N70" i="5"/>
  <c r="J70" i="5"/>
  <c r="S68" i="5"/>
  <c r="N68" i="5"/>
  <c r="J68" i="5"/>
  <c r="S66" i="5"/>
  <c r="N66" i="5"/>
  <c r="J66" i="5"/>
  <c r="S64" i="5"/>
  <c r="N64" i="5"/>
  <c r="J64" i="5"/>
  <c r="S62" i="5"/>
  <c r="N62" i="5"/>
  <c r="J62" i="5"/>
  <c r="C61" i="5"/>
  <c r="G61" i="5"/>
  <c r="F60" i="5"/>
  <c r="H60" i="5" s="1"/>
  <c r="P60" i="5"/>
  <c r="U60" i="5"/>
  <c r="C58" i="5"/>
  <c r="F58" i="5"/>
  <c r="J58" i="5" s="1"/>
  <c r="N58" i="5"/>
  <c r="S58" i="5"/>
  <c r="O80" i="8"/>
  <c r="J79" i="8"/>
  <c r="N79" i="8"/>
  <c r="B76" i="8"/>
  <c r="I76" i="8"/>
  <c r="M76" i="8"/>
  <c r="J74" i="8"/>
  <c r="N74" i="8"/>
  <c r="M73" i="8"/>
  <c r="I73" i="8"/>
  <c r="J72" i="8"/>
  <c r="N72" i="8"/>
  <c r="M71" i="8"/>
  <c r="I71" i="8"/>
  <c r="J70" i="8"/>
  <c r="N70" i="8"/>
  <c r="M69" i="8"/>
  <c r="I69" i="8"/>
  <c r="J68" i="8"/>
  <c r="N68" i="8"/>
  <c r="M67" i="8"/>
  <c r="I67" i="8"/>
  <c r="J66" i="8"/>
  <c r="N66" i="8"/>
  <c r="M65" i="8"/>
  <c r="I65" i="8"/>
  <c r="J64" i="8"/>
  <c r="N64" i="8"/>
  <c r="M63" i="8"/>
  <c r="I63" i="8"/>
  <c r="J62" i="8"/>
  <c r="N62" i="8"/>
  <c r="M61" i="8"/>
  <c r="I61" i="8"/>
  <c r="J60" i="8"/>
  <c r="N60" i="8"/>
  <c r="M59" i="8"/>
  <c r="I59" i="8"/>
  <c r="J58" i="8"/>
  <c r="N58" i="8"/>
  <c r="B55" i="8"/>
  <c r="D55" i="8"/>
  <c r="F55" i="8" s="1"/>
  <c r="J55" i="8"/>
  <c r="M55" i="8"/>
  <c r="O55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I2" i="8"/>
  <c r="B2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B5" i="8"/>
  <c r="D5" i="8"/>
  <c r="F5" i="8" s="1"/>
  <c r="J5" i="8"/>
  <c r="L5" i="8"/>
  <c r="N5" i="8"/>
  <c r="P5" i="8"/>
  <c r="B3" i="8"/>
  <c r="D3" i="8"/>
  <c r="F3" i="8" s="1"/>
  <c r="J3" i="8"/>
  <c r="L3" i="8"/>
  <c r="N3" i="8"/>
  <c r="P3" i="8"/>
  <c r="U83" i="5"/>
  <c r="P83" i="5"/>
  <c r="F83" i="5"/>
  <c r="H83" i="5" s="1"/>
  <c r="M80" i="8"/>
  <c r="I80" i="8"/>
  <c r="P80" i="8"/>
  <c r="N80" i="8"/>
  <c r="J80" i="8"/>
  <c r="D80" i="8"/>
  <c r="F80" i="8" s="1"/>
  <c r="T82" i="5"/>
  <c r="R82" i="5"/>
  <c r="O82" i="5"/>
  <c r="K82" i="5"/>
  <c r="I82" i="5"/>
  <c r="G82" i="5"/>
  <c r="P78" i="8"/>
  <c r="N78" i="8"/>
  <c r="L78" i="8"/>
  <c r="J78" i="8"/>
  <c r="D78" i="8"/>
  <c r="F78" i="8" s="1"/>
  <c r="T80" i="5"/>
  <c r="R80" i="5"/>
  <c r="O80" i="5"/>
  <c r="M80" i="5"/>
  <c r="K80" i="5"/>
  <c r="I80" i="5"/>
  <c r="G80" i="5"/>
  <c r="P76" i="8"/>
  <c r="N76" i="8"/>
  <c r="J76" i="8"/>
  <c r="D76" i="8"/>
  <c r="F76" i="8" s="1"/>
  <c r="T78" i="5"/>
  <c r="O78" i="5"/>
  <c r="H78" i="5"/>
  <c r="P75" i="8"/>
  <c r="N75" i="8"/>
  <c r="L75" i="8"/>
  <c r="J75" i="8"/>
  <c r="D75" i="8"/>
  <c r="F75" i="8" s="1"/>
  <c r="B103" i="8"/>
  <c r="D103" i="8"/>
  <c r="F103" i="8" s="1"/>
  <c r="I103" i="8"/>
  <c r="K103" i="8"/>
  <c r="M103" i="8"/>
  <c r="O103" i="8"/>
  <c r="B101" i="8"/>
  <c r="D101" i="8"/>
  <c r="F101" i="8" s="1"/>
  <c r="I101" i="8"/>
  <c r="K101" i="8"/>
  <c r="M101" i="8"/>
  <c r="O101" i="8"/>
  <c r="B99" i="8"/>
  <c r="D99" i="8"/>
  <c r="F99" i="8" s="1"/>
  <c r="I99" i="8"/>
  <c r="K99" i="8"/>
  <c r="M99" i="8"/>
  <c r="O99" i="8"/>
  <c r="B97" i="8"/>
  <c r="D97" i="8"/>
  <c r="F97" i="8" s="1"/>
  <c r="I97" i="8"/>
  <c r="K97" i="8"/>
  <c r="M97" i="8"/>
  <c r="O97" i="8"/>
  <c r="B95" i="8"/>
  <c r="D95" i="8"/>
  <c r="F95" i="8" s="1"/>
  <c r="I95" i="8"/>
  <c r="K95" i="8"/>
  <c r="M95" i="8"/>
  <c r="O95" i="8"/>
  <c r="B93" i="8"/>
  <c r="D93" i="8"/>
  <c r="F93" i="8" s="1"/>
  <c r="I93" i="8"/>
  <c r="K93" i="8"/>
  <c r="M93" i="8"/>
  <c r="O93" i="8"/>
  <c r="B91" i="8"/>
  <c r="D91" i="8"/>
  <c r="F91" i="8" s="1"/>
  <c r="I91" i="8"/>
  <c r="K91" i="8"/>
  <c r="M91" i="8"/>
  <c r="O91" i="8"/>
  <c r="B89" i="8"/>
  <c r="D89" i="8"/>
  <c r="F89" i="8" s="1"/>
  <c r="I89" i="8"/>
  <c r="K89" i="8"/>
  <c r="L89" i="8" s="1"/>
  <c r="M89" i="8"/>
  <c r="O89" i="8"/>
  <c r="B87" i="8"/>
  <c r="D87" i="8"/>
  <c r="F87" i="8" s="1"/>
  <c r="I87" i="8"/>
  <c r="K87" i="8"/>
  <c r="M87" i="8"/>
  <c r="O87" i="8"/>
  <c r="B85" i="8"/>
  <c r="D85" i="8"/>
  <c r="F85" i="8" s="1"/>
  <c r="I85" i="8"/>
  <c r="K85" i="8"/>
  <c r="L85" i="8" s="1"/>
  <c r="M85" i="8"/>
  <c r="O85" i="8"/>
  <c r="B83" i="8"/>
  <c r="D83" i="8"/>
  <c r="F83" i="8" s="1"/>
  <c r="I83" i="8"/>
  <c r="K83" i="8"/>
  <c r="M83" i="8"/>
  <c r="O83" i="8"/>
  <c r="B81" i="8"/>
  <c r="D81" i="8"/>
  <c r="F81" i="8" s="1"/>
  <c r="I81" i="8"/>
  <c r="K81" i="8"/>
  <c r="M81" i="8"/>
  <c r="O81" i="8"/>
  <c r="B79" i="8"/>
  <c r="D79" i="8"/>
  <c r="F79" i="8" s="1"/>
  <c r="I79" i="8"/>
  <c r="K79" i="8"/>
  <c r="M79" i="8"/>
  <c r="O79" i="8"/>
  <c r="B77" i="8"/>
  <c r="D77" i="8"/>
  <c r="F77" i="8" s="1"/>
  <c r="I77" i="8"/>
  <c r="K77" i="8"/>
  <c r="M77" i="8"/>
  <c r="O77" i="8"/>
  <c r="P103" i="8"/>
  <c r="L103" i="8"/>
  <c r="P101" i="8"/>
  <c r="L101" i="8"/>
  <c r="P99" i="8"/>
  <c r="L99" i="8"/>
  <c r="P97" i="8"/>
  <c r="L97" i="8"/>
  <c r="P95" i="8"/>
  <c r="L95" i="8"/>
  <c r="P93" i="8"/>
  <c r="L93" i="8"/>
  <c r="P91" i="8"/>
  <c r="L91" i="8"/>
  <c r="P89" i="8"/>
  <c r="P87" i="8"/>
  <c r="L87" i="8"/>
  <c r="P85" i="8"/>
  <c r="P83" i="8"/>
  <c r="L83" i="8"/>
  <c r="P81" i="8"/>
  <c r="L81" i="8"/>
  <c r="P79" i="8"/>
  <c r="L79" i="8"/>
  <c r="P77" i="8"/>
  <c r="L77" i="8"/>
  <c r="B56" i="8"/>
  <c r="D56" i="8"/>
  <c r="F56" i="8" s="1"/>
  <c r="I56" i="8"/>
  <c r="K56" i="8"/>
  <c r="L56" i="8" s="1"/>
  <c r="M56" i="8"/>
  <c r="O56" i="8"/>
  <c r="P56" i="8"/>
  <c r="B74" i="8"/>
  <c r="D74" i="8"/>
  <c r="F74" i="8" s="1"/>
  <c r="I74" i="8"/>
  <c r="K74" i="8"/>
  <c r="M74" i="8"/>
  <c r="O74" i="8"/>
  <c r="B72" i="8"/>
  <c r="D72" i="8"/>
  <c r="F72" i="8" s="1"/>
  <c r="I72" i="8"/>
  <c r="K72" i="8"/>
  <c r="M72" i="8"/>
  <c r="O72" i="8"/>
  <c r="B70" i="8"/>
  <c r="D70" i="8"/>
  <c r="F70" i="8" s="1"/>
  <c r="I70" i="8"/>
  <c r="K70" i="8"/>
  <c r="M70" i="8"/>
  <c r="O70" i="8"/>
  <c r="B68" i="8"/>
  <c r="D68" i="8"/>
  <c r="F68" i="8" s="1"/>
  <c r="I68" i="8"/>
  <c r="K68" i="8"/>
  <c r="M68" i="8"/>
  <c r="O68" i="8"/>
  <c r="B66" i="8"/>
  <c r="D66" i="8"/>
  <c r="F66" i="8" s="1"/>
  <c r="I66" i="8"/>
  <c r="K66" i="8"/>
  <c r="M66" i="8"/>
  <c r="O66" i="8"/>
  <c r="B64" i="8"/>
  <c r="D64" i="8"/>
  <c r="F64" i="8" s="1"/>
  <c r="I64" i="8"/>
  <c r="K64" i="8"/>
  <c r="L64" i="8" s="1"/>
  <c r="M64" i="8"/>
  <c r="O64" i="8"/>
  <c r="B62" i="8"/>
  <c r="D62" i="8"/>
  <c r="F62" i="8" s="1"/>
  <c r="I62" i="8"/>
  <c r="K62" i="8"/>
  <c r="L62" i="8" s="1"/>
  <c r="M62" i="8"/>
  <c r="O62" i="8"/>
  <c r="B60" i="8"/>
  <c r="D60" i="8"/>
  <c r="F60" i="8" s="1"/>
  <c r="I60" i="8"/>
  <c r="K60" i="8"/>
  <c r="L60" i="8" s="1"/>
  <c r="M60" i="8"/>
  <c r="O60" i="8"/>
  <c r="B58" i="8"/>
  <c r="D58" i="8"/>
  <c r="F58" i="8" s="1"/>
  <c r="I58" i="8"/>
  <c r="K58" i="8"/>
  <c r="L58" i="8" s="1"/>
  <c r="M58" i="8"/>
  <c r="O58" i="8"/>
  <c r="C105" i="5"/>
  <c r="G105" i="5"/>
  <c r="I105" i="5"/>
  <c r="K105" i="5"/>
  <c r="M105" i="5"/>
  <c r="O105" i="5"/>
  <c r="R105" i="5"/>
  <c r="T105" i="5"/>
  <c r="S105" i="5"/>
  <c r="N105" i="5"/>
  <c r="J105" i="5"/>
  <c r="F105" i="5"/>
  <c r="T103" i="5"/>
  <c r="R103" i="5"/>
  <c r="O103" i="5"/>
  <c r="M103" i="5"/>
  <c r="K103" i="5"/>
  <c r="I103" i="5"/>
  <c r="G103" i="5"/>
  <c r="T101" i="5"/>
  <c r="R101" i="5"/>
  <c r="O101" i="5"/>
  <c r="T99" i="5"/>
  <c r="R99" i="5"/>
  <c r="O99" i="5"/>
  <c r="M99" i="5"/>
  <c r="K99" i="5"/>
  <c r="I99" i="5"/>
  <c r="G99" i="5"/>
  <c r="T97" i="5"/>
  <c r="R97" i="5"/>
  <c r="O97" i="5"/>
  <c r="M97" i="5"/>
  <c r="K97" i="5"/>
  <c r="I97" i="5"/>
  <c r="G97" i="5"/>
  <c r="T95" i="5"/>
  <c r="R95" i="5"/>
  <c r="O95" i="5"/>
  <c r="M95" i="5"/>
  <c r="K95" i="5"/>
  <c r="I95" i="5"/>
  <c r="G95" i="5"/>
  <c r="T93" i="5"/>
  <c r="R93" i="5"/>
  <c r="O93" i="5"/>
  <c r="M93" i="5"/>
  <c r="K93" i="5"/>
  <c r="I93" i="5"/>
  <c r="G93" i="5"/>
  <c r="T91" i="5"/>
  <c r="R91" i="5"/>
  <c r="O91" i="5"/>
  <c r="M91" i="5"/>
  <c r="K91" i="5"/>
  <c r="I91" i="5"/>
  <c r="G91" i="5"/>
  <c r="T89" i="5"/>
  <c r="R89" i="5"/>
  <c r="O89" i="5"/>
  <c r="M89" i="5"/>
  <c r="K89" i="5"/>
  <c r="T87" i="5"/>
  <c r="R87" i="5"/>
  <c r="O87" i="5"/>
  <c r="M87" i="5"/>
  <c r="I87" i="5"/>
  <c r="G87" i="5"/>
  <c r="T85" i="5"/>
  <c r="R85" i="5"/>
  <c r="O85" i="5"/>
  <c r="M85" i="5"/>
  <c r="K85" i="5"/>
  <c r="I85" i="5"/>
  <c r="G85" i="5"/>
  <c r="T83" i="5"/>
  <c r="R83" i="5"/>
  <c r="O83" i="5"/>
  <c r="K83" i="5"/>
  <c r="T81" i="5"/>
  <c r="R81" i="5"/>
  <c r="O81" i="5"/>
  <c r="M81" i="5"/>
  <c r="K81" i="5"/>
  <c r="I81" i="5"/>
  <c r="G81" i="5"/>
  <c r="T79" i="5"/>
  <c r="R79" i="5"/>
  <c r="O79" i="5"/>
  <c r="M79" i="5"/>
  <c r="K79" i="5"/>
  <c r="I79" i="5"/>
  <c r="G79" i="5"/>
  <c r="U78" i="5"/>
  <c r="S78" i="5"/>
  <c r="P78" i="5"/>
  <c r="N78" i="5"/>
  <c r="J78" i="5"/>
  <c r="J76" i="5"/>
  <c r="C78" i="5"/>
  <c r="G78" i="5"/>
  <c r="I78" i="5"/>
  <c r="K78" i="5"/>
  <c r="M78" i="5"/>
  <c r="C76" i="5"/>
  <c r="G76" i="5"/>
  <c r="I76" i="5"/>
  <c r="K76" i="5"/>
  <c r="M76" i="5"/>
  <c r="O76" i="5"/>
  <c r="R76" i="5"/>
  <c r="T76" i="5"/>
  <c r="C74" i="5"/>
  <c r="G74" i="5"/>
  <c r="I74" i="5"/>
  <c r="K74" i="5"/>
  <c r="M74" i="5"/>
  <c r="O74" i="5"/>
  <c r="R74" i="5"/>
  <c r="T74" i="5"/>
  <c r="C72" i="5"/>
  <c r="G72" i="5"/>
  <c r="I72" i="5"/>
  <c r="K72" i="5"/>
  <c r="M72" i="5"/>
  <c r="O72" i="5"/>
  <c r="R72" i="5"/>
  <c r="T72" i="5"/>
  <c r="C70" i="5"/>
  <c r="G70" i="5"/>
  <c r="I70" i="5"/>
  <c r="K70" i="5"/>
  <c r="M70" i="5"/>
  <c r="O70" i="5"/>
  <c r="R70" i="5"/>
  <c r="T70" i="5"/>
  <c r="C68" i="5"/>
  <c r="G68" i="5"/>
  <c r="I68" i="5"/>
  <c r="K68" i="5"/>
  <c r="M68" i="5"/>
  <c r="O68" i="5"/>
  <c r="R68" i="5"/>
  <c r="T68" i="5"/>
  <c r="C66" i="5"/>
  <c r="G66" i="5"/>
  <c r="I66" i="5"/>
  <c r="K66" i="5"/>
  <c r="M66" i="5"/>
  <c r="O66" i="5"/>
  <c r="R66" i="5"/>
  <c r="T66" i="5"/>
  <c r="C64" i="5"/>
  <c r="G64" i="5"/>
  <c r="I64" i="5"/>
  <c r="K64" i="5"/>
  <c r="M64" i="5"/>
  <c r="O64" i="5"/>
  <c r="R64" i="5"/>
  <c r="T64" i="5"/>
  <c r="C62" i="5"/>
  <c r="G62" i="5"/>
  <c r="I62" i="5"/>
  <c r="K62" i="5"/>
  <c r="M62" i="5"/>
  <c r="O62" i="5"/>
  <c r="R62" i="5"/>
  <c r="T62" i="5"/>
  <c r="C60" i="5"/>
  <c r="G60" i="5"/>
  <c r="I60" i="5"/>
  <c r="K60" i="5"/>
  <c r="M60" i="5"/>
  <c r="O60" i="5"/>
  <c r="R60" i="5"/>
  <c r="T60" i="5"/>
  <c r="T58" i="5"/>
  <c r="R58" i="5"/>
  <c r="O58" i="5"/>
  <c r="M58" i="5"/>
  <c r="K58" i="5"/>
  <c r="I58" i="5"/>
  <c r="G58" i="5"/>
  <c r="P54" i="8"/>
  <c r="O54" i="8"/>
  <c r="B51" i="8"/>
  <c r="D51" i="8"/>
  <c r="F51" i="8" s="1"/>
  <c r="I51" i="8"/>
  <c r="K51" i="8"/>
  <c r="L51" i="8" s="1"/>
  <c r="M51" i="8"/>
  <c r="O51" i="8"/>
  <c r="B47" i="8"/>
  <c r="D47" i="8"/>
  <c r="F47" i="8" s="1"/>
  <c r="I47" i="8"/>
  <c r="K47" i="8"/>
  <c r="L47" i="8" s="1"/>
  <c r="M47" i="8"/>
  <c r="O47" i="8"/>
  <c r="B43" i="8"/>
  <c r="D43" i="8"/>
  <c r="F43" i="8" s="1"/>
  <c r="I43" i="8"/>
  <c r="K43" i="8"/>
  <c r="L43" i="8" s="1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52" i="8"/>
  <c r="M52" i="8"/>
  <c r="K52" i="8"/>
  <c r="I52" i="8"/>
  <c r="D52" i="8"/>
  <c r="F52" i="8" s="1"/>
  <c r="P51" i="8"/>
  <c r="B49" i="8"/>
  <c r="D49" i="8"/>
  <c r="F49" i="8" s="1"/>
  <c r="I49" i="8"/>
  <c r="K49" i="8"/>
  <c r="L49" i="8" s="1"/>
  <c r="M49" i="8"/>
  <c r="O49" i="8"/>
  <c r="P47" i="8"/>
  <c r="B45" i="8"/>
  <c r="D45" i="8"/>
  <c r="F45" i="8" s="1"/>
  <c r="I45" i="8"/>
  <c r="K45" i="8"/>
  <c r="L45" i="8" s="1"/>
  <c r="M45" i="8"/>
  <c r="O45" i="8"/>
  <c r="P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L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 s="1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M10" i="8"/>
  <c r="O10" i="8"/>
  <c r="L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L6" i="8" s="1"/>
  <c r="M6" i="8"/>
  <c r="O6" i="8"/>
  <c r="B4" i="8"/>
  <c r="D4" i="8"/>
  <c r="F4" i="8" s="1"/>
  <c r="I4" i="8"/>
  <c r="K4" i="8"/>
  <c r="L4" i="8" s="1"/>
  <c r="M4" i="8"/>
  <c r="O4" i="8"/>
  <c r="F57" i="5"/>
  <c r="N57" i="5" s="1"/>
  <c r="T57" i="5"/>
  <c r="P57" i="5"/>
  <c r="O57" i="5"/>
  <c r="G5" i="2"/>
  <c r="H5" i="2"/>
  <c r="G6" i="2"/>
  <c r="H6" i="2"/>
  <c r="G4" i="2"/>
  <c r="B2" i="5"/>
  <c r="H4" i="2"/>
  <c r="K92" i="5" l="1"/>
  <c r="N101" i="5"/>
  <c r="M101" i="5"/>
  <c r="N92" i="5"/>
  <c r="M92" i="5"/>
  <c r="I92" i="5"/>
  <c r="G92" i="5"/>
  <c r="J101" i="5"/>
  <c r="G101" i="5"/>
  <c r="I101" i="5"/>
  <c r="K101" i="5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M96" i="5"/>
  <c r="J96" i="5"/>
  <c r="K96" i="5"/>
  <c r="N96" i="5"/>
  <c r="H96" i="5"/>
  <c r="I96" i="5"/>
  <c r="M88" i="5"/>
  <c r="C153" i="8"/>
  <c r="C156" i="5"/>
  <c r="H90" i="5"/>
  <c r="I89" i="5"/>
  <c r="J89" i="5"/>
  <c r="H89" i="5"/>
  <c r="G89" i="5"/>
  <c r="N88" i="5"/>
  <c r="I77" i="5"/>
  <c r="K77" i="5"/>
  <c r="J77" i="5"/>
  <c r="M83" i="5"/>
  <c r="G83" i="5"/>
  <c r="N83" i="5"/>
  <c r="I83" i="5"/>
  <c r="J83" i="5"/>
  <c r="H82" i="5"/>
  <c r="M82" i="5"/>
  <c r="H67" i="5"/>
  <c r="N67" i="5"/>
  <c r="K94" i="5"/>
  <c r="I94" i="5"/>
  <c r="H94" i="5"/>
  <c r="J94" i="5"/>
  <c r="N63" i="5"/>
  <c r="M61" i="5"/>
  <c r="H93" i="5"/>
  <c r="N60" i="5"/>
  <c r="J60" i="5"/>
  <c r="G59" i="5"/>
  <c r="N59" i="5"/>
  <c r="K59" i="5"/>
  <c r="K88" i="5"/>
  <c r="I88" i="5"/>
  <c r="J88" i="5"/>
  <c r="G88" i="5"/>
  <c r="H58" i="5"/>
  <c r="K87" i="5"/>
  <c r="N81" i="5"/>
  <c r="N80" i="5"/>
  <c r="N79" i="5"/>
  <c r="S2" i="5"/>
  <c r="R2" i="5"/>
  <c r="C57" i="5"/>
  <c r="U2" i="5"/>
  <c r="A2" i="5"/>
  <c r="G57" i="5"/>
  <c r="K57" i="5"/>
  <c r="H57" i="5"/>
  <c r="J57" i="5"/>
  <c r="I57" i="5"/>
  <c r="M57" i="5"/>
  <c r="O2" i="5"/>
  <c r="P2" i="5"/>
  <c r="C2" i="5"/>
  <c r="F2" i="5"/>
  <c r="M2" i="5" s="1"/>
  <c r="L2" i="5"/>
  <c r="T2" i="5"/>
  <c r="B153" i="8" l="1"/>
  <c r="P153" i="8"/>
  <c r="N153" i="8"/>
  <c r="I153" i="8"/>
  <c r="M153" i="8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K153" i="8"/>
  <c r="L153" i="8" s="1"/>
  <c r="O153" i="8"/>
  <c r="J153" i="8"/>
  <c r="D153" i="8"/>
  <c r="F153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N2" i="5"/>
  <c r="I2" i="5"/>
  <c r="H2" i="5"/>
  <c r="J2" i="5"/>
  <c r="M2" i="9" l="1"/>
  <c r="A52" i="5"/>
  <c r="A53" i="5" s="1"/>
  <c r="A54" i="5" l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H2" i="9"/>
  <c r="J2" i="9"/>
  <c r="D2" i="9"/>
  <c r="L2" i="9"/>
  <c r="B2" i="9"/>
  <c r="A3" i="9" s="1"/>
  <c r="M3" i="9" s="1"/>
  <c r="C2" i="9"/>
  <c r="N2" i="9"/>
  <c r="E2" i="9"/>
  <c r="P2" i="9"/>
  <c r="O2" i="9"/>
  <c r="F2" i="9"/>
  <c r="K2" i="9"/>
  <c r="I2" i="9"/>
  <c r="G2" i="9"/>
  <c r="B3" i="9" l="1"/>
  <c r="A4" i="9" s="1"/>
  <c r="P4" i="9" s="1"/>
  <c r="I3" i="9"/>
  <c r="F3" i="9"/>
  <c r="L3" i="9"/>
  <c r="N3" i="9"/>
  <c r="H3" i="9"/>
  <c r="J3" i="9"/>
  <c r="K3" i="9"/>
  <c r="G3" i="9"/>
  <c r="D3" i="9"/>
  <c r="P3" i="9"/>
  <c r="O3" i="9"/>
  <c r="E3" i="9"/>
  <c r="C3" i="9"/>
  <c r="Y2" i="7"/>
  <c r="AI2" i="7"/>
  <c r="Q2" i="7"/>
  <c r="U2" i="7"/>
  <c r="AB2" i="7"/>
  <c r="AG2" i="7"/>
  <c r="AF2" i="7"/>
  <c r="O2" i="7"/>
  <c r="AJ2" i="7"/>
  <c r="M2" i="7"/>
  <c r="K2" i="7"/>
  <c r="AE2" i="7"/>
  <c r="X2" i="7"/>
  <c r="N2" i="7"/>
  <c r="C2" i="7"/>
  <c r="Z2" i="7"/>
  <c r="L2" i="7"/>
  <c r="AD2" i="7"/>
  <c r="R2" i="7"/>
  <c r="I2" i="7"/>
  <c r="J2" i="7"/>
  <c r="S2" i="7"/>
  <c r="AA2" i="7"/>
  <c r="T2" i="7"/>
  <c r="V2" i="7"/>
  <c r="P2" i="7"/>
  <c r="E2" i="7"/>
  <c r="AC2" i="7"/>
  <c r="H2" i="7"/>
  <c r="B2" i="7"/>
  <c r="A3" i="7" s="1"/>
  <c r="L3" i="7" s="1"/>
  <c r="AK2" i="7"/>
  <c r="W2" i="7"/>
  <c r="F2" i="7"/>
  <c r="G2" i="7"/>
  <c r="D2" i="7"/>
  <c r="AH2" i="7"/>
  <c r="I4" i="9" l="1"/>
  <c r="D4" i="9"/>
  <c r="B4" i="9"/>
  <c r="A5" i="9" s="1"/>
  <c r="C5" i="9" s="1"/>
  <c r="J4" i="9"/>
  <c r="G4" i="9"/>
  <c r="M4" i="9"/>
  <c r="C4" i="9"/>
  <c r="K4" i="9"/>
  <c r="L4" i="9"/>
  <c r="E4" i="9"/>
  <c r="F4" i="9"/>
  <c r="N4" i="9"/>
  <c r="O4" i="9"/>
  <c r="H4" i="9"/>
  <c r="AG3" i="7"/>
  <c r="S3" i="7"/>
  <c r="E3" i="7"/>
  <c r="Q3" i="7"/>
  <c r="J3" i="7"/>
  <c r="AC3" i="7"/>
  <c r="AH3" i="7"/>
  <c r="AE3" i="7"/>
  <c r="W3" i="7"/>
  <c r="H3" i="7"/>
  <c r="F3" i="7"/>
  <c r="AB3" i="7"/>
  <c r="T3" i="7"/>
  <c r="C3" i="7"/>
  <c r="AJ3" i="7"/>
  <c r="AF3" i="7"/>
  <c r="M3" i="7"/>
  <c r="P3" i="7"/>
  <c r="K3" i="7"/>
  <c r="O3" i="7"/>
  <c r="I3" i="7"/>
  <c r="AA3" i="7"/>
  <c r="D3" i="7"/>
  <c r="R3" i="7"/>
  <c r="Z3" i="7"/>
  <c r="G3" i="7"/>
  <c r="U3" i="7"/>
  <c r="N3" i="7"/>
  <c r="AK3" i="7"/>
  <c r="V3" i="7"/>
  <c r="X3" i="7"/>
  <c r="AI3" i="7"/>
  <c r="Y3" i="7"/>
  <c r="B3" i="7"/>
  <c r="A4" i="7" s="1"/>
  <c r="J4" i="7" s="1"/>
  <c r="AD3" i="7"/>
  <c r="K5" i="9" l="1"/>
  <c r="N5" i="9"/>
  <c r="O5" i="9"/>
  <c r="J5" i="9"/>
  <c r="M5" i="9"/>
  <c r="P5" i="9"/>
  <c r="I5" i="9"/>
  <c r="G5" i="9"/>
  <c r="F5" i="9"/>
  <c r="L5" i="9"/>
  <c r="B5" i="9"/>
  <c r="A6" i="9" s="1"/>
  <c r="H6" i="9" s="1"/>
  <c r="D5" i="9"/>
  <c r="E5" i="9"/>
  <c r="H5" i="9"/>
  <c r="AA4" i="7"/>
  <c r="T4" i="7"/>
  <c r="AI4" i="7"/>
  <c r="Z4" i="7"/>
  <c r="E4" i="7"/>
  <c r="AG4" i="7"/>
  <c r="O4" i="7"/>
  <c r="R4" i="7"/>
  <c r="B4" i="7"/>
  <c r="A5" i="7" s="1"/>
  <c r="N5" i="7" s="1"/>
  <c r="H4" i="7"/>
  <c r="C4" i="7"/>
  <c r="AD4" i="7"/>
  <c r="AF4" i="7"/>
  <c r="AK4" i="7"/>
  <c r="AC4" i="7"/>
  <c r="D4" i="7"/>
  <c r="P4" i="7"/>
  <c r="S4" i="7"/>
  <c r="I4" i="7"/>
  <c r="Y4" i="7"/>
  <c r="N4" i="7"/>
  <c r="Q4" i="7"/>
  <c r="W4" i="7"/>
  <c r="X4" i="7"/>
  <c r="L4" i="7"/>
  <c r="K4" i="7"/>
  <c r="V4" i="7"/>
  <c r="AB4" i="7"/>
  <c r="U4" i="7"/>
  <c r="AJ4" i="7"/>
  <c r="AE4" i="7"/>
  <c r="AH4" i="7"/>
  <c r="F4" i="7"/>
  <c r="G4" i="7"/>
  <c r="M4" i="7"/>
  <c r="B6" i="9" l="1"/>
  <c r="A7" i="9" s="1"/>
  <c r="L7" i="9" s="1"/>
  <c r="E6" i="9"/>
  <c r="P6" i="9"/>
  <c r="O6" i="9"/>
  <c r="K6" i="9"/>
  <c r="I6" i="9"/>
  <c r="F6" i="9"/>
  <c r="D6" i="9"/>
  <c r="L6" i="9"/>
  <c r="C6" i="9"/>
  <c r="N6" i="9"/>
  <c r="M6" i="9"/>
  <c r="J6" i="9"/>
  <c r="G6" i="9"/>
  <c r="AD5" i="7"/>
  <c r="H5" i="7"/>
  <c r="AH5" i="7"/>
  <c r="AB5" i="7"/>
  <c r="V5" i="7"/>
  <c r="AI5" i="7"/>
  <c r="AE5" i="7"/>
  <c r="AA5" i="7"/>
  <c r="B5" i="7"/>
  <c r="A6" i="7" s="1"/>
  <c r="D6" i="7" s="1"/>
  <c r="M5" i="7"/>
  <c r="AF5" i="7"/>
  <c r="T5" i="7"/>
  <c r="L5" i="7"/>
  <c r="W5" i="7"/>
  <c r="Z5" i="7"/>
  <c r="P5" i="7"/>
  <c r="S5" i="7"/>
  <c r="J5" i="7"/>
  <c r="K5" i="7"/>
  <c r="AG5" i="7"/>
  <c r="Y5" i="7"/>
  <c r="AK5" i="7"/>
  <c r="R5" i="7"/>
  <c r="X5" i="7"/>
  <c r="AC5" i="7"/>
  <c r="Q5" i="7"/>
  <c r="D5" i="7"/>
  <c r="F5" i="7"/>
  <c r="U5" i="7"/>
  <c r="E5" i="7"/>
  <c r="G5" i="7"/>
  <c r="AJ5" i="7"/>
  <c r="I5" i="7"/>
  <c r="C5" i="7"/>
  <c r="O5" i="7"/>
  <c r="M7" i="9" l="1"/>
  <c r="P7" i="9"/>
  <c r="D7" i="9"/>
  <c r="K7" i="9"/>
  <c r="B7" i="9"/>
  <c r="A8" i="9" s="1"/>
  <c r="D8" i="9" s="1"/>
  <c r="I7" i="9"/>
  <c r="O7" i="9"/>
  <c r="G7" i="9"/>
  <c r="E7" i="9"/>
  <c r="J7" i="9"/>
  <c r="C7" i="9"/>
  <c r="H7" i="9"/>
  <c r="N7" i="9"/>
  <c r="F7" i="9"/>
  <c r="F6" i="7"/>
  <c r="B6" i="7"/>
  <c r="A7" i="7" s="1"/>
  <c r="F7" i="7" s="1"/>
  <c r="M6" i="7"/>
  <c r="C6" i="7"/>
  <c r="I6" i="7"/>
  <c r="L6" i="7"/>
  <c r="AB6" i="7"/>
  <c r="J6" i="7"/>
  <c r="AK6" i="7"/>
  <c r="Q6" i="7"/>
  <c r="AF6" i="7"/>
  <c r="AI6" i="7"/>
  <c r="AA6" i="7"/>
  <c r="Y6" i="7"/>
  <c r="AJ6" i="7"/>
  <c r="N6" i="7"/>
  <c r="O6" i="7"/>
  <c r="AG6" i="7"/>
  <c r="K6" i="7"/>
  <c r="H6" i="7"/>
  <c r="AE6" i="7"/>
  <c r="AH6" i="7"/>
  <c r="E6" i="7"/>
  <c r="R6" i="7"/>
  <c r="T6" i="7"/>
  <c r="V6" i="7"/>
  <c r="X6" i="7"/>
  <c r="P6" i="7"/>
  <c r="AC6" i="7"/>
  <c r="U6" i="7"/>
  <c r="Z6" i="7"/>
  <c r="AD6" i="7"/>
  <c r="W6" i="7"/>
  <c r="G6" i="7"/>
  <c r="S6" i="7"/>
  <c r="G8" i="9" l="1"/>
  <c r="O8" i="9"/>
  <c r="N8" i="9"/>
  <c r="J8" i="9"/>
  <c r="H8" i="9"/>
  <c r="K8" i="9"/>
  <c r="F8" i="9"/>
  <c r="I8" i="9"/>
  <c r="C8" i="9"/>
  <c r="B8" i="9"/>
  <c r="A9" i="9" s="1"/>
  <c r="P9" i="9" s="1"/>
  <c r="E8" i="9"/>
  <c r="M8" i="9"/>
  <c r="P8" i="9"/>
  <c r="L8" i="9"/>
  <c r="X7" i="7"/>
  <c r="W7" i="7"/>
  <c r="M7" i="7"/>
  <c r="K7" i="7"/>
  <c r="AJ7" i="7"/>
  <c r="D7" i="7"/>
  <c r="AH7" i="7"/>
  <c r="AD7" i="7"/>
  <c r="AC7" i="7"/>
  <c r="I7" i="7"/>
  <c r="Z7" i="7"/>
  <c r="H7" i="7"/>
  <c r="G7" i="7"/>
  <c r="P7" i="7"/>
  <c r="T7" i="7"/>
  <c r="AF7" i="7"/>
  <c r="C7" i="7"/>
  <c r="AA7" i="7"/>
  <c r="O7" i="7"/>
  <c r="AG7" i="7"/>
  <c r="AI7" i="7"/>
  <c r="E7" i="7"/>
  <c r="S7" i="7"/>
  <c r="Y7" i="7"/>
  <c r="B7" i="7"/>
  <c r="A8" i="7" s="1"/>
  <c r="B8" i="7" s="1"/>
  <c r="A9" i="7" s="1"/>
  <c r="M9" i="7" s="1"/>
  <c r="R7" i="7"/>
  <c r="U7" i="7"/>
  <c r="V7" i="7"/>
  <c r="N7" i="7"/>
  <c r="J7" i="7"/>
  <c r="AB7" i="7"/>
  <c r="L7" i="7"/>
  <c r="Q7" i="7"/>
  <c r="AK7" i="7"/>
  <c r="AE7" i="7"/>
  <c r="M9" i="9" l="1"/>
  <c r="C9" i="9"/>
  <c r="E9" i="9"/>
  <c r="N9" i="9"/>
  <c r="J9" i="9"/>
  <c r="F9" i="9"/>
  <c r="K9" i="9"/>
  <c r="D9" i="9"/>
  <c r="L9" i="9"/>
  <c r="H9" i="9"/>
  <c r="I9" i="9"/>
  <c r="B9" i="9"/>
  <c r="A10" i="9" s="1"/>
  <c r="I10" i="9" s="1"/>
  <c r="G9" i="9"/>
  <c r="O9" i="9"/>
  <c r="AB8" i="7"/>
  <c r="Q8" i="7"/>
  <c r="AA9" i="7"/>
  <c r="Z9" i="7"/>
  <c r="K9" i="7"/>
  <c r="H8" i="7"/>
  <c r="P9" i="7"/>
  <c r="AI8" i="7"/>
  <c r="AF9" i="7"/>
  <c r="S9" i="7"/>
  <c r="C8" i="7"/>
  <c r="D9" i="7"/>
  <c r="AD8" i="7"/>
  <c r="O8" i="7"/>
  <c r="K8" i="7"/>
  <c r="P8" i="7"/>
  <c r="AJ8" i="7"/>
  <c r="F8" i="7"/>
  <c r="E8" i="7"/>
  <c r="AG8" i="7"/>
  <c r="N8" i="7"/>
  <c r="AH8" i="7"/>
  <c r="Q9" i="7"/>
  <c r="Z8" i="7"/>
  <c r="J8" i="7"/>
  <c r="AF8" i="7"/>
  <c r="I9" i="7"/>
  <c r="I8" i="7"/>
  <c r="AB9" i="7"/>
  <c r="L8" i="7"/>
  <c r="O9" i="7"/>
  <c r="X9" i="7"/>
  <c r="U8" i="7"/>
  <c r="D8" i="7"/>
  <c r="W8" i="7"/>
  <c r="Y9" i="7"/>
  <c r="V8" i="7"/>
  <c r="AE9" i="7"/>
  <c r="J9" i="7"/>
  <c r="T8" i="7"/>
  <c r="E9" i="7"/>
  <c r="G9" i="7"/>
  <c r="AC8" i="7"/>
  <c r="M8" i="7"/>
  <c r="AC9" i="7"/>
  <c r="AD9" i="7"/>
  <c r="U9" i="7"/>
  <c r="C9" i="7"/>
  <c r="R9" i="7"/>
  <c r="W9" i="7"/>
  <c r="Y8" i="7"/>
  <c r="AK8" i="7"/>
  <c r="S8" i="7"/>
  <c r="G8" i="7"/>
  <c r="R8" i="7"/>
  <c r="AA8" i="7"/>
  <c r="L9" i="7"/>
  <c r="AJ9" i="7"/>
  <c r="H9" i="7"/>
  <c r="B9" i="7"/>
  <c r="A10" i="7" s="1"/>
  <c r="M10" i="7" s="1"/>
  <c r="F9" i="7"/>
  <c r="AH9" i="7"/>
  <c r="V9" i="7"/>
  <c r="T9" i="7"/>
  <c r="AG9" i="7"/>
  <c r="N9" i="7"/>
  <c r="AI9" i="7"/>
  <c r="AK9" i="7"/>
  <c r="X8" i="7"/>
  <c r="AE8" i="7"/>
  <c r="F10" i="9" l="1"/>
  <c r="P10" i="9"/>
  <c r="O10" i="9"/>
  <c r="N10" i="9"/>
  <c r="E10" i="9"/>
  <c r="B10" i="9"/>
  <c r="A11" i="9" s="1"/>
  <c r="P11" i="9" s="1"/>
  <c r="M10" i="9"/>
  <c r="C10" i="9"/>
  <c r="H10" i="9"/>
  <c r="L10" i="9"/>
  <c r="K10" i="9"/>
  <c r="G10" i="9"/>
  <c r="D10" i="9"/>
  <c r="J10" i="9"/>
  <c r="T10" i="7"/>
  <c r="E10" i="7"/>
  <c r="Q10" i="7"/>
  <c r="AE10" i="7"/>
  <c r="D10" i="7"/>
  <c r="AJ10" i="7"/>
  <c r="AG10" i="7"/>
  <c r="F10" i="7"/>
  <c r="Z10" i="7"/>
  <c r="X10" i="7"/>
  <c r="U10" i="7"/>
  <c r="N10" i="7"/>
  <c r="I10" i="7"/>
  <c r="AH10" i="7"/>
  <c r="AK10" i="7"/>
  <c r="J10" i="7"/>
  <c r="AC10" i="7"/>
  <c r="Y10" i="7"/>
  <c r="C10" i="7"/>
  <c r="AF10" i="7"/>
  <c r="AA10" i="7"/>
  <c r="P10" i="7"/>
  <c r="H10" i="7"/>
  <c r="S10" i="7"/>
  <c r="V10" i="7"/>
  <c r="L10" i="7"/>
  <c r="R10" i="7"/>
  <c r="B10" i="7"/>
  <c r="A11" i="7" s="1"/>
  <c r="Q11" i="7" s="1"/>
  <c r="AI10" i="7"/>
  <c r="G10" i="7"/>
  <c r="K10" i="7"/>
  <c r="O10" i="7"/>
  <c r="AD10" i="7"/>
  <c r="AB10" i="7"/>
  <c r="W10" i="7"/>
  <c r="F11" i="9" l="1"/>
  <c r="I11" i="9"/>
  <c r="J11" i="9"/>
  <c r="C11" i="9"/>
  <c r="E11" i="9"/>
  <c r="D11" i="9"/>
  <c r="K11" i="9"/>
  <c r="N11" i="9"/>
  <c r="L11" i="9"/>
  <c r="M11" i="9"/>
  <c r="O11" i="9"/>
  <c r="G11" i="9"/>
  <c r="H11" i="9"/>
  <c r="B11" i="9"/>
  <c r="A12" i="9" s="1"/>
  <c r="O12" i="9" s="1"/>
  <c r="P11" i="7"/>
  <c r="O11" i="7"/>
  <c r="E11" i="7"/>
  <c r="X11" i="7"/>
  <c r="J11" i="7"/>
  <c r="I11" i="7"/>
  <c r="M11" i="7"/>
  <c r="AD11" i="7"/>
  <c r="AF11" i="7"/>
  <c r="Z11" i="7"/>
  <c r="Y11" i="7"/>
  <c r="AE11" i="7"/>
  <c r="AK11" i="7"/>
  <c r="F11" i="7"/>
  <c r="C11" i="7"/>
  <c r="G11" i="7"/>
  <c r="AA11" i="7"/>
  <c r="B11" i="7"/>
  <c r="A12" i="7" s="1"/>
  <c r="C12" i="7" s="1"/>
  <c r="U11" i="7"/>
  <c r="V11" i="7"/>
  <c r="S11" i="7"/>
  <c r="W11" i="7"/>
  <c r="L11" i="7"/>
  <c r="R11" i="7"/>
  <c r="AJ11" i="7"/>
  <c r="N11" i="7"/>
  <c r="AG11" i="7"/>
  <c r="AI11" i="7"/>
  <c r="AH11" i="7"/>
  <c r="H11" i="7"/>
  <c r="AC11" i="7"/>
  <c r="AB11" i="7"/>
  <c r="T11" i="7"/>
  <c r="D11" i="7"/>
  <c r="K11" i="7"/>
  <c r="L12" i="9" l="1"/>
  <c r="F12" i="9"/>
  <c r="H12" i="9"/>
  <c r="G12" i="9"/>
  <c r="K12" i="9"/>
  <c r="M12" i="9"/>
  <c r="J12" i="9"/>
  <c r="I12" i="9"/>
  <c r="D12" i="9"/>
  <c r="P12" i="9"/>
  <c r="E12" i="9"/>
  <c r="B12" i="9"/>
  <c r="A13" i="9" s="1"/>
  <c r="B13" i="9" s="1"/>
  <c r="A14" i="9" s="1"/>
  <c r="N12" i="9"/>
  <c r="C12" i="9"/>
  <c r="S12" i="7"/>
  <c r="H12" i="7"/>
  <c r="AK12" i="7"/>
  <c r="J12" i="7"/>
  <c r="AD12" i="7"/>
  <c r="P12" i="7"/>
  <c r="G12" i="7"/>
  <c r="Q12" i="7"/>
  <c r="W12" i="7"/>
  <c r="AE12" i="7"/>
  <c r="O12" i="7"/>
  <c r="X12" i="7"/>
  <c r="B12" i="7"/>
  <c r="A13" i="7" s="1"/>
  <c r="Q13" i="7" s="1"/>
  <c r="AB12" i="7"/>
  <c r="N12" i="7"/>
  <c r="K12" i="7"/>
  <c r="AI12" i="7"/>
  <c r="D12" i="7"/>
  <c r="R12" i="7"/>
  <c r="AF12" i="7"/>
  <c r="V12" i="7"/>
  <c r="E12" i="7"/>
  <c r="AJ12" i="7"/>
  <c r="AA12" i="7"/>
  <c r="AG12" i="7"/>
  <c r="U12" i="7"/>
  <c r="F12" i="7"/>
  <c r="L12" i="7"/>
  <c r="AH12" i="7"/>
  <c r="I12" i="7"/>
  <c r="AC12" i="7"/>
  <c r="Z12" i="7"/>
  <c r="Y12" i="7"/>
  <c r="M12" i="7"/>
  <c r="T12" i="7"/>
  <c r="C13" i="9" l="1"/>
  <c r="N13" i="9"/>
  <c r="H13" i="9"/>
  <c r="K13" i="9"/>
  <c r="I13" i="9"/>
  <c r="E13" i="9"/>
  <c r="P13" i="9"/>
  <c r="J13" i="9"/>
  <c r="O13" i="9"/>
  <c r="F13" i="9"/>
  <c r="L13" i="9"/>
  <c r="G13" i="9"/>
  <c r="D13" i="9"/>
  <c r="M13" i="9"/>
  <c r="Z13" i="7"/>
  <c r="H13" i="7"/>
  <c r="AB13" i="7"/>
  <c r="E13" i="7"/>
  <c r="L13" i="7"/>
  <c r="AK13" i="7"/>
  <c r="R13" i="7"/>
  <c r="X13" i="7"/>
  <c r="T13" i="7"/>
  <c r="AG13" i="7"/>
  <c r="Y13" i="7"/>
  <c r="AC13" i="7"/>
  <c r="S13" i="7"/>
  <c r="F13" i="7"/>
  <c r="O13" i="7"/>
  <c r="G13" i="7"/>
  <c r="P13" i="7"/>
  <c r="AF13" i="7"/>
  <c r="W13" i="7"/>
  <c r="U13" i="7"/>
  <c r="AH13" i="7"/>
  <c r="AD13" i="7"/>
  <c r="AI13" i="7"/>
  <c r="I13" i="7"/>
  <c r="N13" i="7"/>
  <c r="M13" i="7"/>
  <c r="J13" i="7"/>
  <c r="D13" i="7"/>
  <c r="K13" i="7"/>
  <c r="B13" i="7"/>
  <c r="A14" i="7" s="1"/>
  <c r="I14" i="7" s="1"/>
  <c r="V13" i="7"/>
  <c r="C13" i="7"/>
  <c r="AJ13" i="7"/>
  <c r="AA13" i="7"/>
  <c r="AE13" i="7"/>
  <c r="M14" i="9"/>
  <c r="O14" i="9"/>
  <c r="D14" i="9"/>
  <c r="H14" i="9"/>
  <c r="L14" i="9"/>
  <c r="P14" i="9"/>
  <c r="I14" i="9"/>
  <c r="C14" i="9"/>
  <c r="K14" i="9"/>
  <c r="B14" i="9"/>
  <c r="A15" i="9" s="1"/>
  <c r="F14" i="9"/>
  <c r="J14" i="9"/>
  <c r="N14" i="9"/>
  <c r="E14" i="9"/>
  <c r="G14" i="9"/>
  <c r="AE14" i="7" l="1"/>
  <c r="AC14" i="7"/>
  <c r="AI14" i="7"/>
  <c r="D14" i="7"/>
  <c r="T14" i="7"/>
  <c r="P14" i="7"/>
  <c r="F14" i="7"/>
  <c r="AD14" i="7"/>
  <c r="Z14" i="7"/>
  <c r="R14" i="7"/>
  <c r="W14" i="7"/>
  <c r="AF14" i="7"/>
  <c r="K14" i="7"/>
  <c r="H14" i="7"/>
  <c r="AA14" i="7"/>
  <c r="AH14" i="7"/>
  <c r="E14" i="7"/>
  <c r="AB14" i="7"/>
  <c r="B14" i="7"/>
  <c r="A15" i="7" s="1"/>
  <c r="AD15" i="7" s="1"/>
  <c r="L14" i="7"/>
  <c r="Q14" i="7"/>
  <c r="AK14" i="7"/>
  <c r="U14" i="7"/>
  <c r="Y14" i="7"/>
  <c r="AG14" i="7"/>
  <c r="AJ14" i="7"/>
  <c r="S14" i="7"/>
  <c r="N14" i="7"/>
  <c r="J14" i="7"/>
  <c r="X14" i="7"/>
  <c r="V14" i="7"/>
  <c r="O14" i="7"/>
  <c r="M14" i="7"/>
  <c r="C14" i="7"/>
  <c r="G14" i="7"/>
  <c r="N15" i="9"/>
  <c r="E15" i="9"/>
  <c r="F15" i="9"/>
  <c r="J15" i="9"/>
  <c r="M15" i="9"/>
  <c r="G15" i="9"/>
  <c r="O15" i="9"/>
  <c r="D15" i="9"/>
  <c r="B15" i="9"/>
  <c r="A16" i="9" s="1"/>
  <c r="H15" i="9"/>
  <c r="L15" i="9"/>
  <c r="C15" i="9"/>
  <c r="K15" i="9"/>
  <c r="P15" i="9"/>
  <c r="I15" i="9"/>
  <c r="P15" i="7" l="1"/>
  <c r="M15" i="7"/>
  <c r="Q15" i="7"/>
  <c r="AJ15" i="7"/>
  <c r="AI15" i="7"/>
  <c r="Y15" i="7"/>
  <c r="E15" i="7"/>
  <c r="K15" i="7"/>
  <c r="R15" i="7"/>
  <c r="C15" i="7"/>
  <c r="F15" i="7"/>
  <c r="AC15" i="7"/>
  <c r="G15" i="7"/>
  <c r="S15" i="7"/>
  <c r="Z15" i="7"/>
  <c r="AE15" i="7"/>
  <c r="AB15" i="7"/>
  <c r="T15" i="7"/>
  <c r="L15" i="7"/>
  <c r="W15" i="7"/>
  <c r="AH15" i="7"/>
  <c r="O15" i="7"/>
  <c r="D15" i="7"/>
  <c r="N15" i="7"/>
  <c r="AK15" i="7"/>
  <c r="J15" i="7"/>
  <c r="B15" i="7"/>
  <c r="A16" i="7" s="1"/>
  <c r="R16" i="7" s="1"/>
  <c r="I15" i="7"/>
  <c r="AF15" i="7"/>
  <c r="V15" i="7"/>
  <c r="AG15" i="7"/>
  <c r="H15" i="7"/>
  <c r="X15" i="7"/>
  <c r="U15" i="7"/>
  <c r="AA15" i="7"/>
  <c r="N16" i="9"/>
  <c r="E16" i="9"/>
  <c r="G16" i="9"/>
  <c r="O16" i="9"/>
  <c r="D16" i="9"/>
  <c r="H16" i="9"/>
  <c r="L16" i="9"/>
  <c r="C16" i="9"/>
  <c r="K16" i="9"/>
  <c r="P16" i="9"/>
  <c r="I16" i="9"/>
  <c r="M16" i="9"/>
  <c r="B16" i="9"/>
  <c r="A17" i="9" s="1"/>
  <c r="F16" i="9"/>
  <c r="J16" i="9"/>
  <c r="L16" i="7" l="1"/>
  <c r="V16" i="7"/>
  <c r="T16" i="7"/>
  <c r="I16" i="7"/>
  <c r="O16" i="7"/>
  <c r="F16" i="7"/>
  <c r="AG16" i="7"/>
  <c r="AI16" i="7"/>
  <c r="AE16" i="7"/>
  <c r="X16" i="7"/>
  <c r="AB16" i="7"/>
  <c r="P16" i="7"/>
  <c r="E16" i="7"/>
  <c r="W16" i="7"/>
  <c r="C16" i="7"/>
  <c r="AK16" i="7"/>
  <c r="AD16" i="7"/>
  <c r="AJ16" i="7"/>
  <c r="K16" i="7"/>
  <c r="D16" i="7"/>
  <c r="H16" i="7"/>
  <c r="AA16" i="7"/>
  <c r="M16" i="7"/>
  <c r="AH16" i="7"/>
  <c r="Q16" i="7"/>
  <c r="Z16" i="7"/>
  <c r="J16" i="7"/>
  <c r="N16" i="7"/>
  <c r="G16" i="7"/>
  <c r="B16" i="7"/>
  <c r="A17" i="7" s="1"/>
  <c r="E17" i="7" s="1"/>
  <c r="AF16" i="7"/>
  <c r="AC16" i="7"/>
  <c r="Y16" i="7"/>
  <c r="U16" i="7"/>
  <c r="S16" i="7"/>
  <c r="O17" i="9"/>
  <c r="D17" i="9"/>
  <c r="H17" i="9"/>
  <c r="L17" i="9"/>
  <c r="P17" i="9"/>
  <c r="I17" i="9"/>
  <c r="C17" i="9"/>
  <c r="K17" i="9"/>
  <c r="B17" i="9"/>
  <c r="A18" i="9" s="1"/>
  <c r="N17" i="9"/>
  <c r="E17" i="9"/>
  <c r="M17" i="9"/>
  <c r="G17" i="9"/>
  <c r="F17" i="9"/>
  <c r="J17" i="9"/>
  <c r="AK17" i="7" l="1"/>
  <c r="K17" i="7"/>
  <c r="W17" i="7"/>
  <c r="D17" i="7"/>
  <c r="AI17" i="7"/>
  <c r="U17" i="7"/>
  <c r="AB17" i="7"/>
  <c r="G17" i="7"/>
  <c r="S17" i="7"/>
  <c r="AG17" i="7"/>
  <c r="AJ17" i="7"/>
  <c r="P17" i="7"/>
  <c r="AH17" i="7"/>
  <c r="O17" i="7"/>
  <c r="AD17" i="7"/>
  <c r="AF17" i="7"/>
  <c r="I17" i="7"/>
  <c r="M17" i="7"/>
  <c r="L17" i="7"/>
  <c r="T17" i="7"/>
  <c r="AA17" i="7"/>
  <c r="B17" i="7"/>
  <c r="A18" i="7" s="1"/>
  <c r="I18" i="7" s="1"/>
  <c r="Z17" i="7"/>
  <c r="Y17" i="7"/>
  <c r="AC17" i="7"/>
  <c r="J17" i="7"/>
  <c r="Q17" i="7"/>
  <c r="F17" i="7"/>
  <c r="N17" i="7"/>
  <c r="C17" i="7"/>
  <c r="R17" i="7"/>
  <c r="H17" i="7"/>
  <c r="X17" i="7"/>
  <c r="V17" i="7"/>
  <c r="AE17" i="7"/>
  <c r="N18" i="9"/>
  <c r="E18" i="9"/>
  <c r="O18" i="9"/>
  <c r="D18" i="9"/>
  <c r="P18" i="9"/>
  <c r="I18" i="9"/>
  <c r="C18" i="9"/>
  <c r="K18" i="9"/>
  <c r="B18" i="9"/>
  <c r="A19" i="9" s="1"/>
  <c r="F18" i="9"/>
  <c r="J18" i="9"/>
  <c r="M18" i="9"/>
  <c r="G18" i="9"/>
  <c r="H18" i="9"/>
  <c r="L18" i="9"/>
  <c r="L18" i="7" l="1"/>
  <c r="Q18" i="7"/>
  <c r="S18" i="7"/>
  <c r="AK18" i="7"/>
  <c r="Y18" i="7"/>
  <c r="R18" i="7"/>
  <c r="AA18" i="7"/>
  <c r="E18" i="7"/>
  <c r="M18" i="7"/>
  <c r="P18" i="7"/>
  <c r="Z18" i="7"/>
  <c r="AF18" i="7"/>
  <c r="AI18" i="7"/>
  <c r="J18" i="7"/>
  <c r="G18" i="7"/>
  <c r="AJ18" i="7"/>
  <c r="B18" i="7"/>
  <c r="A19" i="7" s="1"/>
  <c r="C19" i="7" s="1"/>
  <c r="F18" i="7"/>
  <c r="AC18" i="7"/>
  <c r="C18" i="7"/>
  <c r="AG18" i="7"/>
  <c r="U18" i="7"/>
  <c r="D18" i="7"/>
  <c r="N18" i="7"/>
  <c r="AE18" i="7"/>
  <c r="AH18" i="7"/>
  <c r="H18" i="7"/>
  <c r="X18" i="7"/>
  <c r="T18" i="7"/>
  <c r="AD18" i="7"/>
  <c r="AB18" i="7"/>
  <c r="K18" i="7"/>
  <c r="W18" i="7"/>
  <c r="O18" i="7"/>
  <c r="V18" i="7"/>
  <c r="O19" i="9"/>
  <c r="B19" i="9"/>
  <c r="A20" i="9" s="1"/>
  <c r="J19" i="9"/>
  <c r="N19" i="9"/>
  <c r="D19" i="9"/>
  <c r="F19" i="9"/>
  <c r="H19" i="9"/>
  <c r="L19" i="9"/>
  <c r="P19" i="9"/>
  <c r="I19" i="9"/>
  <c r="C19" i="9"/>
  <c r="K19" i="9"/>
  <c r="E19" i="9"/>
  <c r="M19" i="9"/>
  <c r="G19" i="9"/>
  <c r="AJ19" i="7" l="1"/>
  <c r="AA19" i="7"/>
  <c r="Q19" i="7"/>
  <c r="AI19" i="7"/>
  <c r="R19" i="7"/>
  <c r="G19" i="7"/>
  <c r="AK19" i="7"/>
  <c r="AC19" i="7"/>
  <c r="T19" i="7"/>
  <c r="AB19" i="7"/>
  <c r="Y19" i="7"/>
  <c r="F19" i="7"/>
  <c r="X19" i="7"/>
  <c r="Z19" i="7"/>
  <c r="I19" i="7"/>
  <c r="AD19" i="7"/>
  <c r="N19" i="7"/>
  <c r="L19" i="7"/>
  <c r="D19" i="7"/>
  <c r="H19" i="7"/>
  <c r="K19" i="7"/>
  <c r="O19" i="7"/>
  <c r="W19" i="7"/>
  <c r="AG19" i="7"/>
  <c r="P19" i="7"/>
  <c r="AE19" i="7"/>
  <c r="J19" i="7"/>
  <c r="B19" i="7"/>
  <c r="A20" i="7" s="1"/>
  <c r="G20" i="7" s="1"/>
  <c r="E19" i="7"/>
  <c r="V19" i="7"/>
  <c r="S19" i="7"/>
  <c r="AH19" i="7"/>
  <c r="U19" i="7"/>
  <c r="M19" i="7"/>
  <c r="AF19" i="7"/>
  <c r="P20" i="9"/>
  <c r="I20" i="9"/>
  <c r="B20" i="9"/>
  <c r="A21" i="9" s="1"/>
  <c r="F20" i="9"/>
  <c r="J20" i="9"/>
  <c r="N20" i="9"/>
  <c r="G20" i="9"/>
  <c r="E20" i="9"/>
  <c r="M20" i="9"/>
  <c r="O20" i="9"/>
  <c r="D20" i="9"/>
  <c r="C20" i="9"/>
  <c r="K20" i="9"/>
  <c r="H20" i="9"/>
  <c r="L20" i="9"/>
  <c r="S20" i="7" l="1"/>
  <c r="R20" i="7"/>
  <c r="W20" i="7"/>
  <c r="B20" i="7"/>
  <c r="A21" i="7" s="1"/>
  <c r="K21" i="7" s="1"/>
  <c r="K20" i="7"/>
  <c r="X20" i="7"/>
  <c r="AA20" i="7"/>
  <c r="V20" i="7"/>
  <c r="J20" i="7"/>
  <c r="L20" i="7"/>
  <c r="M20" i="7"/>
  <c r="AC20" i="7"/>
  <c r="AH20" i="7"/>
  <c r="H20" i="7"/>
  <c r="P20" i="7"/>
  <c r="F20" i="7"/>
  <c r="I20" i="7"/>
  <c r="AB20" i="7"/>
  <c r="AK20" i="7"/>
  <c r="Q20" i="7"/>
  <c r="AD20" i="7"/>
  <c r="AG20" i="7"/>
  <c r="T20" i="7"/>
  <c r="U20" i="7"/>
  <c r="Y20" i="7"/>
  <c r="AJ20" i="7"/>
  <c r="AE20" i="7"/>
  <c r="AI20" i="7"/>
  <c r="D20" i="7"/>
  <c r="AF20" i="7"/>
  <c r="O20" i="7"/>
  <c r="E20" i="7"/>
  <c r="C20" i="7"/>
  <c r="Z20" i="7"/>
  <c r="N20" i="7"/>
  <c r="F21" i="9"/>
  <c r="B21" i="9"/>
  <c r="A22" i="9" s="1"/>
  <c r="I21" i="9"/>
  <c r="N21" i="9"/>
  <c r="C21" i="9"/>
  <c r="K21" i="9"/>
  <c r="D21" i="9"/>
  <c r="L21" i="9"/>
  <c r="P21" i="9"/>
  <c r="G21" i="9"/>
  <c r="M21" i="9"/>
  <c r="J21" i="9"/>
  <c r="H21" i="9"/>
  <c r="E21" i="9"/>
  <c r="O21" i="9"/>
  <c r="AD21" i="7" l="1"/>
  <c r="T21" i="7"/>
  <c r="P21" i="7"/>
  <c r="V21" i="7"/>
  <c r="AG21" i="7"/>
  <c r="C21" i="7"/>
  <c r="D21" i="7"/>
  <c r="E21" i="7"/>
  <c r="AA21" i="7"/>
  <c r="AK21" i="7"/>
  <c r="J21" i="7"/>
  <c r="AB21" i="7"/>
  <c r="AH21" i="7"/>
  <c r="O21" i="7"/>
  <c r="M21" i="7"/>
  <c r="Y21" i="7"/>
  <c r="N21" i="7"/>
  <c r="B21" i="7"/>
  <c r="A22" i="7" s="1"/>
  <c r="O22" i="7" s="1"/>
  <c r="S21" i="7"/>
  <c r="AF21" i="7"/>
  <c r="X21" i="7"/>
  <c r="L21" i="7"/>
  <c r="F21" i="7"/>
  <c r="AE21" i="7"/>
  <c r="AC21" i="7"/>
  <c r="G21" i="7"/>
  <c r="I21" i="7"/>
  <c r="R21" i="7"/>
  <c r="Q21" i="7"/>
  <c r="W21" i="7"/>
  <c r="U21" i="7"/>
  <c r="Z21" i="7"/>
  <c r="AI21" i="7"/>
  <c r="H21" i="7"/>
  <c r="AJ21" i="7"/>
  <c r="B22" i="9"/>
  <c r="A23" i="9" s="1"/>
  <c r="J22" i="9"/>
  <c r="N22" i="9"/>
  <c r="C22" i="9"/>
  <c r="G22" i="9"/>
  <c r="D22" i="9"/>
  <c r="P22" i="9"/>
  <c r="E22" i="9"/>
  <c r="M22" i="9"/>
  <c r="K22" i="9"/>
  <c r="H22" i="9"/>
  <c r="L22" i="9"/>
  <c r="I22" i="9"/>
  <c r="F22" i="9"/>
  <c r="O22" i="9"/>
  <c r="Q22" i="7" l="1"/>
  <c r="B22" i="7"/>
  <c r="A23" i="7" s="1"/>
  <c r="E23" i="7" s="1"/>
  <c r="P22" i="7"/>
  <c r="Y22" i="7"/>
  <c r="V22" i="7"/>
  <c r="U22" i="7"/>
  <c r="H22" i="7"/>
  <c r="I22" i="7"/>
  <c r="C22" i="7"/>
  <c r="AD22" i="7"/>
  <c r="N22" i="7"/>
  <c r="K22" i="7"/>
  <c r="R22" i="7"/>
  <c r="AI22" i="7"/>
  <c r="G22" i="7"/>
  <c r="T22" i="7"/>
  <c r="F22" i="7"/>
  <c r="AG22" i="7"/>
  <c r="E22" i="7"/>
  <c r="AH22" i="7"/>
  <c r="L22" i="7"/>
  <c r="AJ22" i="7"/>
  <c r="AK22" i="7"/>
  <c r="J22" i="7"/>
  <c r="X22" i="7"/>
  <c r="AE22" i="7"/>
  <c r="S22" i="7"/>
  <c r="AF22" i="7"/>
  <c r="M22" i="7"/>
  <c r="AA22" i="7"/>
  <c r="AB22" i="7"/>
  <c r="Z22" i="7"/>
  <c r="W22" i="7"/>
  <c r="D22" i="7"/>
  <c r="AC22" i="7"/>
  <c r="I23" i="9"/>
  <c r="J23" i="9"/>
  <c r="N23" i="9"/>
  <c r="G23" i="9"/>
  <c r="C23" i="9"/>
  <c r="K23" i="9"/>
  <c r="O23" i="9"/>
  <c r="D23" i="9"/>
  <c r="P23" i="9"/>
  <c r="B23" i="9"/>
  <c r="A24" i="9" s="1"/>
  <c r="F23" i="9"/>
  <c r="H23" i="9"/>
  <c r="L23" i="9"/>
  <c r="E23" i="9"/>
  <c r="M23" i="9"/>
  <c r="AD23" i="7" l="1"/>
  <c r="K23" i="7"/>
  <c r="AE23" i="7"/>
  <c r="G23" i="7"/>
  <c r="F23" i="7"/>
  <c r="L23" i="7"/>
  <c r="AC23" i="7"/>
  <c r="V23" i="7"/>
  <c r="AK23" i="7"/>
  <c r="T23" i="7"/>
  <c r="D23" i="7"/>
  <c r="N23" i="7"/>
  <c r="R23" i="7"/>
  <c r="W23" i="7"/>
  <c r="Y23" i="7"/>
  <c r="AH23" i="7"/>
  <c r="AB23" i="7"/>
  <c r="B23" i="7"/>
  <c r="A24" i="7" s="1"/>
  <c r="C24" i="7" s="1"/>
  <c r="J23" i="7"/>
  <c r="O23" i="7"/>
  <c r="Z23" i="7"/>
  <c r="Q23" i="7"/>
  <c r="AA23" i="7"/>
  <c r="AJ23" i="7"/>
  <c r="I23" i="7"/>
  <c r="P23" i="7"/>
  <c r="AI23" i="7"/>
  <c r="M23" i="7"/>
  <c r="S23" i="7"/>
  <c r="U23" i="7"/>
  <c r="C23" i="7"/>
  <c r="H23" i="7"/>
  <c r="AG23" i="7"/>
  <c r="AF23" i="7"/>
  <c r="X23" i="7"/>
  <c r="J24" i="9"/>
  <c r="C24" i="9"/>
  <c r="G24" i="9"/>
  <c r="K24" i="9"/>
  <c r="O24" i="9"/>
  <c r="D24" i="9"/>
  <c r="F24" i="9"/>
  <c r="B24" i="9"/>
  <c r="H24" i="9"/>
  <c r="L24" i="9"/>
  <c r="P24" i="9"/>
  <c r="E24" i="9"/>
  <c r="I24" i="9"/>
  <c r="M24" i="9"/>
  <c r="N24" i="9"/>
  <c r="AI24" i="7" l="1"/>
  <c r="AJ24" i="7"/>
  <c r="O24" i="7"/>
  <c r="Z24" i="7"/>
  <c r="N24" i="7"/>
  <c r="H24" i="7"/>
  <c r="T24" i="7"/>
  <c r="I24" i="7"/>
  <c r="U24" i="7"/>
  <c r="AA24" i="7"/>
  <c r="AB24" i="7"/>
  <c r="J24" i="7"/>
  <c r="AH24" i="7"/>
  <c r="B24" i="7"/>
  <c r="A25" i="7" s="1"/>
  <c r="C25" i="7" s="1"/>
  <c r="K24" i="7"/>
  <c r="AD24" i="7"/>
  <c r="L24" i="7"/>
  <c r="P24" i="7"/>
  <c r="Y24" i="7"/>
  <c r="E24" i="7"/>
  <c r="X24" i="7"/>
  <c r="AE24" i="7"/>
  <c r="D24" i="7"/>
  <c r="Q24" i="7"/>
  <c r="V24" i="7"/>
  <c r="AK24" i="7"/>
  <c r="F24" i="7"/>
  <c r="G24" i="7"/>
  <c r="W24" i="7"/>
  <c r="AG24" i="7"/>
  <c r="S24" i="7"/>
  <c r="AF24" i="7"/>
  <c r="M24" i="7"/>
  <c r="AC24" i="7"/>
  <c r="R24" i="7"/>
  <c r="D25" i="7" l="1"/>
  <c r="Z25" i="7"/>
  <c r="P25" i="7"/>
  <c r="F25" i="7"/>
  <c r="T25" i="7"/>
  <c r="J25" i="7"/>
  <c r="M25" i="7"/>
  <c r="Q25" i="7"/>
  <c r="S25" i="7"/>
  <c r="AI25" i="7"/>
  <c r="AJ25" i="7"/>
  <c r="R25" i="7"/>
  <c r="AH25" i="7"/>
  <c r="Y25" i="7"/>
  <c r="AC25" i="7"/>
  <c r="B25" i="7"/>
  <c r="A26" i="7" s="1"/>
  <c r="E26" i="7" s="1"/>
  <c r="AF25" i="7"/>
  <c r="L25" i="7"/>
  <c r="AG25" i="7"/>
  <c r="E25" i="7"/>
  <c r="W25" i="7"/>
  <c r="N25" i="7"/>
  <c r="V25" i="7"/>
  <c r="U25" i="7"/>
  <c r="G25" i="7"/>
  <c r="X25" i="7"/>
  <c r="H25" i="7"/>
  <c r="AK25" i="7"/>
  <c r="K25" i="7"/>
  <c r="O25" i="7"/>
  <c r="I25" i="7"/>
  <c r="AD25" i="7"/>
  <c r="AA25" i="7"/>
  <c r="AE25" i="7"/>
  <c r="AB25" i="7"/>
  <c r="Q26" i="7" l="1"/>
  <c r="K26" i="7"/>
  <c r="J26" i="7"/>
  <c r="H26" i="7"/>
  <c r="X26" i="7"/>
  <c r="AC26" i="7"/>
  <c r="N26" i="7"/>
  <c r="O26" i="7"/>
  <c r="D26" i="7"/>
  <c r="AG26" i="7"/>
  <c r="R26" i="7"/>
  <c r="Z26" i="7"/>
  <c r="P26" i="7"/>
  <c r="AB26" i="7"/>
  <c r="U26" i="7"/>
  <c r="AK26" i="7"/>
  <c r="G26" i="7"/>
  <c r="AI26" i="7"/>
  <c r="AA26" i="7"/>
  <c r="I26" i="7"/>
  <c r="L26" i="7"/>
  <c r="S26" i="7"/>
  <c r="AJ26" i="7"/>
  <c r="AD26" i="7"/>
  <c r="AF26" i="7"/>
  <c r="C26" i="7"/>
  <c r="AE26" i="7"/>
  <c r="M26" i="7"/>
  <c r="B26" i="7"/>
  <c r="A27" i="7" s="1"/>
  <c r="K27" i="7" s="1"/>
  <c r="V26" i="7"/>
  <c r="F26" i="7"/>
  <c r="T26" i="7"/>
  <c r="Y26" i="7"/>
  <c r="AH26" i="7"/>
  <c r="W26" i="7"/>
  <c r="M27" i="7" l="1"/>
  <c r="Z27" i="7"/>
  <c r="U27" i="7"/>
  <c r="J27" i="7"/>
  <c r="AG27" i="7"/>
  <c r="V27" i="7"/>
  <c r="AA27" i="7"/>
  <c r="AB27" i="7"/>
  <c r="H27" i="7"/>
  <c r="E27" i="7"/>
  <c r="AH27" i="7"/>
  <c r="R27" i="7"/>
  <c r="T27" i="7"/>
  <c r="AF27" i="7"/>
  <c r="Q27" i="7"/>
  <c r="N27" i="7"/>
  <c r="W27" i="7"/>
  <c r="AC27" i="7"/>
  <c r="G27" i="7"/>
  <c r="AJ27" i="7"/>
  <c r="AI27" i="7"/>
  <c r="B27" i="7"/>
  <c r="A28" i="7" s="1"/>
  <c r="Q28" i="7" s="1"/>
  <c r="O27" i="7"/>
  <c r="C27" i="7"/>
  <c r="AD27" i="7"/>
  <c r="Y27" i="7"/>
  <c r="P27" i="7"/>
  <c r="X27" i="7"/>
  <c r="AK27" i="7"/>
  <c r="L27" i="7"/>
  <c r="F27" i="7"/>
  <c r="AE27" i="7"/>
  <c r="S27" i="7"/>
  <c r="D27" i="7"/>
  <c r="I27" i="7"/>
  <c r="O28" i="7" l="1"/>
  <c r="AI28" i="7"/>
  <c r="N28" i="7"/>
  <c r="AH28" i="7"/>
  <c r="AB28" i="7"/>
  <c r="T28" i="7"/>
  <c r="H28" i="7"/>
  <c r="K28" i="7"/>
  <c r="AE28" i="7"/>
  <c r="P28" i="7"/>
  <c r="I28" i="7"/>
  <c r="AA28" i="7"/>
  <c r="R28" i="7"/>
  <c r="AJ28" i="7"/>
  <c r="U28" i="7"/>
  <c r="AG28" i="7"/>
  <c r="Y28" i="7"/>
  <c r="J28" i="7"/>
  <c r="W28" i="7"/>
  <c r="V28" i="7"/>
  <c r="F28" i="7"/>
  <c r="L28" i="7"/>
  <c r="AD28" i="7"/>
  <c r="E28" i="7"/>
  <c r="C28" i="7"/>
  <c r="D28" i="7"/>
  <c r="M28" i="7"/>
  <c r="AK28" i="7"/>
  <c r="G28" i="7"/>
  <c r="S28" i="7"/>
  <c r="AF28" i="7"/>
  <c r="AC28" i="7"/>
  <c r="B28" i="7"/>
  <c r="A29" i="7" s="1"/>
  <c r="G29" i="7" s="1"/>
  <c r="Z28" i="7"/>
  <c r="X28" i="7"/>
  <c r="AI29" i="7" l="1"/>
  <c r="AA29" i="7"/>
  <c r="W29" i="7"/>
  <c r="AE29" i="7"/>
  <c r="L29" i="7"/>
  <c r="U29" i="7"/>
  <c r="N29" i="7"/>
  <c r="H29" i="7"/>
  <c r="V29" i="7"/>
  <c r="O29" i="7"/>
  <c r="AD29" i="7"/>
  <c r="AB29" i="7"/>
  <c r="X29" i="7"/>
  <c r="S29" i="7"/>
  <c r="K29" i="7"/>
  <c r="I29" i="7"/>
  <c r="R29" i="7"/>
  <c r="B29" i="7"/>
  <c r="A30" i="7" s="1"/>
  <c r="J30" i="7" s="1"/>
  <c r="Q29" i="7"/>
  <c r="D29" i="7"/>
  <c r="P29" i="7"/>
  <c r="AG29" i="7"/>
  <c r="AH29" i="7"/>
  <c r="AK29" i="7"/>
  <c r="C29" i="7"/>
  <c r="Z29" i="7"/>
  <c r="AC29" i="7"/>
  <c r="Y29" i="7"/>
  <c r="J29" i="7"/>
  <c r="T29" i="7"/>
  <c r="AJ29" i="7"/>
  <c r="F29" i="7"/>
  <c r="AF29" i="7"/>
  <c r="E29" i="7"/>
  <c r="M29" i="7"/>
  <c r="AK30" i="7" l="1"/>
  <c r="N30" i="7"/>
  <c r="O30" i="7"/>
  <c r="Y30" i="7"/>
  <c r="AE30" i="7"/>
  <c r="AH30" i="7"/>
  <c r="U30" i="7"/>
  <c r="M30" i="7"/>
  <c r="K30" i="7"/>
  <c r="Q30" i="7"/>
  <c r="S30" i="7"/>
  <c r="AD30" i="7"/>
  <c r="B30" i="7"/>
  <c r="A31" i="7" s="1"/>
  <c r="L31" i="7" s="1"/>
  <c r="D30" i="7"/>
  <c r="AG30" i="7"/>
  <c r="T30" i="7"/>
  <c r="R30" i="7"/>
  <c r="AI30" i="7"/>
  <c r="AJ30" i="7"/>
  <c r="AC30" i="7"/>
  <c r="AA30" i="7"/>
  <c r="P30" i="7"/>
  <c r="G30" i="7"/>
  <c r="H30" i="7"/>
  <c r="I30" i="7"/>
  <c r="Z30" i="7"/>
  <c r="AF30" i="7"/>
  <c r="V30" i="7"/>
  <c r="F30" i="7"/>
  <c r="L30" i="7"/>
  <c r="W30" i="7"/>
  <c r="X30" i="7"/>
  <c r="C30" i="7"/>
  <c r="AB30" i="7"/>
  <c r="E30" i="7"/>
  <c r="AE31" i="7" l="1"/>
  <c r="Q31" i="7"/>
  <c r="H31" i="7"/>
  <c r="W31" i="7"/>
  <c r="AB31" i="7"/>
  <c r="M31" i="7"/>
  <c r="B31" i="7"/>
  <c r="A32" i="7" s="1"/>
  <c r="J32" i="7" s="1"/>
  <c r="X31" i="7"/>
  <c r="R31" i="7"/>
  <c r="AH31" i="7"/>
  <c r="AJ31" i="7"/>
  <c r="Z31" i="7"/>
  <c r="K31" i="7"/>
  <c r="O31" i="7"/>
  <c r="F31" i="7"/>
  <c r="AG31" i="7"/>
  <c r="AC31" i="7"/>
  <c r="AF31" i="7"/>
  <c r="N31" i="7"/>
  <c r="C31" i="7"/>
  <c r="AD31" i="7"/>
  <c r="D31" i="7"/>
  <c r="AI31" i="7"/>
  <c r="J31" i="7"/>
  <c r="U31" i="7"/>
  <c r="AA31" i="7"/>
  <c r="V31" i="7"/>
  <c r="P31" i="7"/>
  <c r="G31" i="7"/>
  <c r="I31" i="7"/>
  <c r="AK31" i="7"/>
  <c r="S31" i="7"/>
  <c r="T31" i="7"/>
  <c r="Y31" i="7"/>
  <c r="E31" i="7"/>
  <c r="R32" i="7" l="1"/>
  <c r="V32" i="7"/>
  <c r="AE32" i="7"/>
  <c r="H32" i="7"/>
  <c r="T32" i="7"/>
  <c r="I32" i="7"/>
  <c r="AI32" i="7"/>
  <c r="AB32" i="7"/>
  <c r="O32" i="7"/>
  <c r="S32" i="7"/>
  <c r="AJ32" i="7"/>
  <c r="W32" i="7"/>
  <c r="AH32" i="7"/>
  <c r="X32" i="7"/>
  <c r="AF32" i="7"/>
  <c r="C32" i="7"/>
  <c r="G32" i="7"/>
  <c r="AA32" i="7"/>
  <c r="K32" i="7"/>
  <c r="E32" i="7"/>
  <c r="AC32" i="7"/>
  <c r="Z32" i="7"/>
  <c r="U32" i="7"/>
  <c r="Y32" i="7"/>
  <c r="AD32" i="7"/>
  <c r="AK32" i="7"/>
  <c r="P32" i="7"/>
  <c r="F32" i="7"/>
  <c r="B32" i="7"/>
  <c r="A33" i="7" s="1"/>
  <c r="B33" i="7" s="1"/>
  <c r="A34" i="7" s="1"/>
  <c r="J34" i="7" s="1"/>
  <c r="AG32" i="7"/>
  <c r="D32" i="7"/>
  <c r="M32" i="7"/>
  <c r="Q32" i="7"/>
  <c r="L32" i="7"/>
  <c r="N32" i="7"/>
  <c r="R33" i="7" l="1"/>
  <c r="F33" i="7"/>
  <c r="E34" i="7"/>
  <c r="P34" i="7"/>
  <c r="V33" i="7"/>
  <c r="AE34" i="7"/>
  <c r="H34" i="7"/>
  <c r="AG33" i="7"/>
  <c r="AA34" i="7"/>
  <c r="D34" i="7"/>
  <c r="N33" i="7"/>
  <c r="M34" i="7"/>
  <c r="G34" i="7"/>
  <c r="AC33" i="7"/>
  <c r="AF34" i="7"/>
  <c r="Z33" i="7"/>
  <c r="U33" i="7"/>
  <c r="C34" i="7"/>
  <c r="Q33" i="7"/>
  <c r="AB33" i="7"/>
  <c r="AK34" i="7"/>
  <c r="X34" i="7"/>
  <c r="AJ33" i="7"/>
  <c r="R34" i="7"/>
  <c r="U34" i="7"/>
  <c r="AJ34" i="7"/>
  <c r="B34" i="7"/>
  <c r="A35" i="7" s="1"/>
  <c r="F35" i="7" s="1"/>
  <c r="AI33" i="7"/>
  <c r="AK33" i="7"/>
  <c r="AI34" i="7"/>
  <c r="V34" i="7"/>
  <c r="J33" i="7"/>
  <c r="S33" i="7"/>
  <c r="AF33" i="7"/>
  <c r="I34" i="7"/>
  <c r="AH34" i="7"/>
  <c r="F34" i="7"/>
  <c r="K33" i="7"/>
  <c r="AD33" i="7"/>
  <c r="AC34" i="7"/>
  <c r="W34" i="7"/>
  <c r="T34" i="7"/>
  <c r="AE33" i="7"/>
  <c r="C33" i="7"/>
  <c r="O33" i="7"/>
  <c r="AG34" i="7"/>
  <c r="S34" i="7"/>
  <c r="AD34" i="7"/>
  <c r="N34" i="7"/>
  <c r="AH33" i="7"/>
  <c r="M33" i="7"/>
  <c r="Y33" i="7"/>
  <c r="H33" i="7"/>
  <c r="W33" i="7"/>
  <c r="Y34" i="7"/>
  <c r="O34" i="7"/>
  <c r="AB34" i="7"/>
  <c r="L34" i="7"/>
  <c r="AA33" i="7"/>
  <c r="D33" i="7"/>
  <c r="X33" i="7"/>
  <c r="G33" i="7"/>
  <c r="P33" i="7"/>
  <c r="Q34" i="7"/>
  <c r="K34" i="7"/>
  <c r="Z34" i="7"/>
  <c r="I33" i="7"/>
  <c r="T33" i="7"/>
  <c r="E33" i="7"/>
  <c r="L33" i="7"/>
  <c r="W35" i="7" l="1"/>
  <c r="B35" i="7"/>
  <c r="A36" i="7" s="1"/>
  <c r="P36" i="7" s="1"/>
  <c r="P35" i="7"/>
  <c r="Y35" i="7"/>
  <c r="C35" i="7"/>
  <c r="M35" i="7"/>
  <c r="Z35" i="7"/>
  <c r="E35" i="7"/>
  <c r="AH35" i="7"/>
  <c r="N35" i="7"/>
  <c r="AG35" i="7"/>
  <c r="AA35" i="7"/>
  <c r="AD35" i="7"/>
  <c r="H35" i="7"/>
  <c r="AK35" i="7"/>
  <c r="K35" i="7"/>
  <c r="V35" i="7"/>
  <c r="I35" i="7"/>
  <c r="S35" i="7"/>
  <c r="X35" i="7"/>
  <c r="AC35" i="7"/>
  <c r="G35" i="7"/>
  <c r="R35" i="7"/>
  <c r="AI35" i="7"/>
  <c r="AF35" i="7"/>
  <c r="J35" i="7"/>
  <c r="Q35" i="7"/>
  <c r="AE35" i="7"/>
  <c r="AJ35" i="7"/>
  <c r="T35" i="7"/>
  <c r="D35" i="7"/>
  <c r="U35" i="7"/>
  <c r="O35" i="7"/>
  <c r="AB35" i="7"/>
  <c r="L35" i="7"/>
  <c r="S36" i="7" l="1"/>
  <c r="AG36" i="7"/>
  <c r="AD36" i="7"/>
  <c r="N36" i="7"/>
  <c r="K36" i="7"/>
  <c r="Z36" i="7"/>
  <c r="J36" i="7"/>
  <c r="Q36" i="7"/>
  <c r="AK36" i="7"/>
  <c r="I36" i="7"/>
  <c r="G36" i="7"/>
  <c r="X36" i="7"/>
  <c r="H36" i="7"/>
  <c r="U36" i="7"/>
  <c r="AE36" i="7"/>
  <c r="AJ36" i="7"/>
  <c r="T36" i="7"/>
  <c r="D36" i="7"/>
  <c r="M36" i="7"/>
  <c r="AA36" i="7"/>
  <c r="AH36" i="7"/>
  <c r="R36" i="7"/>
  <c r="B36" i="7"/>
  <c r="A37" i="7" s="1"/>
  <c r="F37" i="7" s="1"/>
  <c r="Y36" i="7"/>
  <c r="O36" i="7"/>
  <c r="AB36" i="7"/>
  <c r="L36" i="7"/>
  <c r="AC36" i="7"/>
  <c r="AI36" i="7"/>
  <c r="C36" i="7"/>
  <c r="V36" i="7"/>
  <c r="F36" i="7"/>
  <c r="E36" i="7"/>
  <c r="W36" i="7"/>
  <c r="AF36" i="7"/>
  <c r="W37" i="7" l="1"/>
  <c r="AC37" i="7"/>
  <c r="U37" i="7"/>
  <c r="C37" i="7"/>
  <c r="T37" i="7"/>
  <c r="L37" i="7"/>
  <c r="Y37" i="7"/>
  <c r="AA37" i="7"/>
  <c r="AH37" i="7"/>
  <c r="E37" i="7"/>
  <c r="AF37" i="7"/>
  <c r="AE37" i="7"/>
  <c r="AD37" i="7"/>
  <c r="X37" i="7"/>
  <c r="O37" i="7"/>
  <c r="Q37" i="7"/>
  <c r="P37" i="7"/>
  <c r="I37" i="7"/>
  <c r="G37" i="7"/>
  <c r="N37" i="7"/>
  <c r="AG37" i="7"/>
  <c r="AI37" i="7"/>
  <c r="AJ37" i="7"/>
  <c r="R37" i="7"/>
  <c r="AK37" i="7"/>
  <c r="S37" i="7"/>
  <c r="AB37" i="7"/>
  <c r="H37" i="7"/>
  <c r="D37" i="7"/>
  <c r="V37" i="7"/>
  <c r="B37" i="7"/>
  <c r="A38" i="7" s="1"/>
  <c r="J38" i="7" s="1"/>
  <c r="M37" i="7"/>
  <c r="K37" i="7"/>
  <c r="Z37" i="7"/>
  <c r="J37" i="7"/>
  <c r="X38" i="7" l="1"/>
  <c r="AK38" i="7"/>
  <c r="E38" i="7"/>
  <c r="S38" i="7"/>
  <c r="AB38" i="7"/>
  <c r="Y38" i="7"/>
  <c r="V38" i="7"/>
  <c r="AI38" i="7"/>
  <c r="N38" i="7"/>
  <c r="W38" i="7"/>
  <c r="G38" i="7"/>
  <c r="AF38" i="7"/>
  <c r="AC38" i="7"/>
  <c r="O38" i="7"/>
  <c r="P38" i="7"/>
  <c r="AG38" i="7"/>
  <c r="C38" i="7"/>
  <c r="L38" i="7"/>
  <c r="H38" i="7"/>
  <c r="I38" i="7"/>
  <c r="AD38" i="7"/>
  <c r="F38" i="7"/>
  <c r="U38" i="7"/>
  <c r="AE38" i="7"/>
  <c r="AJ38" i="7"/>
  <c r="T38" i="7"/>
  <c r="D38" i="7"/>
  <c r="M38" i="7"/>
  <c r="AA38" i="7"/>
  <c r="AH38" i="7"/>
  <c r="R38" i="7"/>
  <c r="B38" i="7"/>
  <c r="A39" i="7" s="1"/>
  <c r="H39" i="7" s="1"/>
  <c r="Q38" i="7"/>
  <c r="K38" i="7"/>
  <c r="Z38" i="7"/>
  <c r="AC39" i="7" l="1"/>
  <c r="AA39" i="7"/>
  <c r="B39" i="7"/>
  <c r="A40" i="7" s="1"/>
  <c r="B40" i="7" s="1"/>
  <c r="A41" i="7" s="1"/>
  <c r="S39" i="7"/>
  <c r="M39" i="7"/>
  <c r="K39" i="7"/>
  <c r="Z39" i="7"/>
  <c r="J39" i="7"/>
  <c r="Y39" i="7"/>
  <c r="AI39" i="7"/>
  <c r="C39" i="7"/>
  <c r="V39" i="7"/>
  <c r="F39" i="7"/>
  <c r="Q39" i="7"/>
  <c r="AE39" i="7"/>
  <c r="AJ39" i="7"/>
  <c r="T39" i="7"/>
  <c r="D39" i="7"/>
  <c r="AK39" i="7"/>
  <c r="W39" i="7"/>
  <c r="AF39" i="7"/>
  <c r="P39" i="7"/>
  <c r="AH39" i="7"/>
  <c r="N39" i="7"/>
  <c r="I39" i="7"/>
  <c r="R39" i="7"/>
  <c r="AD39" i="7"/>
  <c r="U39" i="7"/>
  <c r="O39" i="7"/>
  <c r="AB39" i="7"/>
  <c r="L39" i="7"/>
  <c r="AG39" i="7"/>
  <c r="E39" i="7"/>
  <c r="G39" i="7"/>
  <c r="X39" i="7"/>
  <c r="AC40" i="7" l="1"/>
  <c r="C40" i="7"/>
  <c r="AI40" i="7"/>
  <c r="V40" i="7"/>
  <c r="I40" i="7"/>
  <c r="X40" i="7"/>
  <c r="S40" i="7"/>
  <c r="N40" i="7"/>
  <c r="W40" i="7"/>
  <c r="P40" i="7"/>
  <c r="AK40" i="7"/>
  <c r="G40" i="7"/>
  <c r="H40" i="7"/>
  <c r="E40" i="7"/>
  <c r="AF40" i="7"/>
  <c r="AG40" i="7"/>
  <c r="AD40" i="7"/>
  <c r="Y40" i="7"/>
  <c r="O40" i="7"/>
  <c r="AB40" i="7"/>
  <c r="L40" i="7"/>
  <c r="Q40" i="7"/>
  <c r="K40" i="7"/>
  <c r="Z40" i="7"/>
  <c r="J40" i="7"/>
  <c r="F40" i="7"/>
  <c r="U40" i="7"/>
  <c r="AE40" i="7"/>
  <c r="AJ40" i="7"/>
  <c r="T40" i="7"/>
  <c r="D40" i="7"/>
  <c r="M40" i="7"/>
  <c r="AA40" i="7"/>
  <c r="AH40" i="7"/>
  <c r="R40" i="7"/>
  <c r="B41" i="7"/>
  <c r="A42" i="7" s="1"/>
  <c r="D41" i="7"/>
  <c r="F41" i="7"/>
  <c r="H41" i="7"/>
  <c r="J41" i="7"/>
  <c r="L41" i="7"/>
  <c r="N41" i="7"/>
  <c r="P41" i="7"/>
  <c r="R41" i="7"/>
  <c r="T41" i="7"/>
  <c r="V41" i="7"/>
  <c r="X41" i="7"/>
  <c r="Z41" i="7"/>
  <c r="AB41" i="7"/>
  <c r="AD41" i="7"/>
  <c r="AF41" i="7"/>
  <c r="AH41" i="7"/>
  <c r="AJ41" i="7"/>
  <c r="C41" i="7"/>
  <c r="G41" i="7"/>
  <c r="K41" i="7"/>
  <c r="O41" i="7"/>
  <c r="S41" i="7"/>
  <c r="W41" i="7"/>
  <c r="AA41" i="7"/>
  <c r="AE41" i="7"/>
  <c r="AI41" i="7"/>
  <c r="E41" i="7"/>
  <c r="M41" i="7"/>
  <c r="U41" i="7"/>
  <c r="AC41" i="7"/>
  <c r="AK41" i="7"/>
  <c r="I41" i="7"/>
  <c r="Q41" i="7"/>
  <c r="Y41" i="7"/>
  <c r="AG41" i="7"/>
  <c r="B42" i="7" l="1"/>
  <c r="A43" i="7" s="1"/>
  <c r="D42" i="7"/>
  <c r="F42" i="7"/>
  <c r="H42" i="7"/>
  <c r="J42" i="7"/>
  <c r="L42" i="7"/>
  <c r="N42" i="7"/>
  <c r="P42" i="7"/>
  <c r="R42" i="7"/>
  <c r="T42" i="7"/>
  <c r="V42" i="7"/>
  <c r="X42" i="7"/>
  <c r="Z42" i="7"/>
  <c r="AB42" i="7"/>
  <c r="AD42" i="7"/>
  <c r="AF42" i="7"/>
  <c r="AH42" i="7"/>
  <c r="AJ42" i="7"/>
  <c r="C42" i="7"/>
  <c r="G42" i="7"/>
  <c r="K42" i="7"/>
  <c r="O42" i="7"/>
  <c r="S42" i="7"/>
  <c r="W42" i="7"/>
  <c r="AA42" i="7"/>
  <c r="AE42" i="7"/>
  <c r="AI42" i="7"/>
  <c r="I42" i="7"/>
  <c r="Q42" i="7"/>
  <c r="Y42" i="7"/>
  <c r="AG42" i="7"/>
  <c r="E42" i="7"/>
  <c r="M42" i="7"/>
  <c r="U42" i="7"/>
  <c r="AC42" i="7"/>
  <c r="AK42" i="7"/>
  <c r="B43" i="7" l="1"/>
  <c r="A44" i="7" s="1"/>
  <c r="D43" i="7"/>
  <c r="F43" i="7"/>
  <c r="H43" i="7"/>
  <c r="J43" i="7"/>
  <c r="L43" i="7"/>
  <c r="N43" i="7"/>
  <c r="P43" i="7"/>
  <c r="R43" i="7"/>
  <c r="T43" i="7"/>
  <c r="V43" i="7"/>
  <c r="X43" i="7"/>
  <c r="Z43" i="7"/>
  <c r="AB43" i="7"/>
  <c r="AD43" i="7"/>
  <c r="AF43" i="7"/>
  <c r="AH43" i="7"/>
  <c r="AJ43" i="7"/>
  <c r="C43" i="7"/>
  <c r="G43" i="7"/>
  <c r="K43" i="7"/>
  <c r="O43" i="7"/>
  <c r="S43" i="7"/>
  <c r="W43" i="7"/>
  <c r="AA43" i="7"/>
  <c r="AE43" i="7"/>
  <c r="AI43" i="7"/>
  <c r="E43" i="7"/>
  <c r="M43" i="7"/>
  <c r="U43" i="7"/>
  <c r="AC43" i="7"/>
  <c r="AK43" i="7"/>
  <c r="I43" i="7"/>
  <c r="Q43" i="7"/>
  <c r="Y43" i="7"/>
  <c r="AG43" i="7"/>
  <c r="B44" i="7" l="1"/>
  <c r="A45" i="7" s="1"/>
  <c r="D44" i="7"/>
  <c r="F44" i="7"/>
  <c r="H44" i="7"/>
  <c r="J44" i="7"/>
  <c r="L44" i="7"/>
  <c r="N44" i="7"/>
  <c r="P44" i="7"/>
  <c r="R44" i="7"/>
  <c r="T44" i="7"/>
  <c r="V44" i="7"/>
  <c r="X44" i="7"/>
  <c r="Z44" i="7"/>
  <c r="AB44" i="7"/>
  <c r="AD44" i="7"/>
  <c r="AF44" i="7"/>
  <c r="AH44" i="7"/>
  <c r="AJ44" i="7"/>
  <c r="C44" i="7"/>
  <c r="G44" i="7"/>
  <c r="K44" i="7"/>
  <c r="O44" i="7"/>
  <c r="S44" i="7"/>
  <c r="W44" i="7"/>
  <c r="AA44" i="7"/>
  <c r="AE44" i="7"/>
  <c r="AI44" i="7"/>
  <c r="I44" i="7"/>
  <c r="Q44" i="7"/>
  <c r="Y44" i="7"/>
  <c r="AG44" i="7"/>
  <c r="E44" i="7"/>
  <c r="M44" i="7"/>
  <c r="U44" i="7"/>
  <c r="AC44" i="7"/>
  <c r="AK44" i="7"/>
  <c r="B45" i="7" l="1"/>
  <c r="A46" i="7" s="1"/>
  <c r="D45" i="7"/>
  <c r="F45" i="7"/>
  <c r="H45" i="7"/>
  <c r="J45" i="7"/>
  <c r="L45" i="7"/>
  <c r="N45" i="7"/>
  <c r="P45" i="7"/>
  <c r="R45" i="7"/>
  <c r="T45" i="7"/>
  <c r="V45" i="7"/>
  <c r="X45" i="7"/>
  <c r="Z45" i="7"/>
  <c r="AB45" i="7"/>
  <c r="AD45" i="7"/>
  <c r="AF45" i="7"/>
  <c r="AH45" i="7"/>
  <c r="AJ45" i="7"/>
  <c r="C45" i="7"/>
  <c r="G45" i="7"/>
  <c r="K45" i="7"/>
  <c r="O45" i="7"/>
  <c r="S45" i="7"/>
  <c r="W45" i="7"/>
  <c r="AA45" i="7"/>
  <c r="AE45" i="7"/>
  <c r="AI45" i="7"/>
  <c r="E45" i="7"/>
  <c r="M45" i="7"/>
  <c r="U45" i="7"/>
  <c r="AC45" i="7"/>
  <c r="AK45" i="7"/>
  <c r="I45" i="7"/>
  <c r="Q45" i="7"/>
  <c r="Y45" i="7"/>
  <c r="AG45" i="7"/>
  <c r="B46" i="7" l="1"/>
  <c r="A47" i="7" s="1"/>
  <c r="D46" i="7"/>
  <c r="F46" i="7"/>
  <c r="H46" i="7"/>
  <c r="J46" i="7"/>
  <c r="L46" i="7"/>
  <c r="N46" i="7"/>
  <c r="P46" i="7"/>
  <c r="R46" i="7"/>
  <c r="T46" i="7"/>
  <c r="V46" i="7"/>
  <c r="X46" i="7"/>
  <c r="Z46" i="7"/>
  <c r="AB46" i="7"/>
  <c r="AD46" i="7"/>
  <c r="AF46" i="7"/>
  <c r="AH46" i="7"/>
  <c r="AJ46" i="7"/>
  <c r="C46" i="7"/>
  <c r="G46" i="7"/>
  <c r="K46" i="7"/>
  <c r="O46" i="7"/>
  <c r="S46" i="7"/>
  <c r="W46" i="7"/>
  <c r="AA46" i="7"/>
  <c r="AE46" i="7"/>
  <c r="AI46" i="7"/>
  <c r="I46" i="7"/>
  <c r="Q46" i="7"/>
  <c r="Y46" i="7"/>
  <c r="AG46" i="7"/>
  <c r="E46" i="7"/>
  <c r="M46" i="7"/>
  <c r="U46" i="7"/>
  <c r="AC46" i="7"/>
  <c r="AK46" i="7"/>
  <c r="B47" i="7" l="1"/>
  <c r="A48" i="7" s="1"/>
  <c r="D47" i="7"/>
  <c r="F47" i="7"/>
  <c r="H47" i="7"/>
  <c r="J47" i="7"/>
  <c r="L47" i="7"/>
  <c r="N47" i="7"/>
  <c r="P47" i="7"/>
  <c r="R47" i="7"/>
  <c r="T47" i="7"/>
  <c r="V47" i="7"/>
  <c r="X47" i="7"/>
  <c r="Z47" i="7"/>
  <c r="AB47" i="7"/>
  <c r="AD47" i="7"/>
  <c r="AF47" i="7"/>
  <c r="AH47" i="7"/>
  <c r="AJ47" i="7"/>
  <c r="C47" i="7"/>
  <c r="G47" i="7"/>
  <c r="K47" i="7"/>
  <c r="O47" i="7"/>
  <c r="S47" i="7"/>
  <c r="W47" i="7"/>
  <c r="AA47" i="7"/>
  <c r="AE47" i="7"/>
  <c r="AI47" i="7"/>
  <c r="E47" i="7"/>
  <c r="M47" i="7"/>
  <c r="U47" i="7"/>
  <c r="AC47" i="7"/>
  <c r="AK47" i="7"/>
  <c r="I47" i="7"/>
  <c r="Q47" i="7"/>
  <c r="Y47" i="7"/>
  <c r="AG47" i="7"/>
  <c r="B48" i="7" l="1"/>
  <c r="A49" i="7" s="1"/>
  <c r="D48" i="7"/>
  <c r="F48" i="7"/>
  <c r="H48" i="7"/>
  <c r="J48" i="7"/>
  <c r="L48" i="7"/>
  <c r="N48" i="7"/>
  <c r="P48" i="7"/>
  <c r="R48" i="7"/>
  <c r="T48" i="7"/>
  <c r="V48" i="7"/>
  <c r="X48" i="7"/>
  <c r="Z48" i="7"/>
  <c r="AB48" i="7"/>
  <c r="AD48" i="7"/>
  <c r="AF48" i="7"/>
  <c r="AH48" i="7"/>
  <c r="AJ48" i="7"/>
  <c r="C48" i="7"/>
  <c r="G48" i="7"/>
  <c r="K48" i="7"/>
  <c r="O48" i="7"/>
  <c r="S48" i="7"/>
  <c r="W48" i="7"/>
  <c r="AA48" i="7"/>
  <c r="AE48" i="7"/>
  <c r="AI48" i="7"/>
  <c r="I48" i="7"/>
  <c r="Q48" i="7"/>
  <c r="Y48" i="7"/>
  <c r="AG48" i="7"/>
  <c r="E48" i="7"/>
  <c r="M48" i="7"/>
  <c r="U48" i="7"/>
  <c r="AC48" i="7"/>
  <c r="AK48" i="7"/>
  <c r="B49" i="7" l="1"/>
  <c r="A50" i="7" s="1"/>
  <c r="D49" i="7"/>
  <c r="F49" i="7"/>
  <c r="H49" i="7"/>
  <c r="J49" i="7"/>
  <c r="L49" i="7"/>
  <c r="N49" i="7"/>
  <c r="P49" i="7"/>
  <c r="R49" i="7"/>
  <c r="T49" i="7"/>
  <c r="V49" i="7"/>
  <c r="X49" i="7"/>
  <c r="Z49" i="7"/>
  <c r="AB49" i="7"/>
  <c r="AD49" i="7"/>
  <c r="AF49" i="7"/>
  <c r="AH49" i="7"/>
  <c r="AJ49" i="7"/>
  <c r="C49" i="7"/>
  <c r="G49" i="7"/>
  <c r="K49" i="7"/>
  <c r="O49" i="7"/>
  <c r="S49" i="7"/>
  <c r="W49" i="7"/>
  <c r="AA49" i="7"/>
  <c r="AE49" i="7"/>
  <c r="AI49" i="7"/>
  <c r="E49" i="7"/>
  <c r="M49" i="7"/>
  <c r="U49" i="7"/>
  <c r="AC49" i="7"/>
  <c r="AK49" i="7"/>
  <c r="I49" i="7"/>
  <c r="Q49" i="7"/>
  <c r="Y49" i="7"/>
  <c r="AG49" i="7"/>
  <c r="B50" i="7" l="1"/>
  <c r="A51" i="7" s="1"/>
  <c r="D50" i="7"/>
  <c r="F50" i="7"/>
  <c r="H50" i="7"/>
  <c r="J50" i="7"/>
  <c r="L50" i="7"/>
  <c r="N50" i="7"/>
  <c r="P50" i="7"/>
  <c r="R50" i="7"/>
  <c r="T50" i="7"/>
  <c r="V50" i="7"/>
  <c r="X50" i="7"/>
  <c r="Z50" i="7"/>
  <c r="AB50" i="7"/>
  <c r="AD50" i="7"/>
  <c r="AF50" i="7"/>
  <c r="AH50" i="7"/>
  <c r="AJ50" i="7"/>
  <c r="C50" i="7"/>
  <c r="G50" i="7"/>
  <c r="K50" i="7"/>
  <c r="O50" i="7"/>
  <c r="S50" i="7"/>
  <c r="W50" i="7"/>
  <c r="AA50" i="7"/>
  <c r="AE50" i="7"/>
  <c r="AI50" i="7"/>
  <c r="I50" i="7"/>
  <c r="Q50" i="7"/>
  <c r="Y50" i="7"/>
  <c r="AG50" i="7"/>
  <c r="E50" i="7"/>
  <c r="M50" i="7"/>
  <c r="U50" i="7"/>
  <c r="AC50" i="7"/>
  <c r="AK50" i="7"/>
  <c r="B51" i="7" l="1"/>
  <c r="A52" i="7" s="1"/>
  <c r="D51" i="7"/>
  <c r="F51" i="7"/>
  <c r="H51" i="7"/>
  <c r="J51" i="7"/>
  <c r="L51" i="7"/>
  <c r="N51" i="7"/>
  <c r="P51" i="7"/>
  <c r="R51" i="7"/>
  <c r="T51" i="7"/>
  <c r="V51" i="7"/>
  <c r="X51" i="7"/>
  <c r="Z51" i="7"/>
  <c r="AB51" i="7"/>
  <c r="AD51" i="7"/>
  <c r="AF51" i="7"/>
  <c r="AH51" i="7"/>
  <c r="AJ51" i="7"/>
  <c r="C51" i="7"/>
  <c r="G51" i="7"/>
  <c r="K51" i="7"/>
  <c r="O51" i="7"/>
  <c r="S51" i="7"/>
  <c r="W51" i="7"/>
  <c r="AA51" i="7"/>
  <c r="AE51" i="7"/>
  <c r="AI51" i="7"/>
  <c r="E51" i="7"/>
  <c r="M51" i="7"/>
  <c r="U51" i="7"/>
  <c r="AC51" i="7"/>
  <c r="AK51" i="7"/>
  <c r="I51" i="7"/>
  <c r="Q51" i="7"/>
  <c r="Y51" i="7"/>
  <c r="AG51" i="7"/>
  <c r="B52" i="7" l="1"/>
  <c r="A53" i="7" s="1"/>
  <c r="D52" i="7"/>
  <c r="F52" i="7"/>
  <c r="H52" i="7"/>
  <c r="J52" i="7"/>
  <c r="L52" i="7"/>
  <c r="N52" i="7"/>
  <c r="P52" i="7"/>
  <c r="R52" i="7"/>
  <c r="T52" i="7"/>
  <c r="V52" i="7"/>
  <c r="X52" i="7"/>
  <c r="Z52" i="7"/>
  <c r="AB52" i="7"/>
  <c r="AD52" i="7"/>
  <c r="AF52" i="7"/>
  <c r="AH52" i="7"/>
  <c r="AJ52" i="7"/>
  <c r="C52" i="7"/>
  <c r="G52" i="7"/>
  <c r="K52" i="7"/>
  <c r="O52" i="7"/>
  <c r="S52" i="7"/>
  <c r="W52" i="7"/>
  <c r="AA52" i="7"/>
  <c r="AE52" i="7"/>
  <c r="AI52" i="7"/>
  <c r="I52" i="7"/>
  <c r="Q52" i="7"/>
  <c r="Y52" i="7"/>
  <c r="AG52" i="7"/>
  <c r="E52" i="7"/>
  <c r="M52" i="7"/>
  <c r="U52" i="7"/>
  <c r="AC52" i="7"/>
  <c r="AK52" i="7"/>
  <c r="B53" i="7" l="1"/>
  <c r="A54" i="7" s="1"/>
  <c r="D53" i="7"/>
  <c r="F53" i="7"/>
  <c r="H53" i="7"/>
  <c r="J53" i="7"/>
  <c r="L53" i="7"/>
  <c r="N53" i="7"/>
  <c r="P53" i="7"/>
  <c r="R53" i="7"/>
  <c r="T53" i="7"/>
  <c r="V53" i="7"/>
  <c r="X53" i="7"/>
  <c r="Z53" i="7"/>
  <c r="AB53" i="7"/>
  <c r="AD53" i="7"/>
  <c r="AF53" i="7"/>
  <c r="AH53" i="7"/>
  <c r="AJ53" i="7"/>
  <c r="C53" i="7"/>
  <c r="G53" i="7"/>
  <c r="K53" i="7"/>
  <c r="O53" i="7"/>
  <c r="S53" i="7"/>
  <c r="W53" i="7"/>
  <c r="AA53" i="7"/>
  <c r="AE53" i="7"/>
  <c r="AI53" i="7"/>
  <c r="E53" i="7"/>
  <c r="M53" i="7"/>
  <c r="U53" i="7"/>
  <c r="AC53" i="7"/>
  <c r="AK53" i="7"/>
  <c r="I53" i="7"/>
  <c r="Q53" i="7"/>
  <c r="Y53" i="7"/>
  <c r="AG53" i="7"/>
  <c r="B54" i="7" l="1"/>
  <c r="A55" i="7" s="1"/>
  <c r="D54" i="7"/>
  <c r="F54" i="7"/>
  <c r="H54" i="7"/>
  <c r="J54" i="7"/>
  <c r="L54" i="7"/>
  <c r="N54" i="7"/>
  <c r="P54" i="7"/>
  <c r="R54" i="7"/>
  <c r="T54" i="7"/>
  <c r="V54" i="7"/>
  <c r="X54" i="7"/>
  <c r="Z54" i="7"/>
  <c r="AB54" i="7"/>
  <c r="AD54" i="7"/>
  <c r="AF54" i="7"/>
  <c r="AH54" i="7"/>
  <c r="AJ54" i="7"/>
  <c r="C54" i="7"/>
  <c r="G54" i="7"/>
  <c r="K54" i="7"/>
  <c r="O54" i="7"/>
  <c r="S54" i="7"/>
  <c r="W54" i="7"/>
  <c r="AA54" i="7"/>
  <c r="AE54" i="7"/>
  <c r="AI54" i="7"/>
  <c r="I54" i="7"/>
  <c r="Q54" i="7"/>
  <c r="Y54" i="7"/>
  <c r="AG54" i="7"/>
  <c r="E54" i="7"/>
  <c r="M54" i="7"/>
  <c r="U54" i="7"/>
  <c r="AC54" i="7"/>
  <c r="AK54" i="7"/>
  <c r="B55" i="7" l="1"/>
  <c r="A56" i="7" s="1"/>
  <c r="D55" i="7"/>
  <c r="F55" i="7"/>
  <c r="H55" i="7"/>
  <c r="J55" i="7"/>
  <c r="L55" i="7"/>
  <c r="N55" i="7"/>
  <c r="P55" i="7"/>
  <c r="R55" i="7"/>
  <c r="T55" i="7"/>
  <c r="V55" i="7"/>
  <c r="X55" i="7"/>
  <c r="Z55" i="7"/>
  <c r="AB55" i="7"/>
  <c r="AD55" i="7"/>
  <c r="AF55" i="7"/>
  <c r="AH55" i="7"/>
  <c r="AJ55" i="7"/>
  <c r="C55" i="7"/>
  <c r="G55" i="7"/>
  <c r="K55" i="7"/>
  <c r="O55" i="7"/>
  <c r="S55" i="7"/>
  <c r="W55" i="7"/>
  <c r="AA55" i="7"/>
  <c r="AE55" i="7"/>
  <c r="AI55" i="7"/>
  <c r="E55" i="7"/>
  <c r="M55" i="7"/>
  <c r="U55" i="7"/>
  <c r="AC55" i="7"/>
  <c r="AK55" i="7"/>
  <c r="I55" i="7"/>
  <c r="Q55" i="7"/>
  <c r="Y55" i="7"/>
  <c r="AG55" i="7"/>
  <c r="B56" i="7" l="1"/>
  <c r="A57" i="7" s="1"/>
  <c r="D56" i="7"/>
  <c r="F56" i="7"/>
  <c r="H56" i="7"/>
  <c r="J56" i="7"/>
  <c r="L56" i="7"/>
  <c r="N56" i="7"/>
  <c r="P56" i="7"/>
  <c r="R56" i="7"/>
  <c r="T56" i="7"/>
  <c r="V56" i="7"/>
  <c r="X56" i="7"/>
  <c r="Z56" i="7"/>
  <c r="AB56" i="7"/>
  <c r="AD56" i="7"/>
  <c r="AF56" i="7"/>
  <c r="AH56" i="7"/>
  <c r="AJ56" i="7"/>
  <c r="C56" i="7"/>
  <c r="G56" i="7"/>
  <c r="K56" i="7"/>
  <c r="O56" i="7"/>
  <c r="S56" i="7"/>
  <c r="W56" i="7"/>
  <c r="AA56" i="7"/>
  <c r="AE56" i="7"/>
  <c r="AI56" i="7"/>
  <c r="I56" i="7"/>
  <c r="Q56" i="7"/>
  <c r="Y56" i="7"/>
  <c r="AG56" i="7"/>
  <c r="E56" i="7"/>
  <c r="M56" i="7"/>
  <c r="U56" i="7"/>
  <c r="AC56" i="7"/>
  <c r="AK56" i="7"/>
  <c r="B57" i="7" l="1"/>
  <c r="A58" i="7" s="1"/>
  <c r="D57" i="7"/>
  <c r="F57" i="7"/>
  <c r="H57" i="7"/>
  <c r="J57" i="7"/>
  <c r="L57" i="7"/>
  <c r="N57" i="7"/>
  <c r="P57" i="7"/>
  <c r="R57" i="7"/>
  <c r="T57" i="7"/>
  <c r="V57" i="7"/>
  <c r="X57" i="7"/>
  <c r="Z57" i="7"/>
  <c r="AB57" i="7"/>
  <c r="AD57" i="7"/>
  <c r="AF57" i="7"/>
  <c r="AH57" i="7"/>
  <c r="AJ57" i="7"/>
  <c r="C57" i="7"/>
  <c r="G57" i="7"/>
  <c r="K57" i="7"/>
  <c r="O57" i="7"/>
  <c r="S57" i="7"/>
  <c r="W57" i="7"/>
  <c r="AA57" i="7"/>
  <c r="AE57" i="7"/>
  <c r="AI57" i="7"/>
  <c r="E57" i="7"/>
  <c r="M57" i="7"/>
  <c r="U57" i="7"/>
  <c r="AC57" i="7"/>
  <c r="AK57" i="7"/>
  <c r="I57" i="7"/>
  <c r="Q57" i="7"/>
  <c r="Y57" i="7"/>
  <c r="AG57" i="7"/>
  <c r="B58" i="7" l="1"/>
  <c r="A59" i="7" s="1"/>
  <c r="D58" i="7"/>
  <c r="F58" i="7"/>
  <c r="H58" i="7"/>
  <c r="J58" i="7"/>
  <c r="L58" i="7"/>
  <c r="N58" i="7"/>
  <c r="P58" i="7"/>
  <c r="C58" i="7"/>
  <c r="G58" i="7"/>
  <c r="K58" i="7"/>
  <c r="O58" i="7"/>
  <c r="R58" i="7"/>
  <c r="T58" i="7"/>
  <c r="V58" i="7"/>
  <c r="X58" i="7"/>
  <c r="Z58" i="7"/>
  <c r="AB58" i="7"/>
  <c r="AD58" i="7"/>
  <c r="AF58" i="7"/>
  <c r="AH58" i="7"/>
  <c r="AJ58" i="7"/>
  <c r="I58" i="7"/>
  <c r="Q58" i="7"/>
  <c r="U58" i="7"/>
  <c r="Y58" i="7"/>
  <c r="AC58" i="7"/>
  <c r="AG58" i="7"/>
  <c r="AK58" i="7"/>
  <c r="E58" i="7"/>
  <c r="M58" i="7"/>
  <c r="S58" i="7"/>
  <c r="W58" i="7"/>
  <c r="AA58" i="7"/>
  <c r="AE58" i="7"/>
  <c r="AI58" i="7"/>
  <c r="B59" i="7" l="1"/>
  <c r="A60" i="7" s="1"/>
  <c r="D59" i="7"/>
  <c r="F59" i="7"/>
  <c r="H59" i="7"/>
  <c r="J59" i="7"/>
  <c r="L59" i="7"/>
  <c r="N59" i="7"/>
  <c r="P59" i="7"/>
  <c r="R59" i="7"/>
  <c r="T59" i="7"/>
  <c r="V59" i="7"/>
  <c r="X59" i="7"/>
  <c r="Z59" i="7"/>
  <c r="AB59" i="7"/>
  <c r="AD59" i="7"/>
  <c r="AF59" i="7"/>
  <c r="AH59" i="7"/>
  <c r="AJ59" i="7"/>
  <c r="E59" i="7"/>
  <c r="I59" i="7"/>
  <c r="M59" i="7"/>
  <c r="Q59" i="7"/>
  <c r="U59" i="7"/>
  <c r="Y59" i="7"/>
  <c r="AC59" i="7"/>
  <c r="AG59" i="7"/>
  <c r="AK59" i="7"/>
  <c r="C59" i="7"/>
  <c r="G59" i="7"/>
  <c r="K59" i="7"/>
  <c r="O59" i="7"/>
  <c r="S59" i="7"/>
  <c r="W59" i="7"/>
  <c r="AA59" i="7"/>
  <c r="AE59" i="7"/>
  <c r="AI59" i="7"/>
  <c r="B60" i="7" l="1"/>
  <c r="A61" i="7" s="1"/>
  <c r="D60" i="7"/>
  <c r="F60" i="7"/>
  <c r="H60" i="7"/>
  <c r="J60" i="7"/>
  <c r="L60" i="7"/>
  <c r="N60" i="7"/>
  <c r="P60" i="7"/>
  <c r="R60" i="7"/>
  <c r="T60" i="7"/>
  <c r="V60" i="7"/>
  <c r="X60" i="7"/>
  <c r="Z60" i="7"/>
  <c r="AB60" i="7"/>
  <c r="AD60" i="7"/>
  <c r="AF60" i="7"/>
  <c r="AH60" i="7"/>
  <c r="AJ60" i="7"/>
  <c r="E60" i="7"/>
  <c r="I60" i="7"/>
  <c r="M60" i="7"/>
  <c r="Q60" i="7"/>
  <c r="U60" i="7"/>
  <c r="Y60" i="7"/>
  <c r="AC60" i="7"/>
  <c r="AG60" i="7"/>
  <c r="AK60" i="7"/>
  <c r="C60" i="7"/>
  <c r="G60" i="7"/>
  <c r="K60" i="7"/>
  <c r="O60" i="7"/>
  <c r="S60" i="7"/>
  <c r="W60" i="7"/>
  <c r="AA60" i="7"/>
  <c r="AE60" i="7"/>
  <c r="AI60" i="7"/>
  <c r="B61" i="7" l="1"/>
  <c r="A62" i="7" s="1"/>
  <c r="D61" i="7"/>
  <c r="F61" i="7"/>
  <c r="H61" i="7"/>
  <c r="J61" i="7"/>
  <c r="L61" i="7"/>
  <c r="N61" i="7"/>
  <c r="P61" i="7"/>
  <c r="R61" i="7"/>
  <c r="T61" i="7"/>
  <c r="V61" i="7"/>
  <c r="X61" i="7"/>
  <c r="Z61" i="7"/>
  <c r="AB61" i="7"/>
  <c r="AD61" i="7"/>
  <c r="AF61" i="7"/>
  <c r="AH61" i="7"/>
  <c r="AJ61" i="7"/>
  <c r="E61" i="7"/>
  <c r="I61" i="7"/>
  <c r="M61" i="7"/>
  <c r="Q61" i="7"/>
  <c r="U61" i="7"/>
  <c r="Y61" i="7"/>
  <c r="AC61" i="7"/>
  <c r="AG61" i="7"/>
  <c r="AK61" i="7"/>
  <c r="C61" i="7"/>
  <c r="G61" i="7"/>
  <c r="K61" i="7"/>
  <c r="O61" i="7"/>
  <c r="S61" i="7"/>
  <c r="W61" i="7"/>
  <c r="AA61" i="7"/>
  <c r="AE61" i="7"/>
  <c r="AI61" i="7"/>
  <c r="B62" i="7" l="1"/>
  <c r="A63" i="7" s="1"/>
  <c r="D62" i="7"/>
  <c r="F62" i="7"/>
  <c r="H62" i="7"/>
  <c r="J62" i="7"/>
  <c r="L62" i="7"/>
  <c r="N62" i="7"/>
  <c r="P62" i="7"/>
  <c r="R62" i="7"/>
  <c r="T62" i="7"/>
  <c r="V62" i="7"/>
  <c r="X62" i="7"/>
  <c r="Z62" i="7"/>
  <c r="AB62" i="7"/>
  <c r="AD62" i="7"/>
  <c r="AF62" i="7"/>
  <c r="AH62" i="7"/>
  <c r="AJ62" i="7"/>
  <c r="E62" i="7"/>
  <c r="I62" i="7"/>
  <c r="M62" i="7"/>
  <c r="Q62" i="7"/>
  <c r="U62" i="7"/>
  <c r="Y62" i="7"/>
  <c r="AC62" i="7"/>
  <c r="AG62" i="7"/>
  <c r="AK62" i="7"/>
  <c r="C62" i="7"/>
  <c r="G62" i="7"/>
  <c r="K62" i="7"/>
  <c r="O62" i="7"/>
  <c r="S62" i="7"/>
  <c r="W62" i="7"/>
  <c r="AA62" i="7"/>
  <c r="AE62" i="7"/>
  <c r="AI62" i="7"/>
  <c r="B63" i="7" l="1"/>
  <c r="A64" i="7" s="1"/>
  <c r="D63" i="7"/>
  <c r="F63" i="7"/>
  <c r="H63" i="7"/>
  <c r="J63" i="7"/>
  <c r="L63" i="7"/>
  <c r="N63" i="7"/>
  <c r="P63" i="7"/>
  <c r="R63" i="7"/>
  <c r="T63" i="7"/>
  <c r="V63" i="7"/>
  <c r="X63" i="7"/>
  <c r="Z63" i="7"/>
  <c r="AB63" i="7"/>
  <c r="AD63" i="7"/>
  <c r="AF63" i="7"/>
  <c r="AH63" i="7"/>
  <c r="AJ63" i="7"/>
  <c r="E63" i="7"/>
  <c r="I63" i="7"/>
  <c r="M63" i="7"/>
  <c r="Q63" i="7"/>
  <c r="U63" i="7"/>
  <c r="Y63" i="7"/>
  <c r="AC63" i="7"/>
  <c r="AG63" i="7"/>
  <c r="AK63" i="7"/>
  <c r="C63" i="7"/>
  <c r="G63" i="7"/>
  <c r="K63" i="7"/>
  <c r="O63" i="7"/>
  <c r="S63" i="7"/>
  <c r="W63" i="7"/>
  <c r="AA63" i="7"/>
  <c r="AE63" i="7"/>
  <c r="AI63" i="7"/>
  <c r="B64" i="7" l="1"/>
  <c r="A65" i="7" s="1"/>
  <c r="D64" i="7"/>
  <c r="F64" i="7"/>
  <c r="H64" i="7"/>
  <c r="J64" i="7"/>
  <c r="L64" i="7"/>
  <c r="N64" i="7"/>
  <c r="P64" i="7"/>
  <c r="R64" i="7"/>
  <c r="T64" i="7"/>
  <c r="V64" i="7"/>
  <c r="X64" i="7"/>
  <c r="Z64" i="7"/>
  <c r="AB64" i="7"/>
  <c r="AD64" i="7"/>
  <c r="AF64" i="7"/>
  <c r="AH64" i="7"/>
  <c r="AJ64" i="7"/>
  <c r="E64" i="7"/>
  <c r="I64" i="7"/>
  <c r="M64" i="7"/>
  <c r="Q64" i="7"/>
  <c r="U64" i="7"/>
  <c r="Y64" i="7"/>
  <c r="AC64" i="7"/>
  <c r="AG64" i="7"/>
  <c r="AK64" i="7"/>
  <c r="C64" i="7"/>
  <c r="G64" i="7"/>
  <c r="K64" i="7"/>
  <c r="O64" i="7"/>
  <c r="S64" i="7"/>
  <c r="W64" i="7"/>
  <c r="AA64" i="7"/>
  <c r="AE64" i="7"/>
  <c r="AI64" i="7"/>
  <c r="B65" i="7" l="1"/>
  <c r="A66" i="7" s="1"/>
  <c r="D65" i="7"/>
  <c r="F65" i="7"/>
  <c r="H65" i="7"/>
  <c r="J65" i="7"/>
  <c r="L65" i="7"/>
  <c r="N65" i="7"/>
  <c r="P65" i="7"/>
  <c r="R65" i="7"/>
  <c r="T65" i="7"/>
  <c r="V65" i="7"/>
  <c r="X65" i="7"/>
  <c r="Z65" i="7"/>
  <c r="AB65" i="7"/>
  <c r="AD65" i="7"/>
  <c r="AF65" i="7"/>
  <c r="AH65" i="7"/>
  <c r="AJ65" i="7"/>
  <c r="E65" i="7"/>
  <c r="I65" i="7"/>
  <c r="M65" i="7"/>
  <c r="Q65" i="7"/>
  <c r="U65" i="7"/>
  <c r="Y65" i="7"/>
  <c r="AC65" i="7"/>
  <c r="AG65" i="7"/>
  <c r="AK65" i="7"/>
  <c r="C65" i="7"/>
  <c r="G65" i="7"/>
  <c r="K65" i="7"/>
  <c r="O65" i="7"/>
  <c r="S65" i="7"/>
  <c r="W65" i="7"/>
  <c r="AA65" i="7"/>
  <c r="AE65" i="7"/>
  <c r="AI65" i="7"/>
  <c r="B66" i="7" l="1"/>
  <c r="A67" i="7" s="1"/>
  <c r="D66" i="7"/>
  <c r="F66" i="7"/>
  <c r="H66" i="7"/>
  <c r="J66" i="7"/>
  <c r="L66" i="7"/>
  <c r="N66" i="7"/>
  <c r="P66" i="7"/>
  <c r="R66" i="7"/>
  <c r="T66" i="7"/>
  <c r="V66" i="7"/>
  <c r="X66" i="7"/>
  <c r="Z66" i="7"/>
  <c r="AB66" i="7"/>
  <c r="AD66" i="7"/>
  <c r="AF66" i="7"/>
  <c r="AH66" i="7"/>
  <c r="AJ66" i="7"/>
  <c r="E66" i="7"/>
  <c r="I66" i="7"/>
  <c r="M66" i="7"/>
  <c r="Q66" i="7"/>
  <c r="U66" i="7"/>
  <c r="Y66" i="7"/>
  <c r="AC66" i="7"/>
  <c r="AG66" i="7"/>
  <c r="AK66" i="7"/>
  <c r="C66" i="7"/>
  <c r="G66" i="7"/>
  <c r="K66" i="7"/>
  <c r="O66" i="7"/>
  <c r="S66" i="7"/>
  <c r="W66" i="7"/>
  <c r="AA66" i="7"/>
  <c r="AE66" i="7"/>
  <c r="AI66" i="7"/>
  <c r="B67" i="7" l="1"/>
  <c r="A68" i="7" s="1"/>
  <c r="D67" i="7"/>
  <c r="F67" i="7"/>
  <c r="H67" i="7"/>
  <c r="J67" i="7"/>
  <c r="L67" i="7"/>
  <c r="N67" i="7"/>
  <c r="P67" i="7"/>
  <c r="R67" i="7"/>
  <c r="T67" i="7"/>
  <c r="V67" i="7"/>
  <c r="X67" i="7"/>
  <c r="Z67" i="7"/>
  <c r="AB67" i="7"/>
  <c r="AD67" i="7"/>
  <c r="AF67" i="7"/>
  <c r="AH67" i="7"/>
  <c r="AJ67" i="7"/>
  <c r="E67" i="7"/>
  <c r="I67" i="7"/>
  <c r="M67" i="7"/>
  <c r="Q67" i="7"/>
  <c r="U67" i="7"/>
  <c r="Y67" i="7"/>
  <c r="AC67" i="7"/>
  <c r="AG67" i="7"/>
  <c r="AK67" i="7"/>
  <c r="C67" i="7"/>
  <c r="G67" i="7"/>
  <c r="K67" i="7"/>
  <c r="O67" i="7"/>
  <c r="S67" i="7"/>
  <c r="W67" i="7"/>
  <c r="AA67" i="7"/>
  <c r="AE67" i="7"/>
  <c r="AI67" i="7"/>
  <c r="B68" i="7" l="1"/>
  <c r="A69" i="7" s="1"/>
  <c r="D68" i="7"/>
  <c r="F68" i="7"/>
  <c r="H68" i="7"/>
  <c r="J68" i="7"/>
  <c r="L68" i="7"/>
  <c r="N68" i="7"/>
  <c r="P68" i="7"/>
  <c r="R68" i="7"/>
  <c r="T68" i="7"/>
  <c r="V68" i="7"/>
  <c r="X68" i="7"/>
  <c r="Z68" i="7"/>
  <c r="AB68" i="7"/>
  <c r="AD68" i="7"/>
  <c r="AF68" i="7"/>
  <c r="AH68" i="7"/>
  <c r="AJ68" i="7"/>
  <c r="E68" i="7"/>
  <c r="I68" i="7"/>
  <c r="M68" i="7"/>
  <c r="Q68" i="7"/>
  <c r="U68" i="7"/>
  <c r="Y68" i="7"/>
  <c r="AC68" i="7"/>
  <c r="AG68" i="7"/>
  <c r="AK68" i="7"/>
  <c r="C68" i="7"/>
  <c r="G68" i="7"/>
  <c r="K68" i="7"/>
  <c r="O68" i="7"/>
  <c r="S68" i="7"/>
  <c r="W68" i="7"/>
  <c r="AA68" i="7"/>
  <c r="AE68" i="7"/>
  <c r="AI68" i="7"/>
  <c r="B69" i="7" l="1"/>
  <c r="A70" i="7" s="1"/>
  <c r="D69" i="7"/>
  <c r="F69" i="7"/>
  <c r="H69" i="7"/>
  <c r="J69" i="7"/>
  <c r="L69" i="7"/>
  <c r="N69" i="7"/>
  <c r="P69" i="7"/>
  <c r="R69" i="7"/>
  <c r="T69" i="7"/>
  <c r="V69" i="7"/>
  <c r="X69" i="7"/>
  <c r="Z69" i="7"/>
  <c r="AB69" i="7"/>
  <c r="AD69" i="7"/>
  <c r="AF69" i="7"/>
  <c r="AH69" i="7"/>
  <c r="AJ69" i="7"/>
  <c r="E69" i="7"/>
  <c r="I69" i="7"/>
  <c r="M69" i="7"/>
  <c r="Q69" i="7"/>
  <c r="U69" i="7"/>
  <c r="Y69" i="7"/>
  <c r="AC69" i="7"/>
  <c r="AG69" i="7"/>
  <c r="AK69" i="7"/>
  <c r="C69" i="7"/>
  <c r="G69" i="7"/>
  <c r="K69" i="7"/>
  <c r="O69" i="7"/>
  <c r="S69" i="7"/>
  <c r="W69" i="7"/>
  <c r="AA69" i="7"/>
  <c r="AE69" i="7"/>
  <c r="AI69" i="7"/>
  <c r="B70" i="7" l="1"/>
  <c r="A71" i="7" s="1"/>
  <c r="D70" i="7"/>
  <c r="F70" i="7"/>
  <c r="H70" i="7"/>
  <c r="J70" i="7"/>
  <c r="L70" i="7"/>
  <c r="N70" i="7"/>
  <c r="P70" i="7"/>
  <c r="R70" i="7"/>
  <c r="T70" i="7"/>
  <c r="V70" i="7"/>
  <c r="X70" i="7"/>
  <c r="Z70" i="7"/>
  <c r="AB70" i="7"/>
  <c r="AD70" i="7"/>
  <c r="AF70" i="7"/>
  <c r="AH70" i="7"/>
  <c r="AJ70" i="7"/>
  <c r="E70" i="7"/>
  <c r="I70" i="7"/>
  <c r="M70" i="7"/>
  <c r="Q70" i="7"/>
  <c r="U70" i="7"/>
  <c r="Y70" i="7"/>
  <c r="AC70" i="7"/>
  <c r="AG70" i="7"/>
  <c r="AK70" i="7"/>
  <c r="C70" i="7"/>
  <c r="G70" i="7"/>
  <c r="K70" i="7"/>
  <c r="O70" i="7"/>
  <c r="S70" i="7"/>
  <c r="W70" i="7"/>
  <c r="AA70" i="7"/>
  <c r="AE70" i="7"/>
  <c r="AI70" i="7"/>
  <c r="B71" i="7" l="1"/>
  <c r="A72" i="7" s="1"/>
  <c r="D71" i="7"/>
  <c r="F71" i="7"/>
  <c r="H71" i="7"/>
  <c r="J71" i="7"/>
  <c r="L71" i="7"/>
  <c r="N71" i="7"/>
  <c r="P71" i="7"/>
  <c r="R71" i="7"/>
  <c r="T71" i="7"/>
  <c r="V71" i="7"/>
  <c r="X71" i="7"/>
  <c r="Z71" i="7"/>
  <c r="AB71" i="7"/>
  <c r="AD71" i="7"/>
  <c r="AF71" i="7"/>
  <c r="AH71" i="7"/>
  <c r="AJ71" i="7"/>
  <c r="E71" i="7"/>
  <c r="I71" i="7"/>
  <c r="M71" i="7"/>
  <c r="Q71" i="7"/>
  <c r="U71" i="7"/>
  <c r="Y71" i="7"/>
  <c r="AC71" i="7"/>
  <c r="AG71" i="7"/>
  <c r="AK71" i="7"/>
  <c r="C71" i="7"/>
  <c r="G71" i="7"/>
  <c r="K71" i="7"/>
  <c r="O71" i="7"/>
  <c r="S71" i="7"/>
  <c r="W71" i="7"/>
  <c r="AA71" i="7"/>
  <c r="AE71" i="7"/>
  <c r="AI71" i="7"/>
  <c r="B72" i="7" l="1"/>
  <c r="A73" i="7" s="1"/>
  <c r="D72" i="7"/>
  <c r="F72" i="7"/>
  <c r="H72" i="7"/>
  <c r="J72" i="7"/>
  <c r="L72" i="7"/>
  <c r="N72" i="7"/>
  <c r="P72" i="7"/>
  <c r="R72" i="7"/>
  <c r="T72" i="7"/>
  <c r="V72" i="7"/>
  <c r="X72" i="7"/>
  <c r="Z72" i="7"/>
  <c r="AB72" i="7"/>
  <c r="AD72" i="7"/>
  <c r="AF72" i="7"/>
  <c r="AH72" i="7"/>
  <c r="AJ72" i="7"/>
  <c r="E72" i="7"/>
  <c r="I72" i="7"/>
  <c r="M72" i="7"/>
  <c r="Q72" i="7"/>
  <c r="U72" i="7"/>
  <c r="Y72" i="7"/>
  <c r="AC72" i="7"/>
  <c r="AG72" i="7"/>
  <c r="AK72" i="7"/>
  <c r="C72" i="7"/>
  <c r="G72" i="7"/>
  <c r="K72" i="7"/>
  <c r="O72" i="7"/>
  <c r="S72" i="7"/>
  <c r="W72" i="7"/>
  <c r="AA72" i="7"/>
  <c r="AE72" i="7"/>
  <c r="AI72" i="7"/>
  <c r="B73" i="7" l="1"/>
  <c r="A74" i="7" s="1"/>
  <c r="D73" i="7"/>
  <c r="F73" i="7"/>
  <c r="H73" i="7"/>
  <c r="J73" i="7"/>
  <c r="L73" i="7"/>
  <c r="N73" i="7"/>
  <c r="P73" i="7"/>
  <c r="R73" i="7"/>
  <c r="T73" i="7"/>
  <c r="V73" i="7"/>
  <c r="X73" i="7"/>
  <c r="Z73" i="7"/>
  <c r="AB73" i="7"/>
  <c r="AD73" i="7"/>
  <c r="AF73" i="7"/>
  <c r="AH73" i="7"/>
  <c r="AJ73" i="7"/>
  <c r="E73" i="7"/>
  <c r="I73" i="7"/>
  <c r="M73" i="7"/>
  <c r="Q73" i="7"/>
  <c r="U73" i="7"/>
  <c r="Y73" i="7"/>
  <c r="AC73" i="7"/>
  <c r="AG73" i="7"/>
  <c r="AK73" i="7"/>
  <c r="C73" i="7"/>
  <c r="G73" i="7"/>
  <c r="K73" i="7"/>
  <c r="O73" i="7"/>
  <c r="S73" i="7"/>
  <c r="W73" i="7"/>
  <c r="AA73" i="7"/>
  <c r="AE73" i="7"/>
  <c r="AI73" i="7"/>
  <c r="B74" i="7" l="1"/>
  <c r="A75" i="7" s="1"/>
  <c r="D74" i="7"/>
  <c r="F74" i="7"/>
  <c r="H74" i="7"/>
  <c r="J74" i="7"/>
  <c r="L74" i="7"/>
  <c r="N74" i="7"/>
  <c r="P74" i="7"/>
  <c r="R74" i="7"/>
  <c r="T74" i="7"/>
  <c r="V74" i="7"/>
  <c r="X74" i="7"/>
  <c r="Z74" i="7"/>
  <c r="AB74" i="7"/>
  <c r="AD74" i="7"/>
  <c r="AF74" i="7"/>
  <c r="AH74" i="7"/>
  <c r="AJ74" i="7"/>
  <c r="E74" i="7"/>
  <c r="I74" i="7"/>
  <c r="M74" i="7"/>
  <c r="Q74" i="7"/>
  <c r="U74" i="7"/>
  <c r="Y74" i="7"/>
  <c r="AC74" i="7"/>
  <c r="AG74" i="7"/>
  <c r="AK74" i="7"/>
  <c r="C74" i="7"/>
  <c r="G74" i="7"/>
  <c r="K74" i="7"/>
  <c r="O74" i="7"/>
  <c r="S74" i="7"/>
  <c r="W74" i="7"/>
  <c r="AA74" i="7"/>
  <c r="AE74" i="7"/>
  <c r="AI74" i="7"/>
  <c r="B75" i="7" l="1"/>
  <c r="A76" i="7" s="1"/>
  <c r="D75" i="7"/>
  <c r="F75" i="7"/>
  <c r="H75" i="7"/>
  <c r="J75" i="7"/>
  <c r="L75" i="7"/>
  <c r="N75" i="7"/>
  <c r="P75" i="7"/>
  <c r="R75" i="7"/>
  <c r="T75" i="7"/>
  <c r="V75" i="7"/>
  <c r="X75" i="7"/>
  <c r="Z75" i="7"/>
  <c r="AB75" i="7"/>
  <c r="AD75" i="7"/>
  <c r="AF75" i="7"/>
  <c r="AH75" i="7"/>
  <c r="AJ75" i="7"/>
  <c r="E75" i="7"/>
  <c r="I75" i="7"/>
  <c r="M75" i="7"/>
  <c r="Q75" i="7"/>
  <c r="U75" i="7"/>
  <c r="Y75" i="7"/>
  <c r="AC75" i="7"/>
  <c r="AG75" i="7"/>
  <c r="AK75" i="7"/>
  <c r="C75" i="7"/>
  <c r="G75" i="7"/>
  <c r="K75" i="7"/>
  <c r="O75" i="7"/>
  <c r="S75" i="7"/>
  <c r="W75" i="7"/>
  <c r="AA75" i="7"/>
  <c r="AE75" i="7"/>
  <c r="AI75" i="7"/>
  <c r="B76" i="7" l="1"/>
  <c r="A77" i="7" s="1"/>
  <c r="D76" i="7"/>
  <c r="F76" i="7"/>
  <c r="H76" i="7"/>
  <c r="J76" i="7"/>
  <c r="L76" i="7"/>
  <c r="N76" i="7"/>
  <c r="P76" i="7"/>
  <c r="R76" i="7"/>
  <c r="T76" i="7"/>
  <c r="V76" i="7"/>
  <c r="X76" i="7"/>
  <c r="Z76" i="7"/>
  <c r="AB76" i="7"/>
  <c r="AD76" i="7"/>
  <c r="AF76" i="7"/>
  <c r="AH76" i="7"/>
  <c r="AJ76" i="7"/>
  <c r="E76" i="7"/>
  <c r="I76" i="7"/>
  <c r="M76" i="7"/>
  <c r="Q76" i="7"/>
  <c r="U76" i="7"/>
  <c r="Y76" i="7"/>
  <c r="AC76" i="7"/>
  <c r="AG76" i="7"/>
  <c r="AK76" i="7"/>
  <c r="C76" i="7"/>
  <c r="G76" i="7"/>
  <c r="K76" i="7"/>
  <c r="O76" i="7"/>
  <c r="S76" i="7"/>
  <c r="W76" i="7"/>
  <c r="AA76" i="7"/>
  <c r="AE76" i="7"/>
  <c r="AI76" i="7"/>
  <c r="B77" i="7" l="1"/>
  <c r="A78" i="7" s="1"/>
  <c r="D77" i="7"/>
  <c r="F77" i="7"/>
  <c r="H77" i="7"/>
  <c r="J77" i="7"/>
  <c r="L77" i="7"/>
  <c r="N77" i="7"/>
  <c r="P77" i="7"/>
  <c r="R77" i="7"/>
  <c r="T77" i="7"/>
  <c r="V77" i="7"/>
  <c r="X77" i="7"/>
  <c r="Z77" i="7"/>
  <c r="AB77" i="7"/>
  <c r="AD77" i="7"/>
  <c r="AF77" i="7"/>
  <c r="AH77" i="7"/>
  <c r="AJ77" i="7"/>
  <c r="E77" i="7"/>
  <c r="I77" i="7"/>
  <c r="M77" i="7"/>
  <c r="Q77" i="7"/>
  <c r="U77" i="7"/>
  <c r="Y77" i="7"/>
  <c r="AC77" i="7"/>
  <c r="AG77" i="7"/>
  <c r="AK77" i="7"/>
  <c r="C77" i="7"/>
  <c r="G77" i="7"/>
  <c r="K77" i="7"/>
  <c r="O77" i="7"/>
  <c r="S77" i="7"/>
  <c r="W77" i="7"/>
  <c r="AA77" i="7"/>
  <c r="AE77" i="7"/>
  <c r="AI77" i="7"/>
  <c r="B78" i="7" l="1"/>
  <c r="A79" i="7" s="1"/>
  <c r="D78" i="7"/>
  <c r="F78" i="7"/>
  <c r="H78" i="7"/>
  <c r="J78" i="7"/>
  <c r="L78" i="7"/>
  <c r="N78" i="7"/>
  <c r="P78" i="7"/>
  <c r="R78" i="7"/>
  <c r="T78" i="7"/>
  <c r="V78" i="7"/>
  <c r="X78" i="7"/>
  <c r="Z78" i="7"/>
  <c r="AB78" i="7"/>
  <c r="AD78" i="7"/>
  <c r="AF78" i="7"/>
  <c r="AH78" i="7"/>
  <c r="AJ78" i="7"/>
  <c r="E78" i="7"/>
  <c r="I78" i="7"/>
  <c r="M78" i="7"/>
  <c r="Q78" i="7"/>
  <c r="U78" i="7"/>
  <c r="Y78" i="7"/>
  <c r="AC78" i="7"/>
  <c r="AG78" i="7"/>
  <c r="AK78" i="7"/>
  <c r="C78" i="7"/>
  <c r="G78" i="7"/>
  <c r="K78" i="7"/>
  <c r="O78" i="7"/>
  <c r="S78" i="7"/>
  <c r="W78" i="7"/>
  <c r="AA78" i="7"/>
  <c r="AE78" i="7"/>
  <c r="AI78" i="7"/>
  <c r="B79" i="7" l="1"/>
  <c r="A80" i="7" s="1"/>
  <c r="D79" i="7"/>
  <c r="F79" i="7"/>
  <c r="H79" i="7"/>
  <c r="J79" i="7"/>
  <c r="L79" i="7"/>
  <c r="N79" i="7"/>
  <c r="P79" i="7"/>
  <c r="R79" i="7"/>
  <c r="T79" i="7"/>
  <c r="V79" i="7"/>
  <c r="X79" i="7"/>
  <c r="Z79" i="7"/>
  <c r="AB79" i="7"/>
  <c r="AD79" i="7"/>
  <c r="AF79" i="7"/>
  <c r="AH79" i="7"/>
  <c r="AJ79" i="7"/>
  <c r="E79" i="7"/>
  <c r="I79" i="7"/>
  <c r="M79" i="7"/>
  <c r="Q79" i="7"/>
  <c r="U79" i="7"/>
  <c r="Y79" i="7"/>
  <c r="AC79" i="7"/>
  <c r="AG79" i="7"/>
  <c r="AK79" i="7"/>
  <c r="C79" i="7"/>
  <c r="G79" i="7"/>
  <c r="K79" i="7"/>
  <c r="O79" i="7"/>
  <c r="S79" i="7"/>
  <c r="W79" i="7"/>
  <c r="AA79" i="7"/>
  <c r="AE79" i="7"/>
  <c r="AI79" i="7"/>
  <c r="B80" i="7" l="1"/>
  <c r="A81" i="7" s="1"/>
  <c r="D80" i="7"/>
  <c r="F80" i="7"/>
  <c r="H80" i="7"/>
  <c r="J80" i="7"/>
  <c r="L80" i="7"/>
  <c r="N80" i="7"/>
  <c r="P80" i="7"/>
  <c r="R80" i="7"/>
  <c r="T80" i="7"/>
  <c r="V80" i="7"/>
  <c r="X80" i="7"/>
  <c r="Z80" i="7"/>
  <c r="AB80" i="7"/>
  <c r="AD80" i="7"/>
  <c r="AF80" i="7"/>
  <c r="AH80" i="7"/>
  <c r="AJ80" i="7"/>
  <c r="E80" i="7"/>
  <c r="I80" i="7"/>
  <c r="M80" i="7"/>
  <c r="Q80" i="7"/>
  <c r="U80" i="7"/>
  <c r="Y80" i="7"/>
  <c r="AC80" i="7"/>
  <c r="AG80" i="7"/>
  <c r="AK80" i="7"/>
  <c r="C80" i="7"/>
  <c r="G80" i="7"/>
  <c r="K80" i="7"/>
  <c r="O80" i="7"/>
  <c r="S80" i="7"/>
  <c r="W80" i="7"/>
  <c r="AA80" i="7"/>
  <c r="AE80" i="7"/>
  <c r="AI80" i="7"/>
  <c r="B81" i="7" l="1"/>
  <c r="A82" i="7" s="1"/>
  <c r="D81" i="7"/>
  <c r="F81" i="7"/>
  <c r="H81" i="7"/>
  <c r="J81" i="7"/>
  <c r="L81" i="7"/>
  <c r="N81" i="7"/>
  <c r="P81" i="7"/>
  <c r="R81" i="7"/>
  <c r="T81" i="7"/>
  <c r="V81" i="7"/>
  <c r="X81" i="7"/>
  <c r="Z81" i="7"/>
  <c r="AB81" i="7"/>
  <c r="AD81" i="7"/>
  <c r="AF81" i="7"/>
  <c r="AH81" i="7"/>
  <c r="AJ81" i="7"/>
  <c r="E81" i="7"/>
  <c r="I81" i="7"/>
  <c r="M81" i="7"/>
  <c r="Q81" i="7"/>
  <c r="U81" i="7"/>
  <c r="Y81" i="7"/>
  <c r="AC81" i="7"/>
  <c r="AG81" i="7"/>
  <c r="AK81" i="7"/>
  <c r="C81" i="7"/>
  <c r="G81" i="7"/>
  <c r="K81" i="7"/>
  <c r="O81" i="7"/>
  <c r="S81" i="7"/>
  <c r="W81" i="7"/>
  <c r="AA81" i="7"/>
  <c r="AE81" i="7"/>
  <c r="AI81" i="7"/>
  <c r="B82" i="7" l="1"/>
  <c r="A83" i="7" s="1"/>
  <c r="D82" i="7"/>
  <c r="F82" i="7"/>
  <c r="H82" i="7"/>
  <c r="J82" i="7"/>
  <c r="L82" i="7"/>
  <c r="N82" i="7"/>
  <c r="P82" i="7"/>
  <c r="R82" i="7"/>
  <c r="T82" i="7"/>
  <c r="V82" i="7"/>
  <c r="X82" i="7"/>
  <c r="Z82" i="7"/>
  <c r="AB82" i="7"/>
  <c r="AD82" i="7"/>
  <c r="AF82" i="7"/>
  <c r="AH82" i="7"/>
  <c r="AJ82" i="7"/>
  <c r="E82" i="7"/>
  <c r="I82" i="7"/>
  <c r="M82" i="7"/>
  <c r="Q82" i="7"/>
  <c r="U82" i="7"/>
  <c r="Y82" i="7"/>
  <c r="AC82" i="7"/>
  <c r="AG82" i="7"/>
  <c r="AK82" i="7"/>
  <c r="C82" i="7"/>
  <c r="G82" i="7"/>
  <c r="K82" i="7"/>
  <c r="O82" i="7"/>
  <c r="S82" i="7"/>
  <c r="W82" i="7"/>
  <c r="AA82" i="7"/>
  <c r="AE82" i="7"/>
  <c r="AI82" i="7"/>
  <c r="B83" i="7" l="1"/>
  <c r="A84" i="7" s="1"/>
  <c r="D83" i="7"/>
  <c r="F83" i="7"/>
  <c r="H83" i="7"/>
  <c r="J83" i="7"/>
  <c r="L83" i="7"/>
  <c r="N83" i="7"/>
  <c r="P83" i="7"/>
  <c r="R83" i="7"/>
  <c r="T83" i="7"/>
  <c r="V83" i="7"/>
  <c r="X83" i="7"/>
  <c r="Z83" i="7"/>
  <c r="AB83" i="7"/>
  <c r="AD83" i="7"/>
  <c r="AF83" i="7"/>
  <c r="AH83" i="7"/>
  <c r="AJ83" i="7"/>
  <c r="E83" i="7"/>
  <c r="I83" i="7"/>
  <c r="M83" i="7"/>
  <c r="Q83" i="7"/>
  <c r="U83" i="7"/>
  <c r="Y83" i="7"/>
  <c r="AC83" i="7"/>
  <c r="AG83" i="7"/>
  <c r="AK83" i="7"/>
  <c r="C83" i="7"/>
  <c r="G83" i="7"/>
  <c r="K83" i="7"/>
  <c r="O83" i="7"/>
  <c r="S83" i="7"/>
  <c r="W83" i="7"/>
  <c r="AA83" i="7"/>
  <c r="AE83" i="7"/>
  <c r="AI83" i="7"/>
  <c r="B84" i="7" l="1"/>
  <c r="A85" i="7" s="1"/>
  <c r="D84" i="7"/>
  <c r="F84" i="7"/>
  <c r="H84" i="7"/>
  <c r="J84" i="7"/>
  <c r="L84" i="7"/>
  <c r="N84" i="7"/>
  <c r="P84" i="7"/>
  <c r="R84" i="7"/>
  <c r="T84" i="7"/>
  <c r="V84" i="7"/>
  <c r="X84" i="7"/>
  <c r="Z84" i="7"/>
  <c r="AB84" i="7"/>
  <c r="AD84" i="7"/>
  <c r="AF84" i="7"/>
  <c r="AH84" i="7"/>
  <c r="AJ84" i="7"/>
  <c r="E84" i="7"/>
  <c r="I84" i="7"/>
  <c r="M84" i="7"/>
  <c r="Q84" i="7"/>
  <c r="U84" i="7"/>
  <c r="Y84" i="7"/>
  <c r="AC84" i="7"/>
  <c r="AG84" i="7"/>
  <c r="AK84" i="7"/>
  <c r="C84" i="7"/>
  <c r="G84" i="7"/>
  <c r="K84" i="7"/>
  <c r="O84" i="7"/>
  <c r="S84" i="7"/>
  <c r="W84" i="7"/>
  <c r="AA84" i="7"/>
  <c r="AE84" i="7"/>
  <c r="AI84" i="7"/>
  <c r="B85" i="7" l="1"/>
  <c r="A86" i="7" s="1"/>
  <c r="D85" i="7"/>
  <c r="F85" i="7"/>
  <c r="H85" i="7"/>
  <c r="J85" i="7"/>
  <c r="L85" i="7"/>
  <c r="N85" i="7"/>
  <c r="P85" i="7"/>
  <c r="R85" i="7"/>
  <c r="T85" i="7"/>
  <c r="V85" i="7"/>
  <c r="X85" i="7"/>
  <c r="Z85" i="7"/>
  <c r="AB85" i="7"/>
  <c r="AD85" i="7"/>
  <c r="AF85" i="7"/>
  <c r="AH85" i="7"/>
  <c r="AJ85" i="7"/>
  <c r="E85" i="7"/>
  <c r="I85" i="7"/>
  <c r="M85" i="7"/>
  <c r="Q85" i="7"/>
  <c r="U85" i="7"/>
  <c r="Y85" i="7"/>
  <c r="AC85" i="7"/>
  <c r="AG85" i="7"/>
  <c r="AK85" i="7"/>
  <c r="C85" i="7"/>
  <c r="G85" i="7"/>
  <c r="K85" i="7"/>
  <c r="O85" i="7"/>
  <c r="S85" i="7"/>
  <c r="W85" i="7"/>
  <c r="AA85" i="7"/>
  <c r="AE85" i="7"/>
  <c r="AI85" i="7"/>
  <c r="B86" i="7" l="1"/>
  <c r="A87" i="7" s="1"/>
  <c r="D86" i="7"/>
  <c r="F86" i="7"/>
  <c r="H86" i="7"/>
  <c r="J86" i="7"/>
  <c r="L86" i="7"/>
  <c r="N86" i="7"/>
  <c r="P86" i="7"/>
  <c r="R86" i="7"/>
  <c r="T86" i="7"/>
  <c r="V86" i="7"/>
  <c r="X86" i="7"/>
  <c r="Z86" i="7"/>
  <c r="AB86" i="7"/>
  <c r="AD86" i="7"/>
  <c r="AF86" i="7"/>
  <c r="AH86" i="7"/>
  <c r="AJ86" i="7"/>
  <c r="E86" i="7"/>
  <c r="I86" i="7"/>
  <c r="M86" i="7"/>
  <c r="Q86" i="7"/>
  <c r="U86" i="7"/>
  <c r="Y86" i="7"/>
  <c r="AC86" i="7"/>
  <c r="AG86" i="7"/>
  <c r="AK86" i="7"/>
  <c r="C86" i="7"/>
  <c r="G86" i="7"/>
  <c r="K86" i="7"/>
  <c r="O86" i="7"/>
  <c r="S86" i="7"/>
  <c r="W86" i="7"/>
  <c r="AA86" i="7"/>
  <c r="AE86" i="7"/>
  <c r="AI86" i="7"/>
  <c r="B87" i="7" l="1"/>
  <c r="A88" i="7" s="1"/>
  <c r="D87" i="7"/>
  <c r="F87" i="7"/>
  <c r="H87" i="7"/>
  <c r="J87" i="7"/>
  <c r="L87" i="7"/>
  <c r="N87" i="7"/>
  <c r="P87" i="7"/>
  <c r="R87" i="7"/>
  <c r="T87" i="7"/>
  <c r="V87" i="7"/>
  <c r="X87" i="7"/>
  <c r="Z87" i="7"/>
  <c r="AB87" i="7"/>
  <c r="AD87" i="7"/>
  <c r="AF87" i="7"/>
  <c r="AH87" i="7"/>
  <c r="AJ87" i="7"/>
  <c r="E87" i="7"/>
  <c r="I87" i="7"/>
  <c r="M87" i="7"/>
  <c r="Q87" i="7"/>
  <c r="U87" i="7"/>
  <c r="Y87" i="7"/>
  <c r="AC87" i="7"/>
  <c r="AG87" i="7"/>
  <c r="AK87" i="7"/>
  <c r="C87" i="7"/>
  <c r="G87" i="7"/>
  <c r="K87" i="7"/>
  <c r="O87" i="7"/>
  <c r="S87" i="7"/>
  <c r="W87" i="7"/>
  <c r="AA87" i="7"/>
  <c r="AE87" i="7"/>
  <c r="AI87" i="7"/>
  <c r="B88" i="7" l="1"/>
  <c r="A89" i="7" s="1"/>
  <c r="D88" i="7"/>
  <c r="F88" i="7"/>
  <c r="H88" i="7"/>
  <c r="J88" i="7"/>
  <c r="L88" i="7"/>
  <c r="N88" i="7"/>
  <c r="P88" i="7"/>
  <c r="R88" i="7"/>
  <c r="T88" i="7"/>
  <c r="V88" i="7"/>
  <c r="X88" i="7"/>
  <c r="Z88" i="7"/>
  <c r="AB88" i="7"/>
  <c r="AD88" i="7"/>
  <c r="AF88" i="7"/>
  <c r="AH88" i="7"/>
  <c r="AJ88" i="7"/>
  <c r="E88" i="7"/>
  <c r="I88" i="7"/>
  <c r="M88" i="7"/>
  <c r="Q88" i="7"/>
  <c r="U88" i="7"/>
  <c r="Y88" i="7"/>
  <c r="AC88" i="7"/>
  <c r="AG88" i="7"/>
  <c r="AK88" i="7"/>
  <c r="C88" i="7"/>
  <c r="G88" i="7"/>
  <c r="K88" i="7"/>
  <c r="O88" i="7"/>
  <c r="S88" i="7"/>
  <c r="W88" i="7"/>
  <c r="AA88" i="7"/>
  <c r="AE88" i="7"/>
  <c r="AI88" i="7"/>
  <c r="B89" i="7" l="1"/>
  <c r="A90" i="7" s="1"/>
  <c r="D89" i="7"/>
  <c r="F89" i="7"/>
  <c r="H89" i="7"/>
  <c r="J89" i="7"/>
  <c r="L89" i="7"/>
  <c r="N89" i="7"/>
  <c r="P89" i="7"/>
  <c r="R89" i="7"/>
  <c r="T89" i="7"/>
  <c r="V89" i="7"/>
  <c r="X89" i="7"/>
  <c r="Z89" i="7"/>
  <c r="AB89" i="7"/>
  <c r="AD89" i="7"/>
  <c r="AF89" i="7"/>
  <c r="AH89" i="7"/>
  <c r="AJ89" i="7"/>
  <c r="E89" i="7"/>
  <c r="I89" i="7"/>
  <c r="M89" i="7"/>
  <c r="Q89" i="7"/>
  <c r="U89" i="7"/>
  <c r="Y89" i="7"/>
  <c r="AC89" i="7"/>
  <c r="AG89" i="7"/>
  <c r="AK89" i="7"/>
  <c r="C89" i="7"/>
  <c r="G89" i="7"/>
  <c r="K89" i="7"/>
  <c r="O89" i="7"/>
  <c r="S89" i="7"/>
  <c r="W89" i="7"/>
  <c r="AA89" i="7"/>
  <c r="AE89" i="7"/>
  <c r="AI89" i="7"/>
  <c r="B90" i="7" l="1"/>
  <c r="A91" i="7" s="1"/>
  <c r="D90" i="7"/>
  <c r="F90" i="7"/>
  <c r="H90" i="7"/>
  <c r="J90" i="7"/>
  <c r="L90" i="7"/>
  <c r="N90" i="7"/>
  <c r="P90" i="7"/>
  <c r="R90" i="7"/>
  <c r="T90" i="7"/>
  <c r="V90" i="7"/>
  <c r="X90" i="7"/>
  <c r="Z90" i="7"/>
  <c r="AB90" i="7"/>
  <c r="AD90" i="7"/>
  <c r="AF90" i="7"/>
  <c r="AH90" i="7"/>
  <c r="AJ90" i="7"/>
  <c r="E90" i="7"/>
  <c r="I90" i="7"/>
  <c r="M90" i="7"/>
  <c r="Q90" i="7"/>
  <c r="U90" i="7"/>
  <c r="Y90" i="7"/>
  <c r="AC90" i="7"/>
  <c r="AG90" i="7"/>
  <c r="AK90" i="7"/>
  <c r="C90" i="7"/>
  <c r="G90" i="7"/>
  <c r="K90" i="7"/>
  <c r="O90" i="7"/>
  <c r="S90" i="7"/>
  <c r="W90" i="7"/>
  <c r="AA90" i="7"/>
  <c r="AE90" i="7"/>
  <c r="AI90" i="7"/>
  <c r="B91" i="7" l="1"/>
  <c r="A92" i="7" s="1"/>
  <c r="D91" i="7"/>
  <c r="F91" i="7"/>
  <c r="H91" i="7"/>
  <c r="J91" i="7"/>
  <c r="L91" i="7"/>
  <c r="N91" i="7"/>
  <c r="P91" i="7"/>
  <c r="R91" i="7"/>
  <c r="T91" i="7"/>
  <c r="V91" i="7"/>
  <c r="X91" i="7"/>
  <c r="Z91" i="7"/>
  <c r="AB91" i="7"/>
  <c r="AD91" i="7"/>
  <c r="AF91" i="7"/>
  <c r="AH91" i="7"/>
  <c r="AJ91" i="7"/>
  <c r="E91" i="7"/>
  <c r="I91" i="7"/>
  <c r="M91" i="7"/>
  <c r="Q91" i="7"/>
  <c r="U91" i="7"/>
  <c r="Y91" i="7"/>
  <c r="AC91" i="7"/>
  <c r="AG91" i="7"/>
  <c r="AK91" i="7"/>
  <c r="C91" i="7"/>
  <c r="G91" i="7"/>
  <c r="K91" i="7"/>
  <c r="O91" i="7"/>
  <c r="S91" i="7"/>
  <c r="W91" i="7"/>
  <c r="AA91" i="7"/>
  <c r="AE91" i="7"/>
  <c r="AI91" i="7"/>
  <c r="B92" i="7" l="1"/>
  <c r="A93" i="7" s="1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H92" i="7"/>
  <c r="AJ92" i="7"/>
  <c r="E92" i="7"/>
  <c r="I92" i="7"/>
  <c r="M92" i="7"/>
  <c r="Q92" i="7"/>
  <c r="U92" i="7"/>
  <c r="Y92" i="7"/>
  <c r="AC92" i="7"/>
  <c r="AG92" i="7"/>
  <c r="AK92" i="7"/>
  <c r="C92" i="7"/>
  <c r="G92" i="7"/>
  <c r="K92" i="7"/>
  <c r="O92" i="7"/>
  <c r="S92" i="7"/>
  <c r="W92" i="7"/>
  <c r="AA92" i="7"/>
  <c r="AE92" i="7"/>
  <c r="AI92" i="7"/>
  <c r="B93" i="7" l="1"/>
  <c r="A94" i="7" s="1"/>
  <c r="D93" i="7"/>
  <c r="F93" i="7"/>
  <c r="H93" i="7"/>
  <c r="J93" i="7"/>
  <c r="L93" i="7"/>
  <c r="N93" i="7"/>
  <c r="P93" i="7"/>
  <c r="R93" i="7"/>
  <c r="T93" i="7"/>
  <c r="V93" i="7"/>
  <c r="X93" i="7"/>
  <c r="Z93" i="7"/>
  <c r="AB93" i="7"/>
  <c r="AD93" i="7"/>
  <c r="AF93" i="7"/>
  <c r="AH93" i="7"/>
  <c r="AJ93" i="7"/>
  <c r="E93" i="7"/>
  <c r="I93" i="7"/>
  <c r="M93" i="7"/>
  <c r="Q93" i="7"/>
  <c r="U93" i="7"/>
  <c r="Y93" i="7"/>
  <c r="AC93" i="7"/>
  <c r="AG93" i="7"/>
  <c r="AK93" i="7"/>
  <c r="C93" i="7"/>
  <c r="G93" i="7"/>
  <c r="K93" i="7"/>
  <c r="O93" i="7"/>
  <c r="S93" i="7"/>
  <c r="W93" i="7"/>
  <c r="AA93" i="7"/>
  <c r="AE93" i="7"/>
  <c r="AI93" i="7"/>
  <c r="B94" i="7" l="1"/>
  <c r="A95" i="7" s="1"/>
  <c r="D94" i="7"/>
  <c r="F94" i="7"/>
  <c r="H94" i="7"/>
  <c r="J94" i="7"/>
  <c r="L94" i="7"/>
  <c r="N94" i="7"/>
  <c r="P94" i="7"/>
  <c r="R94" i="7"/>
  <c r="T94" i="7"/>
  <c r="V94" i="7"/>
  <c r="X94" i="7"/>
  <c r="Z94" i="7"/>
  <c r="AB94" i="7"/>
  <c r="AD94" i="7"/>
  <c r="AF94" i="7"/>
  <c r="AH94" i="7"/>
  <c r="AJ94" i="7"/>
  <c r="E94" i="7"/>
  <c r="I94" i="7"/>
  <c r="M94" i="7"/>
  <c r="Q94" i="7"/>
  <c r="U94" i="7"/>
  <c r="Y94" i="7"/>
  <c r="AC94" i="7"/>
  <c r="AG94" i="7"/>
  <c r="AK94" i="7"/>
  <c r="C94" i="7"/>
  <c r="G94" i="7"/>
  <c r="K94" i="7"/>
  <c r="O94" i="7"/>
  <c r="S94" i="7"/>
  <c r="W94" i="7"/>
  <c r="AA94" i="7"/>
  <c r="AE94" i="7"/>
  <c r="AI94" i="7"/>
  <c r="B95" i="7" l="1"/>
  <c r="A96" i="7" s="1"/>
  <c r="D95" i="7"/>
  <c r="F95" i="7"/>
  <c r="H95" i="7"/>
  <c r="J95" i="7"/>
  <c r="L95" i="7"/>
  <c r="N95" i="7"/>
  <c r="P95" i="7"/>
  <c r="R95" i="7"/>
  <c r="T95" i="7"/>
  <c r="V95" i="7"/>
  <c r="X95" i="7"/>
  <c r="Z95" i="7"/>
  <c r="AB95" i="7"/>
  <c r="AD95" i="7"/>
  <c r="AF95" i="7"/>
  <c r="AH95" i="7"/>
  <c r="AJ95" i="7"/>
  <c r="E95" i="7"/>
  <c r="I95" i="7"/>
  <c r="M95" i="7"/>
  <c r="Q95" i="7"/>
  <c r="U95" i="7"/>
  <c r="Y95" i="7"/>
  <c r="AC95" i="7"/>
  <c r="AG95" i="7"/>
  <c r="AK95" i="7"/>
  <c r="C95" i="7"/>
  <c r="G95" i="7"/>
  <c r="K95" i="7"/>
  <c r="O95" i="7"/>
  <c r="S95" i="7"/>
  <c r="W95" i="7"/>
  <c r="AA95" i="7"/>
  <c r="AE95" i="7"/>
  <c r="AI95" i="7"/>
  <c r="B96" i="7" l="1"/>
  <c r="A97" i="7" s="1"/>
  <c r="D96" i="7"/>
  <c r="F96" i="7"/>
  <c r="H96" i="7"/>
  <c r="J96" i="7"/>
  <c r="L96" i="7"/>
  <c r="N96" i="7"/>
  <c r="P96" i="7"/>
  <c r="R96" i="7"/>
  <c r="T96" i="7"/>
  <c r="V96" i="7"/>
  <c r="X96" i="7"/>
  <c r="Z96" i="7"/>
  <c r="AB96" i="7"/>
  <c r="AD96" i="7"/>
  <c r="AF96" i="7"/>
  <c r="AH96" i="7"/>
  <c r="AJ96" i="7"/>
  <c r="E96" i="7"/>
  <c r="I96" i="7"/>
  <c r="M96" i="7"/>
  <c r="Q96" i="7"/>
  <c r="U96" i="7"/>
  <c r="Y96" i="7"/>
  <c r="AC96" i="7"/>
  <c r="AG96" i="7"/>
  <c r="AK96" i="7"/>
  <c r="C96" i="7"/>
  <c r="G96" i="7"/>
  <c r="K96" i="7"/>
  <c r="O96" i="7"/>
  <c r="S96" i="7"/>
  <c r="W96" i="7"/>
  <c r="AA96" i="7"/>
  <c r="AE96" i="7"/>
  <c r="AI96" i="7"/>
  <c r="B97" i="7" l="1"/>
  <c r="A98" i="7" s="1"/>
  <c r="D97" i="7"/>
  <c r="F97" i="7"/>
  <c r="H97" i="7"/>
  <c r="J97" i="7"/>
  <c r="L97" i="7"/>
  <c r="N97" i="7"/>
  <c r="P97" i="7"/>
  <c r="R97" i="7"/>
  <c r="T97" i="7"/>
  <c r="V97" i="7"/>
  <c r="X97" i="7"/>
  <c r="Z97" i="7"/>
  <c r="AB97" i="7"/>
  <c r="AD97" i="7"/>
  <c r="AF97" i="7"/>
  <c r="AH97" i="7"/>
  <c r="AJ97" i="7"/>
  <c r="E97" i="7"/>
  <c r="I97" i="7"/>
  <c r="M97" i="7"/>
  <c r="Q97" i="7"/>
  <c r="U97" i="7"/>
  <c r="Y97" i="7"/>
  <c r="AC97" i="7"/>
  <c r="AG97" i="7"/>
  <c r="AK97" i="7"/>
  <c r="C97" i="7"/>
  <c r="G97" i="7"/>
  <c r="K97" i="7"/>
  <c r="O97" i="7"/>
  <c r="S97" i="7"/>
  <c r="W97" i="7"/>
  <c r="AA97" i="7"/>
  <c r="AE97" i="7"/>
  <c r="AI97" i="7"/>
  <c r="B98" i="7" l="1"/>
  <c r="A99" i="7" s="1"/>
  <c r="D98" i="7"/>
  <c r="F98" i="7"/>
  <c r="H98" i="7"/>
  <c r="J98" i="7"/>
  <c r="L98" i="7"/>
  <c r="N98" i="7"/>
  <c r="P98" i="7"/>
  <c r="R98" i="7"/>
  <c r="T98" i="7"/>
  <c r="V98" i="7"/>
  <c r="X98" i="7"/>
  <c r="Z98" i="7"/>
  <c r="AB98" i="7"/>
  <c r="AD98" i="7"/>
  <c r="AF98" i="7"/>
  <c r="AH98" i="7"/>
  <c r="AJ98" i="7"/>
  <c r="E98" i="7"/>
  <c r="I98" i="7"/>
  <c r="M98" i="7"/>
  <c r="Q98" i="7"/>
  <c r="U98" i="7"/>
  <c r="Y98" i="7"/>
  <c r="AC98" i="7"/>
  <c r="AG98" i="7"/>
  <c r="AK98" i="7"/>
  <c r="C98" i="7"/>
  <c r="G98" i="7"/>
  <c r="K98" i="7"/>
  <c r="O98" i="7"/>
  <c r="S98" i="7"/>
  <c r="W98" i="7"/>
  <c r="AA98" i="7"/>
  <c r="AE98" i="7"/>
  <c r="AI98" i="7"/>
  <c r="B99" i="7" l="1"/>
  <c r="A100" i="7" s="1"/>
  <c r="D99" i="7"/>
  <c r="F99" i="7"/>
  <c r="H99" i="7"/>
  <c r="J99" i="7"/>
  <c r="L99" i="7"/>
  <c r="N99" i="7"/>
  <c r="P99" i="7"/>
  <c r="R99" i="7"/>
  <c r="T99" i="7"/>
  <c r="V99" i="7"/>
  <c r="X99" i="7"/>
  <c r="Z99" i="7"/>
  <c r="AB99" i="7"/>
  <c r="AD99" i="7"/>
  <c r="AF99" i="7"/>
  <c r="AH99" i="7"/>
  <c r="AJ99" i="7"/>
  <c r="E99" i="7"/>
  <c r="I99" i="7"/>
  <c r="M99" i="7"/>
  <c r="Q99" i="7"/>
  <c r="U99" i="7"/>
  <c r="Y99" i="7"/>
  <c r="AC99" i="7"/>
  <c r="AG99" i="7"/>
  <c r="AK99" i="7"/>
  <c r="C99" i="7"/>
  <c r="G99" i="7"/>
  <c r="K99" i="7"/>
  <c r="O99" i="7"/>
  <c r="S99" i="7"/>
  <c r="W99" i="7"/>
  <c r="AA99" i="7"/>
  <c r="AE99" i="7"/>
  <c r="AI99" i="7"/>
  <c r="B100" i="7" l="1"/>
  <c r="A101" i="7" s="1"/>
  <c r="D100" i="7"/>
  <c r="F100" i="7"/>
  <c r="H100" i="7"/>
  <c r="J100" i="7"/>
  <c r="L100" i="7"/>
  <c r="N100" i="7"/>
  <c r="P100" i="7"/>
  <c r="R100" i="7"/>
  <c r="T100" i="7"/>
  <c r="V100" i="7"/>
  <c r="X100" i="7"/>
  <c r="Z100" i="7"/>
  <c r="AB100" i="7"/>
  <c r="AD100" i="7"/>
  <c r="AF100" i="7"/>
  <c r="AH100" i="7"/>
  <c r="AJ100" i="7"/>
  <c r="E100" i="7"/>
  <c r="I100" i="7"/>
  <c r="M100" i="7"/>
  <c r="Q100" i="7"/>
  <c r="U100" i="7"/>
  <c r="Y100" i="7"/>
  <c r="AC100" i="7"/>
  <c r="AG100" i="7"/>
  <c r="AK100" i="7"/>
  <c r="C100" i="7"/>
  <c r="G100" i="7"/>
  <c r="K100" i="7"/>
  <c r="O100" i="7"/>
  <c r="S100" i="7"/>
  <c r="W100" i="7"/>
  <c r="AA100" i="7"/>
  <c r="AE100" i="7"/>
  <c r="AI100" i="7"/>
  <c r="B101" i="7" l="1"/>
  <c r="A102" i="7" s="1"/>
  <c r="D101" i="7"/>
  <c r="F101" i="7"/>
  <c r="H101" i="7"/>
  <c r="J101" i="7"/>
  <c r="L101" i="7"/>
  <c r="N101" i="7"/>
  <c r="P101" i="7"/>
  <c r="R101" i="7"/>
  <c r="T101" i="7"/>
  <c r="V101" i="7"/>
  <c r="X101" i="7"/>
  <c r="Z101" i="7"/>
  <c r="AB101" i="7"/>
  <c r="AD101" i="7"/>
  <c r="AF101" i="7"/>
  <c r="AH101" i="7"/>
  <c r="AJ101" i="7"/>
  <c r="E101" i="7"/>
  <c r="I101" i="7"/>
  <c r="M101" i="7"/>
  <c r="Q101" i="7"/>
  <c r="U101" i="7"/>
  <c r="Y101" i="7"/>
  <c r="AC101" i="7"/>
  <c r="AG101" i="7"/>
  <c r="AK101" i="7"/>
  <c r="C101" i="7"/>
  <c r="G101" i="7"/>
  <c r="K101" i="7"/>
  <c r="O101" i="7"/>
  <c r="S101" i="7"/>
  <c r="W101" i="7"/>
  <c r="AA101" i="7"/>
  <c r="AE101" i="7"/>
  <c r="AI101" i="7"/>
  <c r="B102" i="7" l="1"/>
  <c r="A103" i="7" s="1"/>
  <c r="D102" i="7"/>
  <c r="F102" i="7"/>
  <c r="H102" i="7"/>
  <c r="J102" i="7"/>
  <c r="L102" i="7"/>
  <c r="N102" i="7"/>
  <c r="P102" i="7"/>
  <c r="R102" i="7"/>
  <c r="T102" i="7"/>
  <c r="V102" i="7"/>
  <c r="X102" i="7"/>
  <c r="Z102" i="7"/>
  <c r="AB102" i="7"/>
  <c r="AD102" i="7"/>
  <c r="AF102" i="7"/>
  <c r="AH102" i="7"/>
  <c r="AJ102" i="7"/>
  <c r="E102" i="7"/>
  <c r="I102" i="7"/>
  <c r="M102" i="7"/>
  <c r="Q102" i="7"/>
  <c r="U102" i="7"/>
  <c r="Y102" i="7"/>
  <c r="AC102" i="7"/>
  <c r="AG102" i="7"/>
  <c r="AK102" i="7"/>
  <c r="C102" i="7"/>
  <c r="G102" i="7"/>
  <c r="K102" i="7"/>
  <c r="O102" i="7"/>
  <c r="S102" i="7"/>
  <c r="W102" i="7"/>
  <c r="AA102" i="7"/>
  <c r="AE102" i="7"/>
  <c r="AI102" i="7"/>
  <c r="B103" i="7" l="1"/>
  <c r="A104" i="7" s="1"/>
  <c r="D103" i="7"/>
  <c r="F103" i="7"/>
  <c r="H103" i="7"/>
  <c r="J103" i="7"/>
  <c r="L103" i="7"/>
  <c r="N103" i="7"/>
  <c r="P103" i="7"/>
  <c r="R103" i="7"/>
  <c r="T103" i="7"/>
  <c r="V103" i="7"/>
  <c r="X103" i="7"/>
  <c r="Z103" i="7"/>
  <c r="AB103" i="7"/>
  <c r="AD103" i="7"/>
  <c r="AF103" i="7"/>
  <c r="AH103" i="7"/>
  <c r="AJ103" i="7"/>
  <c r="E103" i="7"/>
  <c r="I103" i="7"/>
  <c r="M103" i="7"/>
  <c r="Q103" i="7"/>
  <c r="U103" i="7"/>
  <c r="Y103" i="7"/>
  <c r="AC103" i="7"/>
  <c r="AG103" i="7"/>
  <c r="AK103" i="7"/>
  <c r="C103" i="7"/>
  <c r="G103" i="7"/>
  <c r="K103" i="7"/>
  <c r="O103" i="7"/>
  <c r="S103" i="7"/>
  <c r="W103" i="7"/>
  <c r="AA103" i="7"/>
  <c r="AE103" i="7"/>
  <c r="AI103" i="7"/>
  <c r="B104" i="7" l="1"/>
  <c r="A105" i="7" s="1"/>
  <c r="D104" i="7"/>
  <c r="F104" i="7"/>
  <c r="H104" i="7"/>
  <c r="J104" i="7"/>
  <c r="L104" i="7"/>
  <c r="N104" i="7"/>
  <c r="P104" i="7"/>
  <c r="R104" i="7"/>
  <c r="T104" i="7"/>
  <c r="V104" i="7"/>
  <c r="X104" i="7"/>
  <c r="Z104" i="7"/>
  <c r="AB104" i="7"/>
  <c r="AD104" i="7"/>
  <c r="AF104" i="7"/>
  <c r="AH104" i="7"/>
  <c r="AJ104" i="7"/>
  <c r="E104" i="7"/>
  <c r="I104" i="7"/>
  <c r="M104" i="7"/>
  <c r="Q104" i="7"/>
  <c r="U104" i="7"/>
  <c r="Y104" i="7"/>
  <c r="AC104" i="7"/>
  <c r="AG104" i="7"/>
  <c r="AK104" i="7"/>
  <c r="C104" i="7"/>
  <c r="G104" i="7"/>
  <c r="K104" i="7"/>
  <c r="O104" i="7"/>
  <c r="S104" i="7"/>
  <c r="W104" i="7"/>
  <c r="AA104" i="7"/>
  <c r="AE104" i="7"/>
  <c r="AI104" i="7"/>
  <c r="B105" i="7" l="1"/>
  <c r="A106" i="7" s="1"/>
  <c r="D105" i="7"/>
  <c r="F105" i="7"/>
  <c r="H105" i="7"/>
  <c r="J105" i="7"/>
  <c r="L105" i="7"/>
  <c r="N105" i="7"/>
  <c r="P105" i="7"/>
  <c r="R105" i="7"/>
  <c r="T105" i="7"/>
  <c r="V105" i="7"/>
  <c r="X105" i="7"/>
  <c r="Z105" i="7"/>
  <c r="AB105" i="7"/>
  <c r="AD105" i="7"/>
  <c r="AF105" i="7"/>
  <c r="AH105" i="7"/>
  <c r="AJ105" i="7"/>
  <c r="E105" i="7"/>
  <c r="I105" i="7"/>
  <c r="M105" i="7"/>
  <c r="Q105" i="7"/>
  <c r="U105" i="7"/>
  <c r="Y105" i="7"/>
  <c r="AC105" i="7"/>
  <c r="AG105" i="7"/>
  <c r="AK105" i="7"/>
  <c r="C105" i="7"/>
  <c r="G105" i="7"/>
  <c r="K105" i="7"/>
  <c r="O105" i="7"/>
  <c r="S105" i="7"/>
  <c r="W105" i="7"/>
  <c r="AA105" i="7"/>
  <c r="AE105" i="7"/>
  <c r="AI105" i="7"/>
  <c r="B106" i="7" l="1"/>
  <c r="A107" i="7" s="1"/>
  <c r="D106" i="7"/>
  <c r="F106" i="7"/>
  <c r="H106" i="7"/>
  <c r="J106" i="7"/>
  <c r="L106" i="7"/>
  <c r="N106" i="7"/>
  <c r="P106" i="7"/>
  <c r="R106" i="7"/>
  <c r="T106" i="7"/>
  <c r="V106" i="7"/>
  <c r="X106" i="7"/>
  <c r="Z106" i="7"/>
  <c r="AB106" i="7"/>
  <c r="AD106" i="7"/>
  <c r="AF106" i="7"/>
  <c r="AH106" i="7"/>
  <c r="AJ106" i="7"/>
  <c r="E106" i="7"/>
  <c r="I106" i="7"/>
  <c r="M106" i="7"/>
  <c r="Q106" i="7"/>
  <c r="U106" i="7"/>
  <c r="Y106" i="7"/>
  <c r="AC106" i="7"/>
  <c r="AG106" i="7"/>
  <c r="AK106" i="7"/>
  <c r="C106" i="7"/>
  <c r="G106" i="7"/>
  <c r="K106" i="7"/>
  <c r="O106" i="7"/>
  <c r="S106" i="7"/>
  <c r="W106" i="7"/>
  <c r="AA106" i="7"/>
  <c r="AE106" i="7"/>
  <c r="AI106" i="7"/>
  <c r="B107" i="7" l="1"/>
  <c r="A108" i="7" s="1"/>
  <c r="D107" i="7"/>
  <c r="F107" i="7"/>
  <c r="H107" i="7"/>
  <c r="J107" i="7"/>
  <c r="L107" i="7"/>
  <c r="N107" i="7"/>
  <c r="P107" i="7"/>
  <c r="R107" i="7"/>
  <c r="T107" i="7"/>
  <c r="V107" i="7"/>
  <c r="X107" i="7"/>
  <c r="Z107" i="7"/>
  <c r="AB107" i="7"/>
  <c r="AD107" i="7"/>
  <c r="AF107" i="7"/>
  <c r="AH107" i="7"/>
  <c r="AJ107" i="7"/>
  <c r="E107" i="7"/>
  <c r="I107" i="7"/>
  <c r="M107" i="7"/>
  <c r="Q107" i="7"/>
  <c r="U107" i="7"/>
  <c r="Y107" i="7"/>
  <c r="AC107" i="7"/>
  <c r="AG107" i="7"/>
  <c r="AK107" i="7"/>
  <c r="C107" i="7"/>
  <c r="G107" i="7"/>
  <c r="K107" i="7"/>
  <c r="O107" i="7"/>
  <c r="S107" i="7"/>
  <c r="W107" i="7"/>
  <c r="AA107" i="7"/>
  <c r="AE107" i="7"/>
  <c r="AI107" i="7"/>
  <c r="B108" i="7" l="1"/>
  <c r="A109" i="7" s="1"/>
  <c r="D108" i="7"/>
  <c r="F108" i="7"/>
  <c r="H108" i="7"/>
  <c r="J108" i="7"/>
  <c r="L108" i="7"/>
  <c r="N108" i="7"/>
  <c r="P108" i="7"/>
  <c r="R108" i="7"/>
  <c r="T108" i="7"/>
  <c r="V108" i="7"/>
  <c r="X108" i="7"/>
  <c r="Z108" i="7"/>
  <c r="AB108" i="7"/>
  <c r="AD108" i="7"/>
  <c r="AF108" i="7"/>
  <c r="AH108" i="7"/>
  <c r="AJ108" i="7"/>
  <c r="E108" i="7"/>
  <c r="I108" i="7"/>
  <c r="M108" i="7"/>
  <c r="Q108" i="7"/>
  <c r="U108" i="7"/>
  <c r="Y108" i="7"/>
  <c r="AC108" i="7"/>
  <c r="AG108" i="7"/>
  <c r="AK108" i="7"/>
  <c r="C108" i="7"/>
  <c r="G108" i="7"/>
  <c r="K108" i="7"/>
  <c r="O108" i="7"/>
  <c r="S108" i="7"/>
  <c r="W108" i="7"/>
  <c r="AA108" i="7"/>
  <c r="AE108" i="7"/>
  <c r="AI108" i="7"/>
  <c r="B109" i="7" l="1"/>
  <c r="A110" i="7" s="1"/>
  <c r="D109" i="7"/>
  <c r="F109" i="7"/>
  <c r="H109" i="7"/>
  <c r="J109" i="7"/>
  <c r="L109" i="7"/>
  <c r="N109" i="7"/>
  <c r="P109" i="7"/>
  <c r="R109" i="7"/>
  <c r="T109" i="7"/>
  <c r="V109" i="7"/>
  <c r="X109" i="7"/>
  <c r="Z109" i="7"/>
  <c r="AB109" i="7"/>
  <c r="AD109" i="7"/>
  <c r="AF109" i="7"/>
  <c r="AH109" i="7"/>
  <c r="AJ109" i="7"/>
  <c r="E109" i="7"/>
  <c r="I109" i="7"/>
  <c r="M109" i="7"/>
  <c r="Q109" i="7"/>
  <c r="U109" i="7"/>
  <c r="Y109" i="7"/>
  <c r="AC109" i="7"/>
  <c r="AG109" i="7"/>
  <c r="AK109" i="7"/>
  <c r="C109" i="7"/>
  <c r="G109" i="7"/>
  <c r="K109" i="7"/>
  <c r="O109" i="7"/>
  <c r="S109" i="7"/>
  <c r="W109" i="7"/>
  <c r="AA109" i="7"/>
  <c r="AE109" i="7"/>
  <c r="AI109" i="7"/>
  <c r="B110" i="7" l="1"/>
  <c r="A111" i="7" s="1"/>
  <c r="D110" i="7"/>
  <c r="F110" i="7"/>
  <c r="H110" i="7"/>
  <c r="J110" i="7"/>
  <c r="L110" i="7"/>
  <c r="N110" i="7"/>
  <c r="P110" i="7"/>
  <c r="R110" i="7"/>
  <c r="T110" i="7"/>
  <c r="V110" i="7"/>
  <c r="X110" i="7"/>
  <c r="Z110" i="7"/>
  <c r="AB110" i="7"/>
  <c r="AD110" i="7"/>
  <c r="AF110" i="7"/>
  <c r="AH110" i="7"/>
  <c r="AJ110" i="7"/>
  <c r="E110" i="7"/>
  <c r="I110" i="7"/>
  <c r="M110" i="7"/>
  <c r="Q110" i="7"/>
  <c r="U110" i="7"/>
  <c r="Y110" i="7"/>
  <c r="AC110" i="7"/>
  <c r="AG110" i="7"/>
  <c r="AK110" i="7"/>
  <c r="C110" i="7"/>
  <c r="G110" i="7"/>
  <c r="K110" i="7"/>
  <c r="O110" i="7"/>
  <c r="S110" i="7"/>
  <c r="W110" i="7"/>
  <c r="AA110" i="7"/>
  <c r="AE110" i="7"/>
  <c r="AI110" i="7"/>
  <c r="B111" i="7" l="1"/>
  <c r="A112" i="7" s="1"/>
  <c r="D111" i="7"/>
  <c r="F111" i="7"/>
  <c r="H111" i="7"/>
  <c r="J111" i="7"/>
  <c r="L111" i="7"/>
  <c r="N111" i="7"/>
  <c r="P111" i="7"/>
  <c r="R111" i="7"/>
  <c r="T111" i="7"/>
  <c r="V111" i="7"/>
  <c r="X111" i="7"/>
  <c r="Z111" i="7"/>
  <c r="AB111" i="7"/>
  <c r="AD111" i="7"/>
  <c r="AF111" i="7"/>
  <c r="AH111" i="7"/>
  <c r="AJ111" i="7"/>
  <c r="E111" i="7"/>
  <c r="I111" i="7"/>
  <c r="M111" i="7"/>
  <c r="Q111" i="7"/>
  <c r="U111" i="7"/>
  <c r="Y111" i="7"/>
  <c r="AC111" i="7"/>
  <c r="AG111" i="7"/>
  <c r="AK111" i="7"/>
  <c r="C111" i="7"/>
  <c r="G111" i="7"/>
  <c r="K111" i="7"/>
  <c r="O111" i="7"/>
  <c r="S111" i="7"/>
  <c r="W111" i="7"/>
  <c r="AA111" i="7"/>
  <c r="AE111" i="7"/>
  <c r="AI111" i="7"/>
  <c r="B112" i="7" l="1"/>
  <c r="A113" i="7" s="1"/>
  <c r="D112" i="7"/>
  <c r="F112" i="7"/>
  <c r="H112" i="7"/>
  <c r="J112" i="7"/>
  <c r="L112" i="7"/>
  <c r="N112" i="7"/>
  <c r="P112" i="7"/>
  <c r="R112" i="7"/>
  <c r="T112" i="7"/>
  <c r="V112" i="7"/>
  <c r="X112" i="7"/>
  <c r="Z112" i="7"/>
  <c r="AB112" i="7"/>
  <c r="AD112" i="7"/>
  <c r="AF112" i="7"/>
  <c r="AH112" i="7"/>
  <c r="AJ112" i="7"/>
  <c r="E112" i="7"/>
  <c r="I112" i="7"/>
  <c r="M112" i="7"/>
  <c r="Q112" i="7"/>
  <c r="U112" i="7"/>
  <c r="Y112" i="7"/>
  <c r="AC112" i="7"/>
  <c r="AG112" i="7"/>
  <c r="AK112" i="7"/>
  <c r="C112" i="7"/>
  <c r="G112" i="7"/>
  <c r="K112" i="7"/>
  <c r="O112" i="7"/>
  <c r="S112" i="7"/>
  <c r="W112" i="7"/>
  <c r="AA112" i="7"/>
  <c r="AE112" i="7"/>
  <c r="AI112" i="7"/>
  <c r="B113" i="7" l="1"/>
  <c r="A114" i="7" s="1"/>
  <c r="D113" i="7"/>
  <c r="F113" i="7"/>
  <c r="H113" i="7"/>
  <c r="J113" i="7"/>
  <c r="L113" i="7"/>
  <c r="N113" i="7"/>
  <c r="P113" i="7"/>
  <c r="R113" i="7"/>
  <c r="T113" i="7"/>
  <c r="V113" i="7"/>
  <c r="X113" i="7"/>
  <c r="Z113" i="7"/>
  <c r="AB113" i="7"/>
  <c r="AD113" i="7"/>
  <c r="AF113" i="7"/>
  <c r="AH113" i="7"/>
  <c r="AJ113" i="7"/>
  <c r="E113" i="7"/>
  <c r="I113" i="7"/>
  <c r="M113" i="7"/>
  <c r="Q113" i="7"/>
  <c r="U113" i="7"/>
  <c r="Y113" i="7"/>
  <c r="AC113" i="7"/>
  <c r="AG113" i="7"/>
  <c r="AK113" i="7"/>
  <c r="C113" i="7"/>
  <c r="G113" i="7"/>
  <c r="K113" i="7"/>
  <c r="O113" i="7"/>
  <c r="S113" i="7"/>
  <c r="W113" i="7"/>
  <c r="AA113" i="7"/>
  <c r="AE113" i="7"/>
  <c r="AI113" i="7"/>
  <c r="B114" i="7" l="1"/>
  <c r="A115" i="7" s="1"/>
  <c r="D114" i="7"/>
  <c r="F114" i="7"/>
  <c r="H114" i="7"/>
  <c r="J114" i="7"/>
  <c r="L114" i="7"/>
  <c r="N114" i="7"/>
  <c r="P114" i="7"/>
  <c r="R114" i="7"/>
  <c r="T114" i="7"/>
  <c r="V114" i="7"/>
  <c r="X114" i="7"/>
  <c r="Z114" i="7"/>
  <c r="AB114" i="7"/>
  <c r="AD114" i="7"/>
  <c r="AF114" i="7"/>
  <c r="AH114" i="7"/>
  <c r="AJ114" i="7"/>
  <c r="E114" i="7"/>
  <c r="I114" i="7"/>
  <c r="M114" i="7"/>
  <c r="Q114" i="7"/>
  <c r="U114" i="7"/>
  <c r="Y114" i="7"/>
  <c r="AC114" i="7"/>
  <c r="AG114" i="7"/>
  <c r="AK114" i="7"/>
  <c r="C114" i="7"/>
  <c r="G114" i="7"/>
  <c r="K114" i="7"/>
  <c r="O114" i="7"/>
  <c r="S114" i="7"/>
  <c r="W114" i="7"/>
  <c r="AA114" i="7"/>
  <c r="AE114" i="7"/>
  <c r="AI114" i="7"/>
  <c r="B115" i="7" l="1"/>
  <c r="A116" i="7" s="1"/>
  <c r="D115" i="7"/>
  <c r="F115" i="7"/>
  <c r="H115" i="7"/>
  <c r="J115" i="7"/>
  <c r="L115" i="7"/>
  <c r="E115" i="7"/>
  <c r="I115" i="7"/>
  <c r="M115" i="7"/>
  <c r="O115" i="7"/>
  <c r="Q115" i="7"/>
  <c r="S115" i="7"/>
  <c r="U115" i="7"/>
  <c r="W115" i="7"/>
  <c r="Y115" i="7"/>
  <c r="AA115" i="7"/>
  <c r="AC115" i="7"/>
  <c r="AE115" i="7"/>
  <c r="AG115" i="7"/>
  <c r="AI115" i="7"/>
  <c r="AK115" i="7"/>
  <c r="C115" i="7"/>
  <c r="G115" i="7"/>
  <c r="K115" i="7"/>
  <c r="N115" i="7"/>
  <c r="P115" i="7"/>
  <c r="R115" i="7"/>
  <c r="T115" i="7"/>
  <c r="V115" i="7"/>
  <c r="X115" i="7"/>
  <c r="Z115" i="7"/>
  <c r="AB115" i="7"/>
  <c r="AD115" i="7"/>
  <c r="AF115" i="7"/>
  <c r="AH115" i="7"/>
  <c r="AJ115" i="7"/>
  <c r="C116" i="7" l="1"/>
  <c r="E116" i="7"/>
  <c r="G116" i="7"/>
  <c r="I116" i="7"/>
  <c r="K116" i="7"/>
  <c r="M116" i="7"/>
  <c r="O116" i="7"/>
  <c r="Q116" i="7"/>
  <c r="S116" i="7"/>
  <c r="U116" i="7"/>
  <c r="W116" i="7"/>
  <c r="Y116" i="7"/>
  <c r="AA116" i="7"/>
  <c r="AC116" i="7"/>
  <c r="AE116" i="7"/>
  <c r="AG116" i="7"/>
  <c r="AI116" i="7"/>
  <c r="AK116" i="7"/>
  <c r="B116" i="7"/>
  <c r="A117" i="7" s="1"/>
  <c r="D116" i="7"/>
  <c r="F116" i="7"/>
  <c r="H116" i="7"/>
  <c r="J116" i="7"/>
  <c r="L116" i="7"/>
  <c r="N116" i="7"/>
  <c r="P116" i="7"/>
  <c r="R116" i="7"/>
  <c r="T116" i="7"/>
  <c r="V116" i="7"/>
  <c r="X116" i="7"/>
  <c r="Z116" i="7"/>
  <c r="AB116" i="7"/>
  <c r="AD116" i="7"/>
  <c r="AF116" i="7"/>
  <c r="AH116" i="7"/>
  <c r="AJ116" i="7"/>
  <c r="C117" i="7" l="1"/>
  <c r="E117" i="7"/>
  <c r="G117" i="7"/>
  <c r="I117" i="7"/>
  <c r="K117" i="7"/>
  <c r="M117" i="7"/>
  <c r="O117" i="7"/>
  <c r="Q117" i="7"/>
  <c r="S117" i="7"/>
  <c r="U117" i="7"/>
  <c r="W117" i="7"/>
  <c r="Y117" i="7"/>
  <c r="AA117" i="7"/>
  <c r="AC117" i="7"/>
  <c r="AE117" i="7"/>
  <c r="AG117" i="7"/>
  <c r="AI117" i="7"/>
  <c r="AK117" i="7"/>
  <c r="B117" i="7"/>
  <c r="A118" i="7" s="1"/>
  <c r="D117" i="7"/>
  <c r="F117" i="7"/>
  <c r="H117" i="7"/>
  <c r="J117" i="7"/>
  <c r="L117" i="7"/>
  <c r="N117" i="7"/>
  <c r="P117" i="7"/>
  <c r="R117" i="7"/>
  <c r="T117" i="7"/>
  <c r="V117" i="7"/>
  <c r="X117" i="7"/>
  <c r="Z117" i="7"/>
  <c r="AB117" i="7"/>
  <c r="AD117" i="7"/>
  <c r="AF117" i="7"/>
  <c r="AH117" i="7"/>
  <c r="AJ117" i="7"/>
  <c r="C118" i="7" l="1"/>
  <c r="E118" i="7"/>
  <c r="G118" i="7"/>
  <c r="I118" i="7"/>
  <c r="K118" i="7"/>
  <c r="M118" i="7"/>
  <c r="O118" i="7"/>
  <c r="Q118" i="7"/>
  <c r="S118" i="7"/>
  <c r="U118" i="7"/>
  <c r="W118" i="7"/>
  <c r="Y118" i="7"/>
  <c r="AA118" i="7"/>
  <c r="AC118" i="7"/>
  <c r="AE118" i="7"/>
  <c r="AG118" i="7"/>
  <c r="AI118" i="7"/>
  <c r="AK118" i="7"/>
  <c r="B118" i="7"/>
  <c r="A119" i="7" s="1"/>
  <c r="D118" i="7"/>
  <c r="F118" i="7"/>
  <c r="H118" i="7"/>
  <c r="J118" i="7"/>
  <c r="L118" i="7"/>
  <c r="N118" i="7"/>
  <c r="P118" i="7"/>
  <c r="R118" i="7"/>
  <c r="T118" i="7"/>
  <c r="V118" i="7"/>
  <c r="X118" i="7"/>
  <c r="Z118" i="7"/>
  <c r="AB118" i="7"/>
  <c r="AD118" i="7"/>
  <c r="AF118" i="7"/>
  <c r="AH118" i="7"/>
  <c r="AJ118" i="7"/>
  <c r="C119" i="7" l="1"/>
  <c r="E119" i="7"/>
  <c r="G119" i="7"/>
  <c r="I119" i="7"/>
  <c r="K119" i="7"/>
  <c r="M119" i="7"/>
  <c r="O119" i="7"/>
  <c r="Q119" i="7"/>
  <c r="S119" i="7"/>
  <c r="U119" i="7"/>
  <c r="W119" i="7"/>
  <c r="Y119" i="7"/>
  <c r="AA119" i="7"/>
  <c r="AC119" i="7"/>
  <c r="AE119" i="7"/>
  <c r="AG119" i="7"/>
  <c r="AI119" i="7"/>
  <c r="AK119" i="7"/>
  <c r="B119" i="7"/>
  <c r="A120" i="7" s="1"/>
  <c r="D119" i="7"/>
  <c r="F119" i="7"/>
  <c r="H119" i="7"/>
  <c r="J119" i="7"/>
  <c r="L119" i="7"/>
  <c r="N119" i="7"/>
  <c r="P119" i="7"/>
  <c r="R119" i="7"/>
  <c r="T119" i="7"/>
  <c r="V119" i="7"/>
  <c r="X119" i="7"/>
  <c r="Z119" i="7"/>
  <c r="AB119" i="7"/>
  <c r="AD119" i="7"/>
  <c r="AF119" i="7"/>
  <c r="AH119" i="7"/>
  <c r="AJ119" i="7"/>
  <c r="C120" i="7" l="1"/>
  <c r="E120" i="7"/>
  <c r="G120" i="7"/>
  <c r="I120" i="7"/>
  <c r="K120" i="7"/>
  <c r="M120" i="7"/>
  <c r="O120" i="7"/>
  <c r="Q120" i="7"/>
  <c r="S120" i="7"/>
  <c r="U120" i="7"/>
  <c r="W120" i="7"/>
  <c r="Y120" i="7"/>
  <c r="AA120" i="7"/>
  <c r="AC120" i="7"/>
  <c r="AE120" i="7"/>
  <c r="AG120" i="7"/>
  <c r="AI120" i="7"/>
  <c r="AK120" i="7"/>
  <c r="B120" i="7"/>
  <c r="A121" i="7" s="1"/>
  <c r="D120" i="7"/>
  <c r="F120" i="7"/>
  <c r="H120" i="7"/>
  <c r="J120" i="7"/>
  <c r="L120" i="7"/>
  <c r="N120" i="7"/>
  <c r="P120" i="7"/>
  <c r="R120" i="7"/>
  <c r="T120" i="7"/>
  <c r="V120" i="7"/>
  <c r="X120" i="7"/>
  <c r="Z120" i="7"/>
  <c r="AB120" i="7"/>
  <c r="AD120" i="7"/>
  <c r="AF120" i="7"/>
  <c r="AH120" i="7"/>
  <c r="AJ120" i="7"/>
  <c r="C121" i="7" l="1"/>
  <c r="E121" i="7"/>
  <c r="G121" i="7"/>
  <c r="I121" i="7"/>
  <c r="K121" i="7"/>
  <c r="M121" i="7"/>
  <c r="O121" i="7"/>
  <c r="Q121" i="7"/>
  <c r="S121" i="7"/>
  <c r="U121" i="7"/>
  <c r="W121" i="7"/>
  <c r="Y121" i="7"/>
  <c r="AA121" i="7"/>
  <c r="AC121" i="7"/>
  <c r="AE121" i="7"/>
  <c r="AG121" i="7"/>
  <c r="AI121" i="7"/>
  <c r="AK121" i="7"/>
  <c r="B121" i="7"/>
  <c r="A122" i="7" s="1"/>
  <c r="D121" i="7"/>
  <c r="F121" i="7"/>
  <c r="H121" i="7"/>
  <c r="J121" i="7"/>
  <c r="L121" i="7"/>
  <c r="N121" i="7"/>
  <c r="P121" i="7"/>
  <c r="R121" i="7"/>
  <c r="T121" i="7"/>
  <c r="V121" i="7"/>
  <c r="X121" i="7"/>
  <c r="Z121" i="7"/>
  <c r="AB121" i="7"/>
  <c r="AD121" i="7"/>
  <c r="AF121" i="7"/>
  <c r="AH121" i="7"/>
  <c r="AJ121" i="7"/>
  <c r="C122" i="7" l="1"/>
  <c r="E122" i="7"/>
  <c r="G122" i="7"/>
  <c r="I122" i="7"/>
  <c r="K122" i="7"/>
  <c r="M122" i="7"/>
  <c r="O122" i="7"/>
  <c r="Q122" i="7"/>
  <c r="S122" i="7"/>
  <c r="U122" i="7"/>
  <c r="W122" i="7"/>
  <c r="Y122" i="7"/>
  <c r="AA122" i="7"/>
  <c r="AC122" i="7"/>
  <c r="AE122" i="7"/>
  <c r="AG122" i="7"/>
  <c r="AI122" i="7"/>
  <c r="AK122" i="7"/>
  <c r="B122" i="7"/>
  <c r="A123" i="7" s="1"/>
  <c r="D122" i="7"/>
  <c r="F122" i="7"/>
  <c r="H122" i="7"/>
  <c r="J122" i="7"/>
  <c r="L122" i="7"/>
  <c r="N122" i="7"/>
  <c r="P122" i="7"/>
  <c r="R122" i="7"/>
  <c r="T122" i="7"/>
  <c r="V122" i="7"/>
  <c r="X122" i="7"/>
  <c r="Z122" i="7"/>
  <c r="AB122" i="7"/>
  <c r="AD122" i="7"/>
  <c r="AF122" i="7"/>
  <c r="AH122" i="7"/>
  <c r="AJ122" i="7"/>
  <c r="C123" i="7" l="1"/>
  <c r="E123" i="7"/>
  <c r="G123" i="7"/>
  <c r="I123" i="7"/>
  <c r="K123" i="7"/>
  <c r="M123" i="7"/>
  <c r="O123" i="7"/>
  <c r="Q123" i="7"/>
  <c r="S123" i="7"/>
  <c r="U123" i="7"/>
  <c r="W123" i="7"/>
  <c r="Y123" i="7"/>
  <c r="AA123" i="7"/>
  <c r="AC123" i="7"/>
  <c r="AE123" i="7"/>
  <c r="AG123" i="7"/>
  <c r="AI123" i="7"/>
  <c r="AK123" i="7"/>
  <c r="B123" i="7"/>
  <c r="A124" i="7" s="1"/>
  <c r="D123" i="7"/>
  <c r="F123" i="7"/>
  <c r="H123" i="7"/>
  <c r="J123" i="7"/>
  <c r="L123" i="7"/>
  <c r="N123" i="7"/>
  <c r="P123" i="7"/>
  <c r="R123" i="7"/>
  <c r="T123" i="7"/>
  <c r="V123" i="7"/>
  <c r="X123" i="7"/>
  <c r="Z123" i="7"/>
  <c r="AB123" i="7"/>
  <c r="AD123" i="7"/>
  <c r="AF123" i="7"/>
  <c r="AH123" i="7"/>
  <c r="AJ123" i="7"/>
  <c r="C124" i="7" l="1"/>
  <c r="E124" i="7"/>
  <c r="G124" i="7"/>
  <c r="I124" i="7"/>
  <c r="K124" i="7"/>
  <c r="M124" i="7"/>
  <c r="O124" i="7"/>
  <c r="Q124" i="7"/>
  <c r="S124" i="7"/>
  <c r="U124" i="7"/>
  <c r="W124" i="7"/>
  <c r="Y124" i="7"/>
  <c r="AA124" i="7"/>
  <c r="AC124" i="7"/>
  <c r="AE124" i="7"/>
  <c r="AG124" i="7"/>
  <c r="AI124" i="7"/>
  <c r="AK124" i="7"/>
  <c r="B124" i="7"/>
  <c r="A125" i="7" s="1"/>
  <c r="D124" i="7"/>
  <c r="F124" i="7"/>
  <c r="H124" i="7"/>
  <c r="J124" i="7"/>
  <c r="L124" i="7"/>
  <c r="N124" i="7"/>
  <c r="P124" i="7"/>
  <c r="R124" i="7"/>
  <c r="T124" i="7"/>
  <c r="V124" i="7"/>
  <c r="X124" i="7"/>
  <c r="Z124" i="7"/>
  <c r="AB124" i="7"/>
  <c r="AD124" i="7"/>
  <c r="AF124" i="7"/>
  <c r="AH124" i="7"/>
  <c r="AJ124" i="7"/>
  <c r="C125" i="7" l="1"/>
  <c r="E125" i="7"/>
  <c r="G125" i="7"/>
  <c r="I125" i="7"/>
  <c r="K125" i="7"/>
  <c r="M125" i="7"/>
  <c r="O125" i="7"/>
  <c r="Q125" i="7"/>
  <c r="S125" i="7"/>
  <c r="U125" i="7"/>
  <c r="W125" i="7"/>
  <c r="Y125" i="7"/>
  <c r="AA125" i="7"/>
  <c r="AC125" i="7"/>
  <c r="AE125" i="7"/>
  <c r="AG125" i="7"/>
  <c r="AI125" i="7"/>
  <c r="AK125" i="7"/>
  <c r="B125" i="7"/>
  <c r="A126" i="7" s="1"/>
  <c r="D125" i="7"/>
  <c r="F125" i="7"/>
  <c r="H125" i="7"/>
  <c r="J125" i="7"/>
  <c r="L125" i="7"/>
  <c r="N125" i="7"/>
  <c r="P125" i="7"/>
  <c r="R125" i="7"/>
  <c r="T125" i="7"/>
  <c r="V125" i="7"/>
  <c r="X125" i="7"/>
  <c r="Z125" i="7"/>
  <c r="AB125" i="7"/>
  <c r="AD125" i="7"/>
  <c r="AF125" i="7"/>
  <c r="AH125" i="7"/>
  <c r="AJ125" i="7"/>
  <c r="C126" i="7" l="1"/>
  <c r="E126" i="7"/>
  <c r="G126" i="7"/>
  <c r="I126" i="7"/>
  <c r="K126" i="7"/>
  <c r="M126" i="7"/>
  <c r="O126" i="7"/>
  <c r="Q126" i="7"/>
  <c r="S126" i="7"/>
  <c r="U126" i="7"/>
  <c r="W126" i="7"/>
  <c r="Y126" i="7"/>
  <c r="AA126" i="7"/>
  <c r="AC126" i="7"/>
  <c r="AE126" i="7"/>
  <c r="AG126" i="7"/>
  <c r="AI126" i="7"/>
  <c r="AK126" i="7"/>
  <c r="B126" i="7"/>
  <c r="A127" i="7" s="1"/>
  <c r="D126" i="7"/>
  <c r="F126" i="7"/>
  <c r="H126" i="7"/>
  <c r="J126" i="7"/>
  <c r="L126" i="7"/>
  <c r="N126" i="7"/>
  <c r="P126" i="7"/>
  <c r="R126" i="7"/>
  <c r="T126" i="7"/>
  <c r="V126" i="7"/>
  <c r="X126" i="7"/>
  <c r="Z126" i="7"/>
  <c r="AB126" i="7"/>
  <c r="AD126" i="7"/>
  <c r="AF126" i="7"/>
  <c r="AH126" i="7"/>
  <c r="AJ126" i="7"/>
  <c r="C127" i="7" l="1"/>
  <c r="E127" i="7"/>
  <c r="G127" i="7"/>
  <c r="I127" i="7"/>
  <c r="K127" i="7"/>
  <c r="M127" i="7"/>
  <c r="O127" i="7"/>
  <c r="Q127" i="7"/>
  <c r="S127" i="7"/>
  <c r="U127" i="7"/>
  <c r="W127" i="7"/>
  <c r="Y127" i="7"/>
  <c r="AA127" i="7"/>
  <c r="AC127" i="7"/>
  <c r="AE127" i="7"/>
  <c r="AG127" i="7"/>
  <c r="AI127" i="7"/>
  <c r="AK127" i="7"/>
  <c r="B127" i="7"/>
  <c r="A128" i="7" s="1"/>
  <c r="D127" i="7"/>
  <c r="F127" i="7"/>
  <c r="H127" i="7"/>
  <c r="J127" i="7"/>
  <c r="L127" i="7"/>
  <c r="N127" i="7"/>
  <c r="P127" i="7"/>
  <c r="R127" i="7"/>
  <c r="T127" i="7"/>
  <c r="V127" i="7"/>
  <c r="X127" i="7"/>
  <c r="Z127" i="7"/>
  <c r="AB127" i="7"/>
  <c r="AD127" i="7"/>
  <c r="AF127" i="7"/>
  <c r="AH127" i="7"/>
  <c r="AJ127" i="7"/>
  <c r="C128" i="7" l="1"/>
  <c r="E128" i="7"/>
  <c r="G128" i="7"/>
  <c r="I128" i="7"/>
  <c r="K128" i="7"/>
  <c r="M128" i="7"/>
  <c r="O128" i="7"/>
  <c r="Q128" i="7"/>
  <c r="S128" i="7"/>
  <c r="U128" i="7"/>
  <c r="W128" i="7"/>
  <c r="Y128" i="7"/>
  <c r="AA128" i="7"/>
  <c r="AC128" i="7"/>
  <c r="AE128" i="7"/>
  <c r="AG128" i="7"/>
  <c r="AI128" i="7"/>
  <c r="AK128" i="7"/>
  <c r="B128" i="7"/>
  <c r="A129" i="7" s="1"/>
  <c r="D128" i="7"/>
  <c r="F128" i="7"/>
  <c r="H128" i="7"/>
  <c r="J128" i="7"/>
  <c r="L128" i="7"/>
  <c r="N128" i="7"/>
  <c r="P128" i="7"/>
  <c r="R128" i="7"/>
  <c r="T128" i="7"/>
  <c r="V128" i="7"/>
  <c r="X128" i="7"/>
  <c r="Z128" i="7"/>
  <c r="AB128" i="7"/>
  <c r="AD128" i="7"/>
  <c r="AF128" i="7"/>
  <c r="AH128" i="7"/>
  <c r="AJ128" i="7"/>
  <c r="C129" i="7" l="1"/>
  <c r="E129" i="7"/>
  <c r="G129" i="7"/>
  <c r="I129" i="7"/>
  <c r="K129" i="7"/>
  <c r="M129" i="7"/>
  <c r="O129" i="7"/>
  <c r="Q129" i="7"/>
  <c r="S129" i="7"/>
  <c r="U129" i="7"/>
  <c r="W129" i="7"/>
  <c r="Y129" i="7"/>
  <c r="AA129" i="7"/>
  <c r="AC129" i="7"/>
  <c r="AE129" i="7"/>
  <c r="AG129" i="7"/>
  <c r="AI129" i="7"/>
  <c r="AK129" i="7"/>
  <c r="B129" i="7"/>
  <c r="A130" i="7" s="1"/>
  <c r="D129" i="7"/>
  <c r="F129" i="7"/>
  <c r="H129" i="7"/>
  <c r="J129" i="7"/>
  <c r="L129" i="7"/>
  <c r="N129" i="7"/>
  <c r="P129" i="7"/>
  <c r="R129" i="7"/>
  <c r="T129" i="7"/>
  <c r="V129" i="7"/>
  <c r="X129" i="7"/>
  <c r="Z129" i="7"/>
  <c r="AB129" i="7"/>
  <c r="AD129" i="7"/>
  <c r="AF129" i="7"/>
  <c r="AH129" i="7"/>
  <c r="AJ129" i="7"/>
  <c r="C130" i="7" l="1"/>
  <c r="E130" i="7"/>
  <c r="G130" i="7"/>
  <c r="I130" i="7"/>
  <c r="K130" i="7"/>
  <c r="M130" i="7"/>
  <c r="O130" i="7"/>
  <c r="Q130" i="7"/>
  <c r="S130" i="7"/>
  <c r="U130" i="7"/>
  <c r="W130" i="7"/>
  <c r="Y130" i="7"/>
  <c r="AA130" i="7"/>
  <c r="AC130" i="7"/>
  <c r="AE130" i="7"/>
  <c r="AG130" i="7"/>
  <c r="AI130" i="7"/>
  <c r="AK130" i="7"/>
  <c r="B130" i="7"/>
  <c r="A131" i="7" s="1"/>
  <c r="D130" i="7"/>
  <c r="F130" i="7"/>
  <c r="H130" i="7"/>
  <c r="J130" i="7"/>
  <c r="L130" i="7"/>
  <c r="N130" i="7"/>
  <c r="P130" i="7"/>
  <c r="R130" i="7"/>
  <c r="T130" i="7"/>
  <c r="V130" i="7"/>
  <c r="X130" i="7"/>
  <c r="Z130" i="7"/>
  <c r="AB130" i="7"/>
  <c r="AD130" i="7"/>
  <c r="AF130" i="7"/>
  <c r="AH130" i="7"/>
  <c r="AJ130" i="7"/>
  <c r="C131" i="7" l="1"/>
  <c r="E131" i="7"/>
  <c r="G131" i="7"/>
  <c r="I131" i="7"/>
  <c r="K131" i="7"/>
  <c r="M131" i="7"/>
  <c r="O131" i="7"/>
  <c r="Q131" i="7"/>
  <c r="S131" i="7"/>
  <c r="U131" i="7"/>
  <c r="W131" i="7"/>
  <c r="Y131" i="7"/>
  <c r="AA131" i="7"/>
  <c r="AC131" i="7"/>
  <c r="AE131" i="7"/>
  <c r="AG131" i="7"/>
  <c r="AI131" i="7"/>
  <c r="AK131" i="7"/>
  <c r="B131" i="7"/>
  <c r="A132" i="7" s="1"/>
  <c r="D131" i="7"/>
  <c r="F131" i="7"/>
  <c r="H131" i="7"/>
  <c r="J131" i="7"/>
  <c r="L131" i="7"/>
  <c r="N131" i="7"/>
  <c r="P131" i="7"/>
  <c r="R131" i="7"/>
  <c r="T131" i="7"/>
  <c r="V131" i="7"/>
  <c r="X131" i="7"/>
  <c r="Z131" i="7"/>
  <c r="AB131" i="7"/>
  <c r="AD131" i="7"/>
  <c r="AF131" i="7"/>
  <c r="AH131" i="7"/>
  <c r="AJ131" i="7"/>
  <c r="C132" i="7" l="1"/>
  <c r="E132" i="7"/>
  <c r="G132" i="7"/>
  <c r="I132" i="7"/>
  <c r="K132" i="7"/>
  <c r="M132" i="7"/>
  <c r="O132" i="7"/>
  <c r="Q132" i="7"/>
  <c r="S132" i="7"/>
  <c r="U132" i="7"/>
  <c r="W132" i="7"/>
  <c r="Y132" i="7"/>
  <c r="AA132" i="7"/>
  <c r="AC132" i="7"/>
  <c r="AE132" i="7"/>
  <c r="AG132" i="7"/>
  <c r="AI132" i="7"/>
  <c r="AK132" i="7"/>
  <c r="B132" i="7"/>
  <c r="A133" i="7" s="1"/>
  <c r="D132" i="7"/>
  <c r="F132" i="7"/>
  <c r="H132" i="7"/>
  <c r="J132" i="7"/>
  <c r="L132" i="7"/>
  <c r="N132" i="7"/>
  <c r="P132" i="7"/>
  <c r="R132" i="7"/>
  <c r="T132" i="7"/>
  <c r="V132" i="7"/>
  <c r="X132" i="7"/>
  <c r="Z132" i="7"/>
  <c r="AB132" i="7"/>
  <c r="AD132" i="7"/>
  <c r="AF132" i="7"/>
  <c r="AH132" i="7"/>
  <c r="AJ132" i="7"/>
  <c r="C133" i="7" l="1"/>
  <c r="E133" i="7"/>
  <c r="G133" i="7"/>
  <c r="I133" i="7"/>
  <c r="K133" i="7"/>
  <c r="M133" i="7"/>
  <c r="O133" i="7"/>
  <c r="Q133" i="7"/>
  <c r="S133" i="7"/>
  <c r="U133" i="7"/>
  <c r="W133" i="7"/>
  <c r="Y133" i="7"/>
  <c r="AA133" i="7"/>
  <c r="AC133" i="7"/>
  <c r="AE133" i="7"/>
  <c r="AG133" i="7"/>
  <c r="AI133" i="7"/>
  <c r="AK133" i="7"/>
  <c r="B133" i="7"/>
  <c r="A134" i="7" s="1"/>
  <c r="D133" i="7"/>
  <c r="F133" i="7"/>
  <c r="H133" i="7"/>
  <c r="J133" i="7"/>
  <c r="L133" i="7"/>
  <c r="N133" i="7"/>
  <c r="P133" i="7"/>
  <c r="R133" i="7"/>
  <c r="T133" i="7"/>
  <c r="V133" i="7"/>
  <c r="X133" i="7"/>
  <c r="Z133" i="7"/>
  <c r="AB133" i="7"/>
  <c r="AD133" i="7"/>
  <c r="AF133" i="7"/>
  <c r="AH133" i="7"/>
  <c r="AJ133" i="7"/>
  <c r="C134" i="7" l="1"/>
  <c r="E134" i="7"/>
  <c r="G134" i="7"/>
  <c r="I134" i="7"/>
  <c r="K134" i="7"/>
  <c r="M134" i="7"/>
  <c r="O134" i="7"/>
  <c r="Q134" i="7"/>
  <c r="S134" i="7"/>
  <c r="U134" i="7"/>
  <c r="W134" i="7"/>
  <c r="Y134" i="7"/>
  <c r="AA134" i="7"/>
  <c r="AC134" i="7"/>
  <c r="AE134" i="7"/>
  <c r="AG134" i="7"/>
  <c r="AI134" i="7"/>
  <c r="AK134" i="7"/>
  <c r="B134" i="7"/>
  <c r="A135" i="7" s="1"/>
  <c r="D134" i="7"/>
  <c r="F134" i="7"/>
  <c r="H134" i="7"/>
  <c r="J134" i="7"/>
  <c r="L134" i="7"/>
  <c r="N134" i="7"/>
  <c r="P134" i="7"/>
  <c r="R134" i="7"/>
  <c r="T134" i="7"/>
  <c r="V134" i="7"/>
  <c r="X134" i="7"/>
  <c r="Z134" i="7"/>
  <c r="AB134" i="7"/>
  <c r="AD134" i="7"/>
  <c r="AF134" i="7"/>
  <c r="AH134" i="7"/>
  <c r="AJ134" i="7"/>
  <c r="C135" i="7" l="1"/>
  <c r="E135" i="7"/>
  <c r="G135" i="7"/>
  <c r="I135" i="7"/>
  <c r="K135" i="7"/>
  <c r="M135" i="7"/>
  <c r="O135" i="7"/>
  <c r="Q135" i="7"/>
  <c r="S135" i="7"/>
  <c r="U135" i="7"/>
  <c r="W135" i="7"/>
  <c r="Y135" i="7"/>
  <c r="AA135" i="7"/>
  <c r="AC135" i="7"/>
  <c r="AE135" i="7"/>
  <c r="AG135" i="7"/>
  <c r="AI135" i="7"/>
  <c r="AK135" i="7"/>
  <c r="B135" i="7"/>
  <c r="A136" i="7" s="1"/>
  <c r="D135" i="7"/>
  <c r="F135" i="7"/>
  <c r="H135" i="7"/>
  <c r="J135" i="7"/>
  <c r="L135" i="7"/>
  <c r="N135" i="7"/>
  <c r="P135" i="7"/>
  <c r="R135" i="7"/>
  <c r="T135" i="7"/>
  <c r="V135" i="7"/>
  <c r="X135" i="7"/>
  <c r="Z135" i="7"/>
  <c r="AB135" i="7"/>
  <c r="AD135" i="7"/>
  <c r="AF135" i="7"/>
  <c r="AH135" i="7"/>
  <c r="AJ135" i="7"/>
  <c r="C136" i="7" l="1"/>
  <c r="E136" i="7"/>
  <c r="G136" i="7"/>
  <c r="I136" i="7"/>
  <c r="K136" i="7"/>
  <c r="M136" i="7"/>
  <c r="O136" i="7"/>
  <c r="Q136" i="7"/>
  <c r="S136" i="7"/>
  <c r="U136" i="7"/>
  <c r="W136" i="7"/>
  <c r="Y136" i="7"/>
  <c r="AA136" i="7"/>
  <c r="AC136" i="7"/>
  <c r="AE136" i="7"/>
  <c r="AG136" i="7"/>
  <c r="AI136" i="7"/>
  <c r="AK136" i="7"/>
  <c r="B136" i="7"/>
  <c r="A137" i="7" s="1"/>
  <c r="D136" i="7"/>
  <c r="F136" i="7"/>
  <c r="H136" i="7"/>
  <c r="J136" i="7"/>
  <c r="L136" i="7"/>
  <c r="N136" i="7"/>
  <c r="P136" i="7"/>
  <c r="R136" i="7"/>
  <c r="T136" i="7"/>
  <c r="V136" i="7"/>
  <c r="X136" i="7"/>
  <c r="Z136" i="7"/>
  <c r="AB136" i="7"/>
  <c r="AD136" i="7"/>
  <c r="AF136" i="7"/>
  <c r="AH136" i="7"/>
  <c r="AJ136" i="7"/>
  <c r="C137" i="7" l="1"/>
  <c r="E137" i="7"/>
  <c r="G137" i="7"/>
  <c r="I137" i="7"/>
  <c r="K137" i="7"/>
  <c r="M137" i="7"/>
  <c r="O137" i="7"/>
  <c r="Q137" i="7"/>
  <c r="S137" i="7"/>
  <c r="U137" i="7"/>
  <c r="W137" i="7"/>
  <c r="Y137" i="7"/>
  <c r="AA137" i="7"/>
  <c r="AC137" i="7"/>
  <c r="AE137" i="7"/>
  <c r="AG137" i="7"/>
  <c r="AI137" i="7"/>
  <c r="AK137" i="7"/>
  <c r="B137" i="7"/>
  <c r="A138" i="7" s="1"/>
  <c r="D137" i="7"/>
  <c r="F137" i="7"/>
  <c r="H137" i="7"/>
  <c r="J137" i="7"/>
  <c r="L137" i="7"/>
  <c r="N137" i="7"/>
  <c r="P137" i="7"/>
  <c r="R137" i="7"/>
  <c r="T137" i="7"/>
  <c r="V137" i="7"/>
  <c r="X137" i="7"/>
  <c r="Z137" i="7"/>
  <c r="AB137" i="7"/>
  <c r="AD137" i="7"/>
  <c r="AF137" i="7"/>
  <c r="AH137" i="7"/>
  <c r="AJ137" i="7"/>
  <c r="C138" i="7" l="1"/>
  <c r="E138" i="7"/>
  <c r="G138" i="7"/>
  <c r="I138" i="7"/>
  <c r="K138" i="7"/>
  <c r="M138" i="7"/>
  <c r="O138" i="7"/>
  <c r="Q138" i="7"/>
  <c r="S138" i="7"/>
  <c r="U138" i="7"/>
  <c r="W138" i="7"/>
  <c r="Y138" i="7"/>
  <c r="AA138" i="7"/>
  <c r="AC138" i="7"/>
  <c r="AE138" i="7"/>
  <c r="AG138" i="7"/>
  <c r="AI138" i="7"/>
  <c r="AK138" i="7"/>
  <c r="B138" i="7"/>
  <c r="A139" i="7" s="1"/>
  <c r="D138" i="7"/>
  <c r="F138" i="7"/>
  <c r="H138" i="7"/>
  <c r="J138" i="7"/>
  <c r="L138" i="7"/>
  <c r="N138" i="7"/>
  <c r="P138" i="7"/>
  <c r="R138" i="7"/>
  <c r="T138" i="7"/>
  <c r="V138" i="7"/>
  <c r="X138" i="7"/>
  <c r="Z138" i="7"/>
  <c r="AB138" i="7"/>
  <c r="AD138" i="7"/>
  <c r="AF138" i="7"/>
  <c r="AH138" i="7"/>
  <c r="AJ138" i="7"/>
  <c r="C139" i="7" l="1"/>
  <c r="E139" i="7"/>
  <c r="G139" i="7"/>
  <c r="I139" i="7"/>
  <c r="K139" i="7"/>
  <c r="M139" i="7"/>
  <c r="O139" i="7"/>
  <c r="Q139" i="7"/>
  <c r="S139" i="7"/>
  <c r="U139" i="7"/>
  <c r="W139" i="7"/>
  <c r="Y139" i="7"/>
  <c r="AA139" i="7"/>
  <c r="AC139" i="7"/>
  <c r="AE139" i="7"/>
  <c r="AG139" i="7"/>
  <c r="AI139" i="7"/>
  <c r="AK139" i="7"/>
  <c r="B139" i="7"/>
  <c r="A140" i="7" s="1"/>
  <c r="D139" i="7"/>
  <c r="F139" i="7"/>
  <c r="H139" i="7"/>
  <c r="J139" i="7"/>
  <c r="L139" i="7"/>
  <c r="N139" i="7"/>
  <c r="P139" i="7"/>
  <c r="R139" i="7"/>
  <c r="T139" i="7"/>
  <c r="V139" i="7"/>
  <c r="X139" i="7"/>
  <c r="Z139" i="7"/>
  <c r="AB139" i="7"/>
  <c r="AD139" i="7"/>
  <c r="AF139" i="7"/>
  <c r="AH139" i="7"/>
  <c r="AJ139" i="7"/>
  <c r="C140" i="7" l="1"/>
  <c r="E140" i="7"/>
  <c r="G140" i="7"/>
  <c r="I140" i="7"/>
  <c r="K140" i="7"/>
  <c r="M140" i="7"/>
  <c r="O140" i="7"/>
  <c r="Q140" i="7"/>
  <c r="S140" i="7"/>
  <c r="U140" i="7"/>
  <c r="W140" i="7"/>
  <c r="Y140" i="7"/>
  <c r="AA140" i="7"/>
  <c r="AC140" i="7"/>
  <c r="AE140" i="7"/>
  <c r="AG140" i="7"/>
  <c r="AI140" i="7"/>
  <c r="AK140" i="7"/>
  <c r="B140" i="7"/>
  <c r="A141" i="7" s="1"/>
  <c r="D140" i="7"/>
  <c r="F140" i="7"/>
  <c r="H140" i="7"/>
  <c r="J140" i="7"/>
  <c r="L140" i="7"/>
  <c r="N140" i="7"/>
  <c r="P140" i="7"/>
  <c r="R140" i="7"/>
  <c r="T140" i="7"/>
  <c r="V140" i="7"/>
  <c r="X140" i="7"/>
  <c r="Z140" i="7"/>
  <c r="AB140" i="7"/>
  <c r="AD140" i="7"/>
  <c r="AF140" i="7"/>
  <c r="AH140" i="7"/>
  <c r="AJ140" i="7"/>
  <c r="C141" i="7" l="1"/>
  <c r="E141" i="7"/>
  <c r="G141" i="7"/>
  <c r="I141" i="7"/>
  <c r="K141" i="7"/>
  <c r="M141" i="7"/>
  <c r="O141" i="7"/>
  <c r="Q141" i="7"/>
  <c r="S141" i="7"/>
  <c r="U141" i="7"/>
  <c r="W141" i="7"/>
  <c r="Y141" i="7"/>
  <c r="AA141" i="7"/>
  <c r="AC141" i="7"/>
  <c r="AE141" i="7"/>
  <c r="AG141" i="7"/>
  <c r="AI141" i="7"/>
  <c r="AK141" i="7"/>
  <c r="B141" i="7"/>
  <c r="A142" i="7" s="1"/>
  <c r="D141" i="7"/>
  <c r="F141" i="7"/>
  <c r="H141" i="7"/>
  <c r="J141" i="7"/>
  <c r="L141" i="7"/>
  <c r="N141" i="7"/>
  <c r="P141" i="7"/>
  <c r="R141" i="7"/>
  <c r="T141" i="7"/>
  <c r="V141" i="7"/>
  <c r="X141" i="7"/>
  <c r="Z141" i="7"/>
  <c r="AB141" i="7"/>
  <c r="AD141" i="7"/>
  <c r="AF141" i="7"/>
  <c r="AH141" i="7"/>
  <c r="AJ141" i="7"/>
  <c r="C142" i="7" l="1"/>
  <c r="E142" i="7"/>
  <c r="G142" i="7"/>
  <c r="I142" i="7"/>
  <c r="K142" i="7"/>
  <c r="M142" i="7"/>
  <c r="O142" i="7"/>
  <c r="Q142" i="7"/>
  <c r="S142" i="7"/>
  <c r="U142" i="7"/>
  <c r="W142" i="7"/>
  <c r="Y142" i="7"/>
  <c r="AA142" i="7"/>
  <c r="AC142" i="7"/>
  <c r="AE142" i="7"/>
  <c r="AG142" i="7"/>
  <c r="AI142" i="7"/>
  <c r="AK142" i="7"/>
  <c r="B142" i="7"/>
  <c r="A143" i="7" s="1"/>
  <c r="D142" i="7"/>
  <c r="F142" i="7"/>
  <c r="H142" i="7"/>
  <c r="J142" i="7"/>
  <c r="L142" i="7"/>
  <c r="N142" i="7"/>
  <c r="P142" i="7"/>
  <c r="R142" i="7"/>
  <c r="T142" i="7"/>
  <c r="V142" i="7"/>
  <c r="X142" i="7"/>
  <c r="Z142" i="7"/>
  <c r="AB142" i="7"/>
  <c r="AD142" i="7"/>
  <c r="AF142" i="7"/>
  <c r="AH142" i="7"/>
  <c r="AJ142" i="7"/>
  <c r="C143" i="7" l="1"/>
  <c r="E143" i="7"/>
  <c r="G143" i="7"/>
  <c r="I143" i="7"/>
  <c r="K143" i="7"/>
  <c r="M143" i="7"/>
  <c r="O143" i="7"/>
  <c r="Q143" i="7"/>
  <c r="S143" i="7"/>
  <c r="U143" i="7"/>
  <c r="W143" i="7"/>
  <c r="Y143" i="7"/>
  <c r="AA143" i="7"/>
  <c r="AC143" i="7"/>
  <c r="AE143" i="7"/>
  <c r="AG143" i="7"/>
  <c r="AI143" i="7"/>
  <c r="AK143" i="7"/>
  <c r="B143" i="7"/>
  <c r="A144" i="7" s="1"/>
  <c r="D143" i="7"/>
  <c r="F143" i="7"/>
  <c r="H143" i="7"/>
  <c r="J143" i="7"/>
  <c r="L143" i="7"/>
  <c r="N143" i="7"/>
  <c r="P143" i="7"/>
  <c r="R143" i="7"/>
  <c r="T143" i="7"/>
  <c r="V143" i="7"/>
  <c r="X143" i="7"/>
  <c r="Z143" i="7"/>
  <c r="AB143" i="7"/>
  <c r="AD143" i="7"/>
  <c r="AF143" i="7"/>
  <c r="AH143" i="7"/>
  <c r="AJ143" i="7"/>
  <c r="C144" i="7" l="1"/>
  <c r="E144" i="7"/>
  <c r="G144" i="7"/>
  <c r="I144" i="7"/>
  <c r="K144" i="7"/>
  <c r="M144" i="7"/>
  <c r="O144" i="7"/>
  <c r="Q144" i="7"/>
  <c r="S144" i="7"/>
  <c r="U144" i="7"/>
  <c r="W144" i="7"/>
  <c r="Y144" i="7"/>
  <c r="AA144" i="7"/>
  <c r="AC144" i="7"/>
  <c r="AE144" i="7"/>
  <c r="AG144" i="7"/>
  <c r="AI144" i="7"/>
  <c r="AK144" i="7"/>
  <c r="B144" i="7"/>
  <c r="A145" i="7" s="1"/>
  <c r="D144" i="7"/>
  <c r="F144" i="7"/>
  <c r="H144" i="7"/>
  <c r="J144" i="7"/>
  <c r="L144" i="7"/>
  <c r="N144" i="7"/>
  <c r="P144" i="7"/>
  <c r="R144" i="7"/>
  <c r="T144" i="7"/>
  <c r="V144" i="7"/>
  <c r="X144" i="7"/>
  <c r="Z144" i="7"/>
  <c r="AB144" i="7"/>
  <c r="AD144" i="7"/>
  <c r="AF144" i="7"/>
  <c r="AH144" i="7"/>
  <c r="AJ144" i="7"/>
  <c r="C145" i="7" l="1"/>
  <c r="E145" i="7"/>
  <c r="G145" i="7"/>
  <c r="I145" i="7"/>
  <c r="K145" i="7"/>
  <c r="M145" i="7"/>
  <c r="O145" i="7"/>
  <c r="Q145" i="7"/>
  <c r="S145" i="7"/>
  <c r="U145" i="7"/>
  <c r="W145" i="7"/>
  <c r="Y145" i="7"/>
  <c r="AA145" i="7"/>
  <c r="AC145" i="7"/>
  <c r="AE145" i="7"/>
  <c r="AG145" i="7"/>
  <c r="AI145" i="7"/>
  <c r="AK145" i="7"/>
  <c r="B145" i="7"/>
  <c r="A146" i="7" s="1"/>
  <c r="D145" i="7"/>
  <c r="F145" i="7"/>
  <c r="H145" i="7"/>
  <c r="J145" i="7"/>
  <c r="L145" i="7"/>
  <c r="N145" i="7"/>
  <c r="P145" i="7"/>
  <c r="R145" i="7"/>
  <c r="T145" i="7"/>
  <c r="V145" i="7"/>
  <c r="X145" i="7"/>
  <c r="Z145" i="7"/>
  <c r="AB145" i="7"/>
  <c r="AD145" i="7"/>
  <c r="AF145" i="7"/>
  <c r="AH145" i="7"/>
  <c r="AJ145" i="7"/>
  <c r="C146" i="7" l="1"/>
  <c r="E146" i="7"/>
  <c r="G146" i="7"/>
  <c r="I146" i="7"/>
  <c r="K146" i="7"/>
  <c r="M146" i="7"/>
  <c r="O146" i="7"/>
  <c r="Q146" i="7"/>
  <c r="S146" i="7"/>
  <c r="U146" i="7"/>
  <c r="W146" i="7"/>
  <c r="Y146" i="7"/>
  <c r="AA146" i="7"/>
  <c r="AC146" i="7"/>
  <c r="AE146" i="7"/>
  <c r="AG146" i="7"/>
  <c r="AI146" i="7"/>
  <c r="AK146" i="7"/>
  <c r="B146" i="7"/>
  <c r="A147" i="7" s="1"/>
  <c r="D146" i="7"/>
  <c r="F146" i="7"/>
  <c r="H146" i="7"/>
  <c r="J146" i="7"/>
  <c r="L146" i="7"/>
  <c r="N146" i="7"/>
  <c r="P146" i="7"/>
  <c r="R146" i="7"/>
  <c r="T146" i="7"/>
  <c r="V146" i="7"/>
  <c r="X146" i="7"/>
  <c r="Z146" i="7"/>
  <c r="AB146" i="7"/>
  <c r="AD146" i="7"/>
  <c r="AF146" i="7"/>
  <c r="AH146" i="7"/>
  <c r="AJ146" i="7"/>
  <c r="C147" i="7" l="1"/>
  <c r="E147" i="7"/>
  <c r="G147" i="7"/>
  <c r="I147" i="7"/>
  <c r="K147" i="7"/>
  <c r="M147" i="7"/>
  <c r="O147" i="7"/>
  <c r="Q147" i="7"/>
  <c r="S147" i="7"/>
  <c r="U147" i="7"/>
  <c r="W147" i="7"/>
  <c r="Y147" i="7"/>
  <c r="AA147" i="7"/>
  <c r="AC147" i="7"/>
  <c r="AE147" i="7"/>
  <c r="AG147" i="7"/>
  <c r="AI147" i="7"/>
  <c r="AK147" i="7"/>
  <c r="B147" i="7"/>
  <c r="A148" i="7" s="1"/>
  <c r="D147" i="7"/>
  <c r="F147" i="7"/>
  <c r="H147" i="7"/>
  <c r="J147" i="7"/>
  <c r="L147" i="7"/>
  <c r="N147" i="7"/>
  <c r="P147" i="7"/>
  <c r="R147" i="7"/>
  <c r="T147" i="7"/>
  <c r="V147" i="7"/>
  <c r="X147" i="7"/>
  <c r="Z147" i="7"/>
  <c r="AB147" i="7"/>
  <c r="AD147" i="7"/>
  <c r="AF147" i="7"/>
  <c r="AH147" i="7"/>
  <c r="AJ147" i="7"/>
  <c r="C148" i="7" l="1"/>
  <c r="E148" i="7"/>
  <c r="G148" i="7"/>
  <c r="I148" i="7"/>
  <c r="K148" i="7"/>
  <c r="M148" i="7"/>
  <c r="O148" i="7"/>
  <c r="Q148" i="7"/>
  <c r="S148" i="7"/>
  <c r="U148" i="7"/>
  <c r="W148" i="7"/>
  <c r="Y148" i="7"/>
  <c r="AA148" i="7"/>
  <c r="AC148" i="7"/>
  <c r="AE148" i="7"/>
  <c r="AG148" i="7"/>
  <c r="AI148" i="7"/>
  <c r="AK148" i="7"/>
  <c r="B148" i="7"/>
  <c r="A149" i="7" s="1"/>
  <c r="D148" i="7"/>
  <c r="F148" i="7"/>
  <c r="H148" i="7"/>
  <c r="J148" i="7"/>
  <c r="L148" i="7"/>
  <c r="N148" i="7"/>
  <c r="P148" i="7"/>
  <c r="R148" i="7"/>
  <c r="T148" i="7"/>
  <c r="V148" i="7"/>
  <c r="X148" i="7"/>
  <c r="Z148" i="7"/>
  <c r="AB148" i="7"/>
  <c r="AD148" i="7"/>
  <c r="AF148" i="7"/>
  <c r="AH148" i="7"/>
  <c r="AJ148" i="7"/>
  <c r="C149" i="7" l="1"/>
  <c r="E149" i="7"/>
  <c r="G149" i="7"/>
  <c r="I149" i="7"/>
  <c r="K149" i="7"/>
  <c r="M149" i="7"/>
  <c r="O149" i="7"/>
  <c r="Q149" i="7"/>
  <c r="S149" i="7"/>
  <c r="U149" i="7"/>
  <c r="W149" i="7"/>
  <c r="Y149" i="7"/>
  <c r="AA149" i="7"/>
  <c r="AC149" i="7"/>
  <c r="AE149" i="7"/>
  <c r="AG149" i="7"/>
  <c r="AI149" i="7"/>
  <c r="AK149" i="7"/>
  <c r="B149" i="7"/>
  <c r="A150" i="7" s="1"/>
  <c r="D149" i="7"/>
  <c r="F149" i="7"/>
  <c r="H149" i="7"/>
  <c r="J149" i="7"/>
  <c r="L149" i="7"/>
  <c r="N149" i="7"/>
  <c r="P149" i="7"/>
  <c r="R149" i="7"/>
  <c r="T149" i="7"/>
  <c r="V149" i="7"/>
  <c r="X149" i="7"/>
  <c r="Z149" i="7"/>
  <c r="AB149" i="7"/>
  <c r="AD149" i="7"/>
  <c r="AF149" i="7"/>
  <c r="AH149" i="7"/>
  <c r="AJ149" i="7"/>
  <c r="C150" i="7" l="1"/>
  <c r="E150" i="7"/>
  <c r="G150" i="7"/>
  <c r="I150" i="7"/>
  <c r="K150" i="7"/>
  <c r="M150" i="7"/>
  <c r="O150" i="7"/>
  <c r="Q150" i="7"/>
  <c r="S150" i="7"/>
  <c r="U150" i="7"/>
  <c r="W150" i="7"/>
  <c r="Y150" i="7"/>
  <c r="AA150" i="7"/>
  <c r="AC150" i="7"/>
  <c r="AE150" i="7"/>
  <c r="AG150" i="7"/>
  <c r="AI150" i="7"/>
  <c r="AK150" i="7"/>
  <c r="B150" i="7"/>
  <c r="D150" i="7"/>
  <c r="F150" i="7"/>
  <c r="H150" i="7"/>
  <c r="J150" i="7"/>
  <c r="L150" i="7"/>
  <c r="N150" i="7"/>
  <c r="P150" i="7"/>
  <c r="R150" i="7"/>
  <c r="T150" i="7"/>
  <c r="V150" i="7"/>
  <c r="X150" i="7"/>
  <c r="Z150" i="7"/>
  <c r="AB150" i="7"/>
  <c r="AD150" i="7"/>
  <c r="AF150" i="7"/>
  <c r="AH150" i="7"/>
  <c r="AJ150" i="7"/>
</calcChain>
</file>

<file path=xl/sharedStrings.xml><?xml version="1.0" encoding="utf-8"?>
<sst xmlns="http://schemas.openxmlformats.org/spreadsheetml/2006/main" count="26037" uniqueCount="10016">
  <si>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</si>
  <si>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</si>
  <si>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</si>
  <si>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</si>
  <si>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</si>
  <si>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</si>
  <si>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</si>
  <si>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</si>
  <si>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</si>
  <si>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</si>
  <si>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</si>
  <si>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</si>
  <si>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 xml:space="preserve"> Men</t>
  </si>
  <si>
    <t xml:space="preserve"> Women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</si>
  <si>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</si>
  <si>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</si>
  <si>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</si>
  <si>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</si>
  <si>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</si>
  <si>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</si>
  <si>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</si>
  <si>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</si>
  <si>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</si>
  <si>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</si>
  <si>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</si>
  <si>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</si>
  <si>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</si>
  <si>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</si>
  <si>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</si>
  <si>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</si>
  <si>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</si>
  <si>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</si>
  <si>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</si>
  <si>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</si>
  <si>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Takuto</t>
  </si>
  <si>
    <t>TAKEOKA</t>
  </si>
  <si>
    <t>KAMEI</t>
  </si>
  <si>
    <t>Taiga</t>
  </si>
  <si>
    <t>MIURA</t>
  </si>
  <si>
    <t>Shogo</t>
  </si>
  <si>
    <t>Yamato</t>
  </si>
  <si>
    <t>WADA</t>
  </si>
  <si>
    <t>Tomohiro</t>
  </si>
  <si>
    <t>SAWA</t>
  </si>
  <si>
    <t>IWASA</t>
  </si>
  <si>
    <t>Haruki</t>
  </si>
  <si>
    <t>WATANABE</t>
  </si>
  <si>
    <t>Haruto</t>
  </si>
  <si>
    <t>Mizuki</t>
  </si>
  <si>
    <t>KIKUCHI</t>
  </si>
  <si>
    <t>Hayato</t>
  </si>
  <si>
    <t>Yuto</t>
  </si>
  <si>
    <t>Taichi</t>
  </si>
  <si>
    <t>Kei</t>
  </si>
  <si>
    <t>TANAKA</t>
  </si>
  <si>
    <t>Shouma</t>
  </si>
  <si>
    <t>Masahiro</t>
  </si>
  <si>
    <t>Shun</t>
  </si>
  <si>
    <t>KITOU</t>
  </si>
  <si>
    <t>Kouki</t>
  </si>
  <si>
    <t>KUMAGAI</t>
  </si>
  <si>
    <t>Takeru</t>
  </si>
  <si>
    <t>Rui</t>
  </si>
  <si>
    <t>TAKASE</t>
  </si>
  <si>
    <t>Ryouma</t>
  </si>
  <si>
    <t>KURIHARA</t>
  </si>
  <si>
    <t>Hikaru</t>
  </si>
  <si>
    <t>Keita</t>
  </si>
  <si>
    <t>Tomoya</t>
  </si>
  <si>
    <t>NOGUCHI</t>
  </si>
  <si>
    <t>Minato</t>
  </si>
  <si>
    <t>Hiroto</t>
  </si>
  <si>
    <t>Seiga</t>
  </si>
  <si>
    <t>Kanta</t>
  </si>
  <si>
    <t>SAKAMAKI</t>
  </si>
  <si>
    <t>Ken</t>
  </si>
  <si>
    <t>Naoya</t>
  </si>
  <si>
    <t>Riki</t>
  </si>
  <si>
    <t>Kai</t>
  </si>
  <si>
    <t>HONNA</t>
  </si>
  <si>
    <t>Eita</t>
  </si>
  <si>
    <t>MASUMURA</t>
  </si>
  <si>
    <t>Oken</t>
  </si>
  <si>
    <t>ABE</t>
  </si>
  <si>
    <t>IKEDA</t>
  </si>
  <si>
    <t>Takuma</t>
  </si>
  <si>
    <t>IWATA</t>
  </si>
  <si>
    <t>Hiroki</t>
  </si>
  <si>
    <t>NAKAGAWA</t>
  </si>
  <si>
    <t>Tatsuki</t>
  </si>
  <si>
    <t>YAMAMOTO</t>
  </si>
  <si>
    <t>Kaisei</t>
  </si>
  <si>
    <t>Ryosuke</t>
  </si>
  <si>
    <t>NARITA</t>
  </si>
  <si>
    <t>IMADA</t>
  </si>
  <si>
    <t>KARASAWA</t>
  </si>
  <si>
    <t>Taisei</t>
  </si>
  <si>
    <t>UENO</t>
  </si>
  <si>
    <t>MATSUOKA</t>
  </si>
  <si>
    <t>Kousei</t>
  </si>
  <si>
    <t>Yusei</t>
  </si>
  <si>
    <t>KOIZUMI</t>
  </si>
  <si>
    <t>Tomoki</t>
  </si>
  <si>
    <t>Youta</t>
  </si>
  <si>
    <t>YAMAGUCHI</t>
  </si>
  <si>
    <t>KAWASAKI</t>
  </si>
  <si>
    <t>OGAWA</t>
  </si>
  <si>
    <t>Rihito</t>
  </si>
  <si>
    <t>Rei</t>
  </si>
  <si>
    <t>FUKUDA</t>
  </si>
  <si>
    <t>FUJITA</t>
  </si>
  <si>
    <t>Shunsuke</t>
  </si>
  <si>
    <t>Shunki</t>
  </si>
  <si>
    <t>Daisuke</t>
  </si>
  <si>
    <t>Kazuki</t>
  </si>
  <si>
    <t>Riku</t>
  </si>
  <si>
    <t>Daiki</t>
  </si>
  <si>
    <t>INABA</t>
  </si>
  <si>
    <t>ICHIKAWA</t>
  </si>
  <si>
    <t>INOUE</t>
  </si>
  <si>
    <t>Takahiro</t>
  </si>
  <si>
    <t>HASEGAWA</t>
  </si>
  <si>
    <t>NAKAMURA</t>
  </si>
  <si>
    <t>HAYAKAWA</t>
  </si>
  <si>
    <t>MARUYAMA</t>
  </si>
  <si>
    <t>Takumi</t>
  </si>
  <si>
    <t>KIMURA</t>
  </si>
  <si>
    <t>Daichi</t>
  </si>
  <si>
    <t>Sasuke</t>
  </si>
  <si>
    <t>Sora</t>
  </si>
  <si>
    <t>KANEKO</t>
  </si>
  <si>
    <t>MURAKAMI</t>
  </si>
  <si>
    <t>Yusuke</t>
  </si>
  <si>
    <t>MORI</t>
  </si>
  <si>
    <t>Yuito</t>
  </si>
  <si>
    <t>YOKOYAMA</t>
  </si>
  <si>
    <t>MURATA</t>
  </si>
  <si>
    <t>Chihiro</t>
  </si>
  <si>
    <t>AIZAWA</t>
  </si>
  <si>
    <t>OKADA</t>
  </si>
  <si>
    <t>HONMA</t>
  </si>
  <si>
    <t>Kenta</t>
  </si>
  <si>
    <t>NIIDA</t>
  </si>
  <si>
    <t>Harunobu</t>
  </si>
  <si>
    <t>HIROSE</t>
  </si>
  <si>
    <t>SAKAI</t>
  </si>
  <si>
    <t>KOGA</t>
  </si>
  <si>
    <t>SUZUKI</t>
  </si>
  <si>
    <t>KASAI</t>
  </si>
  <si>
    <t>Zen</t>
  </si>
  <si>
    <t>MIYAZAKI</t>
  </si>
  <si>
    <t>Kanata</t>
  </si>
  <si>
    <t>TABUCHI</t>
  </si>
  <si>
    <t>TAMURA</t>
  </si>
  <si>
    <t>Itsuki</t>
  </si>
  <si>
    <t>Kaito</t>
  </si>
  <si>
    <t>Souta</t>
  </si>
  <si>
    <t>Masato</t>
  </si>
  <si>
    <t>MIKAMI</t>
  </si>
  <si>
    <t>AOYAMA</t>
  </si>
  <si>
    <t>AOKI</t>
  </si>
  <si>
    <t>KUBOTA</t>
  </si>
  <si>
    <t>IWASAKI</t>
  </si>
  <si>
    <t>TAKIZAWA</t>
  </si>
  <si>
    <t>KOYAMA</t>
  </si>
  <si>
    <t>Yuzuki</t>
  </si>
  <si>
    <t>YUASA</t>
  </si>
  <si>
    <t>YANO</t>
  </si>
  <si>
    <t>Rikuto</t>
  </si>
  <si>
    <t>ONO</t>
  </si>
  <si>
    <t>MASUDA</t>
  </si>
  <si>
    <t>Keito</t>
  </si>
  <si>
    <t>AKIYAMA</t>
  </si>
  <si>
    <t>HIRANO</t>
  </si>
  <si>
    <t>Reo</t>
  </si>
  <si>
    <t>NAKAYAMA</t>
  </si>
  <si>
    <t>KOMATSU</t>
  </si>
  <si>
    <t>SAKAGUCHI</t>
  </si>
  <si>
    <t>Haru</t>
  </si>
  <si>
    <t>SUGIYAMA</t>
  </si>
  <si>
    <t>TAKEDA</t>
  </si>
  <si>
    <t>FUZIWARA</t>
  </si>
  <si>
    <t>MAKINO</t>
  </si>
  <si>
    <t>KITANAMI</t>
  </si>
  <si>
    <t>Naoki</t>
  </si>
  <si>
    <t>HARA</t>
  </si>
  <si>
    <t>MIYACHI</t>
  </si>
  <si>
    <t>OBATA</t>
  </si>
  <si>
    <t>Sukai</t>
  </si>
  <si>
    <t>Ayato</t>
  </si>
  <si>
    <t>Keisuke</t>
  </si>
  <si>
    <t>TAKANO</t>
  </si>
  <si>
    <t>Gaku</t>
  </si>
  <si>
    <t>TAKEMURA</t>
  </si>
  <si>
    <t>Teruki</t>
  </si>
  <si>
    <t>HATAKEYAMA</t>
  </si>
  <si>
    <t>Seigo</t>
  </si>
  <si>
    <t>TAMAOKI</t>
  </si>
  <si>
    <t>Kouta</t>
  </si>
  <si>
    <t>MATSUMOTO</t>
  </si>
  <si>
    <t>MATSUNAGA</t>
  </si>
  <si>
    <t>Shunta</t>
  </si>
  <si>
    <t>TADA</t>
  </si>
  <si>
    <t>MURAYAMA</t>
  </si>
  <si>
    <t>Asato</t>
  </si>
  <si>
    <t>Yura</t>
  </si>
  <si>
    <t>KATAYANAGI</t>
  </si>
  <si>
    <t>Kazuma</t>
  </si>
  <si>
    <t>Noa</t>
  </si>
  <si>
    <t>NOMURA</t>
  </si>
  <si>
    <t>OKAMOTO</t>
  </si>
  <si>
    <t>TANI</t>
  </si>
  <si>
    <t>Atsuki</t>
  </si>
  <si>
    <t>MATSUI</t>
  </si>
  <si>
    <t>Ayumu</t>
  </si>
  <si>
    <t>TSUKA</t>
  </si>
  <si>
    <t>ISHIDA</t>
  </si>
  <si>
    <t>Kakeru</t>
  </si>
  <si>
    <t>HIRAYAMA</t>
  </si>
  <si>
    <t>UEHARA</t>
  </si>
  <si>
    <t>Kairi</t>
  </si>
  <si>
    <t>MAEDA</t>
  </si>
  <si>
    <t>Nao</t>
  </si>
  <si>
    <t>Asahi</t>
  </si>
  <si>
    <t>Subaru</t>
  </si>
  <si>
    <t>KAWAKAMI</t>
  </si>
  <si>
    <t>Eito</t>
  </si>
  <si>
    <t>Tomonari</t>
  </si>
  <si>
    <t>Kento</t>
  </si>
  <si>
    <t>MORITA</t>
  </si>
  <si>
    <t>Kengo</t>
  </si>
  <si>
    <t>Yutaka</t>
  </si>
  <si>
    <t>YABE</t>
  </si>
  <si>
    <t>Aoi</t>
  </si>
  <si>
    <t>OOKAWA</t>
  </si>
  <si>
    <t>Eisuke</t>
  </si>
  <si>
    <t>ISHIKAWA</t>
  </si>
  <si>
    <t>SASAKI</t>
  </si>
  <si>
    <t>ナンバー</t>
  </si>
  <si>
    <t>IIDA</t>
  </si>
  <si>
    <t>TAKAGI</t>
  </si>
  <si>
    <t>HIRAKI</t>
  </si>
  <si>
    <t>OOTA</t>
  </si>
  <si>
    <t>Sion</t>
  </si>
  <si>
    <t>Haruka</t>
  </si>
  <si>
    <t>SAKANO</t>
  </si>
  <si>
    <t>Rin</t>
  </si>
  <si>
    <t>Hinata</t>
  </si>
  <si>
    <t>Mitsuki</t>
  </si>
  <si>
    <t>MIYAMOTO</t>
  </si>
  <si>
    <t>Nozomi</t>
  </si>
  <si>
    <t>AKIMOTO</t>
  </si>
  <si>
    <t>YAMAZAKI</t>
  </si>
  <si>
    <t>TSURUOKA</t>
  </si>
  <si>
    <t>NAKANO</t>
  </si>
  <si>
    <t>YAMADA</t>
  </si>
  <si>
    <t>YASUDA</t>
  </si>
  <si>
    <t>KAWAI</t>
  </si>
  <si>
    <t>TAKAGAWA</t>
  </si>
  <si>
    <t>HARADA</t>
  </si>
  <si>
    <t>YAMANAKA</t>
  </si>
  <si>
    <t>TAIRA</t>
  </si>
  <si>
    <t>TSUCHIYA</t>
  </si>
  <si>
    <t>NAGAYAMA</t>
  </si>
  <si>
    <t>ARAI</t>
  </si>
  <si>
    <t>Yua</t>
  </si>
  <si>
    <t>SAKURAI</t>
  </si>
  <si>
    <t>TERADA</t>
  </si>
  <si>
    <t>YAMAOKA</t>
  </si>
  <si>
    <t>SAKAKI</t>
  </si>
  <si>
    <t>Runa</t>
  </si>
  <si>
    <t>Aki</t>
  </si>
  <si>
    <t>Ruka</t>
  </si>
  <si>
    <t>Izumi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</si>
  <si>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</si>
  <si>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</si>
  <si>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</si>
  <si>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</si>
  <si>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</si>
  <si>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</si>
  <si>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</si>
  <si>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</si>
  <si>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</si>
  <si>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</si>
  <si>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</si>
  <si>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</si>
  <si>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</si>
  <si>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</si>
  <si>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</si>
  <si>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</si>
  <si>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</si>
  <si>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</si>
  <si>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</si>
  <si>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</si>
  <si>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</si>
  <si>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</si>
  <si>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</si>
  <si>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</si>
  <si>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</si>
  <si>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</si>
  <si>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</si>
  <si>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</si>
  <si>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</si>
  <si>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</si>
  <si>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</si>
  <si>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</si>
  <si>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</si>
  <si>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</si>
  <si>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</si>
  <si>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</si>
  <si>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</si>
  <si>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</si>
  <si>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</si>
  <si>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</si>
  <si>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</si>
  <si>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</si>
  <si>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</si>
  <si>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</si>
  <si>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</si>
  <si>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</si>
  <si>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</si>
  <si>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</si>
  <si>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</si>
  <si>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</si>
  <si>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MOTOYAMA</t>
  </si>
  <si>
    <t>Ren</t>
  </si>
  <si>
    <t>HIRATA</t>
  </si>
  <si>
    <t>TAKEUCHI</t>
  </si>
  <si>
    <t>MATSUDA</t>
  </si>
  <si>
    <t>YAMASAKI</t>
  </si>
  <si>
    <t>OZAKI</t>
  </si>
  <si>
    <t>NAKATA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</si>
  <si>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</si>
  <si>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</si>
  <si>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</si>
  <si>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</si>
  <si>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</si>
  <si>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</si>
  <si>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</si>
  <si>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</si>
  <si>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</si>
  <si>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</si>
  <si>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</si>
  <si>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</si>
  <si>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</si>
  <si>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</si>
  <si>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</si>
  <si>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</si>
  <si>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</si>
  <si>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</si>
  <si>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</si>
  <si>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</si>
  <si>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</si>
  <si>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Jun</t>
  </si>
  <si>
    <t>IMAZEKI</t>
  </si>
  <si>
    <t>MAKITA</t>
  </si>
  <si>
    <t>Hiroaki</t>
  </si>
  <si>
    <t>Kouhei</t>
  </si>
  <si>
    <t>NARUMI</t>
  </si>
  <si>
    <t>Shou</t>
  </si>
  <si>
    <t>Kensei</t>
  </si>
  <si>
    <t>TANABE</t>
  </si>
  <si>
    <t>MAEKAWA</t>
  </si>
  <si>
    <t>Ryou</t>
  </si>
  <si>
    <t>SAWADA</t>
  </si>
  <si>
    <t>Sakuya</t>
  </si>
  <si>
    <t>Ryouta</t>
  </si>
  <si>
    <t>FUKUOKA</t>
  </si>
  <si>
    <t>MATSUO</t>
  </si>
  <si>
    <t>Issa</t>
  </si>
  <si>
    <t>Seita</t>
  </si>
  <si>
    <t>SEKIGUCHI</t>
  </si>
  <si>
    <t>Haruma</t>
  </si>
  <si>
    <t>KANAZAWA</t>
  </si>
  <si>
    <t>MIZUKAMI</t>
  </si>
  <si>
    <t>Aoto</t>
  </si>
  <si>
    <t>MIZUNO</t>
  </si>
  <si>
    <t>Kiichi</t>
  </si>
  <si>
    <t>FUKUTOMI</t>
  </si>
  <si>
    <t>MASUNO</t>
  </si>
  <si>
    <t>KURAMOTO</t>
  </si>
  <si>
    <t>NITTA</t>
  </si>
  <si>
    <t>KOIKE</t>
  </si>
  <si>
    <t>KAWANO</t>
  </si>
  <si>
    <t>Kanon</t>
  </si>
  <si>
    <t>HIRAGA</t>
  </si>
  <si>
    <t>Uta</t>
  </si>
  <si>
    <t>OBARA</t>
  </si>
  <si>
    <t>TOMONO</t>
  </si>
  <si>
    <t>AKAGI</t>
  </si>
  <si>
    <t>UCHIDA</t>
  </si>
  <si>
    <t>Ichika</t>
  </si>
  <si>
    <t>IWASAWA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</si>
  <si>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</si>
  <si>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中学男子110mH(0.914m)</t>
  </si>
  <si>
    <t>ﾁｭｳｶﾞｸﾀﾞﾝｼ110mH(0.914m)</t>
  </si>
  <si>
    <t>中学男子走高跳</t>
  </si>
  <si>
    <t>ﾁｭｳｶﾞｸﾀﾞﾝｼﾊｼﾘﾀｶﾄﾋﾞ</t>
  </si>
  <si>
    <t>中学男子走幅跳</t>
  </si>
  <si>
    <t>ﾁｭｳｶﾞｸﾀﾞﾝｼﾊｼﾘﾊﾊﾞﾄﾋﾞ</t>
  </si>
  <si>
    <t>中学女子100mH(0.762m)</t>
  </si>
  <si>
    <t>ﾁｭｳｶﾞｸｼﾞｮｼ100mH(0.762m)</t>
  </si>
  <si>
    <t>中学女子走高跳</t>
  </si>
  <si>
    <t>ﾁｭｳｶﾞｸｼﾞｮｼﾊｼﾘﾀｶﾄﾋﾞ</t>
  </si>
  <si>
    <t>中学女子走幅跳</t>
  </si>
  <si>
    <t>ﾁｭｳｶﾞｸｼﾞｮｼﾊｼﾘﾊﾊﾞﾄﾋﾞ</t>
  </si>
  <si>
    <t>中学女子砲丸投(2.721kg)</t>
  </si>
  <si>
    <t>ﾁｭｳｶﾞｸｼﾞｮｼﾎｳｶﾞﾝﾅｹﾞ(2.721kg)</t>
  </si>
  <si>
    <t>高校男子砲丸投(6.000kg)</t>
  </si>
  <si>
    <t>ｺｳｺｳﾀﾞﾝｼﾎｳｶﾞﾝﾅｹﾞ(6.000kg)</t>
  </si>
  <si>
    <t>学年FLG</t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</si>
  <si>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</si>
  <si>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</si>
  <si>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市川市・浦安市陸上競技協会　会長　殿</t>
    <rPh sb="0" eb="3">
      <t>イチカワシ</t>
    </rPh>
    <rPh sb="4" eb="7">
      <t>ウラヤスシ</t>
    </rPh>
    <rPh sb="7" eb="9">
      <t>リクジョウ</t>
    </rPh>
    <rPh sb="9" eb="11">
      <t>キョウギ</t>
    </rPh>
    <rPh sb="11" eb="13">
      <t>キョウカイ</t>
    </rPh>
    <rPh sb="14" eb="16">
      <t>カイチョウ</t>
    </rPh>
    <rPh sb="16" eb="17">
      <t>タイチョウ</t>
    </rPh>
    <rPh sb="17" eb="18">
      <t>ドノ</t>
    </rPh>
    <phoneticPr fontId="1"/>
  </si>
  <si>
    <t>OOTSUKI</t>
  </si>
  <si>
    <t>Shuuya</t>
  </si>
  <si>
    <t>KATOU</t>
  </si>
  <si>
    <t>Yuu</t>
  </si>
  <si>
    <t>Tsubasa</t>
  </si>
  <si>
    <t>KUBO</t>
  </si>
  <si>
    <t>Yuutarou</t>
  </si>
  <si>
    <t>SATOU</t>
  </si>
  <si>
    <t>Keigo</t>
  </si>
  <si>
    <t>Shunya</t>
  </si>
  <si>
    <t>SINDOU</t>
  </si>
  <si>
    <t>Hiromu</t>
  </si>
  <si>
    <t>Taisi</t>
  </si>
  <si>
    <t>Shuu</t>
  </si>
  <si>
    <t>FUZITA</t>
  </si>
  <si>
    <t>Yousuke</t>
  </si>
  <si>
    <t>Koudai</t>
  </si>
  <si>
    <t>Taito</t>
  </si>
  <si>
    <t>OOTSUKA</t>
  </si>
  <si>
    <t>SAKAMOTO</t>
  </si>
  <si>
    <t>Teppei</t>
  </si>
  <si>
    <t>SINOZAKI</t>
  </si>
  <si>
    <t>Naoto</t>
  </si>
  <si>
    <t>SINOMIYA</t>
  </si>
  <si>
    <t>Takasi</t>
  </si>
  <si>
    <t>SUGITA</t>
  </si>
  <si>
    <t>Kousuke</t>
  </si>
  <si>
    <t>Ryuuya</t>
  </si>
  <si>
    <t>Yuuto</t>
  </si>
  <si>
    <t>YOSIDA</t>
  </si>
  <si>
    <t>Naotarou</t>
  </si>
  <si>
    <t>ISII</t>
  </si>
  <si>
    <t>OKAMURA</t>
  </si>
  <si>
    <t>KINOSITA</t>
  </si>
  <si>
    <t>TAKAHASI</t>
  </si>
  <si>
    <t>HOSINA</t>
  </si>
  <si>
    <t>Masaya</t>
  </si>
  <si>
    <t>ITOU</t>
  </si>
  <si>
    <t>Ritsu</t>
  </si>
  <si>
    <t>OKANO</t>
  </si>
  <si>
    <t>Minoru</t>
  </si>
  <si>
    <t>Yuuzi</t>
  </si>
  <si>
    <t>NAKAZIMA</t>
  </si>
  <si>
    <t>Koutarou</t>
  </si>
  <si>
    <t>Yuuta</t>
  </si>
  <si>
    <t>HAYASI</t>
  </si>
  <si>
    <t>Takamasa</t>
  </si>
  <si>
    <t>OOKI</t>
  </si>
  <si>
    <t>Yuuki</t>
  </si>
  <si>
    <t>HASIMOTO</t>
  </si>
  <si>
    <t>Shougo</t>
  </si>
  <si>
    <t>OSANAI</t>
  </si>
  <si>
    <t>TOMINAGA</t>
  </si>
  <si>
    <t>Fuuto</t>
  </si>
  <si>
    <t>OTANI</t>
  </si>
  <si>
    <t>Yuudai</t>
  </si>
  <si>
    <t>Kou</t>
  </si>
  <si>
    <t>MIYASITA</t>
  </si>
  <si>
    <t>Yuduki</t>
  </si>
  <si>
    <t>KAWASIMA</t>
  </si>
  <si>
    <t>Ryuuzi</t>
  </si>
  <si>
    <t>SIMIZU</t>
  </si>
  <si>
    <t>NAKASITA</t>
  </si>
  <si>
    <t>HATTORI</t>
  </si>
  <si>
    <t>Kouzi</t>
  </si>
  <si>
    <t>Masaki</t>
  </si>
  <si>
    <t>Kentarou</t>
  </si>
  <si>
    <t>Yuuya</t>
  </si>
  <si>
    <t>Ryoutarou</t>
  </si>
  <si>
    <t>Kazuto</t>
  </si>
  <si>
    <t>Yuusei</t>
  </si>
  <si>
    <t>OOI</t>
  </si>
  <si>
    <t>OOKAWARA</t>
  </si>
  <si>
    <t>Taku</t>
  </si>
  <si>
    <t>KOZIMA</t>
  </si>
  <si>
    <t>SAKUMA</t>
  </si>
  <si>
    <t>Tatsuya</t>
  </si>
  <si>
    <t>Taiyou</t>
  </si>
  <si>
    <t>SIBUYA</t>
  </si>
  <si>
    <t>Ousuke</t>
  </si>
  <si>
    <t>Manato</t>
  </si>
  <si>
    <t>TAGAMI</t>
  </si>
  <si>
    <t>FUZIMURA</t>
  </si>
  <si>
    <t>Shungo</t>
  </si>
  <si>
    <t>Shuuto</t>
  </si>
  <si>
    <t>TASAKI</t>
  </si>
  <si>
    <t>Towa</t>
  </si>
  <si>
    <t>NAITOU</t>
  </si>
  <si>
    <t>HASIDUME</t>
  </si>
  <si>
    <t>Shouta</t>
  </si>
  <si>
    <t>YAMAUCHI</t>
  </si>
  <si>
    <t>AIBA</t>
  </si>
  <si>
    <t>Ryuunosuke</t>
  </si>
  <si>
    <t>SINOHARA</t>
  </si>
  <si>
    <t>Kousi</t>
  </si>
  <si>
    <t>ICHIHARA</t>
  </si>
  <si>
    <t>KAWANA</t>
  </si>
  <si>
    <t>Arata</t>
  </si>
  <si>
    <t>Aoba</t>
  </si>
  <si>
    <t>SEKI</t>
  </si>
  <si>
    <t>Akito</t>
  </si>
  <si>
    <t>Yuusuke</t>
  </si>
  <si>
    <t>Takurou</t>
  </si>
  <si>
    <t>Ryouga</t>
  </si>
  <si>
    <t>白井</t>
  </si>
  <si>
    <t>船橋</t>
  </si>
  <si>
    <t>GOTOU</t>
  </si>
  <si>
    <t>KOBAYASI</t>
  </si>
  <si>
    <t>SAITOU</t>
  </si>
  <si>
    <t>ENDOU</t>
  </si>
  <si>
    <t>NEMOTO</t>
  </si>
  <si>
    <t>NAKAZAWA</t>
  </si>
  <si>
    <t>YOSINO</t>
  </si>
  <si>
    <t>Juri</t>
  </si>
  <si>
    <t>OHARA</t>
  </si>
  <si>
    <t>KATAGIRI</t>
  </si>
  <si>
    <t>KOIDE</t>
  </si>
  <si>
    <t>HOSINO</t>
  </si>
  <si>
    <t>ISIKAWA</t>
  </si>
  <si>
    <t>HATANO</t>
  </si>
  <si>
    <t>Kanae</t>
  </si>
  <si>
    <t>SIINA</t>
  </si>
  <si>
    <t>SIMADA</t>
  </si>
  <si>
    <t>Minori</t>
  </si>
  <si>
    <t>SIRAI</t>
  </si>
  <si>
    <t>SUGANUMA</t>
  </si>
  <si>
    <t>男子200m</t>
  </si>
  <si>
    <t>ﾀﾞﾝｼ200m</t>
  </si>
  <si>
    <t>男子400m</t>
  </si>
  <si>
    <t>ﾀﾞﾝｼ400m</t>
  </si>
  <si>
    <t>男子800m</t>
  </si>
  <si>
    <t>ﾀﾞﾝｼ800m</t>
  </si>
  <si>
    <t>男子1500m</t>
  </si>
  <si>
    <t>ﾀﾞﾝｼ1500m</t>
  </si>
  <si>
    <t xml:space="preserve"> Mixed</t>
  </si>
  <si>
    <t>男子4X100mR</t>
  </si>
  <si>
    <t>ﾀﾞﾝｼ4X100mR</t>
  </si>
  <si>
    <t>女子200m</t>
  </si>
  <si>
    <t>ｼﾞｮｼ200m</t>
  </si>
  <si>
    <t>女子800m</t>
  </si>
  <si>
    <t>ｼﾞｮｼ800m</t>
  </si>
  <si>
    <t>女子1500m</t>
  </si>
  <si>
    <t>ｼﾞｮｼ1500m</t>
  </si>
  <si>
    <t>女子4X100mR</t>
  </si>
  <si>
    <t>Hideaki</t>
  </si>
  <si>
    <t>Tamaki</t>
  </si>
  <si>
    <t>NAGASIMA</t>
  </si>
  <si>
    <t>Hiiro</t>
  </si>
  <si>
    <t>FUZII</t>
  </si>
  <si>
    <t>KAMEDA</t>
  </si>
  <si>
    <t>１．中学の一覧表は「中学一覧表」シートを、高校の一覧表は「高校一覧表」シートを選択して下さい。</t>
    <rPh sb="2" eb="4">
      <t>チュウガク</t>
    </rPh>
    <rPh sb="5" eb="8">
      <t>イチランヒョウ</t>
    </rPh>
    <rPh sb="10" eb="12">
      <t>チュウガク</t>
    </rPh>
    <rPh sb="12" eb="15">
      <t>イチランヒョウ</t>
    </rPh>
    <rPh sb="21" eb="23">
      <t>コウコウ</t>
    </rPh>
    <rPh sb="24" eb="27">
      <t>イチランヒョウ</t>
    </rPh>
    <rPh sb="29" eb="31">
      <t>コウコウ</t>
    </rPh>
    <rPh sb="31" eb="34">
      <t>イチランヒョウ</t>
    </rPh>
    <rPh sb="39" eb="41">
      <t>センタク</t>
    </rPh>
    <rPh sb="43" eb="44">
      <t>クダ</t>
    </rPh>
    <phoneticPr fontId="1"/>
  </si>
  <si>
    <t>３．学校名，所属長，顧問名，希望審判を入力して下さい。これでファイルは完成です。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</si>
  <si>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４．プリントアウトをして職印をもらい，期日までに提出をする。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</si>
  <si>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６．ファイルをメールに添付し，期日までに要項に書かれた申込先に送信をする。</t>
    <phoneticPr fontId="1"/>
  </si>
  <si>
    <t>５．保存をした後ファイルを閉じ，ファイル名を学校名がわかるよう「〔〇〇中〕22秋季記録会エントリー」に変更。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5" eb="36">
      <t>チュウ</t>
    </rPh>
    <rPh sb="39" eb="41">
      <t>シュウキ</t>
    </rPh>
    <rPh sb="41" eb="44">
      <t>キロクカイ</t>
    </rPh>
    <rPh sb="51" eb="53">
      <t>ヘンコウ</t>
    </rPh>
    <phoneticPr fontId="1"/>
  </si>
  <si>
    <t>色のついたセル以外への入力，行の挿入および削除は絶対にしないで下さい。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4" eb="26">
      <t>ゼッタイ</t>
    </rPh>
    <rPh sb="31" eb="32">
      <t>クダ</t>
    </rPh>
    <phoneticPr fontId="1"/>
  </si>
  <si>
    <t>男子100m</t>
  </si>
  <si>
    <t>ﾀﾞﾝｼ100m</t>
  </si>
  <si>
    <t>男女3000m</t>
  </si>
  <si>
    <t>ﾀﾞﾝｼﾞｮ3000m</t>
  </si>
  <si>
    <t>中学男子110mH</t>
  </si>
  <si>
    <t>高校一般男子110mH</t>
  </si>
  <si>
    <t>ﾀﾞﾝｼ110mH(1.067m)</t>
  </si>
  <si>
    <t>高校一般男子110mH(1.067m)</t>
  </si>
  <si>
    <t>高校一般男子走高跳</t>
  </si>
  <si>
    <t xml:space="preserve"> ﾀﾞﾝｼﾊｼﾘﾀｶﾄﾋﾞ</t>
  </si>
  <si>
    <t>高校一般男子走幅跳</t>
  </si>
  <si>
    <t xml:space="preserve"> ﾀﾞﾝｼﾊｼﾘﾊﾊﾞﾄﾋﾞ</t>
  </si>
  <si>
    <t>中学男子砲丸投</t>
  </si>
  <si>
    <t>ﾁｭｳｶﾞｸﾀﾞﾝｼﾎｳｶﾞﾝﾅｹﾞ(4.000kg)</t>
  </si>
  <si>
    <t>中学男子砲丸投(4.000kg)</t>
  </si>
  <si>
    <t>高校男子砲丸投</t>
  </si>
  <si>
    <t>一般男子砲丸投</t>
  </si>
  <si>
    <t>ｲｯﾊﾟﾝﾀﾞﾝｼﾎｳｶﾞﾝﾅｹﾞ(7.260kg)</t>
  </si>
  <si>
    <t>一般男子砲丸投(7.260kg)</t>
  </si>
  <si>
    <t>女子100m</t>
  </si>
  <si>
    <t>ｼﾞｮｼ100m</t>
  </si>
  <si>
    <t>女子400m</t>
  </si>
  <si>
    <t>ｼﾞｮｼ400m</t>
  </si>
  <si>
    <t>中学女子100mH</t>
  </si>
  <si>
    <t>高校一般女子100mH</t>
  </si>
  <si>
    <t xml:space="preserve"> ｼﾞｮｼ100mH(0.838m)</t>
  </si>
  <si>
    <t xml:space="preserve"> 女子100mH(0.838m)</t>
  </si>
  <si>
    <t xml:space="preserve"> ｼﾞｮｼ4X100mR</t>
  </si>
  <si>
    <t xml:space="preserve"> 女子4X100mR</t>
  </si>
  <si>
    <t>高校一般女子走高跳</t>
  </si>
  <si>
    <t>ｼﾞｮｼﾊｼﾘﾀｶﾄﾋﾞ</t>
  </si>
  <si>
    <t>高校一般女子走幅跳</t>
  </si>
  <si>
    <t xml:space="preserve"> ｼﾞｮｼﾊｼﾘﾊﾊﾞﾄﾋﾞ</t>
  </si>
  <si>
    <t>中学女子砲丸投</t>
  </si>
  <si>
    <t>高校一般女子砲丸投</t>
  </si>
  <si>
    <t xml:space="preserve"> ｼﾞｮｼﾎｳｶﾞﾝﾅｹﾞ(4.000kg)</t>
  </si>
  <si>
    <t>高校一般女子砲丸投(4.000kg)</t>
  </si>
  <si>
    <t>葛飾中</t>
  </si>
  <si>
    <t>千葉高</t>
  </si>
  <si>
    <t>千葉商高</t>
  </si>
  <si>
    <t>千葉工高</t>
  </si>
  <si>
    <t>千葉南高</t>
  </si>
  <si>
    <t>若松高</t>
  </si>
  <si>
    <t>千城台高</t>
  </si>
  <si>
    <t>生浜高</t>
  </si>
  <si>
    <t>泉高</t>
  </si>
  <si>
    <t>千葉大宮高</t>
  </si>
  <si>
    <t>土気高</t>
  </si>
  <si>
    <t>千葉聾高</t>
  </si>
  <si>
    <t>千葉明徳高</t>
  </si>
  <si>
    <t>植草学園大附高</t>
  </si>
  <si>
    <t>千葉聖心高</t>
  </si>
  <si>
    <t>桜林高</t>
  </si>
  <si>
    <t>明聖高</t>
  </si>
  <si>
    <t>クラーク千葉高</t>
  </si>
  <si>
    <t>千葉女高</t>
  </si>
  <si>
    <t>千葉東高</t>
  </si>
  <si>
    <t>京葉工高</t>
  </si>
  <si>
    <t>検見川高</t>
  </si>
  <si>
    <t>千葉北高</t>
  </si>
  <si>
    <t>磯辺高</t>
  </si>
  <si>
    <t>幕張総合高</t>
  </si>
  <si>
    <t>柏井高</t>
  </si>
  <si>
    <t>千葉西高</t>
  </si>
  <si>
    <t>犢橋高</t>
  </si>
  <si>
    <t>市立千葉高</t>
  </si>
  <si>
    <t>市立稲毛高</t>
  </si>
  <si>
    <t>千葉経大附高</t>
  </si>
  <si>
    <t>敬愛学園高</t>
  </si>
  <si>
    <t>渋谷学園幕張高</t>
  </si>
  <si>
    <t>昭和学院秀英高</t>
  </si>
  <si>
    <t>船橋高</t>
  </si>
  <si>
    <t>薬園台高</t>
  </si>
  <si>
    <t>船橋東高</t>
  </si>
  <si>
    <t>船橋啓明高</t>
  </si>
  <si>
    <t>船橋芝山高</t>
  </si>
  <si>
    <t>船橋二和高</t>
  </si>
  <si>
    <t>船橋古和釜高</t>
  </si>
  <si>
    <t>船橋法典高</t>
  </si>
  <si>
    <t>船橋豊富高</t>
  </si>
  <si>
    <t>船橋北高</t>
  </si>
  <si>
    <t>市立船橋高</t>
  </si>
  <si>
    <t>東葉高</t>
  </si>
  <si>
    <t>日大習志野高</t>
  </si>
  <si>
    <t>千葉日大一高</t>
  </si>
  <si>
    <t>東京学館船橋高</t>
  </si>
  <si>
    <t>鎌ヶ谷高</t>
  </si>
  <si>
    <t>鎌ヶ谷西高</t>
  </si>
  <si>
    <t>白井高</t>
  </si>
  <si>
    <t>中山学園高</t>
  </si>
  <si>
    <t>ｼﾌﾞﾔｶﾞｸｴﾝﾏｸﾊﾘｺｳ</t>
    <phoneticPr fontId="1"/>
  </si>
  <si>
    <t>ｺﾃﾊｼｺｳ</t>
    <phoneticPr fontId="1"/>
  </si>
  <si>
    <t>ISOBE</t>
  </si>
  <si>
    <t>OOMACHI</t>
  </si>
  <si>
    <t>OSIKAWA</t>
  </si>
  <si>
    <t>Shuuwa</t>
  </si>
  <si>
    <t>Taiki</t>
  </si>
  <si>
    <t>MATSUURA</t>
  </si>
  <si>
    <t>ITOKAZU</t>
  </si>
  <si>
    <t>Choukei</t>
  </si>
  <si>
    <t>TAKAO</t>
  </si>
  <si>
    <t>Sizuki</t>
  </si>
  <si>
    <t>TAKEZOE</t>
  </si>
  <si>
    <t>TANIOKA</t>
  </si>
  <si>
    <t>Kazuya</t>
  </si>
  <si>
    <t>Keisin</t>
  </si>
  <si>
    <t>NUKAGA</t>
  </si>
  <si>
    <t>Taizi</t>
  </si>
  <si>
    <t>Sakutarou</t>
  </si>
  <si>
    <t>GESSEI</t>
  </si>
  <si>
    <t>KANETAKA</t>
  </si>
  <si>
    <t>Mitsuyosi</t>
  </si>
  <si>
    <t>Sakuto</t>
  </si>
  <si>
    <t>Keisirou</t>
  </si>
  <si>
    <t>OOTANI</t>
  </si>
  <si>
    <t>TAKEYAMA</t>
  </si>
  <si>
    <t>Genki</t>
  </si>
  <si>
    <t>HIBINO</t>
  </si>
  <si>
    <t>Suzuma</t>
  </si>
  <si>
    <t>SAKAKIBARA</t>
  </si>
  <si>
    <t>MUNEMASA</t>
  </si>
  <si>
    <t>Masasi</t>
  </si>
  <si>
    <t>UNAI</t>
  </si>
  <si>
    <t>KAITO</t>
  </si>
  <si>
    <t>ISIMARU</t>
  </si>
  <si>
    <t>UNO</t>
  </si>
  <si>
    <t>TAKANASI</t>
  </si>
  <si>
    <t>Nagito</t>
  </si>
  <si>
    <t>Kouha</t>
  </si>
  <si>
    <t>TSURUTA</t>
  </si>
  <si>
    <t>UZAWA</t>
  </si>
  <si>
    <t>OKU</t>
  </si>
  <si>
    <t>Tetta</t>
  </si>
  <si>
    <t>ISIDA</t>
  </si>
  <si>
    <t>OODO</t>
  </si>
  <si>
    <t>Juliconoa</t>
  </si>
  <si>
    <t>HIKICHI</t>
  </si>
  <si>
    <t>ISIBASI</t>
  </si>
  <si>
    <t>UDA</t>
  </si>
  <si>
    <t>Tairou</t>
  </si>
  <si>
    <t>MASUYAMA</t>
  </si>
  <si>
    <t>Sinnosuke</t>
  </si>
  <si>
    <t>IIZUKA</t>
  </si>
  <si>
    <t>Yuuma</t>
  </si>
  <si>
    <t>RYUUZAKI</t>
  </si>
  <si>
    <t>KAIHO</t>
  </si>
  <si>
    <t>Terutomo</t>
  </si>
  <si>
    <t>ABO</t>
  </si>
  <si>
    <t>SUGI</t>
  </si>
  <si>
    <t>Taketo</t>
  </si>
  <si>
    <t>TSUDA</t>
  </si>
  <si>
    <t>Hazime</t>
  </si>
  <si>
    <t>MANABE</t>
  </si>
  <si>
    <t>HAKODA</t>
  </si>
  <si>
    <t>Kunitaka</t>
  </si>
  <si>
    <t>MIYAUCHI</t>
  </si>
  <si>
    <t>YOSIMURA</t>
  </si>
  <si>
    <t>YOKOTA</t>
  </si>
  <si>
    <t>TOGAWA</t>
  </si>
  <si>
    <t>Natsume</t>
  </si>
  <si>
    <t>Joutarou</t>
  </si>
  <si>
    <t>Ryuuto</t>
  </si>
  <si>
    <t>NOUCHI</t>
  </si>
  <si>
    <t>MATSUYAMA</t>
  </si>
  <si>
    <t>UEMUKAI</t>
  </si>
  <si>
    <t>MINAMURA</t>
  </si>
  <si>
    <t>Kouichirou</t>
  </si>
  <si>
    <t>Ryuuma</t>
  </si>
  <si>
    <t>NODA</t>
  </si>
  <si>
    <t>Kenya</t>
  </si>
  <si>
    <t>Ryuuki</t>
  </si>
  <si>
    <t>UEMURA</t>
  </si>
  <si>
    <t>Ryuusei</t>
  </si>
  <si>
    <t>Yuima</t>
  </si>
  <si>
    <t>ISIYAMA</t>
  </si>
  <si>
    <t>Siryuu</t>
  </si>
  <si>
    <t>HAMANO</t>
  </si>
  <si>
    <t>Kyousuke</t>
  </si>
  <si>
    <t>ZITSUKAWA</t>
  </si>
  <si>
    <t>ISIGE</t>
  </si>
  <si>
    <t>URUSIBATA</t>
  </si>
  <si>
    <t>SAKITANI</t>
  </si>
  <si>
    <t>SUDA</t>
  </si>
  <si>
    <t>Sinzi</t>
  </si>
  <si>
    <t>ATSUTA</t>
  </si>
  <si>
    <t>Souma</t>
  </si>
  <si>
    <t>AKISIRO</t>
  </si>
  <si>
    <t>MORIKAWA</t>
  </si>
  <si>
    <t>Ryousuke</t>
  </si>
  <si>
    <t>YUUKI</t>
  </si>
  <si>
    <t>ANRAKU</t>
  </si>
  <si>
    <t>UMENO</t>
  </si>
  <si>
    <t>SETOGUCHI</t>
  </si>
  <si>
    <t>TERU</t>
  </si>
  <si>
    <t>NANJOU</t>
  </si>
  <si>
    <t>TESIMA</t>
  </si>
  <si>
    <t>HAYAMI</t>
  </si>
  <si>
    <t>TAKAYAMA</t>
  </si>
  <si>
    <t>ANBIRU</t>
  </si>
  <si>
    <t>Atsusi</t>
  </si>
  <si>
    <t>Shuuzi</t>
  </si>
  <si>
    <t>TSUCHIDA</t>
  </si>
  <si>
    <t>OOSAWA</t>
  </si>
  <si>
    <t>KOMORI</t>
  </si>
  <si>
    <t>Shounosuke</t>
  </si>
  <si>
    <t>Yuuse</t>
  </si>
  <si>
    <t>OONO</t>
  </si>
  <si>
    <t>MATSUSIGE</t>
  </si>
  <si>
    <t>AKUI</t>
  </si>
  <si>
    <t>NANBA</t>
  </si>
  <si>
    <t>KAMITANI</t>
  </si>
  <si>
    <t>YURA</t>
  </si>
  <si>
    <t>KUBONO</t>
  </si>
  <si>
    <t>OOMORI</t>
  </si>
  <si>
    <t>IGUCHI</t>
  </si>
  <si>
    <t>Atsuhito</t>
  </si>
  <si>
    <t>TSUNEDA</t>
  </si>
  <si>
    <t>Kingo</t>
  </si>
  <si>
    <t>FUCHIGAMI</t>
  </si>
  <si>
    <t>Yuunosuke</t>
  </si>
  <si>
    <t>KANAI</t>
  </si>
  <si>
    <t>Yasuhiro</t>
  </si>
  <si>
    <t>Junki</t>
  </si>
  <si>
    <t>Akinori</t>
  </si>
  <si>
    <t>CHUUJOU</t>
  </si>
  <si>
    <t>Youtarou</t>
  </si>
  <si>
    <t>KOZAKAI</t>
  </si>
  <si>
    <t>MORIMOTO</t>
  </si>
  <si>
    <t>Ryuuta</t>
  </si>
  <si>
    <t>FUKAYA</t>
  </si>
  <si>
    <t>MAMADA</t>
  </si>
  <si>
    <t>Ryouto</t>
  </si>
  <si>
    <t>IINO</t>
  </si>
  <si>
    <t>OSIMOTO</t>
  </si>
  <si>
    <t>KUME</t>
  </si>
  <si>
    <t>Kaishuu</t>
  </si>
  <si>
    <t>HORII</t>
  </si>
  <si>
    <t>OKUYAMA</t>
  </si>
  <si>
    <t>KOGAYU</t>
  </si>
  <si>
    <t>MIHIRA</t>
  </si>
  <si>
    <t>Yaoki</t>
  </si>
  <si>
    <t>TERASI</t>
  </si>
  <si>
    <t>ANDOU</t>
  </si>
  <si>
    <t>Sousi</t>
  </si>
  <si>
    <t>Yukinosuke</t>
  </si>
  <si>
    <t>NAKASUGA</t>
  </si>
  <si>
    <t>DEGUCHI</t>
  </si>
  <si>
    <t>IIZIMA</t>
  </si>
  <si>
    <t>Omito</t>
  </si>
  <si>
    <t>KATSURA</t>
  </si>
  <si>
    <t>Kuugo</t>
  </si>
  <si>
    <t>TSUKAHARA</t>
  </si>
  <si>
    <t>ASADA</t>
  </si>
  <si>
    <t>SIRATANI</t>
  </si>
  <si>
    <t>SIMOHAGIHARA</t>
  </si>
  <si>
    <t>Akira</t>
  </si>
  <si>
    <t>OOTAGURO</t>
  </si>
  <si>
    <t>MATSUBAYASI</t>
  </si>
  <si>
    <t>MISINA</t>
  </si>
  <si>
    <t>ASAKAWA</t>
  </si>
  <si>
    <t>Seiya</t>
  </si>
  <si>
    <t>Tomotaka</t>
  </si>
  <si>
    <t>SIKAMA</t>
  </si>
  <si>
    <t>MACHIDA</t>
  </si>
  <si>
    <t>ASANO</t>
  </si>
  <si>
    <t>Toranosuke</t>
  </si>
  <si>
    <t>Kizuki</t>
  </si>
  <si>
    <t>Gou</t>
  </si>
  <si>
    <t>IKEGAMI</t>
  </si>
  <si>
    <t>FUZISAWA</t>
  </si>
  <si>
    <t>NARUSIMA</t>
  </si>
  <si>
    <t>Kunihiro</t>
  </si>
  <si>
    <t>AKUNE</t>
  </si>
  <si>
    <t>Shunto</t>
  </si>
  <si>
    <t>OOKUWA</t>
  </si>
  <si>
    <t>HAGA</t>
  </si>
  <si>
    <t>NISIO</t>
  </si>
  <si>
    <t>NISIWAKI</t>
  </si>
  <si>
    <t>Ryouhei</t>
  </si>
  <si>
    <t>SAWANO</t>
  </si>
  <si>
    <t>KAGAYA</t>
  </si>
  <si>
    <t>Tarou</t>
  </si>
  <si>
    <t>IZUMI</t>
  </si>
  <si>
    <t>MATSUDO</t>
  </si>
  <si>
    <t>Shunma</t>
  </si>
  <si>
    <t>ICHINOSE</t>
  </si>
  <si>
    <t>KURUMIZAWA</t>
  </si>
  <si>
    <t>Masaru</t>
  </si>
  <si>
    <t>MATSUBARA</t>
  </si>
  <si>
    <t>ANAZAWA</t>
  </si>
  <si>
    <t>WASIYA</t>
  </si>
  <si>
    <t>KITAGISI</t>
  </si>
  <si>
    <t>MASIKO</t>
  </si>
  <si>
    <t>Shuurai</t>
  </si>
  <si>
    <t>Mahiro</t>
  </si>
  <si>
    <t>Sintarou</t>
  </si>
  <si>
    <t>Shuri</t>
  </si>
  <si>
    <t>Raito</t>
  </si>
  <si>
    <t>OOTAKE</t>
  </si>
  <si>
    <t>SIMOJOU</t>
  </si>
  <si>
    <t>USIHARA</t>
  </si>
  <si>
    <t>Kisin</t>
  </si>
  <si>
    <t>MINEZAKI</t>
  </si>
  <si>
    <t>Ruku</t>
  </si>
  <si>
    <t>TATARA</t>
  </si>
  <si>
    <t>Sien</t>
  </si>
  <si>
    <t>Yukitomo</t>
  </si>
  <si>
    <t>IWAI</t>
  </si>
  <si>
    <t>Hayase</t>
  </si>
  <si>
    <t>UMEZAKI</t>
  </si>
  <si>
    <t>Atora</t>
  </si>
  <si>
    <t>OIKAWA</t>
  </si>
  <si>
    <t>MIZUTA</t>
  </si>
  <si>
    <t>KAMO</t>
  </si>
  <si>
    <t>Chikara</t>
  </si>
  <si>
    <t>FUZITAKE</t>
  </si>
  <si>
    <t>YANAI</t>
  </si>
  <si>
    <t>Taishou</t>
  </si>
  <si>
    <t>Reizi</t>
  </si>
  <si>
    <t>SIMANUKI</t>
  </si>
  <si>
    <t>KAWANISI</t>
  </si>
  <si>
    <t>FUNABASI</t>
  </si>
  <si>
    <t>IWANAGA</t>
  </si>
  <si>
    <t>Airu</t>
  </si>
  <si>
    <t>KAMIYA</t>
  </si>
  <si>
    <t>Kazuhiro</t>
  </si>
  <si>
    <t>Sino</t>
  </si>
  <si>
    <t>IOCHI</t>
  </si>
  <si>
    <t>Hirosi</t>
  </si>
  <si>
    <t>Hiro</t>
  </si>
  <si>
    <t>YAZIMA</t>
  </si>
  <si>
    <t>Michinori</t>
  </si>
  <si>
    <t>Sousin</t>
  </si>
  <si>
    <t>IGARASI</t>
  </si>
  <si>
    <t>KINJOU</t>
  </si>
  <si>
    <t>IIHOSI</t>
  </si>
  <si>
    <t>Yosiki</t>
  </si>
  <si>
    <t>KODASIMA</t>
  </si>
  <si>
    <t>Souichirou</t>
  </si>
  <si>
    <t>KOUGO</t>
  </si>
  <si>
    <t>Ruito</t>
  </si>
  <si>
    <t>UKIYA</t>
  </si>
  <si>
    <t>Kousai</t>
  </si>
  <si>
    <t>HEIKE</t>
  </si>
  <si>
    <t>SATOMI</t>
  </si>
  <si>
    <t>FUKUHARA</t>
  </si>
  <si>
    <t>MIYAKAWA</t>
  </si>
  <si>
    <t>Harunosin</t>
  </si>
  <si>
    <t>Daigo</t>
  </si>
  <si>
    <t>KISIMOTO</t>
  </si>
  <si>
    <t>NAKASIKA</t>
  </si>
  <si>
    <t>TOMIZAWA</t>
  </si>
  <si>
    <t>MINOURA</t>
  </si>
  <si>
    <t>KATAYAMA</t>
  </si>
  <si>
    <t>Sousuke</t>
  </si>
  <si>
    <t>KOUBUCHI</t>
  </si>
  <si>
    <t>KAWAHIGASI</t>
  </si>
  <si>
    <t>Miharu</t>
  </si>
  <si>
    <t>KAKIMORI</t>
  </si>
  <si>
    <t>NISIKAWA</t>
  </si>
  <si>
    <t>MINAKI</t>
  </si>
  <si>
    <t>OKAYASU</t>
  </si>
  <si>
    <t>Aiki</t>
  </si>
  <si>
    <t>TENSAKA</t>
  </si>
  <si>
    <t>KARUBE</t>
  </si>
  <si>
    <t>KATOUOKA</t>
  </si>
  <si>
    <t>MAKIDA</t>
  </si>
  <si>
    <t>Yuukei</t>
  </si>
  <si>
    <t>Jouichi</t>
  </si>
  <si>
    <t>HIGASIZIMA</t>
  </si>
  <si>
    <t>ABIRU</t>
  </si>
  <si>
    <t>MASAOKA</t>
  </si>
  <si>
    <t>Kanato</t>
  </si>
  <si>
    <t>KIRYUU</t>
  </si>
  <si>
    <t>Keizi</t>
  </si>
  <si>
    <t>SIMABUKURO</t>
  </si>
  <si>
    <t>HANAZAWA</t>
  </si>
  <si>
    <t>Nobuyosi</t>
  </si>
  <si>
    <t>TOKAWA</t>
  </si>
  <si>
    <t>TAKAMOTO</t>
  </si>
  <si>
    <t>SAGEHASI</t>
  </si>
  <si>
    <t>TSUSIMA</t>
  </si>
  <si>
    <t>Harunari</t>
  </si>
  <si>
    <t>Kira</t>
  </si>
  <si>
    <t>Eizi</t>
  </si>
  <si>
    <t>Harumichi</t>
  </si>
  <si>
    <t>KOSIBA</t>
  </si>
  <si>
    <t>FUKAWA</t>
  </si>
  <si>
    <t>TSUKAMOTO</t>
  </si>
  <si>
    <t>Yuusaku</t>
  </si>
  <si>
    <t>Kanei</t>
  </si>
  <si>
    <t>KUWAHATA</t>
  </si>
  <si>
    <t>HIRUTA</t>
  </si>
  <si>
    <t>SASANO</t>
  </si>
  <si>
    <t>SAKAGAMI</t>
  </si>
  <si>
    <t>KUSUOKA</t>
  </si>
  <si>
    <t>NAMIKI</t>
  </si>
  <si>
    <t>Ikkei</t>
  </si>
  <si>
    <t>SINCHI</t>
  </si>
  <si>
    <t>Fuuga</t>
  </si>
  <si>
    <t>SIMAI</t>
  </si>
  <si>
    <t>SINOMURA</t>
  </si>
  <si>
    <t>Toki</t>
  </si>
  <si>
    <t>KAZIWARA</t>
  </si>
  <si>
    <t>SANADA</t>
  </si>
  <si>
    <t>INO</t>
  </si>
  <si>
    <t>TANAGA</t>
  </si>
  <si>
    <t>Takaya</t>
  </si>
  <si>
    <t>KOHAYASI</t>
  </si>
  <si>
    <t>SUGIHARA</t>
  </si>
  <si>
    <t>RYOU</t>
  </si>
  <si>
    <t>Heiki</t>
  </si>
  <si>
    <t>INUI</t>
  </si>
  <si>
    <t>FUZISAKU</t>
  </si>
  <si>
    <t>HORIGUCHI</t>
  </si>
  <si>
    <t>YOSIZAKI</t>
  </si>
  <si>
    <t>OOTSU</t>
  </si>
  <si>
    <t>Sou</t>
  </si>
  <si>
    <t>Mitsuha</t>
  </si>
  <si>
    <t>NAKADA</t>
  </si>
  <si>
    <t>Ori</t>
  </si>
  <si>
    <t>AKITA</t>
  </si>
  <si>
    <t>TOKUTOME</t>
  </si>
  <si>
    <t>SEO</t>
  </si>
  <si>
    <t>Akinari</t>
  </si>
  <si>
    <t>Mikito</t>
  </si>
  <si>
    <t>HANAFUSA</t>
  </si>
  <si>
    <t>Yuuichirou</t>
  </si>
  <si>
    <t>Shuntarou</t>
  </si>
  <si>
    <t>TSUTAKI</t>
  </si>
  <si>
    <t>MIWA</t>
  </si>
  <si>
    <t>NORISADA</t>
  </si>
  <si>
    <t>Zinta</t>
  </si>
  <si>
    <t>ASAHINA</t>
  </si>
  <si>
    <t>ISIGURO</t>
  </si>
  <si>
    <t>Mizuto</t>
  </si>
  <si>
    <t>SATODATE</t>
  </si>
  <si>
    <t>SIMOGAMA</t>
  </si>
  <si>
    <t>SEIMIYA</t>
  </si>
  <si>
    <t>Outarou</t>
  </si>
  <si>
    <t>HATA</t>
  </si>
  <si>
    <t>SIOTA</t>
  </si>
  <si>
    <t>YAGYUU</t>
  </si>
  <si>
    <t>Tosiaki</t>
  </si>
  <si>
    <t>NAKAGAKI</t>
  </si>
  <si>
    <t>Ryuuichi</t>
  </si>
  <si>
    <t>Takafumi</t>
  </si>
  <si>
    <t>TSUBATA</t>
  </si>
  <si>
    <t>EMA</t>
  </si>
  <si>
    <t>TANIKAWA</t>
  </si>
  <si>
    <t>URA</t>
  </si>
  <si>
    <t>KITAGAWA</t>
  </si>
  <si>
    <t>Junsei</t>
  </si>
  <si>
    <t>IZUNOME</t>
  </si>
  <si>
    <t>IBUKI</t>
  </si>
  <si>
    <t>Haruya</t>
  </si>
  <si>
    <t>SUGISAKI</t>
  </si>
  <si>
    <t>Michinari</t>
  </si>
  <si>
    <t>TATEMATSU</t>
  </si>
  <si>
    <t>TSUBAKI</t>
  </si>
  <si>
    <t>FUZIMOTO</t>
  </si>
  <si>
    <t>Mitsuru</t>
  </si>
  <si>
    <t>MEGURO</t>
  </si>
  <si>
    <t>ISIKI</t>
  </si>
  <si>
    <t>Satoaki</t>
  </si>
  <si>
    <t>TSUZI</t>
  </si>
  <si>
    <t>Renzi</t>
  </si>
  <si>
    <t>HATANAKA</t>
  </si>
  <si>
    <t>MATSUTOMO</t>
  </si>
  <si>
    <t>OGASAWARA</t>
  </si>
  <si>
    <t>FURUDATE</t>
  </si>
  <si>
    <t>KOTAKE</t>
  </si>
  <si>
    <t>ICHIMURA</t>
  </si>
  <si>
    <t>NISIDUKA</t>
  </si>
  <si>
    <t>Nobutora</t>
  </si>
  <si>
    <t>Tatsuto</t>
  </si>
  <si>
    <t>OSAFUNE</t>
  </si>
  <si>
    <t>Sougo</t>
  </si>
  <si>
    <t>INAISHI</t>
  </si>
  <si>
    <t>AKUTSU</t>
  </si>
  <si>
    <t>Shusuke</t>
  </si>
  <si>
    <t>YAZIKAWA</t>
  </si>
  <si>
    <t>SEKIDO</t>
  </si>
  <si>
    <t>MURAO</t>
  </si>
  <si>
    <t>AKAZAWA</t>
  </si>
  <si>
    <t>HASUNUMA</t>
  </si>
  <si>
    <t>Eigo</t>
  </si>
  <si>
    <t>KAJIWARA</t>
  </si>
  <si>
    <t>Kazushi</t>
  </si>
  <si>
    <t>NEMA</t>
  </si>
  <si>
    <t>Yuhi</t>
  </si>
  <si>
    <t>TAKADATE</t>
  </si>
  <si>
    <t>NAGAMATSU</t>
  </si>
  <si>
    <t>SIMANE</t>
  </si>
  <si>
    <t>IWAMOTO</t>
  </si>
  <si>
    <t>Kyouga</t>
  </si>
  <si>
    <t>Iori</t>
  </si>
  <si>
    <t>KAWABATA</t>
  </si>
  <si>
    <t>Nobuatsu</t>
  </si>
  <si>
    <t>FURUKAWA</t>
  </si>
  <si>
    <t>KASAMIZUKAMI</t>
  </si>
  <si>
    <t>Takesi</t>
  </si>
  <si>
    <t>Hayata</t>
  </si>
  <si>
    <t>KUNIYASU</t>
  </si>
  <si>
    <t>Yuuhi</t>
  </si>
  <si>
    <t>HAMO</t>
  </si>
  <si>
    <t>HIRADATE</t>
  </si>
  <si>
    <t>Issin</t>
  </si>
  <si>
    <t>FUZISAKI</t>
  </si>
  <si>
    <t>Hirofumi</t>
  </si>
  <si>
    <t>ONODERA</t>
  </si>
  <si>
    <t>Youki</t>
  </si>
  <si>
    <t>Shuuta</t>
  </si>
  <si>
    <t>IMAI</t>
  </si>
  <si>
    <t>Souya</t>
  </si>
  <si>
    <t>YANAGIBORI</t>
  </si>
  <si>
    <t>Shouki</t>
  </si>
  <si>
    <t>Hidehiko</t>
  </si>
  <si>
    <t>Shouri</t>
  </si>
  <si>
    <t>Ashu</t>
  </si>
  <si>
    <t>KANZAKI</t>
  </si>
  <si>
    <t>Ryoo</t>
  </si>
  <si>
    <t>ITABASI</t>
  </si>
  <si>
    <t>CHOUTSUBO</t>
  </si>
  <si>
    <t>FUKINO</t>
  </si>
  <si>
    <t>NUMATA</t>
  </si>
  <si>
    <t>HIGAI</t>
  </si>
  <si>
    <t>ISINO</t>
  </si>
  <si>
    <t>HAGIWARA</t>
  </si>
  <si>
    <t>RYUUMON</t>
  </si>
  <si>
    <t>Juki</t>
  </si>
  <si>
    <t>SINAGAWA</t>
  </si>
  <si>
    <t>SUEMORI</t>
  </si>
  <si>
    <t>Sigetora</t>
  </si>
  <si>
    <t>FUNAYAMA</t>
  </si>
  <si>
    <t>YAMAOOZI</t>
  </si>
  <si>
    <t>Ryousei</t>
  </si>
  <si>
    <t>HIGASIGAKI</t>
  </si>
  <si>
    <t>Kaoru</t>
  </si>
  <si>
    <t>OSIKIRI</t>
  </si>
  <si>
    <t>Kyouya</t>
  </si>
  <si>
    <t>Yosihiro</t>
  </si>
  <si>
    <t>MORIKANE</t>
  </si>
  <si>
    <t>Tosiyuki</t>
  </si>
  <si>
    <t>MIZOE</t>
  </si>
  <si>
    <t>Souki</t>
  </si>
  <si>
    <t>TOYODA</t>
  </si>
  <si>
    <t>FUZIHASI</t>
  </si>
  <si>
    <t>YAHATA</t>
  </si>
  <si>
    <t>WACHI</t>
  </si>
  <si>
    <t>Jouzi</t>
  </si>
  <si>
    <t>Seikou</t>
  </si>
  <si>
    <t>TAHARA</t>
  </si>
  <si>
    <t>MAHARA</t>
  </si>
  <si>
    <t>Kouzirou</t>
  </si>
  <si>
    <t>YAGISAWA</t>
  </si>
  <si>
    <t>Tooru</t>
  </si>
  <si>
    <t>TOUZIMA</t>
  </si>
  <si>
    <t>Kenzi</t>
  </si>
  <si>
    <t>HASSAN</t>
  </si>
  <si>
    <t>Aiman</t>
  </si>
  <si>
    <t>MARUKANE</t>
  </si>
  <si>
    <t>OGURI</t>
  </si>
  <si>
    <t>Yositomo</t>
  </si>
  <si>
    <t>Hotaka</t>
  </si>
  <si>
    <t>Kenichi</t>
  </si>
  <si>
    <t>TEDUKA</t>
  </si>
  <si>
    <t>Jou</t>
  </si>
  <si>
    <t>MATAYOSI</t>
  </si>
  <si>
    <t>KASIBA</t>
  </si>
  <si>
    <t>SEMI</t>
  </si>
  <si>
    <t>TAKEYA</t>
  </si>
  <si>
    <t>Michihiro</t>
  </si>
  <si>
    <t>OOWA</t>
  </si>
  <si>
    <t>OGUNI</t>
  </si>
  <si>
    <t>Rikuta</t>
  </si>
  <si>
    <t>TANUMA</t>
  </si>
  <si>
    <t>JUUJOU</t>
  </si>
  <si>
    <t>TSURUGA</t>
  </si>
  <si>
    <t>MITOU</t>
  </si>
  <si>
    <t>Yuumi</t>
  </si>
  <si>
    <t>Kirato</t>
  </si>
  <si>
    <t>Kennosuke</t>
  </si>
  <si>
    <t>Zin</t>
  </si>
  <si>
    <t>MASUNAKA</t>
  </si>
  <si>
    <t>NAGAMINE</t>
  </si>
  <si>
    <t>TSUKIYAMA</t>
  </si>
  <si>
    <t>TOKORODANI</t>
  </si>
  <si>
    <t>YOSIKAWA</t>
  </si>
  <si>
    <t>Aru</t>
  </si>
  <si>
    <t>KAMIOKA</t>
  </si>
  <si>
    <t>Kensin</t>
  </si>
  <si>
    <t>KUSANAGI</t>
  </si>
  <si>
    <t>Riichirou</t>
  </si>
  <si>
    <t>KOYOU</t>
  </si>
  <si>
    <t>ISIDUKA</t>
  </si>
  <si>
    <t>OOSIMA</t>
  </si>
  <si>
    <t>SASAOKA</t>
  </si>
  <si>
    <t>JOUO</t>
  </si>
  <si>
    <t>Damihiro</t>
  </si>
  <si>
    <t>Kuuya</t>
  </si>
  <si>
    <t>Yuukou</t>
  </si>
  <si>
    <t>Rinsei</t>
  </si>
  <si>
    <t>TERUKINA</t>
  </si>
  <si>
    <t>Kirara</t>
  </si>
  <si>
    <t>Hirokazu</t>
  </si>
  <si>
    <t>ATSUMI</t>
  </si>
  <si>
    <t>Tetsuma</t>
  </si>
  <si>
    <t>SAGAWA</t>
  </si>
  <si>
    <t>AWAYA</t>
  </si>
  <si>
    <t>Satsuki</t>
  </si>
  <si>
    <t>TAKAHAGI</t>
  </si>
  <si>
    <t>TAKATA</t>
  </si>
  <si>
    <t>TAKINAMI</t>
  </si>
  <si>
    <t>IBARAKI</t>
  </si>
  <si>
    <t>Junya</t>
  </si>
  <si>
    <t>MIYAIRI</t>
  </si>
  <si>
    <t>KOUZINA</t>
  </si>
  <si>
    <t>MANNAMI</t>
  </si>
  <si>
    <t>Shoutarou</t>
  </si>
  <si>
    <t>Yasuaki</t>
  </si>
  <si>
    <t>MURAI</t>
  </si>
  <si>
    <t>TAZIMA</t>
  </si>
  <si>
    <t>HIZIKATA</t>
  </si>
  <si>
    <t>Haruhisa</t>
  </si>
  <si>
    <t>FUZIYA</t>
  </si>
  <si>
    <t>IWASITA</t>
  </si>
  <si>
    <t>TAKENAKA</t>
  </si>
  <si>
    <t>Fumitaka</t>
  </si>
  <si>
    <t>Ryouzi</t>
  </si>
  <si>
    <t>SEKIYA</t>
  </si>
  <si>
    <t>NAKANE</t>
  </si>
  <si>
    <t>Kenzirou</t>
  </si>
  <si>
    <t>HARAYAMA</t>
  </si>
  <si>
    <t>Teruhiko</t>
  </si>
  <si>
    <t>SIRATO</t>
  </si>
  <si>
    <t>KATAHIRA</t>
  </si>
  <si>
    <t>TOOYAMA</t>
  </si>
  <si>
    <t>HANEISI</t>
  </si>
  <si>
    <t>Tsugunosuke</t>
  </si>
  <si>
    <t>Toui</t>
  </si>
  <si>
    <t>KITAZAWA</t>
  </si>
  <si>
    <t>MIYAZIMA</t>
  </si>
  <si>
    <t>HIRASAWA</t>
  </si>
  <si>
    <t>MISUMI</t>
  </si>
  <si>
    <t>NAKAMORI</t>
  </si>
  <si>
    <t>KIKUTANI</t>
  </si>
  <si>
    <t>TERAI</t>
  </si>
  <si>
    <t>OGUCHI</t>
  </si>
  <si>
    <t>KUTSUNAI</t>
  </si>
  <si>
    <t>Kazuaki</t>
  </si>
  <si>
    <t>YOKOSE</t>
  </si>
  <si>
    <t>KAWAUCHIYA</t>
  </si>
  <si>
    <t>MASUI</t>
  </si>
  <si>
    <t>YOSIOKA</t>
  </si>
  <si>
    <t>BITOU</t>
  </si>
  <si>
    <t>Tsukasa</t>
  </si>
  <si>
    <t>NISIMURA</t>
  </si>
  <si>
    <t>TATEBAYASI</t>
  </si>
  <si>
    <t>TOBARI</t>
  </si>
  <si>
    <t>MAENO</t>
  </si>
  <si>
    <t>Ooma</t>
  </si>
  <si>
    <t>Takekiyo</t>
  </si>
  <si>
    <t>Kazufumi</t>
  </si>
  <si>
    <t>TOKIMOTO</t>
  </si>
  <si>
    <t>Michitaka</t>
  </si>
  <si>
    <t>KOMAZAKI</t>
  </si>
  <si>
    <t>FURUTANI</t>
  </si>
  <si>
    <t>SUTOU</t>
  </si>
  <si>
    <t>Ryuudai</t>
  </si>
  <si>
    <t>TOBATA</t>
  </si>
  <si>
    <t>Satosi</t>
  </si>
  <si>
    <t>Asuka</t>
  </si>
  <si>
    <t>ASOU</t>
  </si>
  <si>
    <t>Hideki</t>
  </si>
  <si>
    <t>FUKASAWA</t>
  </si>
  <si>
    <t>YURI</t>
  </si>
  <si>
    <t>Daiya</t>
  </si>
  <si>
    <t>若松</t>
  </si>
  <si>
    <t>中村</t>
  </si>
  <si>
    <t>涼太</t>
  </si>
  <si>
    <t>磯部</t>
  </si>
  <si>
    <t>陽翔</t>
  </si>
  <si>
    <t>大町</t>
  </si>
  <si>
    <t>優太</t>
  </si>
  <si>
    <t>押川</t>
  </si>
  <si>
    <t>秀和</t>
  </si>
  <si>
    <t>後藤</t>
  </si>
  <si>
    <t>蒼羅</t>
  </si>
  <si>
    <t>竹内</t>
  </si>
  <si>
    <t>坂井</t>
  </si>
  <si>
    <t>大騎</t>
  </si>
  <si>
    <t>松浦</t>
  </si>
  <si>
    <t>瑞樹</t>
  </si>
  <si>
    <t>糸数</t>
  </si>
  <si>
    <t>朝慶</t>
  </si>
  <si>
    <t>髙尾</t>
  </si>
  <si>
    <t>雫暉</t>
  </si>
  <si>
    <t>竹添</t>
  </si>
  <si>
    <t>瑛翔</t>
  </si>
  <si>
    <t>谷岡</t>
  </si>
  <si>
    <t>和哉</t>
  </si>
  <si>
    <t>市川</t>
  </si>
  <si>
    <t>遼</t>
  </si>
  <si>
    <t>松岡</t>
  </si>
  <si>
    <t>佳心</t>
  </si>
  <si>
    <t>額賀</t>
  </si>
  <si>
    <t>雄大</t>
  </si>
  <si>
    <t>菊池</t>
  </si>
  <si>
    <t>泰司</t>
  </si>
  <si>
    <t>吉田</t>
  </si>
  <si>
    <t>海人</t>
  </si>
  <si>
    <t>前田</t>
  </si>
  <si>
    <t>康成</t>
  </si>
  <si>
    <t>朔太郎</t>
  </si>
  <si>
    <t>太亮</t>
  </si>
  <si>
    <t>月精</t>
  </si>
  <si>
    <t>蒼太</t>
  </si>
  <si>
    <t>金髙</t>
  </si>
  <si>
    <t>充繕</t>
  </si>
  <si>
    <t>伊藤</t>
  </si>
  <si>
    <t>遼大</t>
  </si>
  <si>
    <t>咲飛</t>
  </si>
  <si>
    <t>岩澤</t>
  </si>
  <si>
    <t>慶史郎</t>
  </si>
  <si>
    <t>山岡</t>
  </si>
  <si>
    <t>海翔</t>
  </si>
  <si>
    <t>矢部</t>
  </si>
  <si>
    <t>司馬</t>
  </si>
  <si>
    <t>川崎</t>
  </si>
  <si>
    <t>悠人</t>
  </si>
  <si>
    <t>佐藤</t>
  </si>
  <si>
    <t>優斗</t>
  </si>
  <si>
    <t>大谷</t>
  </si>
  <si>
    <t>賢太</t>
  </si>
  <si>
    <t>加藤</t>
  </si>
  <si>
    <t>颯大</t>
  </si>
  <si>
    <t>小畑</t>
  </si>
  <si>
    <t>祐人</t>
  </si>
  <si>
    <t>長谷川</t>
  </si>
  <si>
    <t>柊</t>
  </si>
  <si>
    <t>大輝</t>
  </si>
  <si>
    <t>野口</t>
  </si>
  <si>
    <t>治輝</t>
  </si>
  <si>
    <t>根本</t>
  </si>
  <si>
    <t>橋本</t>
  </si>
  <si>
    <t>聖央</t>
  </si>
  <si>
    <t>竹山</t>
  </si>
  <si>
    <t>元基</t>
  </si>
  <si>
    <t>田村</t>
  </si>
  <si>
    <t>隼都</t>
  </si>
  <si>
    <t>松井</t>
  </si>
  <si>
    <t>大樹</t>
  </si>
  <si>
    <t>平野</t>
  </si>
  <si>
    <t>翔大</t>
  </si>
  <si>
    <t>日比野</t>
  </si>
  <si>
    <t>涼馬</t>
  </si>
  <si>
    <t>榊原</t>
  </si>
  <si>
    <t>健人</t>
  </si>
  <si>
    <t>新井</t>
  </si>
  <si>
    <t>航太</t>
  </si>
  <si>
    <t>宗政</t>
  </si>
  <si>
    <t>匠真</t>
  </si>
  <si>
    <t>亀田</t>
  </si>
  <si>
    <t>将史</t>
  </si>
  <si>
    <t>渡邊</t>
  </si>
  <si>
    <t>颯太</t>
  </si>
  <si>
    <t>羚央</t>
  </si>
  <si>
    <t>宇内</t>
  </si>
  <si>
    <t>悠翔</t>
  </si>
  <si>
    <t>垣内</t>
  </si>
  <si>
    <t>友太</t>
  </si>
  <si>
    <t>横山</t>
  </si>
  <si>
    <t>青昊</t>
  </si>
  <si>
    <t>小出</t>
  </si>
  <si>
    <t>宇汰</t>
  </si>
  <si>
    <t>瑛太</t>
  </si>
  <si>
    <t>石丸</t>
  </si>
  <si>
    <t>蓮</t>
  </si>
  <si>
    <t>宇野</t>
  </si>
  <si>
    <t>瑛高</t>
  </si>
  <si>
    <t>葛西</t>
  </si>
  <si>
    <t>康介</t>
  </si>
  <si>
    <t>小泉</t>
  </si>
  <si>
    <t>俊輔</t>
  </si>
  <si>
    <t>高梨</t>
  </si>
  <si>
    <t>凪斗</t>
  </si>
  <si>
    <t>田中</t>
  </si>
  <si>
    <t>光波</t>
  </si>
  <si>
    <t>鶴田</t>
  </si>
  <si>
    <t>幸生</t>
  </si>
  <si>
    <t>鵜澤</t>
  </si>
  <si>
    <t>勇太朗</t>
  </si>
  <si>
    <t>奥</t>
  </si>
  <si>
    <t>陽人</t>
  </si>
  <si>
    <t>片柳</t>
  </si>
  <si>
    <t>碧翔</t>
  </si>
  <si>
    <t>早川</t>
  </si>
  <si>
    <t>耀翔</t>
  </si>
  <si>
    <t>松本</t>
  </si>
  <si>
    <t>徹太</t>
  </si>
  <si>
    <t>石田</t>
  </si>
  <si>
    <t>大戸</t>
  </si>
  <si>
    <t>隆壮</t>
  </si>
  <si>
    <t>中島</t>
  </si>
  <si>
    <t>悠汰</t>
  </si>
  <si>
    <t>中田</t>
  </si>
  <si>
    <t>ジェリコ穏歩</t>
  </si>
  <si>
    <t>引地</t>
  </si>
  <si>
    <t>大介</t>
  </si>
  <si>
    <t>遠藤</t>
  </si>
  <si>
    <t>璃輝</t>
  </si>
  <si>
    <t>石橋</t>
  </si>
  <si>
    <t>一哉</t>
  </si>
  <si>
    <t>宇田</t>
  </si>
  <si>
    <t>拓未</t>
  </si>
  <si>
    <t>泰郎</t>
  </si>
  <si>
    <t>増山</t>
  </si>
  <si>
    <t>波瑠</t>
  </si>
  <si>
    <t>歩夢</t>
  </si>
  <si>
    <t>慎之介</t>
  </si>
  <si>
    <t>椎名</t>
  </si>
  <si>
    <t>駈琉</t>
  </si>
  <si>
    <t>飯塚</t>
  </si>
  <si>
    <t>草太</t>
  </si>
  <si>
    <t>龍也</t>
  </si>
  <si>
    <t>倉本</t>
  </si>
  <si>
    <t>優真</t>
  </si>
  <si>
    <t>龍崎</t>
  </si>
  <si>
    <t>大岳</t>
  </si>
  <si>
    <t>海保</t>
  </si>
  <si>
    <t>輝智</t>
  </si>
  <si>
    <t>安保</t>
  </si>
  <si>
    <t>周翔</t>
  </si>
  <si>
    <t>杉</t>
  </si>
  <si>
    <t>武人</t>
  </si>
  <si>
    <t>津田</t>
  </si>
  <si>
    <t>孟</t>
  </si>
  <si>
    <t>眞部</t>
  </si>
  <si>
    <t>陸</t>
  </si>
  <si>
    <t>箱田</t>
  </si>
  <si>
    <t>晋空</t>
  </si>
  <si>
    <t>宮内</t>
  </si>
  <si>
    <t>亮太</t>
  </si>
  <si>
    <t>高木</t>
  </si>
  <si>
    <t>宏輔</t>
  </si>
  <si>
    <t>山口</t>
  </si>
  <si>
    <t>櫻介</t>
  </si>
  <si>
    <t>吉村</t>
  </si>
  <si>
    <t>暖真</t>
  </si>
  <si>
    <t>横田</t>
  </si>
  <si>
    <t>優弥</t>
  </si>
  <si>
    <t>中野</t>
  </si>
  <si>
    <t>裕也</t>
  </si>
  <si>
    <t>外川</t>
  </si>
  <si>
    <t>懐目</t>
  </si>
  <si>
    <t>丈太郎</t>
  </si>
  <si>
    <t>竜音</t>
  </si>
  <si>
    <t>野内</t>
  </si>
  <si>
    <t>奏汰</t>
  </si>
  <si>
    <t>増田</t>
  </si>
  <si>
    <t>陸空</t>
  </si>
  <si>
    <t>松山</t>
  </si>
  <si>
    <t>悠隼</t>
  </si>
  <si>
    <t>上向井</t>
  </si>
  <si>
    <t>皓翔</t>
  </si>
  <si>
    <t>皆村</t>
  </si>
  <si>
    <t>耕一郎</t>
  </si>
  <si>
    <t>創太</t>
  </si>
  <si>
    <t>富永</t>
  </si>
  <si>
    <t>隆将</t>
  </si>
  <si>
    <t>野田</t>
  </si>
  <si>
    <t>健弥</t>
  </si>
  <si>
    <t>輝太郎</t>
  </si>
  <si>
    <t>髙瀬</t>
  </si>
  <si>
    <t>琉希</t>
  </si>
  <si>
    <t>植村</t>
  </si>
  <si>
    <t>翔</t>
  </si>
  <si>
    <t>琉晟</t>
  </si>
  <si>
    <t>結真</t>
  </si>
  <si>
    <t>岡本</t>
  </si>
  <si>
    <t>俊介</t>
  </si>
  <si>
    <t>石山</t>
  </si>
  <si>
    <t>子竜</t>
  </si>
  <si>
    <t>菊地</t>
  </si>
  <si>
    <t>大和</t>
  </si>
  <si>
    <t>濱野</t>
  </si>
  <si>
    <t>愁</t>
  </si>
  <si>
    <t>恭輔</t>
  </si>
  <si>
    <t>實川</t>
  </si>
  <si>
    <t>玲</t>
  </si>
  <si>
    <t>栗原</t>
  </si>
  <si>
    <t>敬斗</t>
  </si>
  <si>
    <t>原</t>
  </si>
  <si>
    <t>祐希</t>
  </si>
  <si>
    <t>坂本</t>
  </si>
  <si>
    <t>大空</t>
  </si>
  <si>
    <t>竜斗</t>
  </si>
  <si>
    <t>石毛</t>
  </si>
  <si>
    <t>友貴</t>
  </si>
  <si>
    <t>漆畑</t>
  </si>
  <si>
    <t>魁虎</t>
  </si>
  <si>
    <t>崎谷</t>
  </si>
  <si>
    <t>大翔</t>
  </si>
  <si>
    <t>須田</t>
  </si>
  <si>
    <t>心慈</t>
  </si>
  <si>
    <t>熱田</t>
  </si>
  <si>
    <t>蒼麻</t>
  </si>
  <si>
    <t>秋城</t>
  </si>
  <si>
    <t>慶人</t>
  </si>
  <si>
    <t>森川</t>
  </si>
  <si>
    <t>亮祐</t>
  </si>
  <si>
    <t>結城</t>
  </si>
  <si>
    <t>翔和</t>
  </si>
  <si>
    <t>安楽</t>
  </si>
  <si>
    <t>拓海</t>
  </si>
  <si>
    <t>諒太</t>
  </si>
  <si>
    <t>梅野</t>
  </si>
  <si>
    <t>蒼大</t>
  </si>
  <si>
    <t>大川</t>
  </si>
  <si>
    <t>和真</t>
  </si>
  <si>
    <t>瀬戸口</t>
  </si>
  <si>
    <t>暉</t>
  </si>
  <si>
    <t>龍之介</t>
  </si>
  <si>
    <t>南條</t>
  </si>
  <si>
    <t>龍斗</t>
  </si>
  <si>
    <t>片桐</t>
  </si>
  <si>
    <t>大祐</t>
  </si>
  <si>
    <t>手島</t>
  </si>
  <si>
    <t>敬洋</t>
  </si>
  <si>
    <t>速水</t>
  </si>
  <si>
    <t>髙山</t>
  </si>
  <si>
    <t>諒宇</t>
  </si>
  <si>
    <t>安蒜</t>
  </si>
  <si>
    <t>淳志</t>
  </si>
  <si>
    <t>柊司</t>
  </si>
  <si>
    <t>林</t>
  </si>
  <si>
    <t>勇太</t>
  </si>
  <si>
    <t>土田</t>
  </si>
  <si>
    <t>晴人</t>
  </si>
  <si>
    <t>大澤</t>
  </si>
  <si>
    <t>瑞希</t>
  </si>
  <si>
    <t>小森</t>
  </si>
  <si>
    <t>春来</t>
  </si>
  <si>
    <t>菅沼</t>
  </si>
  <si>
    <t>正之助</t>
  </si>
  <si>
    <t>石井</t>
  </si>
  <si>
    <t>佑</t>
  </si>
  <si>
    <t>優世</t>
  </si>
  <si>
    <t>小松</t>
  </si>
  <si>
    <t>由人</t>
  </si>
  <si>
    <t>大野</t>
  </si>
  <si>
    <t>葉琉</t>
  </si>
  <si>
    <t>松茂</t>
  </si>
  <si>
    <t>立樹</t>
  </si>
  <si>
    <t>山田</t>
  </si>
  <si>
    <t>大晟</t>
  </si>
  <si>
    <t>阿久井</t>
  </si>
  <si>
    <t>紅志</t>
  </si>
  <si>
    <t>難波</t>
  </si>
  <si>
    <t>暖人</t>
  </si>
  <si>
    <t>上谷</t>
  </si>
  <si>
    <t>楓飛</t>
  </si>
  <si>
    <t>由良</t>
  </si>
  <si>
    <t>珠理</t>
  </si>
  <si>
    <t>久保埜</t>
  </si>
  <si>
    <t>敦己</t>
  </si>
  <si>
    <t>大森</t>
  </si>
  <si>
    <t>亮太朗</t>
  </si>
  <si>
    <t>井口</t>
  </si>
  <si>
    <t>諒太郎</t>
  </si>
  <si>
    <t>山本</t>
  </si>
  <si>
    <t>智洋</t>
  </si>
  <si>
    <t>久保</t>
  </si>
  <si>
    <t>厚人</t>
  </si>
  <si>
    <t>常田</t>
  </si>
  <si>
    <t>欣吾</t>
  </si>
  <si>
    <t>耕史</t>
  </si>
  <si>
    <t>大井</t>
  </si>
  <si>
    <t>颯人</t>
  </si>
  <si>
    <t>優</t>
  </si>
  <si>
    <t>渕上</t>
  </si>
  <si>
    <t>悠之介</t>
  </si>
  <si>
    <t>池田</t>
  </si>
  <si>
    <t>航太朗</t>
  </si>
  <si>
    <t>金井</t>
  </si>
  <si>
    <t>羽田野</t>
  </si>
  <si>
    <t>泰寛</t>
  </si>
  <si>
    <t>福岡</t>
  </si>
  <si>
    <t>純樹</t>
  </si>
  <si>
    <t>橋爪</t>
  </si>
  <si>
    <t>陽徳</t>
  </si>
  <si>
    <t>中條</t>
  </si>
  <si>
    <t>陽太郎</t>
  </si>
  <si>
    <t>小堺</t>
  </si>
  <si>
    <t>森本</t>
  </si>
  <si>
    <t>涼介</t>
  </si>
  <si>
    <t>隆太</t>
  </si>
  <si>
    <t>深谷</t>
  </si>
  <si>
    <t>凛空</t>
  </si>
  <si>
    <t>内田</t>
  </si>
  <si>
    <t>蒼空</t>
  </si>
  <si>
    <t>儘田</t>
  </si>
  <si>
    <t>稜冬</t>
  </si>
  <si>
    <t>飯野</t>
  </si>
  <si>
    <t>新太</t>
  </si>
  <si>
    <t>押元</t>
  </si>
  <si>
    <t>洸太</t>
  </si>
  <si>
    <t>久米</t>
  </si>
  <si>
    <t>海舟</t>
  </si>
  <si>
    <t>堀井</t>
  </si>
  <si>
    <t>遙佑</t>
  </si>
  <si>
    <t>奥山</t>
  </si>
  <si>
    <t>凱斗</t>
  </si>
  <si>
    <t>小粥</t>
  </si>
  <si>
    <t>隆史</t>
  </si>
  <si>
    <t>藤村</t>
  </si>
  <si>
    <t>達樹</t>
  </si>
  <si>
    <t>三平</t>
  </si>
  <si>
    <t>大智</t>
  </si>
  <si>
    <t>鳴海</t>
  </si>
  <si>
    <t>八雄輝</t>
  </si>
  <si>
    <t>寺師</t>
  </si>
  <si>
    <t>陽音</t>
  </si>
  <si>
    <t>安藤</t>
  </si>
  <si>
    <t>聡志</t>
  </si>
  <si>
    <t>邨田</t>
  </si>
  <si>
    <t>主海</t>
  </si>
  <si>
    <t>平田</t>
  </si>
  <si>
    <t>幸之介</t>
  </si>
  <si>
    <t>村山</t>
  </si>
  <si>
    <t>哲太</t>
  </si>
  <si>
    <t>中須賀</t>
  </si>
  <si>
    <t>晴</t>
  </si>
  <si>
    <t>山中</t>
  </si>
  <si>
    <t>敦史</t>
  </si>
  <si>
    <t>出口</t>
  </si>
  <si>
    <t>輝</t>
  </si>
  <si>
    <t>飯島</t>
  </si>
  <si>
    <t>臣斗</t>
  </si>
  <si>
    <t>髙橋</t>
  </si>
  <si>
    <t>駿</t>
  </si>
  <si>
    <t>桂</t>
  </si>
  <si>
    <t>空吾</t>
  </si>
  <si>
    <t>塚原</t>
  </si>
  <si>
    <t>碧唯</t>
  </si>
  <si>
    <t>麻田</t>
  </si>
  <si>
    <t>竜希</t>
  </si>
  <si>
    <t>白谷</t>
  </si>
  <si>
    <t>下萩原</t>
  </si>
  <si>
    <t>瑛</t>
  </si>
  <si>
    <t>佐久間</t>
  </si>
  <si>
    <t>悠輔</t>
  </si>
  <si>
    <t>水野</t>
  </si>
  <si>
    <t>陽羅</t>
  </si>
  <si>
    <t>大田黒</t>
  </si>
  <si>
    <t>安田</t>
  </si>
  <si>
    <t>結哉</t>
  </si>
  <si>
    <t>齊藤</t>
  </si>
  <si>
    <t>遥人</t>
  </si>
  <si>
    <t>松林</t>
  </si>
  <si>
    <t>晃羽</t>
  </si>
  <si>
    <t>三品</t>
  </si>
  <si>
    <t>和希</t>
  </si>
  <si>
    <t>柊志</t>
  </si>
  <si>
    <t>浅川</t>
  </si>
  <si>
    <t>瑞大</t>
  </si>
  <si>
    <t>誠矢</t>
  </si>
  <si>
    <t>川島</t>
  </si>
  <si>
    <t>知高</t>
  </si>
  <si>
    <t>鹿間</t>
  </si>
  <si>
    <t>倖大</t>
  </si>
  <si>
    <t>田上</t>
  </si>
  <si>
    <t>大生</t>
  </si>
  <si>
    <t>町田</t>
  </si>
  <si>
    <t>浅野</t>
  </si>
  <si>
    <t>航聖</t>
  </si>
  <si>
    <t>虎之介</t>
  </si>
  <si>
    <t>築輝</t>
  </si>
  <si>
    <t>野村</t>
  </si>
  <si>
    <t>豪</t>
  </si>
  <si>
    <t>池上</t>
  </si>
  <si>
    <t>凜空</t>
  </si>
  <si>
    <t>滝澤</t>
  </si>
  <si>
    <t>陸翔</t>
  </si>
  <si>
    <t>藤原</t>
  </si>
  <si>
    <t>藤澤</t>
  </si>
  <si>
    <t>律</t>
  </si>
  <si>
    <t>成島</t>
  </si>
  <si>
    <t>国洋</t>
  </si>
  <si>
    <t>阿久根</t>
  </si>
  <si>
    <t>猛</t>
  </si>
  <si>
    <t>今関</t>
  </si>
  <si>
    <t>俊斗</t>
  </si>
  <si>
    <t>平賀</t>
  </si>
  <si>
    <t>智葵</t>
  </si>
  <si>
    <t>村上</t>
  </si>
  <si>
    <t>悠斗</t>
  </si>
  <si>
    <t>杉山</t>
  </si>
  <si>
    <t>恭涼</t>
  </si>
  <si>
    <t>ノア</t>
  </si>
  <si>
    <t>大桑</t>
  </si>
  <si>
    <t>大知</t>
  </si>
  <si>
    <t>芳賀</t>
  </si>
  <si>
    <t>希</t>
  </si>
  <si>
    <t>川上</t>
  </si>
  <si>
    <t>裕大</t>
  </si>
  <si>
    <t>西尾</t>
  </si>
  <si>
    <t>昊記</t>
  </si>
  <si>
    <t>西脇</t>
  </si>
  <si>
    <t>亮平</t>
  </si>
  <si>
    <t>古賀</t>
  </si>
  <si>
    <t>千裕</t>
  </si>
  <si>
    <t>一登</t>
  </si>
  <si>
    <t>澤野</t>
  </si>
  <si>
    <t>寺田</t>
  </si>
  <si>
    <t>酒井</t>
  </si>
  <si>
    <t>木村</t>
  </si>
  <si>
    <t>煌大</t>
  </si>
  <si>
    <t>小原</t>
  </si>
  <si>
    <t>和也</t>
  </si>
  <si>
    <t>加賀谷</t>
  </si>
  <si>
    <t>太郎</t>
  </si>
  <si>
    <t>泉</t>
  </si>
  <si>
    <t>泰治</t>
  </si>
  <si>
    <t>松戸</t>
  </si>
  <si>
    <t>俊磨</t>
  </si>
  <si>
    <t>一ノ瀬</t>
  </si>
  <si>
    <t>匠将</t>
  </si>
  <si>
    <t>胡桃澤</t>
  </si>
  <si>
    <t>翼</t>
  </si>
  <si>
    <t>松原</t>
  </si>
  <si>
    <t>叶多</t>
  </si>
  <si>
    <t>穴澤</t>
  </si>
  <si>
    <t>拓実</t>
  </si>
  <si>
    <t>鷲谷</t>
  </si>
  <si>
    <t>明郎</t>
  </si>
  <si>
    <t>慎人</t>
  </si>
  <si>
    <t>齋藤</t>
  </si>
  <si>
    <t>諒大</t>
  </si>
  <si>
    <t>佐々木</t>
  </si>
  <si>
    <t>本山</t>
  </si>
  <si>
    <t>陽向</t>
  </si>
  <si>
    <t>多田</t>
  </si>
  <si>
    <t>将志</t>
  </si>
  <si>
    <t>土谷</t>
  </si>
  <si>
    <t>北岸</t>
  </si>
  <si>
    <t>航貴</t>
  </si>
  <si>
    <t>俊祐</t>
  </si>
  <si>
    <t>大木</t>
  </si>
  <si>
    <t>悠</t>
  </si>
  <si>
    <t>益子</t>
  </si>
  <si>
    <t>柊來</t>
  </si>
  <si>
    <t>陸人</t>
  </si>
  <si>
    <t>宮下</t>
  </si>
  <si>
    <t>竜奇</t>
  </si>
  <si>
    <t>熊谷</t>
  </si>
  <si>
    <t>眞大</t>
  </si>
  <si>
    <t>酒巻</t>
  </si>
  <si>
    <t>開</t>
  </si>
  <si>
    <t>紳太郎</t>
  </si>
  <si>
    <t>赤木</t>
  </si>
  <si>
    <t>福田</t>
  </si>
  <si>
    <t>珠吏</t>
  </si>
  <si>
    <t>大塚</t>
  </si>
  <si>
    <t>雷兎</t>
  </si>
  <si>
    <t>大竹</t>
  </si>
  <si>
    <t>雄万</t>
  </si>
  <si>
    <t>下條</t>
  </si>
  <si>
    <t>環</t>
  </si>
  <si>
    <t>牛原</t>
  </si>
  <si>
    <t>基臣</t>
  </si>
  <si>
    <t>峰崎</t>
  </si>
  <si>
    <t>琉空</t>
  </si>
  <si>
    <t>多々良</t>
  </si>
  <si>
    <t>志苑</t>
  </si>
  <si>
    <t>逞智</t>
  </si>
  <si>
    <t>榊</t>
  </si>
  <si>
    <t>昴</t>
  </si>
  <si>
    <t>岡野</t>
  </si>
  <si>
    <t>瑠偉</t>
  </si>
  <si>
    <t>北浪</t>
  </si>
  <si>
    <t>佑磨</t>
  </si>
  <si>
    <t>山﨑</t>
  </si>
  <si>
    <t>陽太</t>
  </si>
  <si>
    <t>岩井</t>
  </si>
  <si>
    <t>志穏</t>
  </si>
  <si>
    <t>小川</t>
  </si>
  <si>
    <t>隼世</t>
  </si>
  <si>
    <t>倫成</t>
  </si>
  <si>
    <t>小林</t>
  </si>
  <si>
    <t>琉輝</t>
  </si>
  <si>
    <t>梅﨑</t>
  </si>
  <si>
    <t>阿虎</t>
  </si>
  <si>
    <t>及川</t>
  </si>
  <si>
    <t>水田</t>
  </si>
  <si>
    <t>恵悟</t>
  </si>
  <si>
    <t>加茂</t>
  </si>
  <si>
    <t>竜馬</t>
  </si>
  <si>
    <t>阿部</t>
  </si>
  <si>
    <t>力</t>
  </si>
  <si>
    <t>拓</t>
  </si>
  <si>
    <t>藤竹</t>
  </si>
  <si>
    <t>裕人</t>
  </si>
  <si>
    <t>矢内</t>
  </si>
  <si>
    <t>翔吾</t>
  </si>
  <si>
    <t>三浦</t>
  </si>
  <si>
    <t>大昇</t>
  </si>
  <si>
    <t>羚司</t>
  </si>
  <si>
    <t>脩</t>
  </si>
  <si>
    <t>平山</t>
  </si>
  <si>
    <t>光希</t>
  </si>
  <si>
    <t>陽</t>
  </si>
  <si>
    <t>島貫</t>
  </si>
  <si>
    <t>勇気</t>
  </si>
  <si>
    <t>河西</t>
  </si>
  <si>
    <t>拓人</t>
  </si>
  <si>
    <t>石川</t>
  </si>
  <si>
    <t>怜樹</t>
  </si>
  <si>
    <t>孝寛</t>
  </si>
  <si>
    <t>長山</t>
  </si>
  <si>
    <t>昊煌</t>
  </si>
  <si>
    <t>畠山</t>
  </si>
  <si>
    <t>暖心</t>
  </si>
  <si>
    <t>永遠</t>
  </si>
  <si>
    <t>田邊</t>
  </si>
  <si>
    <t>湧大</t>
  </si>
  <si>
    <t>岩永</t>
  </si>
  <si>
    <t>大夢</t>
  </si>
  <si>
    <t>愛琉</t>
  </si>
  <si>
    <t>小野</t>
  </si>
  <si>
    <t>太楓</t>
  </si>
  <si>
    <t>上原</t>
  </si>
  <si>
    <t>皆人</t>
  </si>
  <si>
    <t>神谷</t>
  </si>
  <si>
    <t>太陽</t>
  </si>
  <si>
    <t>阪本</t>
  </si>
  <si>
    <t>一紘</t>
  </si>
  <si>
    <t>長島</t>
  </si>
  <si>
    <t>璃空</t>
  </si>
  <si>
    <t>信乃</t>
  </si>
  <si>
    <t>光</t>
  </si>
  <si>
    <t>宮﨑</t>
  </si>
  <si>
    <t>伊大知</t>
  </si>
  <si>
    <t>拓志</t>
  </si>
  <si>
    <t>太一</t>
  </si>
  <si>
    <t>拓磨</t>
  </si>
  <si>
    <t>牧田</t>
  </si>
  <si>
    <t>陽呂</t>
  </si>
  <si>
    <t>矢島</t>
  </si>
  <si>
    <t>道理</t>
  </si>
  <si>
    <t>颯心</t>
  </si>
  <si>
    <t>岡田</t>
  </si>
  <si>
    <t>和磨</t>
  </si>
  <si>
    <t>五十嵐</t>
  </si>
  <si>
    <t>柚希</t>
  </si>
  <si>
    <t>宮本</t>
  </si>
  <si>
    <t>聡太</t>
  </si>
  <si>
    <t>碧人</t>
  </si>
  <si>
    <t>金城</t>
  </si>
  <si>
    <t>碧</t>
  </si>
  <si>
    <t>飯干</t>
  </si>
  <si>
    <t>裕翔</t>
  </si>
  <si>
    <t>佳樹</t>
  </si>
  <si>
    <t>古田島</t>
  </si>
  <si>
    <t>雅弘</t>
  </si>
  <si>
    <t>壮一郎</t>
  </si>
  <si>
    <t>向後</t>
  </si>
  <si>
    <t>勇人</t>
  </si>
  <si>
    <t>谷</t>
  </si>
  <si>
    <t>瑠斗</t>
  </si>
  <si>
    <t>凌斗</t>
  </si>
  <si>
    <t>佑太</t>
  </si>
  <si>
    <t>浮谷</t>
  </si>
  <si>
    <t>泰斗</t>
  </si>
  <si>
    <t>篠原</t>
  </si>
  <si>
    <t>小幡</t>
  </si>
  <si>
    <t>晄世</t>
  </si>
  <si>
    <t>舜</t>
  </si>
  <si>
    <t>航才</t>
  </si>
  <si>
    <t>平家</t>
  </si>
  <si>
    <t>壮馬</t>
  </si>
  <si>
    <t>井上</t>
  </si>
  <si>
    <t>友哉</t>
  </si>
  <si>
    <t>智仁</t>
  </si>
  <si>
    <t>櫻井</t>
  </si>
  <si>
    <t>和輝</t>
  </si>
  <si>
    <t>里見</t>
  </si>
  <si>
    <t>琉真</t>
  </si>
  <si>
    <t>福原</t>
  </si>
  <si>
    <t>将太</t>
  </si>
  <si>
    <t>幸大</t>
  </si>
  <si>
    <t>宮川</t>
  </si>
  <si>
    <t>真宗</t>
  </si>
  <si>
    <t>森田</t>
  </si>
  <si>
    <t>陽之心</t>
  </si>
  <si>
    <t>修斗</t>
  </si>
  <si>
    <t>優輝</t>
  </si>
  <si>
    <t>岩田</t>
  </si>
  <si>
    <t>大悟</t>
  </si>
  <si>
    <t>岸本</t>
  </si>
  <si>
    <t>竜司</t>
  </si>
  <si>
    <t>矢野</t>
  </si>
  <si>
    <t>秀寛</t>
  </si>
  <si>
    <t>佑月</t>
  </si>
  <si>
    <t>中鹿</t>
  </si>
  <si>
    <t>泰誠</t>
  </si>
  <si>
    <t>宮地</t>
  </si>
  <si>
    <t>羚</t>
  </si>
  <si>
    <t>牧野</t>
  </si>
  <si>
    <t>侑青</t>
  </si>
  <si>
    <t>富澤</t>
  </si>
  <si>
    <t>広大</t>
  </si>
  <si>
    <t>健悟</t>
  </si>
  <si>
    <t>箕浦</t>
  </si>
  <si>
    <t>鈴木</t>
  </si>
  <si>
    <t>耕</t>
  </si>
  <si>
    <t>片山</t>
  </si>
  <si>
    <t>聡介</t>
  </si>
  <si>
    <t>河渕</t>
  </si>
  <si>
    <t>亜輝士</t>
  </si>
  <si>
    <t>河東</t>
  </si>
  <si>
    <t>怜</t>
  </si>
  <si>
    <t>星名</t>
  </si>
  <si>
    <t>海晴</t>
  </si>
  <si>
    <t>柿森</t>
  </si>
  <si>
    <t>勇希</t>
  </si>
  <si>
    <t>晴碧</t>
  </si>
  <si>
    <t>西川</t>
  </si>
  <si>
    <t>慶</t>
  </si>
  <si>
    <t>皆木</t>
  </si>
  <si>
    <t>嘉斗</t>
  </si>
  <si>
    <t>安智</t>
  </si>
  <si>
    <t>岡安</t>
  </si>
  <si>
    <t>凛</t>
  </si>
  <si>
    <t>正人</t>
  </si>
  <si>
    <t>愛基</t>
  </si>
  <si>
    <t>天坂</t>
  </si>
  <si>
    <t>駿介</t>
  </si>
  <si>
    <t>軽部</t>
  </si>
  <si>
    <t>篤</t>
  </si>
  <si>
    <t>加藤岡</t>
  </si>
  <si>
    <t>善</t>
  </si>
  <si>
    <t>星野</t>
  </si>
  <si>
    <t>一貴</t>
  </si>
  <si>
    <t>巻田</t>
  </si>
  <si>
    <t>和田</t>
  </si>
  <si>
    <t>陸杜</t>
  </si>
  <si>
    <t>渡邉</t>
  </si>
  <si>
    <t>雄継</t>
  </si>
  <si>
    <t>晃宜</t>
  </si>
  <si>
    <t>暉士</t>
  </si>
  <si>
    <t>髙川</t>
  </si>
  <si>
    <t>煌貴</t>
  </si>
  <si>
    <t>中下</t>
  </si>
  <si>
    <t>丈一</t>
  </si>
  <si>
    <t>相葉</t>
  </si>
  <si>
    <t>巧</t>
  </si>
  <si>
    <t>秋山</t>
  </si>
  <si>
    <t>皓祇</t>
  </si>
  <si>
    <t>松田</t>
  </si>
  <si>
    <t>悠生</t>
  </si>
  <si>
    <t>関</t>
  </si>
  <si>
    <t>真人</t>
  </si>
  <si>
    <t>英明</t>
  </si>
  <si>
    <t>東島</t>
  </si>
  <si>
    <t>健太郎</t>
  </si>
  <si>
    <t>阿比留</t>
  </si>
  <si>
    <t>孝樹</t>
  </si>
  <si>
    <t>正岡</t>
  </si>
  <si>
    <t>奏人</t>
  </si>
  <si>
    <t>桐生</t>
  </si>
  <si>
    <t>奎司</t>
  </si>
  <si>
    <t>島袋</t>
  </si>
  <si>
    <t>一冴</t>
  </si>
  <si>
    <t>花沢</t>
  </si>
  <si>
    <t>直希</t>
  </si>
  <si>
    <t>航輔</t>
  </si>
  <si>
    <t>優人</t>
  </si>
  <si>
    <t>敦康</t>
  </si>
  <si>
    <t>十川</t>
  </si>
  <si>
    <t>煌生</t>
  </si>
  <si>
    <t>琉海</t>
  </si>
  <si>
    <t>髙本</t>
  </si>
  <si>
    <t>隼吾</t>
  </si>
  <si>
    <t>提橋</t>
  </si>
  <si>
    <t>輝一</t>
  </si>
  <si>
    <t>對馬</t>
  </si>
  <si>
    <t>大成</t>
  </si>
  <si>
    <t>川名</t>
  </si>
  <si>
    <t>惟月</t>
  </si>
  <si>
    <t>山内</t>
  </si>
  <si>
    <t>遥太</t>
  </si>
  <si>
    <t>竹村</t>
  </si>
  <si>
    <t>衛二</t>
  </si>
  <si>
    <t>有輝</t>
  </si>
  <si>
    <t>平</t>
  </si>
  <si>
    <t>晴行</t>
  </si>
  <si>
    <t>小柴</t>
  </si>
  <si>
    <t>輝真</t>
  </si>
  <si>
    <t>颯真</t>
  </si>
  <si>
    <t>布川</t>
  </si>
  <si>
    <t>昊</t>
  </si>
  <si>
    <t>本間</t>
  </si>
  <si>
    <t>瑛資</t>
  </si>
  <si>
    <t>塚本</t>
  </si>
  <si>
    <t>琉生</t>
  </si>
  <si>
    <t>優作</t>
  </si>
  <si>
    <t>渡辺</t>
  </si>
  <si>
    <t>貫詠</t>
  </si>
  <si>
    <t>桑畑</t>
  </si>
  <si>
    <t>空季</t>
  </si>
  <si>
    <t>篠﨑</t>
  </si>
  <si>
    <t>海暖</t>
  </si>
  <si>
    <t>蛭田</t>
  </si>
  <si>
    <t>永翔</t>
  </si>
  <si>
    <t>永山</t>
  </si>
  <si>
    <t>碧羽</t>
  </si>
  <si>
    <t>四宮</t>
  </si>
  <si>
    <t>笹野</t>
  </si>
  <si>
    <t>坂上</t>
  </si>
  <si>
    <t>晴麻</t>
  </si>
  <si>
    <t>楠岡</t>
  </si>
  <si>
    <t>並木</t>
  </si>
  <si>
    <t>一啓</t>
  </si>
  <si>
    <t>新地</t>
  </si>
  <si>
    <t>康平</t>
  </si>
  <si>
    <t>優杜</t>
  </si>
  <si>
    <t>風賀</t>
  </si>
  <si>
    <t>奏良</t>
  </si>
  <si>
    <t>嶋井</t>
  </si>
  <si>
    <t>篠村</t>
  </si>
  <si>
    <t>斗基</t>
  </si>
  <si>
    <t>梶原</t>
  </si>
  <si>
    <t>雄貴</t>
  </si>
  <si>
    <t>藤井</t>
  </si>
  <si>
    <t>清雅</t>
  </si>
  <si>
    <t>真田</t>
  </si>
  <si>
    <t>剛瑠</t>
  </si>
  <si>
    <t>猪野</t>
  </si>
  <si>
    <t>温稀</t>
  </si>
  <si>
    <t>福富</t>
  </si>
  <si>
    <t>中嶋</t>
  </si>
  <si>
    <t>飯田</t>
  </si>
  <si>
    <t>凌久</t>
  </si>
  <si>
    <t>田永</t>
  </si>
  <si>
    <t>陽大</t>
  </si>
  <si>
    <t>田辺</t>
  </si>
  <si>
    <t>貴也</t>
  </si>
  <si>
    <t>小早志</t>
  </si>
  <si>
    <t>美徳</t>
  </si>
  <si>
    <t>誠樹</t>
  </si>
  <si>
    <t>純</t>
  </si>
  <si>
    <t>杉原</t>
  </si>
  <si>
    <t>廖</t>
  </si>
  <si>
    <t>炳毅</t>
  </si>
  <si>
    <t>水上</t>
  </si>
  <si>
    <t>はる</t>
  </si>
  <si>
    <t>悠弥</t>
  </si>
  <si>
    <t>悠樹</t>
  </si>
  <si>
    <t>乾</t>
  </si>
  <si>
    <t>新汰</t>
  </si>
  <si>
    <t>悠介</t>
  </si>
  <si>
    <t>藤咲</t>
  </si>
  <si>
    <t>春杜</t>
  </si>
  <si>
    <t>堀口</t>
  </si>
  <si>
    <t>鼎</t>
  </si>
  <si>
    <t>吉崎</t>
  </si>
  <si>
    <t>泰成</t>
  </si>
  <si>
    <t>大津</t>
  </si>
  <si>
    <t>友輝</t>
  </si>
  <si>
    <t>崇</t>
  </si>
  <si>
    <t>悠輝</t>
  </si>
  <si>
    <t>川野</t>
  </si>
  <si>
    <t>太輝</t>
  </si>
  <si>
    <t>温羽</t>
  </si>
  <si>
    <t>啓人</t>
  </si>
  <si>
    <t>織</t>
  </si>
  <si>
    <t>柄</t>
  </si>
  <si>
    <t>皓介</t>
  </si>
  <si>
    <t>秋田</t>
  </si>
  <si>
    <t>逞実</t>
  </si>
  <si>
    <t>青木</t>
  </si>
  <si>
    <t>德留</t>
  </si>
  <si>
    <t>直哉</t>
  </si>
  <si>
    <t>瀬尾</t>
  </si>
  <si>
    <t>祐太郎</t>
  </si>
  <si>
    <t>皓也</t>
  </si>
  <si>
    <t>樹人</t>
  </si>
  <si>
    <t>花房</t>
  </si>
  <si>
    <t>拓登</t>
  </si>
  <si>
    <t>裕一郎</t>
  </si>
  <si>
    <t>隼太郎</t>
  </si>
  <si>
    <t>岳</t>
  </si>
  <si>
    <t>空良</t>
  </si>
  <si>
    <t>淺野</t>
  </si>
  <si>
    <t>琢斗</t>
  </si>
  <si>
    <t>服部</t>
  </si>
  <si>
    <t>蔦木</t>
  </si>
  <si>
    <t>徠人</t>
  </si>
  <si>
    <t>三輪</t>
  </si>
  <si>
    <t>陽希</t>
  </si>
  <si>
    <t>乗貞</t>
  </si>
  <si>
    <t>皓</t>
  </si>
  <si>
    <t>仁太</t>
  </si>
  <si>
    <t>朝雛</t>
  </si>
  <si>
    <t>蒼馬</t>
  </si>
  <si>
    <t>鶴岡</t>
  </si>
  <si>
    <t>誠也</t>
  </si>
  <si>
    <t>石黒</t>
  </si>
  <si>
    <t>瑞人</t>
  </si>
  <si>
    <t>楓斗</t>
  </si>
  <si>
    <t>里舘</t>
  </si>
  <si>
    <t>海政</t>
  </si>
  <si>
    <t>下釜</t>
  </si>
  <si>
    <t>清宮</t>
  </si>
  <si>
    <t>凰太郎</t>
  </si>
  <si>
    <t>陽登</t>
  </si>
  <si>
    <t>畠</t>
  </si>
  <si>
    <t>龍樹</t>
  </si>
  <si>
    <t>開理</t>
  </si>
  <si>
    <t>澤田</t>
  </si>
  <si>
    <t>大地</t>
  </si>
  <si>
    <t>遼平</t>
  </si>
  <si>
    <t>塩田</t>
  </si>
  <si>
    <t>航惺</t>
  </si>
  <si>
    <t>柳生</t>
  </si>
  <si>
    <t>俊晃</t>
  </si>
  <si>
    <t>中垣</t>
  </si>
  <si>
    <t>龍一</t>
  </si>
  <si>
    <t>宇郁</t>
  </si>
  <si>
    <t>河崎</t>
  </si>
  <si>
    <t>雄輝</t>
  </si>
  <si>
    <t>津端</t>
  </si>
  <si>
    <t>直人</t>
  </si>
  <si>
    <t>岩﨑</t>
  </si>
  <si>
    <t>江間</t>
  </si>
  <si>
    <t>谷川</t>
  </si>
  <si>
    <t>浦</t>
  </si>
  <si>
    <t>遥希</t>
  </si>
  <si>
    <t>健太</t>
  </si>
  <si>
    <t>北川</t>
  </si>
  <si>
    <t>雅也</t>
  </si>
  <si>
    <t>惇生</t>
  </si>
  <si>
    <t>賢征</t>
  </si>
  <si>
    <t>智大</t>
  </si>
  <si>
    <t>泉妻</t>
  </si>
  <si>
    <t>智博</t>
  </si>
  <si>
    <t>稲葉</t>
  </si>
  <si>
    <t>弘彰</t>
  </si>
  <si>
    <t>伊吹</t>
  </si>
  <si>
    <t>青悟</t>
  </si>
  <si>
    <t>晃聖</t>
  </si>
  <si>
    <t>陽弥</t>
  </si>
  <si>
    <t>清水</t>
  </si>
  <si>
    <t>舜太</t>
  </si>
  <si>
    <t>杉﨑</t>
  </si>
  <si>
    <t>慶祐</t>
  </si>
  <si>
    <t>高瀬</t>
  </si>
  <si>
    <t>道成</t>
  </si>
  <si>
    <t>立松</t>
  </si>
  <si>
    <t>啓太</t>
  </si>
  <si>
    <t>椿</t>
  </si>
  <si>
    <t>藤田</t>
  </si>
  <si>
    <t>藤本</t>
  </si>
  <si>
    <t>充</t>
  </si>
  <si>
    <t>目黒</t>
  </si>
  <si>
    <t>達也</t>
  </si>
  <si>
    <t>石木</t>
  </si>
  <si>
    <t>晴成</t>
  </si>
  <si>
    <t>慧明</t>
  </si>
  <si>
    <t>亮</t>
  </si>
  <si>
    <t>小谷</t>
  </si>
  <si>
    <t>陽生</t>
  </si>
  <si>
    <t>佑耶</t>
  </si>
  <si>
    <t>辻</t>
  </si>
  <si>
    <t>蓮司</t>
  </si>
  <si>
    <t>颯馬</t>
  </si>
  <si>
    <t>畑中</t>
  </si>
  <si>
    <t>祐紀</t>
  </si>
  <si>
    <t>本名</t>
  </si>
  <si>
    <t>松友</t>
  </si>
  <si>
    <t>壮太</t>
  </si>
  <si>
    <t>一翔</t>
  </si>
  <si>
    <t>伸太朗</t>
  </si>
  <si>
    <t>小山内</t>
  </si>
  <si>
    <t>小笠原</t>
  </si>
  <si>
    <t>俊</t>
  </si>
  <si>
    <t>晏</t>
  </si>
  <si>
    <t>木下</t>
  </si>
  <si>
    <t>諒介</t>
  </si>
  <si>
    <t>古舘</t>
  </si>
  <si>
    <t>悠太</t>
  </si>
  <si>
    <t>小竹</t>
  </si>
  <si>
    <t>市村</t>
  </si>
  <si>
    <t>凛人</t>
  </si>
  <si>
    <t>聡亮</t>
  </si>
  <si>
    <t>西塚</t>
  </si>
  <si>
    <t>信虎</t>
  </si>
  <si>
    <t>旬</t>
  </si>
  <si>
    <t>達斗</t>
  </si>
  <si>
    <t>長船</t>
  </si>
  <si>
    <t>瑞己</t>
  </si>
  <si>
    <t>雅喜</t>
  </si>
  <si>
    <t>田淵</t>
  </si>
  <si>
    <t>遥大</t>
  </si>
  <si>
    <t>遼介</t>
  </si>
  <si>
    <t>颯楽</t>
  </si>
  <si>
    <t>金子</t>
  </si>
  <si>
    <t>月渚</t>
  </si>
  <si>
    <t>宗吾</t>
  </si>
  <si>
    <t>友介</t>
  </si>
  <si>
    <t>稲石</t>
  </si>
  <si>
    <t>尚大郎</t>
  </si>
  <si>
    <t>阿久津</t>
  </si>
  <si>
    <t>輝斗</t>
  </si>
  <si>
    <t>柊介</t>
  </si>
  <si>
    <t>矢路川</t>
  </si>
  <si>
    <t>優介</t>
  </si>
  <si>
    <t>関戸</t>
  </si>
  <si>
    <t>崚大</t>
  </si>
  <si>
    <t>竹田</t>
  </si>
  <si>
    <t>陽風</t>
  </si>
  <si>
    <t>村尾</t>
  </si>
  <si>
    <t>海音</t>
  </si>
  <si>
    <t>赤澤</t>
  </si>
  <si>
    <t>祐音</t>
  </si>
  <si>
    <t>蓮沼</t>
  </si>
  <si>
    <t>英悟</t>
  </si>
  <si>
    <t>柁原</t>
  </si>
  <si>
    <t>陽斗</t>
  </si>
  <si>
    <t>一</t>
  </si>
  <si>
    <t>金澤</t>
  </si>
  <si>
    <t>敬介</t>
  </si>
  <si>
    <t>増村</t>
  </si>
  <si>
    <t>旺建</t>
  </si>
  <si>
    <t>根間</t>
  </si>
  <si>
    <t>稜介</t>
  </si>
  <si>
    <t>陸斗</t>
  </si>
  <si>
    <t>盛田</t>
  </si>
  <si>
    <t>優陽</t>
  </si>
  <si>
    <t>高舘</t>
  </si>
  <si>
    <t>友杜</t>
  </si>
  <si>
    <t>優惺</t>
  </si>
  <si>
    <t>森</t>
  </si>
  <si>
    <t>永松</t>
  </si>
  <si>
    <t>力樹</t>
  </si>
  <si>
    <t>島根</t>
  </si>
  <si>
    <t>琉汰</t>
  </si>
  <si>
    <t>葉陽</t>
  </si>
  <si>
    <t>関口</t>
  </si>
  <si>
    <t>煌己</t>
  </si>
  <si>
    <t>岩本</t>
  </si>
  <si>
    <t>青空</t>
  </si>
  <si>
    <t>慶河</t>
  </si>
  <si>
    <t>意織</t>
  </si>
  <si>
    <t>上野</t>
  </si>
  <si>
    <t>泰馳</t>
  </si>
  <si>
    <t>川畑</t>
  </si>
  <si>
    <t>龍大</t>
  </si>
  <si>
    <t>伸篤</t>
  </si>
  <si>
    <t>上石</t>
  </si>
  <si>
    <t>中川</t>
  </si>
  <si>
    <t>航太郎</t>
  </si>
  <si>
    <t>古川</t>
  </si>
  <si>
    <t>莉久</t>
  </si>
  <si>
    <t>瑞生</t>
  </si>
  <si>
    <t>市原</t>
  </si>
  <si>
    <t>瑞紀</t>
  </si>
  <si>
    <t>兼星</t>
  </si>
  <si>
    <t>岡村</t>
  </si>
  <si>
    <t>琉矢</t>
  </si>
  <si>
    <t>笠水上</t>
  </si>
  <si>
    <t>壮</t>
  </si>
  <si>
    <t>駿太</t>
  </si>
  <si>
    <t>國安</t>
  </si>
  <si>
    <t>雄陽</t>
  </si>
  <si>
    <t>和馬</t>
  </si>
  <si>
    <t>優虎</t>
  </si>
  <si>
    <t>葉茂</t>
  </si>
  <si>
    <t>平舘</t>
  </si>
  <si>
    <t>一樹</t>
  </si>
  <si>
    <t>一心</t>
  </si>
  <si>
    <t>藤崎</t>
  </si>
  <si>
    <t>裕文</t>
  </si>
  <si>
    <t>唯人</t>
  </si>
  <si>
    <t>悠起</t>
  </si>
  <si>
    <t>勇治</t>
  </si>
  <si>
    <t>太田</t>
  </si>
  <si>
    <t>小野寺</t>
  </si>
  <si>
    <t>陽紀</t>
  </si>
  <si>
    <t>久保田</t>
  </si>
  <si>
    <t>樹</t>
  </si>
  <si>
    <t>中澤</t>
  </si>
  <si>
    <t>快斗</t>
  </si>
  <si>
    <t>敬尋</t>
  </si>
  <si>
    <t>省吾</t>
  </si>
  <si>
    <t>柊大</t>
  </si>
  <si>
    <t>颯隼</t>
  </si>
  <si>
    <t>今井</t>
  </si>
  <si>
    <t>健</t>
  </si>
  <si>
    <t>晏可</t>
  </si>
  <si>
    <t>颯哉</t>
  </si>
  <si>
    <t>柳堀</t>
  </si>
  <si>
    <t>翔樹</t>
  </si>
  <si>
    <t>秀彦</t>
  </si>
  <si>
    <t>礁里</t>
  </si>
  <si>
    <t>愛朱</t>
  </si>
  <si>
    <t>嶋田</t>
  </si>
  <si>
    <t>晴弥</t>
  </si>
  <si>
    <t>菅﨑</t>
  </si>
  <si>
    <t>吉野</t>
  </si>
  <si>
    <t>龍成</t>
  </si>
  <si>
    <t>凌央</t>
  </si>
  <si>
    <t>板橋</t>
  </si>
  <si>
    <t>航大</t>
  </si>
  <si>
    <t>秋本</t>
  </si>
  <si>
    <t>日向</t>
  </si>
  <si>
    <t>莞太</t>
  </si>
  <si>
    <t>尾崎</t>
  </si>
  <si>
    <t>佑丞</t>
  </si>
  <si>
    <t>長坪</t>
  </si>
  <si>
    <t>吹野</t>
  </si>
  <si>
    <t>沼田</t>
  </si>
  <si>
    <t>宮崎</t>
  </si>
  <si>
    <t>優希</t>
  </si>
  <si>
    <t>中山</t>
  </si>
  <si>
    <t>幸紀</t>
  </si>
  <si>
    <t>日開</t>
  </si>
  <si>
    <t>弘喜</t>
  </si>
  <si>
    <t>石野</t>
  </si>
  <si>
    <t>裕太</t>
  </si>
  <si>
    <t>萩原</t>
  </si>
  <si>
    <t>翔希</t>
  </si>
  <si>
    <t>高野</t>
  </si>
  <si>
    <t>廉</t>
  </si>
  <si>
    <t>三上</t>
  </si>
  <si>
    <t>駿輝</t>
  </si>
  <si>
    <t>丸山</t>
  </si>
  <si>
    <t>竜門</t>
  </si>
  <si>
    <t>樹幸</t>
  </si>
  <si>
    <t>品川</t>
  </si>
  <si>
    <t>怜臣</t>
  </si>
  <si>
    <t>末森</t>
  </si>
  <si>
    <t>慈虎</t>
  </si>
  <si>
    <t>舟山</t>
  </si>
  <si>
    <t>莉功</t>
  </si>
  <si>
    <t>誠太</t>
  </si>
  <si>
    <t>山大路</t>
  </si>
  <si>
    <t>健斗</t>
  </si>
  <si>
    <t>虹</t>
  </si>
  <si>
    <t>遼成</t>
  </si>
  <si>
    <t>東垣</t>
  </si>
  <si>
    <t>希海</t>
  </si>
  <si>
    <t>幸星</t>
  </si>
  <si>
    <t>稜平</t>
  </si>
  <si>
    <t>薫</t>
  </si>
  <si>
    <t>澤</t>
  </si>
  <si>
    <t>太志</t>
  </si>
  <si>
    <t>良太</t>
  </si>
  <si>
    <t>瑛斗</t>
  </si>
  <si>
    <t>押切</t>
  </si>
  <si>
    <t>鏡弥</t>
  </si>
  <si>
    <t>成田</t>
  </si>
  <si>
    <t>勇士</t>
  </si>
  <si>
    <t>吉弘</t>
  </si>
  <si>
    <t>大河原</t>
  </si>
  <si>
    <t>森兼</t>
  </si>
  <si>
    <t>敏幸</t>
  </si>
  <si>
    <t>溝江</t>
  </si>
  <si>
    <t>勇斗</t>
  </si>
  <si>
    <t>爽生</t>
  </si>
  <si>
    <t>豊田</t>
  </si>
  <si>
    <t>恭也</t>
  </si>
  <si>
    <t>藤橋</t>
  </si>
  <si>
    <t>亮太郎</t>
  </si>
  <si>
    <t>八幡</t>
  </si>
  <si>
    <t>恭介</t>
  </si>
  <si>
    <t>輪千</t>
  </si>
  <si>
    <t>浄司</t>
  </si>
  <si>
    <t>進藤</t>
  </si>
  <si>
    <t>瀧澤</t>
  </si>
  <si>
    <t>海斗</t>
  </si>
  <si>
    <t>武岡</t>
  </si>
  <si>
    <t>世航</t>
  </si>
  <si>
    <t>田原</t>
  </si>
  <si>
    <t>松永</t>
  </si>
  <si>
    <t>勇輝</t>
  </si>
  <si>
    <t>馬原</t>
  </si>
  <si>
    <t>浩志郎</t>
  </si>
  <si>
    <t>八木澤</t>
  </si>
  <si>
    <t>透</t>
  </si>
  <si>
    <t>昊貴</t>
  </si>
  <si>
    <t>小山</t>
  </si>
  <si>
    <t>真拓</t>
  </si>
  <si>
    <t>権治</t>
  </si>
  <si>
    <t>ハッサン</t>
  </si>
  <si>
    <t>アイマン</t>
  </si>
  <si>
    <t>丸金</t>
  </si>
  <si>
    <t>汰空海</t>
  </si>
  <si>
    <t>大槻</t>
  </si>
  <si>
    <t>駿斗</t>
  </si>
  <si>
    <t>小栗</t>
  </si>
  <si>
    <t>小島</t>
  </si>
  <si>
    <t>圭倫</t>
  </si>
  <si>
    <t>斎藤</t>
  </si>
  <si>
    <t>翔真</t>
  </si>
  <si>
    <t>坂口</t>
  </si>
  <si>
    <t>穂太</t>
  </si>
  <si>
    <t>瑛汰</t>
  </si>
  <si>
    <t>杉田</t>
  </si>
  <si>
    <t>遥翔</t>
  </si>
  <si>
    <t>健一</t>
  </si>
  <si>
    <t>結良</t>
  </si>
  <si>
    <t>手塚</t>
  </si>
  <si>
    <t>尚</t>
  </si>
  <si>
    <t>仲川</t>
  </si>
  <si>
    <t>拓駈</t>
  </si>
  <si>
    <t>壌</t>
  </si>
  <si>
    <t>前川</t>
  </si>
  <si>
    <t>拓斗</t>
  </si>
  <si>
    <t>又吉</t>
  </si>
  <si>
    <t>皓大</t>
  </si>
  <si>
    <t>遥哉</t>
  </si>
  <si>
    <t>佑岳</t>
  </si>
  <si>
    <t>柏葉</t>
  </si>
  <si>
    <t>瀬見</t>
  </si>
  <si>
    <t>竹谷</t>
  </si>
  <si>
    <t>宙大</t>
  </si>
  <si>
    <t>龍司</t>
  </si>
  <si>
    <t>大河</t>
  </si>
  <si>
    <t>小國</t>
  </si>
  <si>
    <t>利玖汰</t>
  </si>
  <si>
    <t>田沼</t>
  </si>
  <si>
    <t>翔輝</t>
  </si>
  <si>
    <t>唐澤</t>
  </si>
  <si>
    <t>重城</t>
  </si>
  <si>
    <t>尚大</t>
  </si>
  <si>
    <t>敦賀</t>
  </si>
  <si>
    <t>美藤</t>
  </si>
  <si>
    <t>悠海</t>
  </si>
  <si>
    <t>煌人</t>
  </si>
  <si>
    <t>廣瀬</t>
  </si>
  <si>
    <t>賢之介</t>
  </si>
  <si>
    <t>平木</t>
  </si>
  <si>
    <t>仁</t>
  </si>
  <si>
    <t>舛中</t>
  </si>
  <si>
    <t>あさひ</t>
  </si>
  <si>
    <t>永峰</t>
  </si>
  <si>
    <t>陽彩</t>
  </si>
  <si>
    <t>幸太郎</t>
  </si>
  <si>
    <t>築山</t>
  </si>
  <si>
    <t>綾人</t>
  </si>
  <si>
    <t>新居田</t>
  </si>
  <si>
    <t>晴信</t>
  </si>
  <si>
    <t>内藤</t>
  </si>
  <si>
    <t>亀井</t>
  </si>
  <si>
    <t>元己</t>
  </si>
  <si>
    <t>所谷</t>
  </si>
  <si>
    <t>吉川</t>
  </si>
  <si>
    <t>安琉</t>
  </si>
  <si>
    <t>和己</t>
  </si>
  <si>
    <t>上岡</t>
  </si>
  <si>
    <t>煌</t>
  </si>
  <si>
    <t>謙真</t>
  </si>
  <si>
    <t>朔也</t>
  </si>
  <si>
    <t>草薙</t>
  </si>
  <si>
    <t>洸志</t>
  </si>
  <si>
    <t>莉一郎</t>
  </si>
  <si>
    <t>小用</t>
  </si>
  <si>
    <t>石塚</t>
  </si>
  <si>
    <t>雅大</t>
  </si>
  <si>
    <t>小池</t>
  </si>
  <si>
    <t>翔太</t>
  </si>
  <si>
    <t>大島</t>
  </si>
  <si>
    <t>笹岡</t>
  </si>
  <si>
    <t>城尾</t>
  </si>
  <si>
    <t>大和田</t>
  </si>
  <si>
    <t>海洋</t>
  </si>
  <si>
    <t>春樹</t>
  </si>
  <si>
    <t>高橋</t>
  </si>
  <si>
    <t>空也</t>
  </si>
  <si>
    <t>優光</t>
  </si>
  <si>
    <t>湯浅</t>
  </si>
  <si>
    <t>小嶌</t>
  </si>
  <si>
    <t>勇成</t>
  </si>
  <si>
    <t>稟生</t>
  </si>
  <si>
    <t>松尾</t>
  </si>
  <si>
    <t>航希</t>
  </si>
  <si>
    <t>照喜名</t>
  </si>
  <si>
    <t>怜央</t>
  </si>
  <si>
    <t>耀楽々</t>
  </si>
  <si>
    <t>陽一</t>
  </si>
  <si>
    <t>暖也</t>
  </si>
  <si>
    <t>貫太</t>
  </si>
  <si>
    <t>雅人</t>
  </si>
  <si>
    <t>熱海</t>
  </si>
  <si>
    <t>拓郎</t>
  </si>
  <si>
    <t>鉄馬</t>
  </si>
  <si>
    <t>佐川</t>
  </si>
  <si>
    <t>晴来</t>
  </si>
  <si>
    <t>洸祐</t>
  </si>
  <si>
    <t>厚志</t>
  </si>
  <si>
    <t>明来</t>
  </si>
  <si>
    <t>粟屋</t>
  </si>
  <si>
    <t>颯月</t>
  </si>
  <si>
    <t>徹平</t>
  </si>
  <si>
    <t>高萩</t>
  </si>
  <si>
    <t>友生</t>
  </si>
  <si>
    <t>奏空</t>
  </si>
  <si>
    <t>桂大</t>
  </si>
  <si>
    <t>柊哉</t>
  </si>
  <si>
    <t>凌真</t>
  </si>
  <si>
    <t>功大</t>
  </si>
  <si>
    <t>玲汰</t>
  </si>
  <si>
    <t>佑季</t>
  </si>
  <si>
    <t>髙田</t>
  </si>
  <si>
    <t>滝浪</t>
  </si>
  <si>
    <t>瑛大</t>
  </si>
  <si>
    <t>茨木</t>
  </si>
  <si>
    <t>淳也</t>
  </si>
  <si>
    <t>笠井</t>
  </si>
  <si>
    <t>耀暁</t>
  </si>
  <si>
    <t>実</t>
  </si>
  <si>
    <t>宮入</t>
  </si>
  <si>
    <t>章統</t>
  </si>
  <si>
    <t>神品</t>
  </si>
  <si>
    <t>栄士</t>
  </si>
  <si>
    <t>萬波</t>
  </si>
  <si>
    <t>穐田</t>
  </si>
  <si>
    <t>悠真</t>
  </si>
  <si>
    <t>原田</t>
  </si>
  <si>
    <t>悠希</t>
  </si>
  <si>
    <t>翔太郎</t>
  </si>
  <si>
    <t>友野</t>
  </si>
  <si>
    <t>靖明</t>
  </si>
  <si>
    <t>一輝</t>
  </si>
  <si>
    <t>村井</t>
  </si>
  <si>
    <t>映太</t>
  </si>
  <si>
    <t>田島</t>
  </si>
  <si>
    <t>琉成</t>
  </si>
  <si>
    <t>拓貴</t>
  </si>
  <si>
    <t>土方</t>
  </si>
  <si>
    <t>悠久</t>
  </si>
  <si>
    <t>博輝</t>
  </si>
  <si>
    <t>藤谷</t>
  </si>
  <si>
    <t>岩下</t>
  </si>
  <si>
    <t>侑誠</t>
  </si>
  <si>
    <t>竹中</t>
  </si>
  <si>
    <t>文隆</t>
  </si>
  <si>
    <t>新田</t>
  </si>
  <si>
    <t>涼路</t>
  </si>
  <si>
    <t>関谷</t>
  </si>
  <si>
    <t>中根</t>
  </si>
  <si>
    <t>健仁郎</t>
  </si>
  <si>
    <t>原山</t>
  </si>
  <si>
    <t>輝彦</t>
  </si>
  <si>
    <t>相澤</t>
  </si>
  <si>
    <t>直也</t>
  </si>
  <si>
    <t>白戸</t>
  </si>
  <si>
    <t>佑樹</t>
  </si>
  <si>
    <t>片平</t>
  </si>
  <si>
    <t>孝太朗</t>
  </si>
  <si>
    <t>遠山</t>
  </si>
  <si>
    <t>羽石</t>
  </si>
  <si>
    <t>継之介</t>
  </si>
  <si>
    <t>柊威</t>
  </si>
  <si>
    <t>北澤</t>
  </si>
  <si>
    <t>旺典</t>
  </si>
  <si>
    <t>宮島</t>
  </si>
  <si>
    <t>一旗</t>
  </si>
  <si>
    <t>晴真</t>
  </si>
  <si>
    <t>青山</t>
  </si>
  <si>
    <t>竣哉</t>
  </si>
  <si>
    <t>川井</t>
  </si>
  <si>
    <t>光喜</t>
  </si>
  <si>
    <t>慧汰</t>
  </si>
  <si>
    <t>平澤</t>
  </si>
  <si>
    <t>昂大</t>
  </si>
  <si>
    <t>三角</t>
  </si>
  <si>
    <t>優朔</t>
  </si>
  <si>
    <t>中森</t>
  </si>
  <si>
    <t>菊谷</t>
  </si>
  <si>
    <t>寺井</t>
  </si>
  <si>
    <t>岩崎</t>
  </si>
  <si>
    <t>琉威</t>
  </si>
  <si>
    <t>小口</t>
  </si>
  <si>
    <t>海</t>
  </si>
  <si>
    <t>沓内</t>
  </si>
  <si>
    <t>滉太</t>
  </si>
  <si>
    <t>田崎</t>
  </si>
  <si>
    <t>颯柊</t>
  </si>
  <si>
    <t>結蒔</t>
  </si>
  <si>
    <t>澁谷</t>
  </si>
  <si>
    <t>一彰</t>
  </si>
  <si>
    <t>想来</t>
  </si>
  <si>
    <t>光佑</t>
  </si>
  <si>
    <t>横瀬</t>
  </si>
  <si>
    <t>貴央</t>
  </si>
  <si>
    <t>拓翔</t>
  </si>
  <si>
    <t>稜河</t>
  </si>
  <si>
    <t>佑馬</t>
  </si>
  <si>
    <t>川内谷</t>
  </si>
  <si>
    <t>温貴</t>
  </si>
  <si>
    <t>増井</t>
  </si>
  <si>
    <t>吉岡</t>
  </si>
  <si>
    <t>昂聖</t>
  </si>
  <si>
    <t>尾藤</t>
  </si>
  <si>
    <t>司瑳</t>
  </si>
  <si>
    <t>西村</t>
  </si>
  <si>
    <t>直澄</t>
  </si>
  <si>
    <t>遥叶</t>
  </si>
  <si>
    <t>木頭</t>
  </si>
  <si>
    <t>館林</t>
  </si>
  <si>
    <t>卓真</t>
  </si>
  <si>
    <t>戸張</t>
  </si>
  <si>
    <t>真太朗</t>
  </si>
  <si>
    <t>前野</t>
  </si>
  <si>
    <t>颯志</t>
  </si>
  <si>
    <t>凰真</t>
  </si>
  <si>
    <t>佐祐</t>
  </si>
  <si>
    <t>壮清</t>
  </si>
  <si>
    <t>一史</t>
  </si>
  <si>
    <t>時本</t>
  </si>
  <si>
    <t>理孝</t>
  </si>
  <si>
    <t>駒﨑</t>
  </si>
  <si>
    <t>古谷</t>
  </si>
  <si>
    <t>凌大</t>
  </si>
  <si>
    <t>坂野</t>
  </si>
  <si>
    <t>首藤</t>
  </si>
  <si>
    <t>洸樹</t>
  </si>
  <si>
    <t>應介</t>
  </si>
  <si>
    <t>鳥羽田</t>
  </si>
  <si>
    <t>笑</t>
  </si>
  <si>
    <t>岩朝</t>
  </si>
  <si>
    <t>惺矢</t>
  </si>
  <si>
    <t>玉置</t>
  </si>
  <si>
    <t>聡</t>
  </si>
  <si>
    <t>今田</t>
  </si>
  <si>
    <t>飛鳥</t>
  </si>
  <si>
    <t>星也</t>
  </si>
  <si>
    <t>朝生</t>
  </si>
  <si>
    <t>英輝</t>
  </si>
  <si>
    <t>夢秋</t>
  </si>
  <si>
    <t>深澤</t>
  </si>
  <si>
    <t>颯</t>
  </si>
  <si>
    <t>由利</t>
  </si>
  <si>
    <t>奈也</t>
  </si>
  <si>
    <t>稜</t>
  </si>
  <si>
    <t>増野</t>
  </si>
  <si>
    <t>弘汰</t>
  </si>
  <si>
    <t>ﾅｶﾑﾗ</t>
  </si>
  <si>
    <t>ﾘｮｳﾀ</t>
  </si>
  <si>
    <t>ｲｿﾍﾞ</t>
  </si>
  <si>
    <t>ﾊﾙﾄ</t>
  </si>
  <si>
    <t>ｵｵﾏﾁ</t>
  </si>
  <si>
    <t>ﾕｳﾀ</t>
  </si>
  <si>
    <t>ｵｼｶﾜ</t>
  </si>
  <si>
    <t>ｼｭｳﾜ</t>
  </si>
  <si>
    <t>ｺﾞﾄｳ</t>
  </si>
  <si>
    <t>ｿﾗ</t>
  </si>
  <si>
    <t>ﾀｹｳﾁ</t>
  </si>
  <si>
    <t>ｻｶｲ</t>
  </si>
  <si>
    <t>ﾀｲｷ</t>
  </si>
  <si>
    <t>ﾏﾂｳﾗ</t>
  </si>
  <si>
    <t>ﾐｽﾞｷ</t>
  </si>
  <si>
    <t>ｲﾄｶｽﾞ</t>
  </si>
  <si>
    <t>ﾁｮｳｹｲ</t>
  </si>
  <si>
    <t>ﾀｶｵ</t>
  </si>
  <si>
    <t>ｼｽﾞｷ</t>
  </si>
  <si>
    <t>ﾀｹｿﾞｴ</t>
  </si>
  <si>
    <t>ｱｷﾄ</t>
  </si>
  <si>
    <t>ﾀﾆｵｶ</t>
  </si>
  <si>
    <t>ｶｽﾞﾔ</t>
  </si>
  <si>
    <t>ｲﾁｶﾜ</t>
  </si>
  <si>
    <t>ﾘｮｳ</t>
  </si>
  <si>
    <t>ﾏﾂｵｶ</t>
  </si>
  <si>
    <t>ｹｲｼﾝ</t>
  </si>
  <si>
    <t>ﾇｶｶﾞ</t>
  </si>
  <si>
    <t>ｷｸﾁ</t>
  </si>
  <si>
    <t>ﾀｲｼﾞ</t>
  </si>
  <si>
    <t>ﾖｼﾀﾞ</t>
  </si>
  <si>
    <t>ｶｲﾄ</t>
  </si>
  <si>
    <t>ﾏｴﾀﾞ</t>
  </si>
  <si>
    <t>ｺｳｾｲ</t>
  </si>
  <si>
    <t>ｻｸﾀﾛｳ</t>
  </si>
  <si>
    <t>ﾀﾞｲｽｹ</t>
  </si>
  <si>
    <t>ｹﾞｯｾｲ</t>
  </si>
  <si>
    <t>ｿｳﾀ</t>
  </si>
  <si>
    <t>ｶﾈﾀｶ</t>
  </si>
  <si>
    <t>ﾐﾂﾖｼ</t>
  </si>
  <si>
    <t>ｲﾄｳ</t>
  </si>
  <si>
    <t>ｻｸﾄ</t>
  </si>
  <si>
    <t>ｲﾜｻﾜ</t>
  </si>
  <si>
    <t>ｹｲｼﾛｳ</t>
  </si>
  <si>
    <t>ﾔﾏｵｶ</t>
  </si>
  <si>
    <t>ﾔﾍﾞ</t>
  </si>
  <si>
    <t>ｶｽﾞﾏ</t>
  </si>
  <si>
    <t>ｶﾜｻｷ</t>
  </si>
  <si>
    <t>ｻﾄｳ</t>
  </si>
  <si>
    <t>ﾕｳﾄ</t>
  </si>
  <si>
    <t>ｵｵﾀﾆ</t>
  </si>
  <si>
    <t>ｹﾝﾀ</t>
  </si>
  <si>
    <t>ｶﾄｳ</t>
  </si>
  <si>
    <t>ｵﾊﾞﾀ</t>
  </si>
  <si>
    <t>ﾊｾｶﾞﾜ</t>
  </si>
  <si>
    <t>ｼｭｳ</t>
  </si>
  <si>
    <t>ﾀﾞｲｷ</t>
  </si>
  <si>
    <t>ﾉｸﾞﾁ</t>
  </si>
  <si>
    <t>ﾊﾙｷ</t>
  </si>
  <si>
    <t>ﾈﾓﾄ</t>
  </si>
  <si>
    <t>ﾊｼﾓﾄ</t>
  </si>
  <si>
    <t>ｼｮｳ</t>
  </si>
  <si>
    <t>ﾀｹﾔﾏ</t>
  </si>
  <si>
    <t>ｹﾞﾝｷ</t>
  </si>
  <si>
    <t>ﾀﾑﾗ</t>
  </si>
  <si>
    <t>ﾊﾔﾄ</t>
  </si>
  <si>
    <t>ﾏﾂｲ</t>
  </si>
  <si>
    <t>ﾋﾗﾉ</t>
  </si>
  <si>
    <t>ｼｮｳﾀ</t>
  </si>
  <si>
    <t>ﾋﾋﾞﾉ</t>
  </si>
  <si>
    <t>ｽｽﾞﾏ</t>
  </si>
  <si>
    <t>ｻｶｷﾊﾞﾗ</t>
  </si>
  <si>
    <t>ｹﾝﾄ</t>
  </si>
  <si>
    <t>ｱﾗｲ</t>
  </si>
  <si>
    <t>ｺｳﾀ</t>
  </si>
  <si>
    <t>ﾑﾈﾏｻ</t>
  </si>
  <si>
    <t>ﾀｸﾏ</t>
  </si>
  <si>
    <t>ｶﾒﾀﾞ</t>
  </si>
  <si>
    <t>ﾏｻｼ</t>
  </si>
  <si>
    <t>ﾜﾀﾅﾍﾞ</t>
  </si>
  <si>
    <t>ﾚｵ</t>
  </si>
  <si>
    <t>ｳﾅｲ</t>
  </si>
  <si>
    <t>ﾖｺﾔﾏ</t>
  </si>
  <si>
    <t>ｾｲｺﾞ</t>
  </si>
  <si>
    <t>ｺｲﾃﾞ</t>
  </si>
  <si>
    <t>ｳﾀ</t>
  </si>
  <si>
    <t>ｴｲﾀ</t>
  </si>
  <si>
    <t>ｲｼﾏﾙ</t>
  </si>
  <si>
    <t>ﾚﾝ</t>
  </si>
  <si>
    <t>ｳﾉ</t>
  </si>
  <si>
    <t>ｶｻｲ</t>
  </si>
  <si>
    <t>ｺｳｽｹ</t>
  </si>
  <si>
    <t>ｺｲｽﾞﾐ</t>
  </si>
  <si>
    <t>ｼｭﾝｽｹ</t>
  </si>
  <si>
    <t>ﾀｶﾅｼ</t>
  </si>
  <si>
    <t>ﾅｷﾞﾄ</t>
  </si>
  <si>
    <t>ﾀﾅｶ</t>
  </si>
  <si>
    <t>ｺｳﾊ</t>
  </si>
  <si>
    <t>ﾂﾙﾀ</t>
  </si>
  <si>
    <t>ｳｻﾞﾜ</t>
  </si>
  <si>
    <t>ﾕｳﾀﾛｳ</t>
  </si>
  <si>
    <t>ｵｸ</t>
  </si>
  <si>
    <t>ｶﾀﾔﾅｷﾞ</t>
  </si>
  <si>
    <t>ﾘｸﾄ</t>
  </si>
  <si>
    <t>ﾊﾔｶﾜ</t>
  </si>
  <si>
    <t>ﾏﾂﾓﾄ</t>
  </si>
  <si>
    <t>ﾃｯﾀ</t>
  </si>
  <si>
    <t>ｲｼﾀﾞ</t>
  </si>
  <si>
    <t>ｵｵﾄﾞ</t>
  </si>
  <si>
    <t>ﾀｶﾏｻ</t>
  </si>
  <si>
    <t>ﾅｶｼﾞﾏ</t>
  </si>
  <si>
    <t>ﾅｶﾀ</t>
  </si>
  <si>
    <t>ｼﾞｪﾘｺﾉｱ</t>
  </si>
  <si>
    <t>ﾋｷﾁ</t>
  </si>
  <si>
    <t>ｴﾝﾄﾞｳ</t>
  </si>
  <si>
    <t>ﾘｷ</t>
  </si>
  <si>
    <t>ｲｼﾊﾞｼ</t>
  </si>
  <si>
    <t>ｳﾀﾞ</t>
  </si>
  <si>
    <t>ﾀｸﾐ</t>
  </si>
  <si>
    <t>ﾀｲﾛｳ</t>
  </si>
  <si>
    <t>ﾏｽﾔﾏ</t>
  </si>
  <si>
    <t>ﾊﾙ</t>
  </si>
  <si>
    <t>ｱﾕﾑ</t>
  </si>
  <si>
    <t>ｼﾝﾉｽｹ</t>
  </si>
  <si>
    <t>ｼｲﾅ</t>
  </si>
  <si>
    <t>ｶｹﾙ</t>
  </si>
  <si>
    <t>ｲｲｽﾞｶ</t>
  </si>
  <si>
    <t>ﾘｭｳﾔ</t>
  </si>
  <si>
    <t>ｸﾗﾓﾄ</t>
  </si>
  <si>
    <t>ﾕｳﾏ</t>
  </si>
  <si>
    <t>ﾘｭｳｻﾞｷ</t>
  </si>
  <si>
    <t>ﾀｲｶﾞ</t>
  </si>
  <si>
    <t>ｶｲﾎ</t>
  </si>
  <si>
    <t>ﾃﾙﾄﾓ</t>
  </si>
  <si>
    <t>ｱﾎﾞ</t>
  </si>
  <si>
    <t>ｼｭｳﾄ</t>
  </si>
  <si>
    <t>ｽｷﾞ</t>
  </si>
  <si>
    <t>ﾀｹﾄ</t>
  </si>
  <si>
    <t>ﾂﾀﾞ</t>
  </si>
  <si>
    <t>ﾊｼﾞﾒ</t>
  </si>
  <si>
    <t>ﾏﾅﾍﾞ</t>
  </si>
  <si>
    <t>ﾘｸ</t>
  </si>
  <si>
    <t>ﾊｺﾀﾞ</t>
  </si>
  <si>
    <t>ｸﾆﾀｶ</t>
  </si>
  <si>
    <t>ﾐﾔｳﾁ</t>
  </si>
  <si>
    <t>ﾀｶｷﾞ</t>
  </si>
  <si>
    <t>ﾔﾏｸﾞﾁ</t>
  </si>
  <si>
    <t>ｵｳｽｹ</t>
  </si>
  <si>
    <t>ﾖｼﾑﾗ</t>
  </si>
  <si>
    <t>ﾊﾙﾏ</t>
  </si>
  <si>
    <t>ﾖｺﾀ</t>
  </si>
  <si>
    <t>ﾕｳﾔ</t>
  </si>
  <si>
    <t>ﾅｶﾉ</t>
  </si>
  <si>
    <t>ﾄｶﾞﾜ</t>
  </si>
  <si>
    <t>ﾅﾂﾒ</t>
  </si>
  <si>
    <t>ｼﾞｮｳﾀﾛｳ</t>
  </si>
  <si>
    <t>ﾘｭｳﾄ</t>
  </si>
  <si>
    <t>ﾉｳﾁ</t>
  </si>
  <si>
    <t>ﾏｽﾀﾞ</t>
  </si>
  <si>
    <t>ﾏﾂﾔﾏ</t>
  </si>
  <si>
    <t>ｳｴﾑｶｲ</t>
  </si>
  <si>
    <t>ﾋﾛﾄ</t>
  </si>
  <si>
    <t>ﾐﾅﾑﾗ</t>
  </si>
  <si>
    <t>ｺｳｲﾁﾛｳ</t>
  </si>
  <si>
    <t>ﾄﾐﾅｶﾞ</t>
  </si>
  <si>
    <t>ﾘｭｳﾏ</t>
  </si>
  <si>
    <t>ﾉﾀﾞ</t>
  </si>
  <si>
    <t>ｹﾝﾔ</t>
  </si>
  <si>
    <t>ｺｳﾀﾛｳ</t>
  </si>
  <si>
    <t>ﾀｶｾ</t>
  </si>
  <si>
    <t>ﾘｭｳｷ</t>
  </si>
  <si>
    <t>ｳｴﾑﾗ</t>
  </si>
  <si>
    <t>ﾘｭｳｾｲ</t>
  </si>
  <si>
    <t>ﾕｲﾏ</t>
  </si>
  <si>
    <t>ｵｶﾓﾄ</t>
  </si>
  <si>
    <t>ｲｼﾔﾏ</t>
  </si>
  <si>
    <t>ｼﾘｭｳ</t>
  </si>
  <si>
    <t>ﾔﾏﾄ</t>
  </si>
  <si>
    <t>ﾊﾏﾉ</t>
  </si>
  <si>
    <t>ｷｮｳｽｹ</t>
  </si>
  <si>
    <t>ｼﾞﾂｶﾜ</t>
  </si>
  <si>
    <t>ﾚｲ</t>
  </si>
  <si>
    <t>ｸﾘﾊﾗ</t>
  </si>
  <si>
    <t>ｹｲﾄ</t>
  </si>
  <si>
    <t>ﾊﾗ</t>
  </si>
  <si>
    <t>ﾕｳｷ</t>
  </si>
  <si>
    <t>ｻｶﾓﾄ</t>
  </si>
  <si>
    <t>ｲｼｹﾞ</t>
  </si>
  <si>
    <t>ｳﾙｼﾊﾞﾀ</t>
  </si>
  <si>
    <t>ｻｷﾀﾆ</t>
  </si>
  <si>
    <t>ｽﾀﾞ</t>
  </si>
  <si>
    <t xml:space="preserve"> ｼﾝｼﾞ</t>
  </si>
  <si>
    <t>ｱﾂﾀ</t>
  </si>
  <si>
    <t>ｿｳﾏ</t>
  </si>
  <si>
    <t>ｱｷｼﾛ</t>
  </si>
  <si>
    <t>ﾓﾘｶﾜ</t>
  </si>
  <si>
    <t>ﾘｮｳｽｹ</t>
  </si>
  <si>
    <t>ﾄﾜ</t>
  </si>
  <si>
    <t>ｱﾝﾗｸ</t>
  </si>
  <si>
    <t>ｳﾒﾉ</t>
  </si>
  <si>
    <t>ｵｵｶﾜ</t>
  </si>
  <si>
    <t>ｾﾄｸﾞﾁ</t>
  </si>
  <si>
    <t>ﾃﾙ</t>
  </si>
  <si>
    <t>ﾘｭｳﾉｽｹ</t>
  </si>
  <si>
    <t>ﾅﾝｼﾞｮｳ</t>
  </si>
  <si>
    <t>ｶﾀｷﾞﾘ</t>
  </si>
  <si>
    <t>ﾃｼﾏ</t>
  </si>
  <si>
    <t>ﾀｶﾋﾛ</t>
  </si>
  <si>
    <t>ﾊﾔﾐ</t>
  </si>
  <si>
    <t>ﾀｶﾔﾏ</t>
  </si>
  <si>
    <t>ｱﾝﾋﾞﾙ</t>
  </si>
  <si>
    <t>ｱﾂｼ</t>
  </si>
  <si>
    <t>ｼｭｳｼﾞ</t>
  </si>
  <si>
    <t>ﾊﾔｼ</t>
  </si>
  <si>
    <t>ﾂﾁﾀﾞ</t>
  </si>
  <si>
    <t>ｵｵｻﾜ</t>
  </si>
  <si>
    <t>ｺﾓﾘ</t>
  </si>
  <si>
    <t>ｽｶﾞﾇﾏ</t>
  </si>
  <si>
    <t>ｼｮｳﾉｽｹ</t>
  </si>
  <si>
    <t>ｲｼｲ</t>
  </si>
  <si>
    <t>ﾕｳ</t>
  </si>
  <si>
    <t>ﾕｳｾ</t>
  </si>
  <si>
    <t>ｺﾏﾂ</t>
  </si>
  <si>
    <t>ｵｵﾉ</t>
  </si>
  <si>
    <t>ﾏﾂｼｹﾞ</t>
  </si>
  <si>
    <t>ﾔﾏﾀﾞ</t>
  </si>
  <si>
    <t>ﾀｲｾｲ</t>
  </si>
  <si>
    <t>ｱｸｲ</t>
  </si>
  <si>
    <t>ｺｳｼ</t>
  </si>
  <si>
    <t>ﾅﾝﾊﾞ</t>
  </si>
  <si>
    <t>ｶﾐﾀﾆ</t>
  </si>
  <si>
    <t>ﾕﾗ</t>
  </si>
  <si>
    <t>ｼﾞｭﾘ</t>
  </si>
  <si>
    <t>ｸﾎﾞﾉ</t>
  </si>
  <si>
    <t>ｱﾂｷ</t>
  </si>
  <si>
    <t>ｵｵﾓﾘ</t>
  </si>
  <si>
    <t>ﾘｮｳﾀﾛｳ</t>
  </si>
  <si>
    <t>ｲｸﾞﾁ</t>
  </si>
  <si>
    <t>ﾔﾏﾓﾄ</t>
  </si>
  <si>
    <t>ﾁﾋﾛ</t>
  </si>
  <si>
    <t>ｸﾎﾞ</t>
  </si>
  <si>
    <t>ｱﾂﾋﾄ</t>
  </si>
  <si>
    <t>ﾂﾈﾀﾞ</t>
  </si>
  <si>
    <t>ｷﾝｺﾞ</t>
  </si>
  <si>
    <t>ｺｳｼﾞ</t>
  </si>
  <si>
    <t>ｵｵｲ</t>
  </si>
  <si>
    <t xml:space="preserve">ﾕｳ </t>
  </si>
  <si>
    <t>ﾌﾁｶﾞﾐ</t>
  </si>
  <si>
    <t>ﾕｳﾉｽｹ</t>
  </si>
  <si>
    <t>ｲｹﾀﾞ</t>
  </si>
  <si>
    <t>ｶﾅｲ</t>
  </si>
  <si>
    <t>ﾊﾀﾉ</t>
  </si>
  <si>
    <t>ﾔｽﾋﾛ</t>
  </si>
  <si>
    <t>ﾌｸｵｶ</t>
  </si>
  <si>
    <t>ｼﾞｭﾝｷ</t>
  </si>
  <si>
    <t>ﾊｼﾂﾞﾒ</t>
  </si>
  <si>
    <t>ｱｷﾉﾘ</t>
  </si>
  <si>
    <t>ﾁｭｳｼﾞｮｳ</t>
  </si>
  <si>
    <t>ﾖｳﾀﾛｳ</t>
  </si>
  <si>
    <t>ｺｻﾞｶｲ</t>
  </si>
  <si>
    <t>ﾓﾘﾓﾄ</t>
  </si>
  <si>
    <t>ﾘｭｳﾀ</t>
  </si>
  <si>
    <t>ﾌｶﾔ</t>
  </si>
  <si>
    <t>ｳﾁﾀﾞ</t>
  </si>
  <si>
    <t>ﾏﾏﾀﾞ</t>
  </si>
  <si>
    <t>ﾘｮｳﾄ</t>
  </si>
  <si>
    <t>ｲｲﾉ</t>
  </si>
  <si>
    <t>ｱﾗﾀ</t>
  </si>
  <si>
    <t>ｵｼﾓﾄ</t>
  </si>
  <si>
    <t>ｸﾒ</t>
  </si>
  <si>
    <t>ｶｲｼｭｳ</t>
  </si>
  <si>
    <t>ﾎﾘｲ</t>
  </si>
  <si>
    <t>ﾖｳｽｹ</t>
  </si>
  <si>
    <t>ｵｸﾔﾏ</t>
  </si>
  <si>
    <t>ｺｶﾞﾕ</t>
  </si>
  <si>
    <t>ﾀｶｼ</t>
  </si>
  <si>
    <t>ﾌｼﾞﾑﾗ</t>
  </si>
  <si>
    <t>ﾀﾂｷ</t>
  </si>
  <si>
    <t>ﾐﾋﾗ</t>
  </si>
  <si>
    <t>ﾀﾞｲﾁ</t>
  </si>
  <si>
    <t>ﾅﾙﾐ</t>
  </si>
  <si>
    <t>ﾔｵｷ</t>
  </si>
  <si>
    <t>ﾃﾗｼ</t>
  </si>
  <si>
    <t>ｱﾝﾄﾞｳ</t>
  </si>
  <si>
    <t>ｿｳｼ</t>
  </si>
  <si>
    <t>ﾑﾗﾀ</t>
  </si>
  <si>
    <t>ｽｶｲ</t>
  </si>
  <si>
    <t>ﾋﾗﾀ</t>
  </si>
  <si>
    <t>ﾕｷﾉｽｹ</t>
  </si>
  <si>
    <t>ﾑﾗﾔﾏ</t>
  </si>
  <si>
    <t>ﾅｶｽｶﾞ</t>
  </si>
  <si>
    <t>ﾔﾏﾅｶ</t>
  </si>
  <si>
    <t>ﾃﾞｸﾞﾁ</t>
  </si>
  <si>
    <t>ﾋｶﾙ</t>
  </si>
  <si>
    <t>ｲｲｼﾞﾏ</t>
  </si>
  <si>
    <t>ｵﾐﾄ</t>
  </si>
  <si>
    <t>ﾀｶﾊｼ</t>
  </si>
  <si>
    <t>ｼｭﾝ</t>
  </si>
  <si>
    <t>ｶﾂﾗ</t>
  </si>
  <si>
    <t>ｸｳｺﾞ</t>
  </si>
  <si>
    <t>ﾂｶﾊﾗ</t>
  </si>
  <si>
    <t>ｱｵｲ</t>
  </si>
  <si>
    <t>ｱｻﾀﾞ</t>
  </si>
  <si>
    <t>ｼﾗﾀﾆ</t>
  </si>
  <si>
    <t>ｼﾓﾊｷﾞﾊﾗ</t>
  </si>
  <si>
    <t>ｱｷﾗ</t>
  </si>
  <si>
    <t>ｻｸﾏ</t>
  </si>
  <si>
    <t>ﾕｳｽｹ</t>
  </si>
  <si>
    <t>ﾐｽﾞﾉ</t>
  </si>
  <si>
    <t>ｵｵﾀｸﾞﾛ</t>
  </si>
  <si>
    <t>ﾔｽﾀﾞ</t>
  </si>
  <si>
    <t>ｻｲﾄｳ</t>
  </si>
  <si>
    <t>ﾏﾂﾊﾞﾔｼ</t>
  </si>
  <si>
    <t>ｺｳ</t>
  </si>
  <si>
    <t>ﾐｼﾅ</t>
  </si>
  <si>
    <t>ｶｽﾞｷ</t>
  </si>
  <si>
    <t>ｱｻｶﾜ</t>
  </si>
  <si>
    <t>ｾｲﾔ</t>
  </si>
  <si>
    <t>ｶﾜｼﾏ</t>
  </si>
  <si>
    <t>ﾄﾓﾀｶ</t>
  </si>
  <si>
    <t>ｼｶﾏ</t>
  </si>
  <si>
    <t>ﾀｶﾞﾐ</t>
  </si>
  <si>
    <t>ﾏﾁﾀﾞ</t>
  </si>
  <si>
    <t>ｱｻﾉ</t>
  </si>
  <si>
    <t>ﾄﾗﾉｽｹ</t>
  </si>
  <si>
    <t>ｷｽﾞｷ</t>
  </si>
  <si>
    <t>ﾉﾑﾗ</t>
  </si>
  <si>
    <t>ｺﾞｳ</t>
  </si>
  <si>
    <t>ｲｹｶﾞﾐ</t>
  </si>
  <si>
    <t>ﾀｷｻﾞﾜ</t>
  </si>
  <si>
    <t>ﾌｼﾞﾜﾗ</t>
  </si>
  <si>
    <t>ﾌｼﾞｻﾜ</t>
  </si>
  <si>
    <t>ﾘﾂ</t>
  </si>
  <si>
    <t>ﾅﾙｼﾏ</t>
  </si>
  <si>
    <t>ｸﾆﾋﾛ</t>
  </si>
  <si>
    <t>ｱｸﾈ</t>
  </si>
  <si>
    <t>ﾀｹﾙ</t>
  </si>
  <si>
    <t>ｲﾏｾﾞｷ</t>
  </si>
  <si>
    <t>ｼｭﾝﾄ</t>
  </si>
  <si>
    <t>ﾋﾗｶﾞ</t>
  </si>
  <si>
    <t>ﾄﾓｷ</t>
  </si>
  <si>
    <t>ﾑﾗｶﾐ</t>
  </si>
  <si>
    <t>ｽｷﾞﾔﾏ</t>
  </si>
  <si>
    <t>ﾉｱ</t>
  </si>
  <si>
    <t>ｵｵｸﾜ</t>
  </si>
  <si>
    <t>ﾊｶﾞ</t>
  </si>
  <si>
    <t>ﾉｿﾞﾐ</t>
  </si>
  <si>
    <t>ｶﾜｶﾐ</t>
  </si>
  <si>
    <t>ﾆｼｵ</t>
  </si>
  <si>
    <t>ｺｳｷ</t>
  </si>
  <si>
    <t>ﾆｼﾜｷ</t>
  </si>
  <si>
    <t>ﾘｮｳﾍｲ</t>
  </si>
  <si>
    <t>ｺｶﾞ</t>
  </si>
  <si>
    <t>ｶｽﾞﾄ</t>
  </si>
  <si>
    <t>ｻﾜﾉ</t>
  </si>
  <si>
    <t>ﾃﾗﾀﾞ</t>
  </si>
  <si>
    <t>ｷﾑﾗ</t>
  </si>
  <si>
    <t>ｺｳﾀﾞｲ</t>
  </si>
  <si>
    <t>ｵﾊﾞﾗ</t>
  </si>
  <si>
    <t>ｶｶﾞﾔ</t>
  </si>
  <si>
    <t>ﾀﾛｳ</t>
  </si>
  <si>
    <t>ｲｽﾞﾐ</t>
  </si>
  <si>
    <t>ﾏﾂﾄﾞ</t>
  </si>
  <si>
    <t>ｼｭﾝﾏ</t>
  </si>
  <si>
    <t>ｲﾁﾉｾ</t>
  </si>
  <si>
    <t>ｼｮｳﾏ</t>
  </si>
  <si>
    <t>ｸﾙﾐｻﾞﾜ</t>
  </si>
  <si>
    <t>ﾏｻﾙ</t>
  </si>
  <si>
    <t>ﾂﾊﾞｻ</t>
  </si>
  <si>
    <t>ﾏﾂﾊﾞﾗ</t>
  </si>
  <si>
    <t>ｶﾅﾀ</t>
  </si>
  <si>
    <t>ｱﾅｻﾞﾜ</t>
  </si>
  <si>
    <t>ﾜｼﾔ</t>
  </si>
  <si>
    <t>ﾏﾅﾄ</t>
  </si>
  <si>
    <t>ｻｻｷ</t>
  </si>
  <si>
    <t>ﾓﾄﾔﾏ</t>
  </si>
  <si>
    <t>ﾋﾅﾀ</t>
  </si>
  <si>
    <t>ﾀﾀﾞ</t>
  </si>
  <si>
    <t>ﾂﾁﾔ</t>
  </si>
  <si>
    <t>ｷﾀｷﾞｼ</t>
  </si>
  <si>
    <t>ｵｵｷ</t>
  </si>
  <si>
    <t>ﾊﾙｶ</t>
  </si>
  <si>
    <t>ﾏｼｺ</t>
  </si>
  <si>
    <t>ｼｭｳﾗｲ</t>
  </si>
  <si>
    <t>ﾐﾔｼﾀ</t>
  </si>
  <si>
    <t>ｸﾏｶﾞｲ</t>
  </si>
  <si>
    <t>ﾏﾋﾛ</t>
  </si>
  <si>
    <t>ｻｶﾏｷ</t>
  </si>
  <si>
    <t>ｶｲ</t>
  </si>
  <si>
    <t>ｼﾝﾀﾛｳ</t>
  </si>
  <si>
    <t>ｱｶｷﾞ</t>
  </si>
  <si>
    <t>ﾌｸﾀﾞ</t>
  </si>
  <si>
    <t>ｼｭﾘ</t>
  </si>
  <si>
    <t>ｵｵﾂｶ</t>
  </si>
  <si>
    <t>ﾗｲﾄ</t>
  </si>
  <si>
    <t>ｵｵﾀｹ</t>
  </si>
  <si>
    <t>ｼﾓｼﾞｮｳ</t>
  </si>
  <si>
    <t>ﾀﾏｷ</t>
  </si>
  <si>
    <t>ｳｼﾊﾗ</t>
  </si>
  <si>
    <t>ｷｼﾝ</t>
  </si>
  <si>
    <t>ﾐﾈｻﾞｷ</t>
  </si>
  <si>
    <t>ﾙｸ</t>
  </si>
  <si>
    <t>ﾀﾀﾗ</t>
  </si>
  <si>
    <t>ｼｴﾝ</t>
  </si>
  <si>
    <t>ﾕｷﾄﾓ</t>
  </si>
  <si>
    <t>ｻｶｷ</t>
  </si>
  <si>
    <t>ｽﾊﾞﾙ</t>
  </si>
  <si>
    <t>ｵｶﾉ</t>
  </si>
  <si>
    <t>ﾙｲ</t>
  </si>
  <si>
    <t>ｷﾀﾅﾐ</t>
  </si>
  <si>
    <t>ﾔﾏｻﾞｷ</t>
  </si>
  <si>
    <t>ﾖｳﾀ</t>
  </si>
  <si>
    <t>ｲﾜｲ</t>
  </si>
  <si>
    <t>ｼｵﾝ</t>
  </si>
  <si>
    <t>ｵｶﾞﾜ</t>
  </si>
  <si>
    <t>ﾊﾔｾ</t>
  </si>
  <si>
    <t>ﾄﾓﾅﾘ</t>
  </si>
  <si>
    <t>ｺﾊﾞﾔｼ</t>
  </si>
  <si>
    <t>ｳﾒｻﾞｷ</t>
  </si>
  <si>
    <t>ｱﾄﾗ</t>
  </si>
  <si>
    <t>ｵｲｶﾜ</t>
  </si>
  <si>
    <t>ﾐｽﾞﾀ</t>
  </si>
  <si>
    <t>ｹｲｺﾞ</t>
  </si>
  <si>
    <t>ｶﾓ</t>
  </si>
  <si>
    <t>ﾘｮｳﾏ</t>
  </si>
  <si>
    <t>ｱﾍﾞ</t>
  </si>
  <si>
    <t>ﾁｶﾗ</t>
  </si>
  <si>
    <t>ﾀｸ</t>
  </si>
  <si>
    <t>ﾌｼﾞﾀｹ</t>
  </si>
  <si>
    <t>ﾔﾅｲ</t>
  </si>
  <si>
    <t>ｼｮｳｺﾞ</t>
  </si>
  <si>
    <t>ﾐｳﾗ</t>
  </si>
  <si>
    <t>ﾀｲｼｮｳ</t>
  </si>
  <si>
    <t>ﾚｲｼﾞ</t>
  </si>
  <si>
    <t>ﾋﾗﾔﾏ</t>
  </si>
  <si>
    <t>ﾐﾂｷ</t>
  </si>
  <si>
    <t>ｼﾏﾇｷ</t>
  </si>
  <si>
    <t>ｶﾜﾆｼ</t>
  </si>
  <si>
    <t>ﾀｸﾄ</t>
  </si>
  <si>
    <t>ｲｼｶﾜ</t>
  </si>
  <si>
    <t>ﾌﾅﾊﾞｼ</t>
  </si>
  <si>
    <t>ﾅｶﾞﾔﾏ</t>
  </si>
  <si>
    <t>ﾊﾀｹﾔﾏ</t>
  </si>
  <si>
    <t>ﾀﾅﾍﾞ</t>
  </si>
  <si>
    <t>ﾕｳﾀﾞｲ</t>
  </si>
  <si>
    <t>ｲﾜﾅｶﾞ</t>
  </si>
  <si>
    <t>ﾋﾛﾑ</t>
  </si>
  <si>
    <t>ｱｲﾙ</t>
  </si>
  <si>
    <t>ｵﾉ</t>
  </si>
  <si>
    <t>ｳｴﾊﾗ</t>
  </si>
  <si>
    <t>ﾐﾅﾄ</t>
  </si>
  <si>
    <t>ｶﾐﾔ</t>
  </si>
  <si>
    <t>ﾀｲﾖｳ</t>
  </si>
  <si>
    <t>ｶｽﾞﾋﾛ</t>
  </si>
  <si>
    <t>ﾅｶﾞｼﾏ</t>
  </si>
  <si>
    <t>ｼﾉ</t>
  </si>
  <si>
    <t>ﾐﾔｻﾞｷ</t>
  </si>
  <si>
    <t>ｲｵﾁ</t>
  </si>
  <si>
    <t>ﾋﾛｼ</t>
  </si>
  <si>
    <t>ﾀｲﾁ</t>
  </si>
  <si>
    <t>ﾏｷﾀ</t>
  </si>
  <si>
    <t>ﾋﾛ</t>
  </si>
  <si>
    <t>ﾔｼﾞﾏ</t>
  </si>
  <si>
    <t>ﾐﾁﾉﾘ</t>
  </si>
  <si>
    <t>ｿｳｼﾝ</t>
  </si>
  <si>
    <t>ｵｶﾀﾞ</t>
  </si>
  <si>
    <t>ｲｶﾞﾗｼ</t>
  </si>
  <si>
    <t>ﾕｽﾞｷ</t>
  </si>
  <si>
    <t>ﾐﾔﾓﾄ</t>
  </si>
  <si>
    <t>ｱｵﾄ</t>
  </si>
  <si>
    <t>ｷﾝｼﾞｮｳ</t>
  </si>
  <si>
    <t>ｲｲﾎｼ</t>
  </si>
  <si>
    <t>ﾖｼｷ</t>
  </si>
  <si>
    <t>ｺﾀﾞｼﾏ</t>
  </si>
  <si>
    <t>ﾏｻﾋﾛ</t>
  </si>
  <si>
    <t>ｿｳｲﾁﾛｳ</t>
  </si>
  <si>
    <t>ｺｳｺﾞ</t>
  </si>
  <si>
    <t>ﾀﾆ</t>
  </si>
  <si>
    <t>ﾙｲﾄ</t>
  </si>
  <si>
    <t>ｳｷﾔ</t>
  </si>
  <si>
    <t>ﾀｲﾄ</t>
  </si>
  <si>
    <t>ｼﾉﾊﾗ</t>
  </si>
  <si>
    <t>ﾏｻﾄ</t>
  </si>
  <si>
    <t>ｺｳｻｲ</t>
  </si>
  <si>
    <t>ﾍｲｹ</t>
  </si>
  <si>
    <t>ｲﾉｳｴ</t>
  </si>
  <si>
    <t>ﾄﾓﾔ</t>
  </si>
  <si>
    <t>ﾄﾓﾋﾛ</t>
  </si>
  <si>
    <t>ｻｸﾗｲ</t>
  </si>
  <si>
    <t>ｻﾄﾐ</t>
  </si>
  <si>
    <t>ﾌｸﾊﾗ</t>
  </si>
  <si>
    <t>ﾐﾔｶﾜ</t>
  </si>
  <si>
    <t xml:space="preserve">ﾏｻﾄ </t>
  </si>
  <si>
    <t>ﾓﾘﾀ</t>
  </si>
  <si>
    <t>ﾊﾙﾉｼﾝ</t>
  </si>
  <si>
    <t>ﾋﾛｷ</t>
  </si>
  <si>
    <t>ｲﾜﾀ</t>
  </si>
  <si>
    <t>ﾀﾞｲｺﾞ</t>
  </si>
  <si>
    <t>ｷｼﾓﾄ</t>
  </si>
  <si>
    <t>ﾘｭｳｼﾞ</t>
  </si>
  <si>
    <t>ﾔﾉ</t>
  </si>
  <si>
    <t>ﾕﾂﾞｷ</t>
  </si>
  <si>
    <t>ﾅｶｼｶ</t>
  </si>
  <si>
    <t>ﾐﾔﾁ</t>
  </si>
  <si>
    <t>ﾏｷﾉ</t>
  </si>
  <si>
    <t>ﾕｳｾｲ</t>
  </si>
  <si>
    <t>ﾄﾐｻﾞﾜ</t>
  </si>
  <si>
    <t>ｹﾝｺﾞ</t>
  </si>
  <si>
    <t>ﾐﾉｳﾗ</t>
  </si>
  <si>
    <t>ｽｽﾞｷ</t>
  </si>
  <si>
    <t>ｶﾀﾔﾏ</t>
  </si>
  <si>
    <t>ｿｳｽｹ</t>
  </si>
  <si>
    <t>ｺｳﾌﾞﾁ</t>
  </si>
  <si>
    <t>ｶﾜﾋｶﾞｼ</t>
  </si>
  <si>
    <t>ﾎｼﾅ</t>
  </si>
  <si>
    <t>ﾐﾊﾙ</t>
  </si>
  <si>
    <t>ｶｷﾓﾘ</t>
  </si>
  <si>
    <t>ﾆｼｶﾜ</t>
  </si>
  <si>
    <t>ｹｲ</t>
  </si>
  <si>
    <t>ﾐﾅｷ</t>
  </si>
  <si>
    <t>ｱｻﾄ</t>
  </si>
  <si>
    <t>ｵｶﾔｽ</t>
  </si>
  <si>
    <t>ﾘﾝ</t>
  </si>
  <si>
    <t>ｱｲｷ</t>
  </si>
  <si>
    <t>ﾃﾝｻｶ</t>
  </si>
  <si>
    <t>ｶﾙﾍﾞ</t>
  </si>
  <si>
    <t>ｶﾄｳｵｶ</t>
  </si>
  <si>
    <t>ｾﾞﾝ</t>
  </si>
  <si>
    <t>ﾎｼﾉ</t>
  </si>
  <si>
    <t>ﾏｷﾀﾞ</t>
  </si>
  <si>
    <t>ﾜﾀﾞ</t>
  </si>
  <si>
    <t>ﾕｳｹｲ</t>
  </si>
  <si>
    <t>ﾀｶｶﾞﾜ</t>
  </si>
  <si>
    <t>ﾅｶｼﾀ</t>
  </si>
  <si>
    <t>ｼﾞｮｳｲﾁ</t>
  </si>
  <si>
    <t>ｱｲﾊﾞ</t>
  </si>
  <si>
    <t>ｱｷﾔﾏ</t>
  </si>
  <si>
    <t>ﾏﾂﾀﾞ</t>
  </si>
  <si>
    <t>ｾｷ</t>
  </si>
  <si>
    <t>ﾋﾃﾞｱｷ</t>
  </si>
  <si>
    <t>ﾋｶﾞｼｼﾞﾏ</t>
  </si>
  <si>
    <t>ｹﾝﾀﾛｳ</t>
  </si>
  <si>
    <t>ｱﾋﾞﾙ</t>
  </si>
  <si>
    <t>ﾏｻｵｶ</t>
  </si>
  <si>
    <t>ｶﾅﾄ</t>
  </si>
  <si>
    <t>ｷﾘｭｳ</t>
  </si>
  <si>
    <t>ｹｲｼﾞ</t>
  </si>
  <si>
    <t>ｼﾏﾌﾞｸﾛ</t>
  </si>
  <si>
    <t>ｲｯｻ</t>
  </si>
  <si>
    <t>ﾊﾅｻﾞﾜ</t>
  </si>
  <si>
    <t>ﾅｵｷ</t>
  </si>
  <si>
    <t>ﾉﾌﾞﾖｼ</t>
  </si>
  <si>
    <t>ﾄｶﾜ</t>
  </si>
  <si>
    <t>ﾙｶ</t>
  </si>
  <si>
    <t>ﾀｶﾓﾄ</t>
  </si>
  <si>
    <t>ｼｭﾝｺﾞ</t>
  </si>
  <si>
    <t>ｻｹﾞﾊｼ</t>
  </si>
  <si>
    <t>ｷｲﾁ</t>
  </si>
  <si>
    <t>ﾂｼﾏ</t>
  </si>
  <si>
    <t>ﾊﾙﾅﾘ</t>
  </si>
  <si>
    <t>ｶﾜﾅ</t>
  </si>
  <si>
    <t>ｲﾂｷ</t>
  </si>
  <si>
    <t>ｷﾗ</t>
  </si>
  <si>
    <t>ﾔﾏｳﾁ</t>
  </si>
  <si>
    <t>ﾀｹﾑﾗ</t>
  </si>
  <si>
    <t>ｴｲｼﾞ</t>
  </si>
  <si>
    <t>ﾀｲﾗ</t>
  </si>
  <si>
    <t>ﾊﾙﾐﾁ</t>
  </si>
  <si>
    <t>ｺｼﾊﾞ</t>
  </si>
  <si>
    <t>ﾌｶﾜ</t>
  </si>
  <si>
    <t>ﾎﾝﾏ</t>
  </si>
  <si>
    <t>ｴｲｽｹ</t>
  </si>
  <si>
    <t>ﾂｶﾓﾄ</t>
  </si>
  <si>
    <t>ﾕｳｻｸ</t>
  </si>
  <si>
    <t>ｶﾝｴｲ</t>
  </si>
  <si>
    <t>ｸﾜﾊﾀ</t>
  </si>
  <si>
    <t>ｼﾉｻﾞｷ</t>
  </si>
  <si>
    <t>ｶﾉﾝ</t>
  </si>
  <si>
    <t>ﾋﾙﾀ</t>
  </si>
  <si>
    <t>ｴｲﾄ</t>
  </si>
  <si>
    <t>ｱｵﾊﾞ</t>
  </si>
  <si>
    <t>ｼﾉﾐﾔ</t>
  </si>
  <si>
    <t>ｻｻﾉ</t>
  </si>
  <si>
    <t>ｻｶｶﾞﾐ</t>
  </si>
  <si>
    <t>ｸｽｵｶ</t>
  </si>
  <si>
    <t>ﾅﾐｷ</t>
  </si>
  <si>
    <t>ｲｯｹｲ</t>
  </si>
  <si>
    <t>ｼﾝﾁ</t>
  </si>
  <si>
    <t>ｺｳﾍｲ</t>
  </si>
  <si>
    <t>ﾌｳｶﾞ</t>
  </si>
  <si>
    <t>ｼﾏｲ</t>
  </si>
  <si>
    <t>ｼﾉﾑﾗ</t>
  </si>
  <si>
    <t>ﾄｷ</t>
  </si>
  <si>
    <t>ｶｼﾞﾜﾗ</t>
  </si>
  <si>
    <t>ﾌｼﾞｲ</t>
  </si>
  <si>
    <t>ｾｲｶﾞ</t>
  </si>
  <si>
    <t>ｻﾅﾀﾞ</t>
  </si>
  <si>
    <t>ｲﾉ</t>
  </si>
  <si>
    <t>ﾌｸﾄﾐ</t>
  </si>
  <si>
    <t>ｲｲﾀﾞ</t>
  </si>
  <si>
    <t>ﾀﾅｶﾞ</t>
  </si>
  <si>
    <t>ﾀｶﾔ</t>
  </si>
  <si>
    <t>ｺﾊﾔｼ</t>
  </si>
  <si>
    <t>ﾐﾉﾘ</t>
  </si>
  <si>
    <t>ﾏｻｷ</t>
  </si>
  <si>
    <t>ｼﾞｭﾝ</t>
  </si>
  <si>
    <t>ｽｷﾞﾊﾗ</t>
  </si>
  <si>
    <t>ﾍｲｷ</t>
  </si>
  <si>
    <t>ﾐｽﾞｶﾐ</t>
  </si>
  <si>
    <t>ｲﾇｲ</t>
  </si>
  <si>
    <t>ﾌｼﾞｻｸ</t>
  </si>
  <si>
    <t>ﾎﾘｸﾞﾁ</t>
  </si>
  <si>
    <t>ｶﾅｴ</t>
  </si>
  <si>
    <t>ﾖｼｻﾞｷ</t>
  </si>
  <si>
    <t>ｵｵﾂ</t>
  </si>
  <si>
    <t>ｿｳ</t>
  </si>
  <si>
    <t>ｶﾜﾉ</t>
  </si>
  <si>
    <t>ﾐﾂﾊ</t>
  </si>
  <si>
    <t>ﾅｶﾀﾞ</t>
  </si>
  <si>
    <t>ｵﾘ</t>
  </si>
  <si>
    <t>ﾂｶ</t>
  </si>
  <si>
    <t>ｱｷﾀ</t>
  </si>
  <si>
    <t>ｱｵｷ</t>
  </si>
  <si>
    <t>ﾄｸﾄﾒ</t>
  </si>
  <si>
    <t>ﾅｵﾔ</t>
  </si>
  <si>
    <t>ｾｵ</t>
  </si>
  <si>
    <t>ｱｷﾅﾘ</t>
  </si>
  <si>
    <t>ﾐｷﾄ</t>
  </si>
  <si>
    <t>ﾊﾅﾌｻ</t>
  </si>
  <si>
    <t>ﾕｳｲﾁﾛｳ</t>
  </si>
  <si>
    <t>ｼｭﾝﾀﾛｳ</t>
  </si>
  <si>
    <t>ｶﾞｸ</t>
  </si>
  <si>
    <t>ﾊｯﾄﾘ</t>
  </si>
  <si>
    <t>ﾂﾀｷ</t>
  </si>
  <si>
    <t>ﾐﾜ</t>
  </si>
  <si>
    <t>ﾉﾘｻﾀﾞ</t>
  </si>
  <si>
    <t>ｼﾞﾝﾀ</t>
  </si>
  <si>
    <t>ｱｻﾋﾅ</t>
  </si>
  <si>
    <t>ﾂﾙｵｶ</t>
  </si>
  <si>
    <t>ﾏｻﾔ</t>
  </si>
  <si>
    <t>ｲｼｸﾞﾛ</t>
  </si>
  <si>
    <t>ﾐｽﾞﾄ</t>
  </si>
  <si>
    <t>ﾌｳﾄ</t>
  </si>
  <si>
    <t>ｻﾄﾀﾞﾃ</t>
  </si>
  <si>
    <t>ｶｲｾｲ</t>
  </si>
  <si>
    <t>ｼﾓｶﾞﾏ</t>
  </si>
  <si>
    <t>ｾｲﾐﾔ</t>
  </si>
  <si>
    <t>ｵｳﾀﾛｳ</t>
  </si>
  <si>
    <t>ﾊﾀ</t>
  </si>
  <si>
    <t>ｶｲﾘ</t>
  </si>
  <si>
    <t>ｻﾜﾀﾞ</t>
  </si>
  <si>
    <t>ｼｵﾀ</t>
  </si>
  <si>
    <t>ﾔｷﾞｭｳ</t>
  </si>
  <si>
    <t>ﾄｼｱｷ</t>
  </si>
  <si>
    <t>ﾅｶｶﾞｷ</t>
  </si>
  <si>
    <t>ﾘｭｳｲﾁ</t>
  </si>
  <si>
    <t>ﾀｶﾌﾐ</t>
  </si>
  <si>
    <t>ﾂﾊﾞﾀ</t>
  </si>
  <si>
    <t>ﾅｵﾄ</t>
  </si>
  <si>
    <t>ｲﾜｻｷ</t>
  </si>
  <si>
    <t>ｴﾏ</t>
  </si>
  <si>
    <t>ﾀﾆｶﾜ</t>
  </si>
  <si>
    <t>ｳﾗ</t>
  </si>
  <si>
    <t>ｷﾀｶﾞﾜ</t>
  </si>
  <si>
    <t>ｼﾞｭﾝｾｲ</t>
  </si>
  <si>
    <t>ｹﾝｾｲ</t>
  </si>
  <si>
    <t>ｲｽﾞﾉﾒ</t>
  </si>
  <si>
    <t>ｲﾅﾊﾞ</t>
  </si>
  <si>
    <t>ﾋﾛｱｷ</t>
  </si>
  <si>
    <t>ｲﾌﾞｷ</t>
  </si>
  <si>
    <t>ﾊﾙﾔ</t>
  </si>
  <si>
    <t>ｼﾐｽﾞ</t>
  </si>
  <si>
    <t>ｼｭﾝﾀ</t>
  </si>
  <si>
    <t>ｽｷﾞｻｷ</t>
  </si>
  <si>
    <t>ｹｲｽｹ</t>
  </si>
  <si>
    <t>ﾐﾁﾅﾘ</t>
  </si>
  <si>
    <t>ﾀﾃﾏﾂ</t>
  </si>
  <si>
    <t>ｹｲﾀ</t>
  </si>
  <si>
    <t>ﾂﾊﾞｷ</t>
  </si>
  <si>
    <t>ﾌｼﾞﾀ</t>
  </si>
  <si>
    <t>ﾌｼﾞﾓﾄ</t>
  </si>
  <si>
    <t>ﾐﾂﾙ</t>
  </si>
  <si>
    <t>ﾒｸﾞﾛ</t>
  </si>
  <si>
    <t>ﾀﾂﾔ</t>
  </si>
  <si>
    <t>ｲｼｷ</t>
  </si>
  <si>
    <t>ｻﾄｱｷ</t>
  </si>
  <si>
    <t>ｵﾀﾆ</t>
  </si>
  <si>
    <t>ﾂｼﾞ</t>
  </si>
  <si>
    <t>ﾚﾝｼﾞ</t>
  </si>
  <si>
    <t>ﾊﾀﾅｶ</t>
  </si>
  <si>
    <t>ﾎﾝﾅ</t>
  </si>
  <si>
    <t>ﾏﾂﾄﾓ</t>
  </si>
  <si>
    <t>ｲﾁｶ</t>
  </si>
  <si>
    <t>ｵｻﾅｲ</t>
  </si>
  <si>
    <t>ｵｶﾞｻﾜﾗ</t>
  </si>
  <si>
    <t>ｷﾉｼﾀ</t>
  </si>
  <si>
    <t>ﾌﾙﾀﾞﾃ</t>
  </si>
  <si>
    <t>ｺﾀｹ</t>
  </si>
  <si>
    <t>ｲﾁﾑﾗ</t>
  </si>
  <si>
    <t>ﾘﾋﾄ</t>
  </si>
  <si>
    <t>ﾆｼﾂﾞｶ</t>
  </si>
  <si>
    <t>ﾉﾌﾞﾄﾗ</t>
  </si>
  <si>
    <t>ﾀﾂﾄ</t>
  </si>
  <si>
    <t>ｵｻﾌﾈ</t>
  </si>
  <si>
    <t>ﾀﾌﾞﾁ</t>
  </si>
  <si>
    <t>ﾔﾏｻｷ</t>
  </si>
  <si>
    <t>ｶﾈｺ</t>
  </si>
  <si>
    <t>ﾙﾅ</t>
  </si>
  <si>
    <t>ｿｳｺﾞ</t>
  </si>
  <si>
    <t>ｲﾅｲｼ</t>
  </si>
  <si>
    <t>ﾅｵﾀﾛｳ</t>
  </si>
  <si>
    <t>ｱｸﾂ</t>
  </si>
  <si>
    <t>ｼｭｳｽｹ</t>
  </si>
  <si>
    <t>ﾔｼﾞｶﾜ</t>
  </si>
  <si>
    <t>ｾｷﾄﾞ</t>
  </si>
  <si>
    <t>ﾀｹﾀﾞ</t>
  </si>
  <si>
    <t>ﾑﾗｵ</t>
  </si>
  <si>
    <t>ｱｶｻﾞﾜ</t>
  </si>
  <si>
    <t>ﾊｽﾇﾏ</t>
  </si>
  <si>
    <t>ｴｲｺﾞ</t>
  </si>
  <si>
    <t>ｶｽﾞｼ</t>
  </si>
  <si>
    <t>ｶﾅｻﾞﾜ</t>
  </si>
  <si>
    <t>ﾏｽﾑﾗ</t>
  </si>
  <si>
    <t>ｵｳｹﾝ</t>
  </si>
  <si>
    <t>ﾈﾏ</t>
  </si>
  <si>
    <t>ﾕｳﾋ</t>
  </si>
  <si>
    <t>ﾀｶﾀﾞﾃ</t>
  </si>
  <si>
    <t>ﾓﾘ</t>
  </si>
  <si>
    <t>ﾅｶﾞﾏﾂ</t>
  </si>
  <si>
    <t>ｼﾏﾈ</t>
  </si>
  <si>
    <t>ｾｷｸﾞﾁ</t>
  </si>
  <si>
    <t>ｲﾜﾓﾄ</t>
  </si>
  <si>
    <t>ｷｮｳｶﾞ</t>
  </si>
  <si>
    <t>ｲｵﾘ</t>
  </si>
  <si>
    <t>ｳｴﾉ</t>
  </si>
  <si>
    <t>ｶﾜﾊﾞﾀ</t>
  </si>
  <si>
    <t>ﾉﾌﾞｱﾂ</t>
  </si>
  <si>
    <t>ﾅｶｶﾞﾜ</t>
  </si>
  <si>
    <t>ﾌﾙｶﾜ</t>
  </si>
  <si>
    <t>ｲﾁﾊﾗ</t>
  </si>
  <si>
    <t>ｵｶﾑﾗ</t>
  </si>
  <si>
    <t>ｶｻﾐｽﾞｶﾐ</t>
  </si>
  <si>
    <t>ﾀｹｼ</t>
  </si>
  <si>
    <t>ﾊﾔﾀ</t>
  </si>
  <si>
    <t>ｸﾆﾔｽ</t>
  </si>
  <si>
    <t>ﾊﾓ</t>
  </si>
  <si>
    <t>ﾋﾗﾀﾞﾃ</t>
  </si>
  <si>
    <t>ｲｯｼﾝ</t>
  </si>
  <si>
    <t>ﾌｼﾞｻｷ</t>
  </si>
  <si>
    <t>ﾋﾛﾌﾐ</t>
  </si>
  <si>
    <t>ﾕｲﾄ</t>
  </si>
  <si>
    <t>ﾕｳｼﾞ</t>
  </si>
  <si>
    <t>ｵｵﾀ</t>
  </si>
  <si>
    <t>ｵﾉﾃﾞﾗ</t>
  </si>
  <si>
    <t>ﾖｳｷ</t>
  </si>
  <si>
    <t>ｸﾎﾞﾀ</t>
  </si>
  <si>
    <t>ﾅｶｻﾞﾜ</t>
  </si>
  <si>
    <t>ｼｭｳﾀ</t>
  </si>
  <si>
    <t>ｲﾏｲ</t>
  </si>
  <si>
    <t>ｹﾝ</t>
  </si>
  <si>
    <t>ｿｳﾔ</t>
  </si>
  <si>
    <t>ﾔﾅｷﾞﾎﾞﾘ</t>
  </si>
  <si>
    <t>ｼｮｳｷ</t>
  </si>
  <si>
    <t>ﾋﾃﾞﾋｺ</t>
  </si>
  <si>
    <t>ｼｮｳﾘ</t>
  </si>
  <si>
    <t>ｱｼｭ</t>
  </si>
  <si>
    <t>ｼﾏﾀﾞ</t>
  </si>
  <si>
    <t>ｶﾝｻﾞｷ</t>
  </si>
  <si>
    <t>ﾖｼﾉ</t>
  </si>
  <si>
    <t>ﾘｮｵ</t>
  </si>
  <si>
    <t>ｲﾀﾊﾞｼ</t>
  </si>
  <si>
    <t>ｱｷﾓﾄ</t>
  </si>
  <si>
    <t>ｶﾝﾀ</t>
  </si>
  <si>
    <t>ｵｻﾞｷ</t>
  </si>
  <si>
    <t>ﾁｮｳﾂﾎﾞ</t>
  </si>
  <si>
    <t>ﾌｷﾉ</t>
  </si>
  <si>
    <t>ﾇﾏﾀ</t>
  </si>
  <si>
    <t>ﾅｶﾔﾏ</t>
  </si>
  <si>
    <t>ﾋｶﾞｲ</t>
  </si>
  <si>
    <t>ｲｼﾉ</t>
  </si>
  <si>
    <t>ﾊｷﾞﾜﾗ</t>
  </si>
  <si>
    <t>ﾀｶﾉ</t>
  </si>
  <si>
    <t>ﾐｶﾐ</t>
  </si>
  <si>
    <t>ｼｭﾝｷ</t>
  </si>
  <si>
    <t>ﾏﾙﾔﾏ</t>
  </si>
  <si>
    <t>ﾘｭｳﾓﾝ</t>
  </si>
  <si>
    <t>ｼﾞｭｷ</t>
  </si>
  <si>
    <t>ｼﾅｶﾞﾜ</t>
  </si>
  <si>
    <t>ｽｴﾓﾘ</t>
  </si>
  <si>
    <t>ｼｹﾞﾄﾗ</t>
  </si>
  <si>
    <t>ﾌﾅﾔﾏ</t>
  </si>
  <si>
    <t>ｾｲﾀ</t>
  </si>
  <si>
    <t>ﾔﾏｵｵｼﾞ</t>
  </si>
  <si>
    <t>ﾘｮｳｾｲ</t>
  </si>
  <si>
    <t>ﾋｶﾞｼｶﾞｷ</t>
  </si>
  <si>
    <t>ｶｵﾙ</t>
  </si>
  <si>
    <t>ｻﾜ</t>
  </si>
  <si>
    <t>ﾀｲｼ</t>
  </si>
  <si>
    <t>ｵｼｷﾘ</t>
  </si>
  <si>
    <t>ｷｮｳﾔ</t>
  </si>
  <si>
    <t>ﾅﾘﾀ</t>
  </si>
  <si>
    <t>ﾖｼﾋﾛ</t>
  </si>
  <si>
    <t>ｵｵｶﾜﾗ</t>
  </si>
  <si>
    <t>ﾓﾘｶﾈ</t>
  </si>
  <si>
    <t>ﾄｼﾕｷ</t>
  </si>
  <si>
    <t>ﾐｿﾞｴ</t>
  </si>
  <si>
    <t>ｿｳｷ</t>
  </si>
  <si>
    <t>ﾄﾖﾀﾞ</t>
  </si>
  <si>
    <t>ﾌｼﾞﾊｼ</t>
  </si>
  <si>
    <t>ﾔﾊﾀ</t>
  </si>
  <si>
    <t>ﾜﾁ</t>
  </si>
  <si>
    <t>ｼﾞｮｳｼﾞ</t>
  </si>
  <si>
    <t>ｼﾝﾄﾞｳ</t>
  </si>
  <si>
    <t>ﾀｹｵｶ</t>
  </si>
  <si>
    <t>ｾｲｺｳ</t>
  </si>
  <si>
    <t>ﾀﾊﾗ</t>
  </si>
  <si>
    <t>ﾏﾂﾅｶﾞ</t>
  </si>
  <si>
    <t>ﾏﾊﾗ</t>
  </si>
  <si>
    <t>ｺｳｼﾞﾛｳ</t>
  </si>
  <si>
    <t>ﾔｷﾞｻﾜ</t>
  </si>
  <si>
    <t>ﾄｵﾙ</t>
  </si>
  <si>
    <t>ｺﾔﾏ</t>
  </si>
  <si>
    <t>ﾄｳｼﾞﾏ</t>
  </si>
  <si>
    <t>ｹﾝｼﾞ</t>
  </si>
  <si>
    <t>ﾊｯｻﾝ</t>
  </si>
  <si>
    <t>ｱｲﾏﾝ</t>
  </si>
  <si>
    <t>ﾏﾙｶﾈ</t>
  </si>
  <si>
    <t>ｵｵﾂｷ</t>
  </si>
  <si>
    <t>ｵｸﾞﾘ</t>
  </si>
  <si>
    <t>ｺｼﾞﾏ</t>
  </si>
  <si>
    <t>ﾖｼﾄﾓ</t>
  </si>
  <si>
    <t>ｻｶｸﾞﾁ</t>
  </si>
  <si>
    <t>ﾎﾀｶ</t>
  </si>
  <si>
    <t>ｽｷﾞﾀ</t>
  </si>
  <si>
    <t>ｹﾝｲﾁ</t>
  </si>
  <si>
    <t>ﾃﾂﾞｶ</t>
  </si>
  <si>
    <t>ﾅｵ</t>
  </si>
  <si>
    <t>ｼﾞｮｳ</t>
  </si>
  <si>
    <t>ﾏｴｶﾜ</t>
  </si>
  <si>
    <t>ﾏﾀﾖｼ</t>
  </si>
  <si>
    <t>ｼﾗｲ</t>
  </si>
  <si>
    <t>ﾕﾀｶ</t>
  </si>
  <si>
    <t>ｶｼﾊﾞ</t>
  </si>
  <si>
    <t>ｾﾐ</t>
  </si>
  <si>
    <t>ﾀｹﾔ</t>
  </si>
  <si>
    <t>ﾐﾁﾋﾛ</t>
  </si>
  <si>
    <t>ｵｵﾜ</t>
  </si>
  <si>
    <t>ｵｸﾞﾆ</t>
  </si>
  <si>
    <t>ﾘｸﾀ</t>
  </si>
  <si>
    <t>ﾀﾇﾏ</t>
  </si>
  <si>
    <t>ｶﾗｻﾜ</t>
  </si>
  <si>
    <t>ｼﾞｭｳｼﾞｮｳ</t>
  </si>
  <si>
    <t>ﾂﾙｶﾞ</t>
  </si>
  <si>
    <t>ﾐﾄｳ</t>
  </si>
  <si>
    <t>ﾕｳﾐ</t>
  </si>
  <si>
    <t>ｷﾗﾄ</t>
  </si>
  <si>
    <t>ﾋﾛｾ</t>
  </si>
  <si>
    <t>ｹﾝﾉｽｹ</t>
  </si>
  <si>
    <t>ﾋﾗｷ</t>
  </si>
  <si>
    <t>ｼﾞﾝ</t>
  </si>
  <si>
    <t>ﾏｽﾅｶ</t>
  </si>
  <si>
    <t>ｱｻﾋ</t>
  </si>
  <si>
    <t>ﾅｶﾞﾐﾈ</t>
  </si>
  <si>
    <t>ﾋｲﾛ</t>
  </si>
  <si>
    <t>ﾂｷﾔﾏ</t>
  </si>
  <si>
    <t>ｱﾔﾄ</t>
  </si>
  <si>
    <t>ﾆｲﾀﾞ</t>
  </si>
  <si>
    <t>ﾊﾙﾉﾌﾞ</t>
  </si>
  <si>
    <t>ﾅｲﾄｳ</t>
  </si>
  <si>
    <t>ｶﾒｲ</t>
  </si>
  <si>
    <t>ﾄｺﾛﾀﾞﾆ</t>
  </si>
  <si>
    <t>ﾖｼｶﾜ</t>
  </si>
  <si>
    <t>ｱﾙ</t>
  </si>
  <si>
    <t>ｶﾐｵｶ</t>
  </si>
  <si>
    <t>ｹﾝｼﾝ</t>
  </si>
  <si>
    <t>ｻｸﾔ</t>
  </si>
  <si>
    <t>ｸｻﾅｷﾞ</t>
  </si>
  <si>
    <t>ﾘｲﾁﾛｳ</t>
  </si>
  <si>
    <t>ｺﾖｳ</t>
  </si>
  <si>
    <t>ｲｼﾂﾞｶ</t>
  </si>
  <si>
    <t>ｺｲｹ</t>
  </si>
  <si>
    <t>ｵｵｼﾏ</t>
  </si>
  <si>
    <t>ｻｻｵｶ</t>
  </si>
  <si>
    <t>ｼﾞｮｳｵ</t>
  </si>
  <si>
    <t>ﾀﾞﾐﾋﾛ</t>
  </si>
  <si>
    <t>ｸｳﾔ</t>
  </si>
  <si>
    <t>ﾕｳｺｳ</t>
  </si>
  <si>
    <t>ﾕｱｻ</t>
  </si>
  <si>
    <t>ﾘﾝｾｲ</t>
  </si>
  <si>
    <t>ﾏﾂｵ</t>
  </si>
  <si>
    <t>ﾃﾙｷﾅ</t>
  </si>
  <si>
    <t>ｷﾗﾗ</t>
  </si>
  <si>
    <t>ﾋﾛｶｽﾞ</t>
  </si>
  <si>
    <t>ｱﾂﾐ</t>
  </si>
  <si>
    <t>ﾀｸﾛｳ</t>
  </si>
  <si>
    <t>ﾃﾂﾏ</t>
  </si>
  <si>
    <t>ｻｶﾞﾜ</t>
  </si>
  <si>
    <t>ｱｷ</t>
  </si>
  <si>
    <t>ｱﾜﾔ</t>
  </si>
  <si>
    <t>ｻﾂｷ</t>
  </si>
  <si>
    <t>ﾃｯﾍﾟｲ</t>
  </si>
  <si>
    <t>ﾀｶﾊｷﾞ</t>
  </si>
  <si>
    <t>ｼｭｳﾔ</t>
  </si>
  <si>
    <t>ﾀｶﾀ</t>
  </si>
  <si>
    <t>ﾀｷﾅﾐ</t>
  </si>
  <si>
    <t>ｲﾊﾞﾗｷ</t>
  </si>
  <si>
    <t>ｼﾞｭﾝﾔ</t>
  </si>
  <si>
    <t>ﾃﾙｷ</t>
  </si>
  <si>
    <t>ﾐﾉﾙ</t>
  </si>
  <si>
    <t>ﾐﾔｲﾘ</t>
  </si>
  <si>
    <t>ｺｳｼﾞﾅ</t>
  </si>
  <si>
    <t>ﾏﾝﾅﾐ</t>
  </si>
  <si>
    <t>ﾊﾗﾀﾞ</t>
  </si>
  <si>
    <t>ｼｮｳﾀﾛｳ</t>
  </si>
  <si>
    <t>ﾄﾓﾉ</t>
  </si>
  <si>
    <t>ﾔｽｱｷ</t>
  </si>
  <si>
    <t>ﾑﾗｲ</t>
  </si>
  <si>
    <t>ﾀｼﾞﾏ</t>
  </si>
  <si>
    <t>ﾋｼﾞｶﾀ</t>
  </si>
  <si>
    <t>ﾊﾙﾋｻ</t>
  </si>
  <si>
    <t>ﾌｼﾞﾔ</t>
  </si>
  <si>
    <t>ｲﾜｼﾀ</t>
  </si>
  <si>
    <t>ﾀｹﾅｶ</t>
  </si>
  <si>
    <t>ﾌﾐﾀｶ</t>
  </si>
  <si>
    <t>ﾆｯﾀ</t>
  </si>
  <si>
    <t>ﾘｮｳｼﾞ</t>
  </si>
  <si>
    <t>ｾｷﾔ</t>
  </si>
  <si>
    <t>ﾅｶﾈ</t>
  </si>
  <si>
    <t>ｹﾝｼﾞﾛｳ</t>
  </si>
  <si>
    <t>ﾊﾗﾔﾏ</t>
  </si>
  <si>
    <t>ﾃﾙﾋｺ</t>
  </si>
  <si>
    <t>ｱｲｻﾞﾜ</t>
  </si>
  <si>
    <t>ｼﾗﾄ</t>
  </si>
  <si>
    <t>ｶﾀﾋﾗ</t>
  </si>
  <si>
    <t>ﾄｵﾔﾏ</t>
  </si>
  <si>
    <t>ﾊﾈｲｼ</t>
  </si>
  <si>
    <t>ﾂｸﾞﾉｽｹ</t>
  </si>
  <si>
    <t>ﾄｳｲ</t>
  </si>
  <si>
    <t>ｷﾀｻﾞﾜ</t>
  </si>
  <si>
    <t>ﾐﾔｼﾞﾏ</t>
  </si>
  <si>
    <t>ｱｵﾔﾏ</t>
  </si>
  <si>
    <t>ｼｭﾝﾔ</t>
  </si>
  <si>
    <t>ｶﾜｲ</t>
  </si>
  <si>
    <t>ﾋﾗｻﾜ</t>
  </si>
  <si>
    <t>ﾐｽﾐ</t>
  </si>
  <si>
    <t>ﾅｶﾓﾘ</t>
  </si>
  <si>
    <t>ｷｸﾀﾆ</t>
  </si>
  <si>
    <t>ﾃﾗｲ</t>
  </si>
  <si>
    <t>ｵｸﾞﾁ</t>
  </si>
  <si>
    <t>ｸﾂﾅｲ</t>
  </si>
  <si>
    <t>ﾀｻｷ</t>
  </si>
  <si>
    <t>ｼﾌﾞﾔ</t>
  </si>
  <si>
    <t>ｶｽﾞｱｷ</t>
  </si>
  <si>
    <t>ﾖｺｾ</t>
  </si>
  <si>
    <t>ﾘｮｳｶﾞ</t>
  </si>
  <si>
    <t>ｶﾜｳﾁﾔ</t>
  </si>
  <si>
    <t>ﾏｽｲ</t>
  </si>
  <si>
    <t>ﾖｼｵｶ</t>
  </si>
  <si>
    <t>ﾋﾞﾄｳ</t>
  </si>
  <si>
    <t>ﾂｶｻ</t>
  </si>
  <si>
    <t>ﾆｼﾑﾗ</t>
  </si>
  <si>
    <t>ｷﾄｳ</t>
  </si>
  <si>
    <t>ﾀﾃﾊﾞﾔｼ</t>
  </si>
  <si>
    <t>ﾄﾊﾞﾘ</t>
  </si>
  <si>
    <t>ﾏｴﾉ</t>
  </si>
  <si>
    <t>ｵｵﾏ</t>
  </si>
  <si>
    <t>ｻｽｹ</t>
  </si>
  <si>
    <t>ﾀｹｷﾖ</t>
  </si>
  <si>
    <t>ｶｽﾞﾌﾐ</t>
  </si>
  <si>
    <t>ﾄｷﾓﾄ</t>
  </si>
  <si>
    <t>ﾐﾁﾀｶ</t>
  </si>
  <si>
    <t>ｺﾏｻﾞｷ</t>
  </si>
  <si>
    <t>ﾌﾙﾀﾆ</t>
  </si>
  <si>
    <t>ｻｶﾉ</t>
  </si>
  <si>
    <t>ｽﾄｳ</t>
  </si>
  <si>
    <t>ｵﾊﾗ</t>
  </si>
  <si>
    <t>ﾘｭｳﾀﾞｲ</t>
  </si>
  <si>
    <t>ﾄﾊﾞﾀ</t>
  </si>
  <si>
    <t>ｲﾜｻ</t>
  </si>
  <si>
    <t>ﾀﾏｵｷ</t>
  </si>
  <si>
    <t>ｻﾄｼ</t>
  </si>
  <si>
    <t>ｲﾏﾀﾞ</t>
  </si>
  <si>
    <t>ｱｽｶ</t>
  </si>
  <si>
    <t>ｱｿｳ</t>
  </si>
  <si>
    <t>ﾋﾃﾞｷ</t>
  </si>
  <si>
    <t>ﾕｱ</t>
  </si>
  <si>
    <t>ﾌｶｻﾜ</t>
  </si>
  <si>
    <t>ﾕﾘ</t>
  </si>
  <si>
    <t>ﾀﾞｲﾔ</t>
  </si>
  <si>
    <t>ﾏｽﾉ</t>
  </si>
  <si>
    <t>Riko</t>
  </si>
  <si>
    <t>Asana</t>
  </si>
  <si>
    <t>FUZINO</t>
  </si>
  <si>
    <t>Maya</t>
  </si>
  <si>
    <t>SAKOU</t>
  </si>
  <si>
    <t>Mirei</t>
  </si>
  <si>
    <t>Yume</t>
  </si>
  <si>
    <t>Tomoka</t>
  </si>
  <si>
    <t>Miyu</t>
  </si>
  <si>
    <t>KIRIYA</t>
  </si>
  <si>
    <t>Mao</t>
  </si>
  <si>
    <t>Yuika</t>
  </si>
  <si>
    <t>Naomi</t>
  </si>
  <si>
    <t>Miyabi</t>
  </si>
  <si>
    <t>Mihiro</t>
  </si>
  <si>
    <t>Emina</t>
  </si>
  <si>
    <t>TAKEBAYASI</t>
  </si>
  <si>
    <t>Haruna</t>
  </si>
  <si>
    <t>Miyuki</t>
  </si>
  <si>
    <t>HIGA</t>
  </si>
  <si>
    <t>Anna</t>
  </si>
  <si>
    <t>Ruri</t>
  </si>
  <si>
    <t>ITAKURA</t>
  </si>
  <si>
    <t>Ran</t>
  </si>
  <si>
    <t>KODERA</t>
  </si>
  <si>
    <t>Yuzuha</t>
  </si>
  <si>
    <t>HONDA</t>
  </si>
  <si>
    <t>Hina</t>
  </si>
  <si>
    <t>HIRAOKA</t>
  </si>
  <si>
    <t>KUTSUNA</t>
  </si>
  <si>
    <t>Misa</t>
  </si>
  <si>
    <t>SIBATA</t>
  </si>
  <si>
    <t>Asaha</t>
  </si>
  <si>
    <t>MIDORIKAWA</t>
  </si>
  <si>
    <t>Saki</t>
  </si>
  <si>
    <t>KITAZIMA</t>
  </si>
  <si>
    <t>Yukimi</t>
  </si>
  <si>
    <t>ZIN</t>
  </si>
  <si>
    <t>Suzuko</t>
  </si>
  <si>
    <t>KOSIDUKA</t>
  </si>
  <si>
    <t>Arisa</t>
  </si>
  <si>
    <t>Soyoka</t>
  </si>
  <si>
    <t>Sumire</t>
  </si>
  <si>
    <t>Koyuki</t>
  </si>
  <si>
    <t>SIOIRI</t>
  </si>
  <si>
    <t>Misaki</t>
  </si>
  <si>
    <t>Mana</t>
  </si>
  <si>
    <t>Touko</t>
  </si>
  <si>
    <t>KAWAMOTO</t>
  </si>
  <si>
    <t>Himena</t>
  </si>
  <si>
    <t>Momoka</t>
  </si>
  <si>
    <t>MADONO</t>
  </si>
  <si>
    <t>Ayami</t>
  </si>
  <si>
    <t>Airin</t>
  </si>
  <si>
    <t>KYOUYA</t>
  </si>
  <si>
    <t>Yukino</t>
  </si>
  <si>
    <t>Ririka</t>
  </si>
  <si>
    <t>Otone</t>
  </si>
  <si>
    <t>ZAITSU</t>
  </si>
  <si>
    <t>Natsumi</t>
  </si>
  <si>
    <t>KURODA</t>
  </si>
  <si>
    <t>Uno</t>
  </si>
  <si>
    <t>Yuuri</t>
  </si>
  <si>
    <t>UESAKA</t>
  </si>
  <si>
    <t>Miyuu</t>
  </si>
  <si>
    <t>Yuku</t>
  </si>
  <si>
    <t>Mei</t>
  </si>
  <si>
    <t>KONNO</t>
  </si>
  <si>
    <t>Hikari</t>
  </si>
  <si>
    <t>NAMATAME</t>
  </si>
  <si>
    <t>Kaede</t>
  </si>
  <si>
    <t>Kaho</t>
  </si>
  <si>
    <t>TAKEZAWA</t>
  </si>
  <si>
    <t>Kotoha</t>
  </si>
  <si>
    <t>TAKAKURA</t>
  </si>
  <si>
    <t>Koume</t>
  </si>
  <si>
    <t>Chiharu</t>
  </si>
  <si>
    <t>Yui</t>
  </si>
  <si>
    <t>Mizuho</t>
  </si>
  <si>
    <t>Kazuha</t>
  </si>
  <si>
    <t>Mio</t>
  </si>
  <si>
    <t>Airi</t>
  </si>
  <si>
    <t>NOZAKI</t>
  </si>
  <si>
    <t>Yuzuka</t>
  </si>
  <si>
    <t>Nako</t>
  </si>
  <si>
    <t>Momoe</t>
  </si>
  <si>
    <t>Yukia</t>
  </si>
  <si>
    <t>TADANO</t>
  </si>
  <si>
    <t>TSUZIMURA</t>
  </si>
  <si>
    <t>TOKITA</t>
  </si>
  <si>
    <t>Miwa</t>
  </si>
  <si>
    <t>HATATOU</t>
  </si>
  <si>
    <t>Sayuri</t>
  </si>
  <si>
    <t>SUNAGA</t>
  </si>
  <si>
    <t>Siori</t>
  </si>
  <si>
    <t>OOKE</t>
  </si>
  <si>
    <t>Yumi</t>
  </si>
  <si>
    <t>Marina</t>
  </si>
  <si>
    <t>TOGASI</t>
  </si>
  <si>
    <t>Koumi</t>
  </si>
  <si>
    <t>NOHARA</t>
  </si>
  <si>
    <t>Yumeno</t>
  </si>
  <si>
    <t>Kokoro</t>
  </si>
  <si>
    <t>Kyouka</t>
  </si>
  <si>
    <t>Ayuka</t>
  </si>
  <si>
    <t>OKUHARA</t>
  </si>
  <si>
    <t>Konoka</t>
  </si>
  <si>
    <t>Hiyori</t>
  </si>
  <si>
    <t>NINOMIYA</t>
  </si>
  <si>
    <t>Manami</t>
  </si>
  <si>
    <t>TANIGUCHI</t>
  </si>
  <si>
    <t>Karen</t>
  </si>
  <si>
    <t>Rion</t>
  </si>
  <si>
    <t>ONITSUKA</t>
  </si>
  <si>
    <t>Ayu</t>
  </si>
  <si>
    <t>NISIZAKI</t>
  </si>
  <si>
    <t>Aika</t>
  </si>
  <si>
    <t>KANNO</t>
  </si>
  <si>
    <t>KONDOU</t>
  </si>
  <si>
    <t>KARAKAMA</t>
  </si>
  <si>
    <t>Miku</t>
  </si>
  <si>
    <t>Yuuka</t>
  </si>
  <si>
    <t>MORIWAKI</t>
  </si>
  <si>
    <t>Miki</t>
  </si>
  <si>
    <t>SIKAKURA</t>
  </si>
  <si>
    <t>Ayaka</t>
  </si>
  <si>
    <t>ASANUMA</t>
  </si>
  <si>
    <t>JUUKUROKI</t>
  </si>
  <si>
    <t>Aoha</t>
  </si>
  <si>
    <t>NISIDA</t>
  </si>
  <si>
    <t>MATSUHASI</t>
  </si>
  <si>
    <t>KURIYAMA</t>
  </si>
  <si>
    <t>OKUDA</t>
  </si>
  <si>
    <t>Aya</t>
  </si>
  <si>
    <t>Ai</t>
  </si>
  <si>
    <t>Meyui</t>
  </si>
  <si>
    <t>Hinako</t>
  </si>
  <si>
    <t>SIMOICHI</t>
  </si>
  <si>
    <t>MOCHIDUKI</t>
  </si>
  <si>
    <t>Akari</t>
  </si>
  <si>
    <t>IWADATE</t>
  </si>
  <si>
    <t>FURUIE</t>
  </si>
  <si>
    <t>Yuka</t>
  </si>
  <si>
    <t>Chisaki</t>
  </si>
  <si>
    <t>Mimaru</t>
  </si>
  <si>
    <t>TANEYA</t>
  </si>
  <si>
    <t>Nonoka</t>
  </si>
  <si>
    <t>NAGAI</t>
  </si>
  <si>
    <t>SIBAHARA</t>
  </si>
  <si>
    <t>Honoka</t>
  </si>
  <si>
    <t>KURAMOCHI</t>
  </si>
  <si>
    <t>UEDA</t>
  </si>
  <si>
    <t>Nanami</t>
  </si>
  <si>
    <t>ROKUTAN</t>
  </si>
  <si>
    <t>Sayu</t>
  </si>
  <si>
    <t>HAYASIDA</t>
  </si>
  <si>
    <t>Hinaka</t>
  </si>
  <si>
    <t>MASUMIYA</t>
  </si>
  <si>
    <t>Yuuko</t>
  </si>
  <si>
    <t>TAKACHIO</t>
  </si>
  <si>
    <t>HANASIMA</t>
  </si>
  <si>
    <t>KAI</t>
  </si>
  <si>
    <t>Nagisa</t>
  </si>
  <si>
    <t>HANAI</t>
  </si>
  <si>
    <t>OOZEKI</t>
  </si>
  <si>
    <t>Nanaha</t>
  </si>
  <si>
    <t>CHIN</t>
  </si>
  <si>
    <t>Kinken</t>
  </si>
  <si>
    <t>Rina</t>
  </si>
  <si>
    <t>Rurika</t>
  </si>
  <si>
    <t>Mai</t>
  </si>
  <si>
    <t>Ema</t>
  </si>
  <si>
    <t>Kana</t>
  </si>
  <si>
    <t>SON</t>
  </si>
  <si>
    <t>Minzi</t>
  </si>
  <si>
    <t>UETSUKA</t>
  </si>
  <si>
    <t>Yuna</t>
  </si>
  <si>
    <t>Hinano</t>
  </si>
  <si>
    <t>HORI</t>
  </si>
  <si>
    <t>Yurina</t>
  </si>
  <si>
    <t>TOUHEI</t>
  </si>
  <si>
    <t>Rino</t>
  </si>
  <si>
    <t>MIYAGUNI</t>
  </si>
  <si>
    <t>Suzune</t>
  </si>
  <si>
    <t>KUBOZONO</t>
  </si>
  <si>
    <t>Nami</t>
  </si>
  <si>
    <t>HINO</t>
  </si>
  <si>
    <t>Karina</t>
  </si>
  <si>
    <t>Kurea</t>
  </si>
  <si>
    <t>OOZONO</t>
  </si>
  <si>
    <t>Kurumi</t>
  </si>
  <si>
    <t>Miho</t>
  </si>
  <si>
    <t>TENPAKU</t>
  </si>
  <si>
    <t>TACHIBANA</t>
  </si>
  <si>
    <t>TAKASIMA</t>
  </si>
  <si>
    <t>Miduki</t>
  </si>
  <si>
    <t>UCHIYAMA</t>
  </si>
  <si>
    <t>Makoto</t>
  </si>
  <si>
    <t>Rio</t>
  </si>
  <si>
    <t>YAMASITA</t>
  </si>
  <si>
    <t>KURATA</t>
  </si>
  <si>
    <t>Hana</t>
  </si>
  <si>
    <t>OOBUCHI</t>
  </si>
  <si>
    <t>Masano</t>
  </si>
  <si>
    <t>KUROIWA</t>
  </si>
  <si>
    <t>Saho</t>
  </si>
  <si>
    <t>Nana</t>
  </si>
  <si>
    <t>Ayane</t>
  </si>
  <si>
    <t>Misato</t>
  </si>
  <si>
    <t>Aiko</t>
  </si>
  <si>
    <t>KAWATA</t>
  </si>
  <si>
    <t>TSURUMI</t>
  </si>
  <si>
    <t>NISIHAMA</t>
  </si>
  <si>
    <t>NUMAGUCHI</t>
  </si>
  <si>
    <t>Kayano</t>
  </si>
  <si>
    <t>MIZOGUCHI</t>
  </si>
  <si>
    <t>UEKI</t>
  </si>
  <si>
    <t>YAMAKOSI</t>
  </si>
  <si>
    <t>Rebyuu</t>
  </si>
  <si>
    <t>Riona</t>
  </si>
  <si>
    <t>Sakura</t>
  </si>
  <si>
    <t>INAZAWA</t>
  </si>
  <si>
    <t>Rie</t>
  </si>
  <si>
    <t>TAZIRI</t>
  </si>
  <si>
    <t>Saaya</t>
  </si>
  <si>
    <t>MATSUMARU</t>
  </si>
  <si>
    <t>Yuina</t>
  </si>
  <si>
    <t>NISIOKA</t>
  </si>
  <si>
    <t>Hani</t>
  </si>
  <si>
    <t>SUGIMOTO</t>
  </si>
  <si>
    <t>Akane</t>
  </si>
  <si>
    <t>FURUTA</t>
  </si>
  <si>
    <t>Mami</t>
  </si>
  <si>
    <t>Mahiru</t>
  </si>
  <si>
    <t>Yuki</t>
  </si>
  <si>
    <t>SHOUZI</t>
  </si>
  <si>
    <t>OSADA</t>
  </si>
  <si>
    <t>Ino</t>
  </si>
  <si>
    <t>YOKOO</t>
  </si>
  <si>
    <t>Kureha</t>
  </si>
  <si>
    <t>TAKAHATA</t>
  </si>
  <si>
    <t>Chiduru</t>
  </si>
  <si>
    <t>NAGANO</t>
  </si>
  <si>
    <t>Manaka</t>
  </si>
  <si>
    <t>HONDOU</t>
  </si>
  <si>
    <t>Yako</t>
  </si>
  <si>
    <t>Mima</t>
  </si>
  <si>
    <t>Nodoka</t>
  </si>
  <si>
    <t>Wakana</t>
  </si>
  <si>
    <t>SEKINE</t>
  </si>
  <si>
    <t>Rena</t>
  </si>
  <si>
    <t>HANZAWA</t>
  </si>
  <si>
    <t>Tsumugi</t>
  </si>
  <si>
    <t>NOSAKA</t>
  </si>
  <si>
    <t>Ryouko</t>
  </si>
  <si>
    <t>HORIUCHI</t>
  </si>
  <si>
    <t>Ayumi</t>
  </si>
  <si>
    <t>MOROE</t>
  </si>
  <si>
    <t>KAWAMURA</t>
  </si>
  <si>
    <t>HARIE</t>
  </si>
  <si>
    <t>Junka</t>
  </si>
  <si>
    <t>Akiko</t>
  </si>
  <si>
    <t>FUKUMITSU</t>
  </si>
  <si>
    <t>Kiko</t>
  </si>
  <si>
    <t>OOZU</t>
  </si>
  <si>
    <t>Kiki</t>
  </si>
  <si>
    <t>YANAGITA</t>
  </si>
  <si>
    <t>Ayano</t>
  </si>
  <si>
    <t>OOISI</t>
  </si>
  <si>
    <t>Reona</t>
  </si>
  <si>
    <t>SEYA</t>
  </si>
  <si>
    <t>INENAGA</t>
  </si>
  <si>
    <t>Mayu</t>
  </si>
  <si>
    <t>SAKATA</t>
  </si>
  <si>
    <t>Reika</t>
  </si>
  <si>
    <t>YAGUCHI</t>
  </si>
  <si>
    <t>Chiyono</t>
  </si>
  <si>
    <t>HIDAKA</t>
  </si>
  <si>
    <t>Ami</t>
  </si>
  <si>
    <t>OGATA</t>
  </si>
  <si>
    <t>YAMAURA</t>
  </si>
  <si>
    <t>Maaya</t>
  </si>
  <si>
    <t>Riho</t>
  </si>
  <si>
    <t>Koharu</t>
  </si>
  <si>
    <t>Wako</t>
  </si>
  <si>
    <t>Mihane</t>
  </si>
  <si>
    <t>OOMURA</t>
  </si>
  <si>
    <t>Yuine</t>
  </si>
  <si>
    <t>INAGAKI</t>
  </si>
  <si>
    <t>Junna</t>
  </si>
  <si>
    <t>YOSIMITSU</t>
  </si>
  <si>
    <t>Nayu</t>
  </si>
  <si>
    <t>Sena</t>
  </si>
  <si>
    <t>Mayuko</t>
  </si>
  <si>
    <t>NIIKURA</t>
  </si>
  <si>
    <t>Nanako</t>
  </si>
  <si>
    <t>MIYASAKA</t>
  </si>
  <si>
    <t>TADAKUMA</t>
  </si>
  <si>
    <t>MANDAI</t>
  </si>
  <si>
    <t>TAKAI</t>
  </si>
  <si>
    <t>Saya</t>
  </si>
  <si>
    <t>NAKAI</t>
  </si>
  <si>
    <t>NASU</t>
  </si>
  <si>
    <t>FURUHATA</t>
  </si>
  <si>
    <t>FUYUMURO</t>
  </si>
  <si>
    <t>Saori</t>
  </si>
  <si>
    <t>SUGANO</t>
  </si>
  <si>
    <t>Aimi</t>
  </si>
  <si>
    <t>Karin</t>
  </si>
  <si>
    <t>SIMOSIGE</t>
  </si>
  <si>
    <t>BABA</t>
  </si>
  <si>
    <t>Kanade</t>
  </si>
  <si>
    <t>Maho</t>
  </si>
  <si>
    <t>MITSUTSUZI</t>
  </si>
  <si>
    <t>KOSUGA</t>
  </si>
  <si>
    <t>YOSHIYASU</t>
  </si>
  <si>
    <t>UBUKATA</t>
  </si>
  <si>
    <t>UESAWA</t>
  </si>
  <si>
    <t>KAITSU</t>
  </si>
  <si>
    <t>MUKAI</t>
  </si>
  <si>
    <t>Moeka</t>
  </si>
  <si>
    <t>IKEI</t>
  </si>
  <si>
    <t>Ako</t>
  </si>
  <si>
    <t>YAMAMORI</t>
  </si>
  <si>
    <t>Yuriko</t>
  </si>
  <si>
    <t>Sachi</t>
  </si>
  <si>
    <t>JINBO</t>
  </si>
  <si>
    <t>Hamina</t>
  </si>
  <si>
    <t>OCHI</t>
  </si>
  <si>
    <t>Nanaka</t>
  </si>
  <si>
    <t>WAKABAYASI</t>
  </si>
  <si>
    <t>Mari</t>
  </si>
  <si>
    <t>KUDOU</t>
  </si>
  <si>
    <t>Minagi</t>
  </si>
  <si>
    <t>NITANI</t>
  </si>
  <si>
    <t>Asami</t>
  </si>
  <si>
    <t>WAKAMATSU</t>
  </si>
  <si>
    <t>KOMIYA</t>
  </si>
  <si>
    <t>Natsuki</t>
  </si>
  <si>
    <t>YAMAMURA</t>
  </si>
  <si>
    <t>Yuzuno</t>
  </si>
  <si>
    <t>KUNEZAKI</t>
  </si>
  <si>
    <t>Aona</t>
  </si>
  <si>
    <t>Miori</t>
  </si>
  <si>
    <t>Sizuku</t>
  </si>
  <si>
    <t>UMEMORI</t>
  </si>
  <si>
    <t>UMEHARA</t>
  </si>
  <si>
    <t>Niina</t>
  </si>
  <si>
    <t>Nene</t>
  </si>
  <si>
    <t>NOZAWA</t>
  </si>
  <si>
    <t>Rinako</t>
  </si>
  <si>
    <t>MATSUSITA</t>
  </si>
  <si>
    <t>FUZIE</t>
  </si>
  <si>
    <t>Ria</t>
  </si>
  <si>
    <t>Riria</t>
  </si>
  <si>
    <t>SINAMURA</t>
  </si>
  <si>
    <t>Serina</t>
  </si>
  <si>
    <t>HIGUCHI</t>
  </si>
  <si>
    <t>IITSUKA</t>
  </si>
  <si>
    <t>Asa</t>
  </si>
  <si>
    <t>KAMEYAMA</t>
  </si>
  <si>
    <t>Minami</t>
  </si>
  <si>
    <t>Miu</t>
  </si>
  <si>
    <t>CHUUGO</t>
  </si>
  <si>
    <t>SASAZIMA</t>
  </si>
  <si>
    <t>Kazuyo</t>
  </si>
  <si>
    <t>ISIZAKI</t>
  </si>
  <si>
    <t>Sonoe</t>
  </si>
  <si>
    <t>Sana</t>
  </si>
  <si>
    <t>Kokone</t>
  </si>
  <si>
    <t>YOSIZUMI</t>
  </si>
  <si>
    <t>Umi</t>
  </si>
  <si>
    <t>Marika</t>
  </si>
  <si>
    <t>Shuno</t>
  </si>
  <si>
    <t>AIKAWA</t>
  </si>
  <si>
    <t>HIROTA</t>
  </si>
  <si>
    <t>Ayuna</t>
  </si>
  <si>
    <t>FUZISIGE</t>
  </si>
  <si>
    <t>Momoko</t>
  </si>
  <si>
    <t>MIYAMAE</t>
  </si>
  <si>
    <t>Kokona</t>
  </si>
  <si>
    <t>KAGEYAMA</t>
  </si>
  <si>
    <t>Chiori</t>
  </si>
  <si>
    <t>KAWANABE</t>
  </si>
  <si>
    <t>OKAYAMA</t>
  </si>
  <si>
    <t>HOIZUMI</t>
  </si>
  <si>
    <t>HACHIYA</t>
  </si>
  <si>
    <t>OOHATA</t>
  </si>
  <si>
    <t>Yuri</t>
  </si>
  <si>
    <t>YAHAGI</t>
  </si>
  <si>
    <t>Mimi</t>
  </si>
  <si>
    <t>MASU</t>
  </si>
  <si>
    <t>SAKUYAMA</t>
  </si>
  <si>
    <t>SIIHASI</t>
  </si>
  <si>
    <t>Kumiko</t>
  </si>
  <si>
    <t>Sara</t>
  </si>
  <si>
    <t>Mirai</t>
  </si>
  <si>
    <t>SONODA</t>
  </si>
  <si>
    <t>TSUKAGOSI</t>
  </si>
  <si>
    <t>TAKABAYASI</t>
  </si>
  <si>
    <t>KASE</t>
  </si>
  <si>
    <t>Himari</t>
  </si>
  <si>
    <t>Wakano</t>
  </si>
  <si>
    <t>Seina</t>
  </si>
  <si>
    <t>UZIIE</t>
  </si>
  <si>
    <t>Momoha</t>
  </si>
  <si>
    <t>Yosino</t>
  </si>
  <si>
    <t>KANETA</t>
  </si>
  <si>
    <t>Takami</t>
  </si>
  <si>
    <t>ARAKI</t>
  </si>
  <si>
    <t>SIKANO</t>
  </si>
  <si>
    <t>TSURU</t>
  </si>
  <si>
    <t>TSUTSUI</t>
  </si>
  <si>
    <t>Riro</t>
  </si>
  <si>
    <t>IIDUKA</t>
  </si>
  <si>
    <t>Kurara</t>
  </si>
  <si>
    <t>Kyou</t>
  </si>
  <si>
    <t>MASUZAWA</t>
  </si>
  <si>
    <t>MURAKOSI</t>
  </si>
  <si>
    <t>莉心</t>
  </si>
  <si>
    <t>朝菜</t>
  </si>
  <si>
    <t>藤野</t>
  </si>
  <si>
    <t>茉弥</t>
  </si>
  <si>
    <t>酒匂</t>
  </si>
  <si>
    <t>美怜</t>
  </si>
  <si>
    <t>結愛</t>
  </si>
  <si>
    <t>朋花</t>
  </si>
  <si>
    <t>未悠</t>
  </si>
  <si>
    <t>桐谷</t>
  </si>
  <si>
    <t>真央</t>
  </si>
  <si>
    <t>結佳</t>
  </si>
  <si>
    <t>奈緒美</t>
  </si>
  <si>
    <t>みやび</t>
  </si>
  <si>
    <t>美裕</t>
  </si>
  <si>
    <t>笑奈</t>
  </si>
  <si>
    <t>竹林</t>
  </si>
  <si>
    <t>春南</t>
  </si>
  <si>
    <t>美雪</t>
  </si>
  <si>
    <t>比嘉</t>
  </si>
  <si>
    <t>杏那</t>
  </si>
  <si>
    <t>留璃</t>
  </si>
  <si>
    <t>板倉</t>
  </si>
  <si>
    <t>蘭</t>
  </si>
  <si>
    <t>小寺</t>
  </si>
  <si>
    <t>柚葉</t>
  </si>
  <si>
    <t>本多</t>
  </si>
  <si>
    <t>陽奈</t>
  </si>
  <si>
    <t>平岡</t>
  </si>
  <si>
    <t>きらら</t>
  </si>
  <si>
    <t>忽那</t>
  </si>
  <si>
    <t>美沙</t>
  </si>
  <si>
    <t>柴田</t>
  </si>
  <si>
    <t>麻巴</t>
  </si>
  <si>
    <t>水鳥川</t>
  </si>
  <si>
    <t>咲</t>
  </si>
  <si>
    <t>直緒</t>
  </si>
  <si>
    <t>北島</t>
  </si>
  <si>
    <t>幸実</t>
  </si>
  <si>
    <t>寿々子</t>
  </si>
  <si>
    <t>越塚</t>
  </si>
  <si>
    <t>ありさ</t>
  </si>
  <si>
    <t>颯香</t>
  </si>
  <si>
    <t>菫</t>
  </si>
  <si>
    <t>小雪</t>
  </si>
  <si>
    <t>塩入</t>
  </si>
  <si>
    <t>美咲</t>
  </si>
  <si>
    <t>村田</t>
  </si>
  <si>
    <t>まな</t>
  </si>
  <si>
    <t>藤子</t>
  </si>
  <si>
    <t>河本</t>
  </si>
  <si>
    <t>姫奈</t>
  </si>
  <si>
    <t>陽菜</t>
  </si>
  <si>
    <t>日菜</t>
  </si>
  <si>
    <t>桃香</t>
  </si>
  <si>
    <t>間殿</t>
  </si>
  <si>
    <t>綾美</t>
  </si>
  <si>
    <t>陽葵</t>
  </si>
  <si>
    <t>愛鈴</t>
  </si>
  <si>
    <t>京谷</t>
  </si>
  <si>
    <t>雪乃</t>
  </si>
  <si>
    <t>梨々香</t>
  </si>
  <si>
    <t>吟音</t>
  </si>
  <si>
    <t>財津</t>
  </si>
  <si>
    <t>なつみ</t>
  </si>
  <si>
    <t>黒田</t>
  </si>
  <si>
    <t>宇乃</t>
  </si>
  <si>
    <t>遥菜</t>
  </si>
  <si>
    <t>優里</t>
  </si>
  <si>
    <t>上坂</t>
  </si>
  <si>
    <t>美優</t>
  </si>
  <si>
    <t>結来</t>
  </si>
  <si>
    <t>芽依</t>
  </si>
  <si>
    <t>今野</t>
  </si>
  <si>
    <t>光里</t>
  </si>
  <si>
    <t>生田目</t>
  </si>
  <si>
    <t>紗希</t>
  </si>
  <si>
    <t>かえで</t>
  </si>
  <si>
    <t>美春</t>
  </si>
  <si>
    <t>華帆</t>
  </si>
  <si>
    <t>竹澤</t>
  </si>
  <si>
    <t>ことは</t>
  </si>
  <si>
    <t>髙倉</t>
  </si>
  <si>
    <t>倖芽</t>
  </si>
  <si>
    <t>千桜</t>
  </si>
  <si>
    <t>優依</t>
  </si>
  <si>
    <t>瑞歩</t>
  </si>
  <si>
    <t>荒井</t>
  </si>
  <si>
    <t>和羽</t>
  </si>
  <si>
    <t>碧衣</t>
  </si>
  <si>
    <t>美桜</t>
  </si>
  <si>
    <t>藍璃</t>
  </si>
  <si>
    <t>野﨑</t>
  </si>
  <si>
    <t>柚花</t>
  </si>
  <si>
    <t>千晴</t>
  </si>
  <si>
    <t>菜心</t>
  </si>
  <si>
    <t>百恵</t>
  </si>
  <si>
    <t>路空</t>
  </si>
  <si>
    <t>但野</t>
  </si>
  <si>
    <t>沙姫</t>
  </si>
  <si>
    <t>辻村</t>
  </si>
  <si>
    <t>碧彩</t>
  </si>
  <si>
    <t>実和</t>
  </si>
  <si>
    <t>畠等</t>
  </si>
  <si>
    <t>楓</t>
  </si>
  <si>
    <t>小百合</t>
  </si>
  <si>
    <t>須永</t>
  </si>
  <si>
    <t>詩織</t>
  </si>
  <si>
    <t>大毛</t>
  </si>
  <si>
    <t>祐実</t>
  </si>
  <si>
    <t>鞠奈</t>
  </si>
  <si>
    <t>富樫</t>
  </si>
  <si>
    <t>香心</t>
  </si>
  <si>
    <t>野原</t>
  </si>
  <si>
    <t>夢乃</t>
  </si>
  <si>
    <t>こころ</t>
  </si>
  <si>
    <t>京楓</t>
  </si>
  <si>
    <t>歩香</t>
  </si>
  <si>
    <t>奥原</t>
  </si>
  <si>
    <t>舞那</t>
  </si>
  <si>
    <t>香風</t>
  </si>
  <si>
    <t>日和梨</t>
  </si>
  <si>
    <t>二宮</t>
  </si>
  <si>
    <t>愛美</t>
  </si>
  <si>
    <t>谷口</t>
  </si>
  <si>
    <t>翔恋</t>
  </si>
  <si>
    <t>凛音</t>
  </si>
  <si>
    <t>鬼塚</t>
  </si>
  <si>
    <t>亜優</t>
  </si>
  <si>
    <t>西崎</t>
  </si>
  <si>
    <t>愛加</t>
  </si>
  <si>
    <t>菅野</t>
  </si>
  <si>
    <t>莉子</t>
  </si>
  <si>
    <t>近藤</t>
  </si>
  <si>
    <t>花音</t>
  </si>
  <si>
    <t>唐鎌</t>
  </si>
  <si>
    <t>美空</t>
  </si>
  <si>
    <t>祐佳</t>
  </si>
  <si>
    <t>森脇</t>
  </si>
  <si>
    <t>美貴</t>
  </si>
  <si>
    <t>鹿倉</t>
  </si>
  <si>
    <t>彩加</t>
  </si>
  <si>
    <t>浅沼</t>
  </si>
  <si>
    <t>衣織</t>
  </si>
  <si>
    <t>重黒木</t>
  </si>
  <si>
    <t>葵生</t>
  </si>
  <si>
    <t>西田</t>
  </si>
  <si>
    <t>美月</t>
  </si>
  <si>
    <t>松橋</t>
  </si>
  <si>
    <t>優花</t>
  </si>
  <si>
    <t>茉莉奈</t>
  </si>
  <si>
    <t>栗山</t>
  </si>
  <si>
    <t>凜</t>
  </si>
  <si>
    <t>奥田</t>
  </si>
  <si>
    <t>彩</t>
  </si>
  <si>
    <t>愛</t>
  </si>
  <si>
    <t>萌唯</t>
  </si>
  <si>
    <t>陽奈子</t>
  </si>
  <si>
    <t>優月</t>
  </si>
  <si>
    <t>下市</t>
  </si>
  <si>
    <t>有紗</t>
  </si>
  <si>
    <t>望月</t>
  </si>
  <si>
    <t>明里</t>
  </si>
  <si>
    <t>岩達</t>
  </si>
  <si>
    <t>結希乃</t>
  </si>
  <si>
    <t>古家</t>
  </si>
  <si>
    <t>由佳</t>
  </si>
  <si>
    <t>千咲</t>
  </si>
  <si>
    <t>心優瑠</t>
  </si>
  <si>
    <t>種谷</t>
  </si>
  <si>
    <t>希香</t>
  </si>
  <si>
    <t>永井</t>
  </si>
  <si>
    <t>佳蓮</t>
  </si>
  <si>
    <t>芝原</t>
  </si>
  <si>
    <t>穂乃佳</t>
  </si>
  <si>
    <t>倉持</t>
  </si>
  <si>
    <t>上田</t>
  </si>
  <si>
    <t>菜々美</t>
  </si>
  <si>
    <t>六反</t>
  </si>
  <si>
    <t>咲優</t>
  </si>
  <si>
    <t>林田</t>
  </si>
  <si>
    <t>陽菜花</t>
  </si>
  <si>
    <t>増宮</t>
  </si>
  <si>
    <t>朋子</t>
  </si>
  <si>
    <t>高知尾</t>
  </si>
  <si>
    <t>伊東</t>
  </si>
  <si>
    <t>奈桜</t>
  </si>
  <si>
    <t>花島</t>
  </si>
  <si>
    <t>海陽</t>
  </si>
  <si>
    <t>美紅</t>
  </si>
  <si>
    <t>甲斐</t>
  </si>
  <si>
    <t>凪紗</t>
  </si>
  <si>
    <t>花井</t>
  </si>
  <si>
    <t>七海</t>
  </si>
  <si>
    <t>心咲</t>
  </si>
  <si>
    <t>大関</t>
  </si>
  <si>
    <t>菜々羽</t>
  </si>
  <si>
    <t>陳</t>
  </si>
  <si>
    <t>欣妍</t>
  </si>
  <si>
    <t>璃奈</t>
  </si>
  <si>
    <t>実李</t>
  </si>
  <si>
    <t>瑠璃花</t>
  </si>
  <si>
    <t>真唯</t>
  </si>
  <si>
    <t>優海</t>
  </si>
  <si>
    <t>永実</t>
  </si>
  <si>
    <t>佳奈</t>
  </si>
  <si>
    <t>陽香</t>
  </si>
  <si>
    <t>実優</t>
  </si>
  <si>
    <t>宋</t>
  </si>
  <si>
    <t>みんじ</t>
  </si>
  <si>
    <t>上塚</t>
  </si>
  <si>
    <t>祐菜</t>
  </si>
  <si>
    <t>ひなの</t>
  </si>
  <si>
    <t>堀</t>
  </si>
  <si>
    <t>由梨奈</t>
  </si>
  <si>
    <t>眞鍋</t>
  </si>
  <si>
    <t>ちひろ</t>
  </si>
  <si>
    <t>咲来</t>
  </si>
  <si>
    <t>藤平</t>
  </si>
  <si>
    <t>莉乃</t>
  </si>
  <si>
    <t>結衣</t>
  </si>
  <si>
    <t>美来</t>
  </si>
  <si>
    <t>宮國</t>
  </si>
  <si>
    <t>涼音</t>
  </si>
  <si>
    <t>窪園</t>
  </si>
  <si>
    <t>妃奈</t>
  </si>
  <si>
    <t>増子</t>
  </si>
  <si>
    <t>南美</t>
  </si>
  <si>
    <t>日野</t>
  </si>
  <si>
    <t>香里奈</t>
  </si>
  <si>
    <t>玖怜杏</t>
  </si>
  <si>
    <t>大園</t>
  </si>
  <si>
    <t>胡実</t>
  </si>
  <si>
    <t>美帆</t>
  </si>
  <si>
    <t>天白</t>
  </si>
  <si>
    <t>夏海</t>
  </si>
  <si>
    <t>橘</t>
  </si>
  <si>
    <t>美礼</t>
  </si>
  <si>
    <t>松重</t>
  </si>
  <si>
    <t>結夏</t>
  </si>
  <si>
    <t>髙嶋</t>
  </si>
  <si>
    <t>内山</t>
  </si>
  <si>
    <t>真琴</t>
  </si>
  <si>
    <t>璃音</t>
  </si>
  <si>
    <t>山下</t>
  </si>
  <si>
    <t>珠央</t>
  </si>
  <si>
    <t>優羽</t>
  </si>
  <si>
    <t>倉田</t>
  </si>
  <si>
    <t>瑠奈</t>
  </si>
  <si>
    <t>花</t>
  </si>
  <si>
    <t>大渕</t>
  </si>
  <si>
    <t>雅乃</t>
  </si>
  <si>
    <t>黒岩</t>
  </si>
  <si>
    <t>咲帆</t>
  </si>
  <si>
    <t>七那</t>
  </si>
  <si>
    <t>綾音</t>
  </si>
  <si>
    <t>美諭</t>
  </si>
  <si>
    <t>永島</t>
  </si>
  <si>
    <t>愛子</t>
  </si>
  <si>
    <t>川田</t>
  </si>
  <si>
    <t>野乃華</t>
  </si>
  <si>
    <t>陽菜乃</t>
  </si>
  <si>
    <t>釣見</t>
  </si>
  <si>
    <t>西濵</t>
  </si>
  <si>
    <t>美佑</t>
  </si>
  <si>
    <t>沼口</t>
  </si>
  <si>
    <t>莉奈</t>
  </si>
  <si>
    <t>茅乃</t>
  </si>
  <si>
    <t>日和</t>
  </si>
  <si>
    <t>溝口</t>
  </si>
  <si>
    <t>りお</t>
  </si>
  <si>
    <t>植木</t>
  </si>
  <si>
    <t>梨央</t>
  </si>
  <si>
    <t>山越</t>
  </si>
  <si>
    <t>怜美侑</t>
  </si>
  <si>
    <t>花澤</t>
  </si>
  <si>
    <t>梨緒奈</t>
  </si>
  <si>
    <t>奈実</t>
  </si>
  <si>
    <t>さくら</t>
  </si>
  <si>
    <t>理来</t>
  </si>
  <si>
    <t>稲澤</t>
  </si>
  <si>
    <t>リエ</t>
  </si>
  <si>
    <t>田尻</t>
  </si>
  <si>
    <t>美穂</t>
  </si>
  <si>
    <t>沙彩</t>
  </si>
  <si>
    <t>瑞月</t>
  </si>
  <si>
    <t>松丸</t>
  </si>
  <si>
    <t>由菜</t>
  </si>
  <si>
    <t>西岡</t>
  </si>
  <si>
    <t>凡緯</t>
  </si>
  <si>
    <t>杉本</t>
  </si>
  <si>
    <t>朱音</t>
  </si>
  <si>
    <t>雅</t>
  </si>
  <si>
    <t>古田</t>
  </si>
  <si>
    <t>真未</t>
  </si>
  <si>
    <t>まひる</t>
  </si>
  <si>
    <t>優姫</t>
  </si>
  <si>
    <t>庄司</t>
  </si>
  <si>
    <t>長田</t>
  </si>
  <si>
    <t>韻野</t>
  </si>
  <si>
    <t>横尾</t>
  </si>
  <si>
    <t>紅羽</t>
  </si>
  <si>
    <t>髙畠</t>
  </si>
  <si>
    <t>千鶴</t>
  </si>
  <si>
    <t>永野</t>
  </si>
  <si>
    <t>未久</t>
  </si>
  <si>
    <t>山崎</t>
  </si>
  <si>
    <t>真佳</t>
  </si>
  <si>
    <t>本藤</t>
  </si>
  <si>
    <t>椰子</t>
  </si>
  <si>
    <t>美真</t>
  </si>
  <si>
    <t>和</t>
  </si>
  <si>
    <t>茉奈</t>
  </si>
  <si>
    <t>羽叶</t>
  </si>
  <si>
    <t>関根</t>
  </si>
  <si>
    <t>梨乃</t>
  </si>
  <si>
    <t>玲菜</t>
  </si>
  <si>
    <t>半澤</t>
  </si>
  <si>
    <t>紬</t>
  </si>
  <si>
    <t>美由姫</t>
  </si>
  <si>
    <t>野坂</t>
  </si>
  <si>
    <t>諒子</t>
  </si>
  <si>
    <t>真名</t>
  </si>
  <si>
    <t>堀内</t>
  </si>
  <si>
    <t>亜友実</t>
  </si>
  <si>
    <t>諸江</t>
  </si>
  <si>
    <t>川村</t>
  </si>
  <si>
    <t>理心</t>
  </si>
  <si>
    <t>張江</t>
  </si>
  <si>
    <t>潤佳</t>
  </si>
  <si>
    <t>晃子</t>
  </si>
  <si>
    <t>福満</t>
  </si>
  <si>
    <t>紀子</t>
  </si>
  <si>
    <t>大圖</t>
  </si>
  <si>
    <t>希々</t>
  </si>
  <si>
    <t>帆香</t>
  </si>
  <si>
    <t>裕理奈</t>
  </si>
  <si>
    <t>柳田</t>
  </si>
  <si>
    <t>文乃</t>
  </si>
  <si>
    <t>大石</t>
  </si>
  <si>
    <t>玲央那</t>
  </si>
  <si>
    <t>瀬谷</t>
  </si>
  <si>
    <t>和奏</t>
  </si>
  <si>
    <t>絢</t>
  </si>
  <si>
    <t>稲永</t>
  </si>
  <si>
    <t>茉夕</t>
  </si>
  <si>
    <t>明音</t>
  </si>
  <si>
    <t>坂田</t>
  </si>
  <si>
    <t>怜香</t>
  </si>
  <si>
    <t>矢口</t>
  </si>
  <si>
    <t>千陽乃</t>
  </si>
  <si>
    <t>日髙</t>
  </si>
  <si>
    <t>杏泉</t>
  </si>
  <si>
    <t>緒方</t>
  </si>
  <si>
    <t>優亜</t>
  </si>
  <si>
    <t>山浦</t>
  </si>
  <si>
    <t>麻綾</t>
  </si>
  <si>
    <t>莉帆</t>
  </si>
  <si>
    <t>小晴</t>
  </si>
  <si>
    <t>和子</t>
  </si>
  <si>
    <t>美翔</t>
  </si>
  <si>
    <t>大村</t>
  </si>
  <si>
    <t>栞</t>
  </si>
  <si>
    <t>結音</t>
  </si>
  <si>
    <t>稲垣</t>
  </si>
  <si>
    <t>優衣</t>
  </si>
  <si>
    <t>舞</t>
  </si>
  <si>
    <t>純菜</t>
  </si>
  <si>
    <t>遥香</t>
  </si>
  <si>
    <t>百花</t>
  </si>
  <si>
    <t>吉滿</t>
  </si>
  <si>
    <t>菜由</t>
  </si>
  <si>
    <t>汐奏</t>
  </si>
  <si>
    <t>万由子</t>
  </si>
  <si>
    <t>新倉</t>
  </si>
  <si>
    <t>奈那子</t>
  </si>
  <si>
    <t>莉緒</t>
  </si>
  <si>
    <t>広瀬</t>
  </si>
  <si>
    <t>絢音</t>
  </si>
  <si>
    <t>宮坂</t>
  </si>
  <si>
    <t>悠月</t>
  </si>
  <si>
    <t>百華</t>
  </si>
  <si>
    <t>多田隈</t>
  </si>
  <si>
    <t>いちか</t>
  </si>
  <si>
    <t>萬代</t>
  </si>
  <si>
    <t>のどか</t>
  </si>
  <si>
    <t>髙井</t>
  </si>
  <si>
    <t>彩矢</t>
  </si>
  <si>
    <t>中井</t>
  </si>
  <si>
    <t>まお</t>
  </si>
  <si>
    <t>那須</t>
  </si>
  <si>
    <t>莉名</t>
  </si>
  <si>
    <t>古旗</t>
  </si>
  <si>
    <t>冬室</t>
  </si>
  <si>
    <t>沙織</t>
  </si>
  <si>
    <t>そよ香</t>
  </si>
  <si>
    <t>愛実</t>
  </si>
  <si>
    <t>香凜</t>
  </si>
  <si>
    <t>下茂</t>
  </si>
  <si>
    <t>りこ</t>
  </si>
  <si>
    <t>馬場</t>
  </si>
  <si>
    <t>かなで</t>
  </si>
  <si>
    <t>真帆</t>
  </si>
  <si>
    <t>知珂</t>
  </si>
  <si>
    <t>光辻</t>
  </si>
  <si>
    <t>志織</t>
  </si>
  <si>
    <t>小菅</t>
  </si>
  <si>
    <t>吉安</t>
  </si>
  <si>
    <t>はるな</t>
  </si>
  <si>
    <t>生方</t>
  </si>
  <si>
    <t>李歩</t>
  </si>
  <si>
    <t>上沢</t>
  </si>
  <si>
    <t>真音</t>
  </si>
  <si>
    <t>貝津</t>
  </si>
  <si>
    <t>友華</t>
  </si>
  <si>
    <t>向井</t>
  </si>
  <si>
    <t>萌華</t>
  </si>
  <si>
    <t>池井</t>
  </si>
  <si>
    <t>友菜</t>
  </si>
  <si>
    <t>葵子</t>
  </si>
  <si>
    <t>山森</t>
  </si>
  <si>
    <t>ゆり子</t>
  </si>
  <si>
    <t>武田</t>
  </si>
  <si>
    <t>紗千</t>
  </si>
  <si>
    <t>神保</t>
  </si>
  <si>
    <t>晴湊</t>
  </si>
  <si>
    <t>越智</t>
  </si>
  <si>
    <t>ななか</t>
  </si>
  <si>
    <t>心華</t>
  </si>
  <si>
    <t>紗椰</t>
  </si>
  <si>
    <t>若林</t>
  </si>
  <si>
    <t>真璃</t>
  </si>
  <si>
    <t>工藤</t>
  </si>
  <si>
    <t>彩花</t>
  </si>
  <si>
    <t>海凪</t>
  </si>
  <si>
    <t>新谷</t>
  </si>
  <si>
    <t>亜紗美</t>
  </si>
  <si>
    <t>珂漣</t>
  </si>
  <si>
    <t>古宮</t>
  </si>
  <si>
    <t>菜月</t>
  </si>
  <si>
    <t>山村</t>
  </si>
  <si>
    <t>柚乃</t>
  </si>
  <si>
    <t>久根崎</t>
  </si>
  <si>
    <t>未羽</t>
  </si>
  <si>
    <t>蒼那</t>
  </si>
  <si>
    <t>美緒俐</t>
  </si>
  <si>
    <t>帆花</t>
  </si>
  <si>
    <t>しずく</t>
  </si>
  <si>
    <t>梅森</t>
  </si>
  <si>
    <t>心音</t>
  </si>
  <si>
    <t>梅原</t>
  </si>
  <si>
    <t>由伊</t>
  </si>
  <si>
    <t>新菜</t>
  </si>
  <si>
    <t>麗</t>
  </si>
  <si>
    <t>寧々</t>
  </si>
  <si>
    <t>野澤</t>
  </si>
  <si>
    <t>利菜子</t>
  </si>
  <si>
    <t>ユミ</t>
  </si>
  <si>
    <t>松下</t>
  </si>
  <si>
    <t>結葵</t>
  </si>
  <si>
    <t>藤江</t>
  </si>
  <si>
    <t>夢羽</t>
  </si>
  <si>
    <t>梨愛</t>
  </si>
  <si>
    <t>唯花</t>
  </si>
  <si>
    <t>荘司</t>
  </si>
  <si>
    <t>凛々愛</t>
  </si>
  <si>
    <t>愛梨</t>
  </si>
  <si>
    <t>品村</t>
  </si>
  <si>
    <t>百香</t>
  </si>
  <si>
    <t>志水</t>
  </si>
  <si>
    <t>芹菜</t>
  </si>
  <si>
    <t>樋口</t>
  </si>
  <si>
    <t>葵</t>
  </si>
  <si>
    <t>あいみ</t>
  </si>
  <si>
    <t>利璃香</t>
  </si>
  <si>
    <t>香撫</t>
  </si>
  <si>
    <t>結</t>
  </si>
  <si>
    <t>麻紗</t>
  </si>
  <si>
    <t>亀山</t>
  </si>
  <si>
    <t>美南</t>
  </si>
  <si>
    <t>卯乃</t>
  </si>
  <si>
    <t>心結</t>
  </si>
  <si>
    <t>あかり</t>
  </si>
  <si>
    <t>中後</t>
  </si>
  <si>
    <t>心晴</t>
  </si>
  <si>
    <t>笹島</t>
  </si>
  <si>
    <t>和代</t>
  </si>
  <si>
    <t>由季</t>
  </si>
  <si>
    <t>石﨑</t>
  </si>
  <si>
    <t>園絵</t>
  </si>
  <si>
    <t>美希</t>
  </si>
  <si>
    <t>沙那</t>
  </si>
  <si>
    <t>吉住</t>
  </si>
  <si>
    <t>羽美</t>
  </si>
  <si>
    <t>茉梨華</t>
  </si>
  <si>
    <t>朱望</t>
  </si>
  <si>
    <t>桧菜子</t>
  </si>
  <si>
    <t>相川</t>
  </si>
  <si>
    <t>廣田</t>
  </si>
  <si>
    <t>明由奈</t>
  </si>
  <si>
    <t>舞桜</t>
  </si>
  <si>
    <t>藤重</t>
  </si>
  <si>
    <t>桃子</t>
  </si>
  <si>
    <t>夏美</t>
  </si>
  <si>
    <t>宮前</t>
  </si>
  <si>
    <t>心凪</t>
  </si>
  <si>
    <t>岬虹</t>
  </si>
  <si>
    <t>桃花</t>
  </si>
  <si>
    <t>璃彩</t>
  </si>
  <si>
    <t>心</t>
  </si>
  <si>
    <t>岩舘</t>
  </si>
  <si>
    <t>結桜</t>
  </si>
  <si>
    <t>蔭山</t>
  </si>
  <si>
    <t>千央莉</t>
  </si>
  <si>
    <t>川鍋</t>
  </si>
  <si>
    <t>美稀</t>
  </si>
  <si>
    <t>岡山</t>
  </si>
  <si>
    <t>保泉</t>
  </si>
  <si>
    <t>菜桜</t>
  </si>
  <si>
    <t>蜂谷</t>
  </si>
  <si>
    <t>美音</t>
  </si>
  <si>
    <t>大畑</t>
  </si>
  <si>
    <t>芭菜</t>
  </si>
  <si>
    <t>友梨</t>
  </si>
  <si>
    <t>矢作</t>
  </si>
  <si>
    <t>美海</t>
  </si>
  <si>
    <t>舛</t>
  </si>
  <si>
    <t>ひかる</t>
  </si>
  <si>
    <t>ひかり</t>
  </si>
  <si>
    <t>作山</t>
  </si>
  <si>
    <t>詩音</t>
  </si>
  <si>
    <t>花奈</t>
  </si>
  <si>
    <t>椎橋</t>
  </si>
  <si>
    <t>夕楓</t>
  </si>
  <si>
    <t>久美子</t>
  </si>
  <si>
    <t>彩来</t>
  </si>
  <si>
    <t>未来</t>
  </si>
  <si>
    <t>其田</t>
  </si>
  <si>
    <t>沙希</t>
  </si>
  <si>
    <t>塚越</t>
  </si>
  <si>
    <t>由海</t>
  </si>
  <si>
    <t>日向乃</t>
  </si>
  <si>
    <t>優加</t>
  </si>
  <si>
    <t>高林</t>
  </si>
  <si>
    <t>陽七</t>
  </si>
  <si>
    <t>加瀬</t>
  </si>
  <si>
    <t>向日葵</t>
  </si>
  <si>
    <t>和日乃</t>
  </si>
  <si>
    <t>聖奈</t>
  </si>
  <si>
    <t>氏家</t>
  </si>
  <si>
    <t>果穂</t>
  </si>
  <si>
    <t>莉歩</t>
  </si>
  <si>
    <t>ひなた</t>
  </si>
  <si>
    <t>愛里</t>
  </si>
  <si>
    <t>杏羽</t>
  </si>
  <si>
    <t>佳乃</t>
  </si>
  <si>
    <t>金田</t>
  </si>
  <si>
    <t>爽</t>
  </si>
  <si>
    <t>貴深</t>
  </si>
  <si>
    <t>荒木</t>
  </si>
  <si>
    <t>沙由里</t>
  </si>
  <si>
    <t>鹿野</t>
  </si>
  <si>
    <t>莉央</t>
  </si>
  <si>
    <t>都留</t>
  </si>
  <si>
    <t>筒井</t>
  </si>
  <si>
    <t>りろ</t>
  </si>
  <si>
    <t>胡春</t>
  </si>
  <si>
    <t>くらら</t>
  </si>
  <si>
    <t>杏</t>
  </si>
  <si>
    <t>恵茉</t>
  </si>
  <si>
    <t>麻菜</t>
  </si>
  <si>
    <t>増澤</t>
  </si>
  <si>
    <t>ゆり</t>
  </si>
  <si>
    <t>村越</t>
  </si>
  <si>
    <t>唯理</t>
  </si>
  <si>
    <t>ﾘｺ</t>
  </si>
  <si>
    <t>ｱｻﾅ</t>
  </si>
  <si>
    <t>ﾌｼﾞﾉ</t>
  </si>
  <si>
    <t>ﾏﾔ</t>
  </si>
  <si>
    <t>ｻｺｳ</t>
  </si>
  <si>
    <t>ﾐﾚｲ</t>
  </si>
  <si>
    <t>ﾕﾒ</t>
  </si>
  <si>
    <t>ﾄﾓｶ</t>
  </si>
  <si>
    <t>ﾐﾕ</t>
  </si>
  <si>
    <t>ｷﾘﾔ</t>
  </si>
  <si>
    <t>ﾏｵ</t>
  </si>
  <si>
    <t>ﾕｲｶ</t>
  </si>
  <si>
    <t>ﾅｵﾐ</t>
  </si>
  <si>
    <t>ﾐﾔﾋﾞ</t>
  </si>
  <si>
    <t>ﾐﾋﾛ</t>
  </si>
  <si>
    <t>ｴﾐﾅ</t>
  </si>
  <si>
    <t>ﾀｹﾊﾞﾔｼ</t>
  </si>
  <si>
    <t>ﾊﾙﾅ</t>
  </si>
  <si>
    <t>ﾐﾕｷ</t>
  </si>
  <si>
    <t>ﾋｶﾞ</t>
  </si>
  <si>
    <t>ｱﾝﾅ</t>
  </si>
  <si>
    <t>ﾙﾘ</t>
  </si>
  <si>
    <t>ｲﾀｸﾗ</t>
  </si>
  <si>
    <t>ﾗﾝ</t>
  </si>
  <si>
    <t>ｺﾃﾞﾗ</t>
  </si>
  <si>
    <t>ﾕｽﾞﾊ</t>
  </si>
  <si>
    <t>ﾎﾝﾀﾞ</t>
  </si>
  <si>
    <t>ﾋﾅ</t>
  </si>
  <si>
    <t>ﾋﾗｵｶ</t>
  </si>
  <si>
    <t>ｸﾂﾅ</t>
  </si>
  <si>
    <t>ﾐｻ</t>
  </si>
  <si>
    <t>ｼﾊﾞﾀ</t>
  </si>
  <si>
    <t>ｱｻﾊ</t>
  </si>
  <si>
    <t>ﾐﾄﾞﾘｶﾜ</t>
  </si>
  <si>
    <t>ｻｷ</t>
  </si>
  <si>
    <t>ｷﾀｼﾞﾏ</t>
  </si>
  <si>
    <t>ﾕｷﾐ</t>
  </si>
  <si>
    <t>ｽｽﾞｺ</t>
  </si>
  <si>
    <t>ｺｼﾂﾞｶ</t>
  </si>
  <si>
    <t>ｱﾘｻ</t>
  </si>
  <si>
    <t>ｿﾖｶ</t>
  </si>
  <si>
    <t>ｽﾐﾚ</t>
  </si>
  <si>
    <t>ｺﾕｷ</t>
  </si>
  <si>
    <t>ｼｵｲﾘ</t>
  </si>
  <si>
    <t>ﾐｻｷ</t>
  </si>
  <si>
    <t>ﾏﾅ</t>
  </si>
  <si>
    <t>ﾄｳｺ</t>
  </si>
  <si>
    <t>ｶﾜﾓﾄ</t>
  </si>
  <si>
    <t>ﾋﾒﾅ</t>
  </si>
  <si>
    <t>ﾓﾓｶ</t>
  </si>
  <si>
    <t>ﾏﾄﾞﾉ</t>
  </si>
  <si>
    <t>ｱﾔﾐ</t>
  </si>
  <si>
    <t>ｱｲﾘﾝ</t>
  </si>
  <si>
    <t>ﾕｷﾉ</t>
  </si>
  <si>
    <t>ﾘﾘｶ</t>
  </si>
  <si>
    <t>ｵﾄﾈ</t>
  </si>
  <si>
    <t>ｻﾞｲﾂ</t>
  </si>
  <si>
    <t>ﾅﾂﾐ</t>
  </si>
  <si>
    <t>ｸﾛﾀﾞ</t>
  </si>
  <si>
    <t>ﾕｳﾘ</t>
  </si>
  <si>
    <t>ｳｴｻｶ</t>
  </si>
  <si>
    <t>ﾐﾕｳ</t>
  </si>
  <si>
    <t>ﾕｸ</t>
  </si>
  <si>
    <t>ﾒｲ</t>
  </si>
  <si>
    <t>ｺﾝﾉ</t>
  </si>
  <si>
    <t>ﾋｶﾘ</t>
  </si>
  <si>
    <t>ﾅﾏﾀﾒ</t>
  </si>
  <si>
    <t>ｶｴﾃﾞ</t>
  </si>
  <si>
    <t>ｶﾎ</t>
  </si>
  <si>
    <t>ﾀｹｻﾞﾜ</t>
  </si>
  <si>
    <t>ｺﾄﾊ</t>
  </si>
  <si>
    <t>ﾀｶｸﾗ</t>
  </si>
  <si>
    <t>ｺｳﾒ</t>
  </si>
  <si>
    <t>ﾁﾊﾙ</t>
  </si>
  <si>
    <t>ﾕｲ</t>
  </si>
  <si>
    <t>ﾐｽﾞﾎ</t>
  </si>
  <si>
    <t>ｶｽﾞﾊ</t>
  </si>
  <si>
    <t>ﾐｵ</t>
  </si>
  <si>
    <t>ｱｲﾘ</t>
  </si>
  <si>
    <t>ﾉｻﾞｷ</t>
  </si>
  <si>
    <t>ﾕｽﾞｶ</t>
  </si>
  <si>
    <t>ﾅｺ</t>
  </si>
  <si>
    <t>ﾓﾓｴ</t>
  </si>
  <si>
    <t>ﾕｷｱ</t>
  </si>
  <si>
    <t>ﾀﾀﾞﾉ</t>
  </si>
  <si>
    <t>ﾂｼﾞﾑﾗ</t>
  </si>
  <si>
    <t>ﾄｷﾀ</t>
  </si>
  <si>
    <t>ﾊﾀﾄｳ</t>
  </si>
  <si>
    <t>ｻﾕﾘ</t>
  </si>
  <si>
    <t>ｽﾅｶﾞ</t>
  </si>
  <si>
    <t>ｼｵﾘ</t>
  </si>
  <si>
    <t>ｵｵｹ</t>
  </si>
  <si>
    <t>ﾕﾐ</t>
  </si>
  <si>
    <t>ﾏﾘﾅ</t>
  </si>
  <si>
    <t>ﾄｶﾞｼ</t>
  </si>
  <si>
    <t>ｺｳﾐ</t>
  </si>
  <si>
    <t>ﾉﾊﾗ</t>
  </si>
  <si>
    <t>ﾕﾒﾉ</t>
  </si>
  <si>
    <t>ｺｺﾛ</t>
  </si>
  <si>
    <t>ｷｮｳｶ</t>
  </si>
  <si>
    <t>ｱﾕｶ</t>
  </si>
  <si>
    <t>ｵｸﾊﾗ</t>
  </si>
  <si>
    <t>ｺﾉｶ</t>
  </si>
  <si>
    <t>ﾋﾖﾘ</t>
  </si>
  <si>
    <t>ﾆﾉﾐﾔ</t>
  </si>
  <si>
    <t>ﾏﾅﾐ</t>
  </si>
  <si>
    <t>ﾀﾆｸﾞﾁ</t>
  </si>
  <si>
    <t>ｶﾚﾝ</t>
  </si>
  <si>
    <t>ﾘｵﾝ</t>
  </si>
  <si>
    <t>ｵﾆﾂｶ</t>
  </si>
  <si>
    <t>ｱﾕ</t>
  </si>
  <si>
    <t>ﾆｼｻﾞｷ</t>
  </si>
  <si>
    <t>ｱｲｶ</t>
  </si>
  <si>
    <t>ｶﾝﾉ</t>
  </si>
  <si>
    <t>ｺﾝﾄﾞｳ</t>
  </si>
  <si>
    <t>ｶﾗｶﾏ</t>
  </si>
  <si>
    <t>ﾐｸ</t>
  </si>
  <si>
    <t>ﾕｳｶ</t>
  </si>
  <si>
    <t>ﾓﾘﾜｷ</t>
  </si>
  <si>
    <t>ﾐｷ</t>
  </si>
  <si>
    <t>ｼｶｸﾗ</t>
  </si>
  <si>
    <t>ｱﾔｶ</t>
  </si>
  <si>
    <t>ｱｻﾇﾏ</t>
  </si>
  <si>
    <t>ｼﾞｭｳｸﾛｷ</t>
  </si>
  <si>
    <t>ｱｵﾊ</t>
  </si>
  <si>
    <t>ﾆｼﾀﾞ</t>
  </si>
  <si>
    <t>ﾏﾂﾊｼ</t>
  </si>
  <si>
    <t>ｸﾘﾔﾏ</t>
  </si>
  <si>
    <t>ｵｸﾀﾞ</t>
  </si>
  <si>
    <t>ｱﾔ</t>
  </si>
  <si>
    <t>ｱｲ</t>
  </si>
  <si>
    <t>ﾒﾕｲ</t>
  </si>
  <si>
    <t>ﾋﾅｺ</t>
  </si>
  <si>
    <t>ｼﾓｲﾁ</t>
  </si>
  <si>
    <t>ﾓﾁﾂﾞｷ</t>
  </si>
  <si>
    <t>ｱｶﾘ</t>
  </si>
  <si>
    <t>ｲﾜﾀﾞﾃ</t>
  </si>
  <si>
    <t>ﾌﾙｲｴ</t>
  </si>
  <si>
    <t>ﾕｶ</t>
  </si>
  <si>
    <t>ﾁｻｷ</t>
  </si>
  <si>
    <t>ﾐﾏﾙ</t>
  </si>
  <si>
    <t>ﾀﾈﾔ</t>
  </si>
  <si>
    <t>ﾉﾉｶ</t>
  </si>
  <si>
    <t>ﾅｶﾞｲ</t>
  </si>
  <si>
    <t>ｼﾊﾞﾊﾗ</t>
  </si>
  <si>
    <t>ﾎﾉｶ</t>
  </si>
  <si>
    <t>ｸﾗﾓﾁ</t>
  </si>
  <si>
    <t>ｳｴﾀﾞ</t>
  </si>
  <si>
    <t>ﾅﾅﾐ</t>
  </si>
  <si>
    <t>ﾛｸﾀﾝ</t>
  </si>
  <si>
    <t>ｻﾕ</t>
  </si>
  <si>
    <t>ﾊﾔｼﾀﾞ</t>
  </si>
  <si>
    <t>ﾋﾅｶ</t>
  </si>
  <si>
    <t>ﾏｽﾐﾔ</t>
  </si>
  <si>
    <t>ﾕｳｺ</t>
  </si>
  <si>
    <t>ﾀｶﾁｵ</t>
  </si>
  <si>
    <t>ﾊﾅｼﾏ</t>
  </si>
  <si>
    <t>ﾅｷﾞｻ</t>
  </si>
  <si>
    <t>ﾊﾅｲ</t>
  </si>
  <si>
    <t>ｵｵｾﾞｷ</t>
  </si>
  <si>
    <t>ﾅﾅﾊ</t>
  </si>
  <si>
    <t>ﾁﾝ</t>
  </si>
  <si>
    <t>ｷﾝｹﾝ</t>
  </si>
  <si>
    <t>ﾘﾅ</t>
  </si>
  <si>
    <t>ﾙﾘｶ</t>
  </si>
  <si>
    <t>ﾏｲ</t>
  </si>
  <si>
    <t>ｶﾅ</t>
  </si>
  <si>
    <t>ｿﾝ</t>
  </si>
  <si>
    <t>ﾐﾝｼﾞ</t>
  </si>
  <si>
    <t>ｳｴﾂｶ</t>
  </si>
  <si>
    <t>ﾕﾅ</t>
  </si>
  <si>
    <t>ﾋﾅﾉ</t>
  </si>
  <si>
    <t>ﾎﾘ</t>
  </si>
  <si>
    <t>ﾕﾘﾅ</t>
  </si>
  <si>
    <t>ﾄｳﾍｲ</t>
  </si>
  <si>
    <t>ﾘﾉ</t>
  </si>
  <si>
    <t>ﾐﾔｸﾞﾆ</t>
  </si>
  <si>
    <t>ｽｽﾞﾈ</t>
  </si>
  <si>
    <t>ｸﾎﾞｿﾞﾉ</t>
  </si>
  <si>
    <t>ﾅﾐ</t>
  </si>
  <si>
    <t>ﾋﾉ</t>
  </si>
  <si>
    <t>ｶﾘﾅ</t>
  </si>
  <si>
    <t>ｸﾚｱ</t>
  </si>
  <si>
    <t>ｵｵｿﾞﾉ</t>
  </si>
  <si>
    <t>ｸﾙﾐ</t>
  </si>
  <si>
    <t>ﾐﾎ</t>
  </si>
  <si>
    <t>ﾃﾝﾊﾟｸ</t>
  </si>
  <si>
    <t>ﾀﾁﾊﾞﾅ</t>
  </si>
  <si>
    <t>ﾀｶｼﾏ</t>
  </si>
  <si>
    <t>ﾐﾂﾞｷ</t>
  </si>
  <si>
    <t>ｳﾁﾔﾏ</t>
  </si>
  <si>
    <t>ﾏｺﾄ</t>
  </si>
  <si>
    <t>ﾘｵ</t>
  </si>
  <si>
    <t>ﾔﾏｼﾀ</t>
  </si>
  <si>
    <t>ｸﾗﾀ</t>
  </si>
  <si>
    <t>ﾊﾅ</t>
  </si>
  <si>
    <t>ｵｵﾌﾞﾁ</t>
  </si>
  <si>
    <t>ﾏｻﾉ</t>
  </si>
  <si>
    <t>ｸﾛｲﾜ</t>
  </si>
  <si>
    <t>ｻﾎ</t>
  </si>
  <si>
    <t>ﾅﾅ</t>
  </si>
  <si>
    <t>ｱﾔﾈ</t>
  </si>
  <si>
    <t>ﾐｻﾄ</t>
  </si>
  <si>
    <t>ｱｲｺ</t>
  </si>
  <si>
    <t>ｶﾜﾀ</t>
  </si>
  <si>
    <t>ﾂﾙﾐ</t>
  </si>
  <si>
    <t>ﾆｼﾊﾏ</t>
  </si>
  <si>
    <t>ﾇﾏｸﾞﾁ</t>
  </si>
  <si>
    <t>ｶﾔﾉ</t>
  </si>
  <si>
    <t>ﾐｿﾞｸﾞﾁ</t>
  </si>
  <si>
    <t>ｳｴｷ</t>
  </si>
  <si>
    <t>ﾔﾏｺｼ</t>
  </si>
  <si>
    <t>ﾚﾋﾞｭｳ</t>
  </si>
  <si>
    <t>ﾘｵﾅ</t>
  </si>
  <si>
    <t>ｻｸﾗ</t>
  </si>
  <si>
    <t>ｲﾅｻﾞﾜ</t>
  </si>
  <si>
    <t>ﾘｴ</t>
  </si>
  <si>
    <t>ﾀｼﾞﾘ</t>
  </si>
  <si>
    <t>ｻｱﾔ</t>
  </si>
  <si>
    <t>ﾏﾂﾏﾙ</t>
  </si>
  <si>
    <t>ﾕｲﾅ</t>
  </si>
  <si>
    <t>ﾆｼｵｶ</t>
  </si>
  <si>
    <t>ﾊﾝｲ</t>
  </si>
  <si>
    <t>ｽｷﾞﾓﾄ</t>
  </si>
  <si>
    <t>ｱｶﾈ</t>
  </si>
  <si>
    <t>ﾌﾙﾀ</t>
  </si>
  <si>
    <t>ﾏﾐ</t>
  </si>
  <si>
    <t>ﾏﾋﾙ</t>
  </si>
  <si>
    <t>ﾕｷ</t>
  </si>
  <si>
    <t>ｼｮｳｼﾞ</t>
  </si>
  <si>
    <t>ｵｻﾀﾞ</t>
  </si>
  <si>
    <t>ﾖｺｵ</t>
  </si>
  <si>
    <t>ｸﾚﾊ</t>
  </si>
  <si>
    <t>ﾀｶﾊﾀ</t>
  </si>
  <si>
    <t>ﾁﾂﾞﾙ</t>
  </si>
  <si>
    <t>ﾅｶﾞﾉ</t>
  </si>
  <si>
    <t>ﾏﾅｶ</t>
  </si>
  <si>
    <t>ﾎﾝﾄﾞｳ</t>
  </si>
  <si>
    <t>ﾔｺ</t>
  </si>
  <si>
    <t>ﾐﾏ</t>
  </si>
  <si>
    <t>ﾉﾄﾞｶ</t>
  </si>
  <si>
    <t>ﾜｶﾅ</t>
  </si>
  <si>
    <t>ｾｷﾈ</t>
  </si>
  <si>
    <t>ﾚﾅ</t>
  </si>
  <si>
    <t>ﾊﾝｻﾞﾜ</t>
  </si>
  <si>
    <t>ﾂﾑｷﾞ</t>
  </si>
  <si>
    <t>ﾉｻｶ</t>
  </si>
  <si>
    <t>ﾘｮｳｺ</t>
  </si>
  <si>
    <t>ﾎﾘｳﾁ</t>
  </si>
  <si>
    <t>ｱﾕﾐ</t>
  </si>
  <si>
    <t>ﾓﾛｴ</t>
  </si>
  <si>
    <t>ｶﾜﾑﾗ</t>
  </si>
  <si>
    <t>ﾊﾘｴ</t>
  </si>
  <si>
    <t>ｼﾞｭﾝｶ</t>
  </si>
  <si>
    <t>ｱｷｺ</t>
  </si>
  <si>
    <t>ﾌｸﾐﾂ</t>
  </si>
  <si>
    <t>ｷｺ</t>
  </si>
  <si>
    <t>ｵｵｽﾞ</t>
  </si>
  <si>
    <t>ｷｷ</t>
  </si>
  <si>
    <t>ﾔﾅｷﾞﾀ</t>
  </si>
  <si>
    <t>ｱﾔﾉ</t>
  </si>
  <si>
    <t>ｵｵｲｼ</t>
  </si>
  <si>
    <t>ﾚｵﾅ</t>
  </si>
  <si>
    <t>ｾﾔ</t>
  </si>
  <si>
    <t>ｲﾈﾅｶﾞ</t>
  </si>
  <si>
    <t>ﾏﾕ</t>
  </si>
  <si>
    <t>ｻｶﾀ</t>
  </si>
  <si>
    <t>ﾚｲｶ</t>
  </si>
  <si>
    <t>ﾔｸﾞﾁ</t>
  </si>
  <si>
    <t>ﾁﾖﾉ</t>
  </si>
  <si>
    <t>ﾋﾀﾞｶ</t>
  </si>
  <si>
    <t>ｱﾐ</t>
  </si>
  <si>
    <t>ｵｶﾞﾀ</t>
  </si>
  <si>
    <t>ﾔﾏｳﾗ</t>
  </si>
  <si>
    <t>ﾏｱﾔ</t>
  </si>
  <si>
    <t>ﾘﾎ</t>
  </si>
  <si>
    <t>ｺﾊﾙ</t>
  </si>
  <si>
    <t>ﾜｺ</t>
  </si>
  <si>
    <t>ﾐﾊﾈ</t>
  </si>
  <si>
    <t>ｵｵﾑﾗ</t>
  </si>
  <si>
    <t>ﾕｲﾈ</t>
  </si>
  <si>
    <t>ｲﾅｶﾞｷ</t>
  </si>
  <si>
    <t>ｼﾞｭﾝﾅ</t>
  </si>
  <si>
    <t>ﾖｼﾐﾂ</t>
  </si>
  <si>
    <t>ﾅﾕ</t>
  </si>
  <si>
    <t>ｾﾅ</t>
  </si>
  <si>
    <t>ﾏﾕｺ</t>
  </si>
  <si>
    <t>ﾆｲｸﾗ</t>
  </si>
  <si>
    <t>ﾅﾅｺ</t>
  </si>
  <si>
    <t>ﾐﾔｻｶ</t>
  </si>
  <si>
    <t>ﾀﾀﾞｸﾏ</t>
  </si>
  <si>
    <t>ﾏﾝﾀﾞｲ</t>
  </si>
  <si>
    <t>ﾀｶｲ</t>
  </si>
  <si>
    <t>ｻﾔ</t>
  </si>
  <si>
    <t>ﾅｶｲ</t>
  </si>
  <si>
    <t>ﾅｽ</t>
  </si>
  <si>
    <t>ﾌﾙﾊﾀ</t>
  </si>
  <si>
    <t>ﾌﾕﾑﾛ</t>
  </si>
  <si>
    <t>ｻｵﾘ</t>
  </si>
  <si>
    <t>ｽｶﾞﾉ</t>
  </si>
  <si>
    <t>ｱｲﾐ</t>
  </si>
  <si>
    <t>ｶﾘﾝ</t>
  </si>
  <si>
    <t>ｼﾓｼｹﾞ</t>
  </si>
  <si>
    <t>ﾊﾞﾊﾞ</t>
  </si>
  <si>
    <t>ｶﾅﾃﾞ</t>
  </si>
  <si>
    <t>ﾏﾎ</t>
  </si>
  <si>
    <t>ﾐﾂﾂｼﾞ</t>
  </si>
  <si>
    <t>ｺｽｶﾞ</t>
  </si>
  <si>
    <t>ﾖｼﾔｽ</t>
  </si>
  <si>
    <t>ｳﾌﾞｶﾀ</t>
  </si>
  <si>
    <t>ｳｴｻﾜ</t>
  </si>
  <si>
    <t>ｶｲﾂ</t>
  </si>
  <si>
    <t>ﾑｶｲ</t>
  </si>
  <si>
    <t>ﾓｴｶ</t>
  </si>
  <si>
    <t>ｲｹｲ</t>
  </si>
  <si>
    <t>ﾕｳﾅ</t>
  </si>
  <si>
    <t>ｱｺ</t>
  </si>
  <si>
    <t>ﾔﾏﾓﾘ</t>
  </si>
  <si>
    <t>ﾕﾘｺ</t>
  </si>
  <si>
    <t>ｻﾁ</t>
  </si>
  <si>
    <t>ｼﾞﾝﾎﾞ</t>
  </si>
  <si>
    <t>ﾊﾐﾅ</t>
  </si>
  <si>
    <t>ｵﾁ</t>
  </si>
  <si>
    <t>ﾅﾅｶ</t>
  </si>
  <si>
    <t>ﾜｶﾊﾞﾔｼ</t>
  </si>
  <si>
    <t>ﾏﾘ</t>
  </si>
  <si>
    <t>ｸﾄﾞｳ</t>
  </si>
  <si>
    <t>ﾐﾅｷﾞ</t>
  </si>
  <si>
    <t>ﾆﾀﾆ</t>
  </si>
  <si>
    <t>ｱｻﾐ</t>
  </si>
  <si>
    <t>ﾜｶﾏﾂ</t>
  </si>
  <si>
    <t>ｺﾐﾔ</t>
  </si>
  <si>
    <t>ﾅﾂｷ</t>
  </si>
  <si>
    <t>ﾔﾏﾑﾗ</t>
  </si>
  <si>
    <t>ﾕｽﾞﾉ</t>
  </si>
  <si>
    <t>ｸﾈｻﾞｷ</t>
  </si>
  <si>
    <t>ｱｵﾅ</t>
  </si>
  <si>
    <t>ﾐｵﾘ</t>
  </si>
  <si>
    <t>ｼｽﾞｸ</t>
  </si>
  <si>
    <t>ｳﾒﾓﾘ</t>
  </si>
  <si>
    <t>ｳﾒﾊﾗ</t>
  </si>
  <si>
    <t>ﾆｲﾅ</t>
  </si>
  <si>
    <t>ﾈﾈ</t>
  </si>
  <si>
    <t>ﾉｻﾞﾜ</t>
  </si>
  <si>
    <t>ﾘﾅｺ</t>
  </si>
  <si>
    <t>ﾏﾂｼﾀ</t>
  </si>
  <si>
    <t>ﾌｼﾞｴ</t>
  </si>
  <si>
    <t>ﾘｱ</t>
  </si>
  <si>
    <t>ﾘﾘｱ</t>
  </si>
  <si>
    <t>ｼﾅﾑﾗ</t>
  </si>
  <si>
    <t>ｾﾘﾅ</t>
  </si>
  <si>
    <t>ﾋｸﾞﾁ</t>
  </si>
  <si>
    <t>ｲｲﾂｶ</t>
  </si>
  <si>
    <t>ｱｻ</t>
  </si>
  <si>
    <t>ｶﾒﾔﾏ</t>
  </si>
  <si>
    <t>ﾐﾅﾐ</t>
  </si>
  <si>
    <t>ﾐｳ</t>
  </si>
  <si>
    <t>ﾁｭｳｺﾞ</t>
  </si>
  <si>
    <t>ｻｻｼﾞﾏ</t>
  </si>
  <si>
    <t>ｶｽﾞﾖ</t>
  </si>
  <si>
    <t>ｲｼｻﾞｷ</t>
  </si>
  <si>
    <t>ｿﾉｴ</t>
  </si>
  <si>
    <t>ｻﾅ</t>
  </si>
  <si>
    <t>ｺｺﾈ</t>
  </si>
  <si>
    <t>ﾖｼｽﾞﾐ</t>
  </si>
  <si>
    <t>ｳﾐ</t>
  </si>
  <si>
    <t>ﾏﾘｶ</t>
  </si>
  <si>
    <t>ｼｭﾉ</t>
  </si>
  <si>
    <t>ｱｲｶﾜ</t>
  </si>
  <si>
    <t>ﾋﾛﾀ</t>
  </si>
  <si>
    <t>ｱﾕﾅ</t>
  </si>
  <si>
    <t>ﾌｼﾞｼｹﾞ</t>
  </si>
  <si>
    <t>ﾓﾓｺ</t>
  </si>
  <si>
    <t>ﾐﾔﾏｴ</t>
  </si>
  <si>
    <t>ｺｺﾅ</t>
  </si>
  <si>
    <t>ｶｹﾞﾔﾏ</t>
  </si>
  <si>
    <t>ﾁｵﾘ</t>
  </si>
  <si>
    <t>ｶﾜﾅﾍﾞ</t>
  </si>
  <si>
    <t>ｵｶﾔﾏ</t>
  </si>
  <si>
    <t>ﾎｲｽﾞﾐ</t>
  </si>
  <si>
    <t>ﾊﾁﾔ</t>
  </si>
  <si>
    <t>ｵｵﾊﾀ</t>
  </si>
  <si>
    <t>ﾔﾊｷﾞ</t>
  </si>
  <si>
    <t>ﾐﾐ</t>
  </si>
  <si>
    <t>ﾏｽ</t>
  </si>
  <si>
    <t>ｻｸﾔﾏ</t>
  </si>
  <si>
    <t>ｼｲﾊｼ</t>
  </si>
  <si>
    <t>ｸﾐｺ</t>
  </si>
  <si>
    <t>ｻﾗ</t>
  </si>
  <si>
    <t>ﾐﾗｲ</t>
  </si>
  <si>
    <t>ｿﾉﾀﾞ</t>
  </si>
  <si>
    <t>ﾂｶｺﾞｼ</t>
  </si>
  <si>
    <t>ﾀｶﾊﾞﾔｼ</t>
  </si>
  <si>
    <t>ｶｾ</t>
  </si>
  <si>
    <t>ﾋﾏﾘ</t>
  </si>
  <si>
    <t>ﾜｶﾉ</t>
  </si>
  <si>
    <t>ｾｲﾅ</t>
  </si>
  <si>
    <t>ｳｼﾞｲｴ</t>
  </si>
  <si>
    <t>ﾓﾓﾊ</t>
  </si>
  <si>
    <t>ｶﾈﾀ</t>
  </si>
  <si>
    <t>ﾀｶﾐ</t>
  </si>
  <si>
    <t>ｱﾗｷ</t>
  </si>
  <si>
    <t>ｼｶﾉ</t>
  </si>
  <si>
    <t>ﾂﾙ</t>
  </si>
  <si>
    <t>ﾂﾂｲ</t>
  </si>
  <si>
    <t>ﾘﾛ</t>
  </si>
  <si>
    <t>ｲｲﾂﾞｶ</t>
  </si>
  <si>
    <t>ｸﾗﾗ</t>
  </si>
  <si>
    <t>ｷｮｳ</t>
  </si>
  <si>
    <t>ﾏｽｻﾞﾜ</t>
  </si>
  <si>
    <t>ﾑﾗｺｼ</t>
  </si>
  <si>
    <t>坪井</t>
    <rPh sb="0" eb="2">
      <t>ツボイ</t>
    </rPh>
    <phoneticPr fontId="2"/>
  </si>
  <si>
    <t>船橋</t>
    <rPh sb="0" eb="2">
      <t>フナバシ</t>
    </rPh>
    <phoneticPr fontId="2"/>
  </si>
  <si>
    <t>湊</t>
    <rPh sb="0" eb="1">
      <t>ミナト</t>
    </rPh>
    <phoneticPr fontId="2"/>
  </si>
  <si>
    <t>宮本</t>
    <rPh sb="0" eb="2">
      <t>ミヤモト</t>
    </rPh>
    <phoneticPr fontId="2"/>
  </si>
  <si>
    <t>大穴中</t>
  </si>
  <si>
    <t>御滝中</t>
  </si>
  <si>
    <t>海神中</t>
  </si>
  <si>
    <t>行田中</t>
  </si>
  <si>
    <t>小室中</t>
  </si>
  <si>
    <t>古和釜中</t>
  </si>
  <si>
    <t>高根中</t>
  </si>
  <si>
    <t>高根台中</t>
  </si>
  <si>
    <t>千葉日大一中</t>
  </si>
  <si>
    <t>坪井中</t>
  </si>
  <si>
    <t>豊富中</t>
  </si>
  <si>
    <t>七林中</t>
  </si>
  <si>
    <t>習志野台中</t>
  </si>
  <si>
    <t>二宮中</t>
  </si>
  <si>
    <t>飯山満中</t>
  </si>
  <si>
    <t>船橋中</t>
  </si>
  <si>
    <t>船橋旭中</t>
  </si>
  <si>
    <t>船橋芝山中</t>
  </si>
  <si>
    <t>船橋若松中</t>
  </si>
  <si>
    <t>法田中</t>
  </si>
  <si>
    <t>前原中</t>
  </si>
  <si>
    <t>三田中</t>
  </si>
  <si>
    <t>湊中</t>
  </si>
  <si>
    <t>宮本中</t>
  </si>
  <si>
    <t>八木が谷中</t>
  </si>
  <si>
    <t>ｶﾂｼｶﾁｭｳ</t>
    <phoneticPr fontId="1"/>
  </si>
  <si>
    <t>ﾌﾅﾊﾞｼﾎｳﾃﾝｺｳ</t>
    <phoneticPr fontId="1"/>
  </si>
  <si>
    <t>ﾂﾎﾞｲﾁｭｳ</t>
    <phoneticPr fontId="1"/>
  </si>
  <si>
    <t>ｵﾀｷﾁｭｳ</t>
    <phoneticPr fontId="1"/>
  </si>
  <si>
    <t>安保</t>
    <rPh sb="0" eb="1">
      <t>アン</t>
    </rPh>
    <rPh sb="1" eb="2">
      <t>ホ</t>
    </rPh>
    <phoneticPr fontId="2"/>
  </si>
  <si>
    <t>和真</t>
    <rPh sb="0" eb="2">
      <t>カズマ</t>
    </rPh>
    <phoneticPr fontId="2"/>
  </si>
  <si>
    <t>新規</t>
  </si>
  <si>
    <t>ｱﾝﾎﾞ</t>
  </si>
  <si>
    <t>ANBO</t>
  </si>
  <si>
    <t>2009.3.13</t>
  </si>
  <si>
    <t>JPN</t>
  </si>
  <si>
    <t>栗田</t>
    <rPh sb="0" eb="2">
      <t>クリタ</t>
    </rPh>
    <phoneticPr fontId="2"/>
  </si>
  <si>
    <t>遥輝</t>
    <rPh sb="0" eb="2">
      <t>ハルキ</t>
    </rPh>
    <phoneticPr fontId="2"/>
  </si>
  <si>
    <t>ｸﾘﾀ</t>
  </si>
  <si>
    <t>KURITA</t>
  </si>
  <si>
    <t>2008.11.24</t>
  </si>
  <si>
    <t>中山</t>
    <rPh sb="0" eb="2">
      <t>ナカヤマ</t>
    </rPh>
    <phoneticPr fontId="2"/>
  </si>
  <si>
    <t>響貴</t>
    <rPh sb="0" eb="1">
      <t>ヒビ</t>
    </rPh>
    <rPh sb="1" eb="2">
      <t>キ</t>
    </rPh>
    <phoneticPr fontId="2"/>
  </si>
  <si>
    <t>ﾋﾋﾞｷ</t>
  </si>
  <si>
    <t>Hibiki</t>
  </si>
  <si>
    <t>2009.1.12</t>
  </si>
  <si>
    <t>服部</t>
    <rPh sb="0" eb="2">
      <t>ハットリ</t>
    </rPh>
    <phoneticPr fontId="2"/>
  </si>
  <si>
    <t>爽平</t>
    <rPh sb="0" eb="1">
      <t>ソウ</t>
    </rPh>
    <rPh sb="1" eb="2">
      <t>ヘイ</t>
    </rPh>
    <phoneticPr fontId="2"/>
  </si>
  <si>
    <t>ｿｳﾍｲ</t>
  </si>
  <si>
    <t>Sohei</t>
  </si>
  <si>
    <t>2008.11.19</t>
  </si>
  <si>
    <t>松下</t>
    <rPh sb="0" eb="2">
      <t>マツシタ</t>
    </rPh>
    <phoneticPr fontId="2"/>
  </si>
  <si>
    <t>颯真</t>
    <rPh sb="0" eb="2">
      <t>ソウマ</t>
    </rPh>
    <phoneticPr fontId="2"/>
  </si>
  <si>
    <t>MATSUSHITA</t>
  </si>
  <si>
    <t>2008.5.23</t>
  </si>
  <si>
    <t>美藤</t>
    <rPh sb="0" eb="2">
      <t>ミトウ</t>
    </rPh>
    <phoneticPr fontId="2"/>
  </si>
  <si>
    <t>銘寿</t>
    <rPh sb="0" eb="1">
      <t>メイ</t>
    </rPh>
    <rPh sb="1" eb="2">
      <t>ジュ</t>
    </rPh>
    <phoneticPr fontId="2"/>
  </si>
  <si>
    <t>ﾒｲｼﾞｭ</t>
  </si>
  <si>
    <t>MITO</t>
  </si>
  <si>
    <t>Meijyu</t>
  </si>
  <si>
    <t>2009.12.28</t>
  </si>
  <si>
    <t>山中</t>
    <rPh sb="0" eb="2">
      <t>ヤマナカ</t>
    </rPh>
    <phoneticPr fontId="2"/>
  </si>
  <si>
    <t>真</t>
    <rPh sb="0" eb="1">
      <t>シン</t>
    </rPh>
    <phoneticPr fontId="2"/>
  </si>
  <si>
    <t>ｼﾝ</t>
  </si>
  <si>
    <t>Shin</t>
  </si>
  <si>
    <t>2009.2.20</t>
  </si>
  <si>
    <t>吉田</t>
    <rPh sb="0" eb="2">
      <t>ヨシダ</t>
    </rPh>
    <phoneticPr fontId="2"/>
  </si>
  <si>
    <t>悠人</t>
    <rPh sb="0" eb="2">
      <t>ユウト</t>
    </rPh>
    <phoneticPr fontId="2"/>
  </si>
  <si>
    <t>YOSHIDA</t>
  </si>
  <si>
    <t>2009.1.14</t>
  </si>
  <si>
    <t>安藤</t>
    <rPh sb="0" eb="2">
      <t>アンドウ</t>
    </rPh>
    <phoneticPr fontId="2"/>
  </si>
  <si>
    <t>慧悟</t>
    <rPh sb="0" eb="1">
      <t>サトシ</t>
    </rPh>
    <rPh sb="1" eb="2">
      <t>サトル</t>
    </rPh>
    <phoneticPr fontId="2"/>
  </si>
  <si>
    <t>ANDO</t>
  </si>
  <si>
    <t>2010.1.16</t>
  </si>
  <si>
    <t>梅原</t>
    <rPh sb="0" eb="2">
      <t>ウメハラ</t>
    </rPh>
    <phoneticPr fontId="2"/>
  </si>
  <si>
    <t>幹太</t>
    <rPh sb="0" eb="2">
      <t>カンタ</t>
    </rPh>
    <phoneticPr fontId="2"/>
  </si>
  <si>
    <t>2010.3.30</t>
  </si>
  <si>
    <t>小林</t>
    <rPh sb="0" eb="2">
      <t>コバヤシ</t>
    </rPh>
    <phoneticPr fontId="2"/>
  </si>
  <si>
    <t>柾輝</t>
    <rPh sb="0" eb="2">
      <t>マサキ</t>
    </rPh>
    <phoneticPr fontId="2"/>
  </si>
  <si>
    <t>KOBAYASHI</t>
  </si>
  <si>
    <t>2009.5.21</t>
  </si>
  <si>
    <t>鈴木</t>
    <rPh sb="0" eb="2">
      <t>スズキ</t>
    </rPh>
    <phoneticPr fontId="2"/>
  </si>
  <si>
    <t>翔</t>
    <rPh sb="0" eb="1">
      <t>カケル</t>
    </rPh>
    <phoneticPr fontId="2"/>
  </si>
  <si>
    <t>2009.9.23</t>
  </si>
  <si>
    <t>田村</t>
    <rPh sb="0" eb="2">
      <t>タムラ</t>
    </rPh>
    <phoneticPr fontId="2"/>
  </si>
  <si>
    <t>太一</t>
    <rPh sb="0" eb="2">
      <t>タイチ</t>
    </rPh>
    <phoneticPr fontId="2"/>
  </si>
  <si>
    <t>2009.4.19</t>
  </si>
  <si>
    <t>塚脇</t>
    <rPh sb="0" eb="2">
      <t>ツカワキ</t>
    </rPh>
    <phoneticPr fontId="2"/>
  </si>
  <si>
    <t>遼</t>
    <rPh sb="0" eb="1">
      <t>リョウ</t>
    </rPh>
    <phoneticPr fontId="2"/>
  </si>
  <si>
    <t>ﾂｶﾜｷ</t>
  </si>
  <si>
    <t>TSUKAWAKI</t>
  </si>
  <si>
    <t>Ryo</t>
  </si>
  <si>
    <t>2009.6.25</t>
  </si>
  <si>
    <t>長谷川</t>
    <rPh sb="0" eb="3">
      <t>ハセガワ</t>
    </rPh>
    <phoneticPr fontId="2"/>
  </si>
  <si>
    <t>陽貴</t>
    <rPh sb="0" eb="2">
      <t>ハルキ</t>
    </rPh>
    <phoneticPr fontId="2"/>
  </si>
  <si>
    <t>2009.5.15</t>
  </si>
  <si>
    <t>藤井</t>
    <rPh sb="0" eb="2">
      <t>フジイ</t>
    </rPh>
    <phoneticPr fontId="2"/>
  </si>
  <si>
    <t>颯大</t>
    <rPh sb="0" eb="2">
      <t>ソウタ</t>
    </rPh>
    <phoneticPr fontId="2"/>
  </si>
  <si>
    <t>FUJII</t>
  </si>
  <si>
    <t>Sota</t>
  </si>
  <si>
    <t>2009.10.29</t>
  </si>
  <si>
    <t>細谷</t>
    <rPh sb="0" eb="2">
      <t>ホソヤ</t>
    </rPh>
    <phoneticPr fontId="2"/>
  </si>
  <si>
    <t>斗空</t>
    <rPh sb="0" eb="1">
      <t>ト</t>
    </rPh>
    <rPh sb="1" eb="2">
      <t>ソラ</t>
    </rPh>
    <phoneticPr fontId="2"/>
  </si>
  <si>
    <t>ﾎｿﾔ</t>
  </si>
  <si>
    <t>ﾄｱ</t>
  </si>
  <si>
    <t>HOSOYA</t>
  </si>
  <si>
    <t>Toa</t>
  </si>
  <si>
    <t>2009.11.14</t>
  </si>
  <si>
    <t>丸尾</t>
    <rPh sb="0" eb="2">
      <t>マルオ</t>
    </rPh>
    <phoneticPr fontId="2"/>
  </si>
  <si>
    <t>陽理</t>
    <rPh sb="0" eb="1">
      <t>ヨウ</t>
    </rPh>
    <rPh sb="1" eb="2">
      <t>リ</t>
    </rPh>
    <phoneticPr fontId="2"/>
  </si>
  <si>
    <t>ﾏﾙｵ</t>
  </si>
  <si>
    <t>ﾖｳﾘ</t>
  </si>
  <si>
    <t>MARUO</t>
  </si>
  <si>
    <t>Yori</t>
  </si>
  <si>
    <t>2009.12.16</t>
  </si>
  <si>
    <t>和泉</t>
    <rPh sb="0" eb="2">
      <t>イズミ</t>
    </rPh>
    <phoneticPr fontId="2"/>
  </si>
  <si>
    <t>蓮</t>
    <rPh sb="0" eb="1">
      <t>レン</t>
    </rPh>
    <phoneticPr fontId="2"/>
  </si>
  <si>
    <t>2008.4.3</t>
  </si>
  <si>
    <t>植木</t>
    <rPh sb="0" eb="2">
      <t>ウエキ</t>
    </rPh>
    <phoneticPr fontId="2"/>
  </si>
  <si>
    <t>謙希</t>
    <rPh sb="0" eb="1">
      <t>ケン</t>
    </rPh>
    <rPh sb="1" eb="2">
      <t>キ</t>
    </rPh>
    <phoneticPr fontId="2"/>
  </si>
  <si>
    <t>2008.6.5</t>
  </si>
  <si>
    <t>内海</t>
    <rPh sb="0" eb="2">
      <t>ウチウミ</t>
    </rPh>
    <phoneticPr fontId="2"/>
  </si>
  <si>
    <t>蒼汰</t>
    <rPh sb="0" eb="2">
      <t>ソウタ</t>
    </rPh>
    <phoneticPr fontId="2"/>
  </si>
  <si>
    <t>ｳﾁｳﾐ</t>
  </si>
  <si>
    <t>UCHIUMI</t>
  </si>
  <si>
    <t>2009.3.29</t>
  </si>
  <si>
    <t>大林</t>
    <rPh sb="0" eb="2">
      <t>オオバヤシ</t>
    </rPh>
    <phoneticPr fontId="2"/>
  </si>
  <si>
    <t>寛</t>
    <rPh sb="0" eb="1">
      <t>ヒロシ</t>
    </rPh>
    <phoneticPr fontId="2"/>
  </si>
  <si>
    <t>ｵｵﾊﾞﾔｼ</t>
  </si>
  <si>
    <t>ｶﾝ</t>
  </si>
  <si>
    <t>OBAYASHI</t>
  </si>
  <si>
    <t>Kan</t>
  </si>
  <si>
    <t>2008.10.29</t>
  </si>
  <si>
    <t>佐藤</t>
    <rPh sb="0" eb="2">
      <t>サトウ</t>
    </rPh>
    <phoneticPr fontId="2"/>
  </si>
  <si>
    <t>煌</t>
    <rPh sb="0" eb="1">
      <t>キラ</t>
    </rPh>
    <phoneticPr fontId="2"/>
  </si>
  <si>
    <t>SATO</t>
  </si>
  <si>
    <t>2008.8.13</t>
  </si>
  <si>
    <t>三部</t>
    <rPh sb="0" eb="2">
      <t>サンベ</t>
    </rPh>
    <phoneticPr fontId="2"/>
  </si>
  <si>
    <t>凪</t>
    <rPh sb="0" eb="1">
      <t>ナギ</t>
    </rPh>
    <phoneticPr fontId="2"/>
  </si>
  <si>
    <t>ｻﾝﾍﾞ</t>
  </si>
  <si>
    <t>ﾅｷﾞ</t>
  </si>
  <si>
    <t>SANBE</t>
  </si>
  <si>
    <t>Nagi</t>
  </si>
  <si>
    <t>2008.11.20</t>
  </si>
  <si>
    <t>田中</t>
    <rPh sb="0" eb="2">
      <t>タナカ</t>
    </rPh>
    <phoneticPr fontId="2"/>
  </si>
  <si>
    <t>柊成</t>
    <rPh sb="0" eb="1">
      <t>シュウ</t>
    </rPh>
    <rPh sb="1" eb="2">
      <t>セイ</t>
    </rPh>
    <phoneticPr fontId="2"/>
  </si>
  <si>
    <t>ｼｭｳｾｲ</t>
  </si>
  <si>
    <t>Shusei</t>
  </si>
  <si>
    <t>2008.7.23</t>
  </si>
  <si>
    <t>手島</t>
    <rPh sb="0" eb="2">
      <t>テジマ</t>
    </rPh>
    <phoneticPr fontId="2"/>
  </si>
  <si>
    <t>悠太</t>
    <rPh sb="0" eb="2">
      <t>ユウタ</t>
    </rPh>
    <phoneticPr fontId="2"/>
  </si>
  <si>
    <t>TESHIMA</t>
  </si>
  <si>
    <t>Yuta</t>
  </si>
  <si>
    <t>2009.3.15</t>
  </si>
  <si>
    <t>中村</t>
    <rPh sb="0" eb="2">
      <t>ナカムラ</t>
    </rPh>
    <phoneticPr fontId="2"/>
  </si>
  <si>
    <t>茂明</t>
    <rPh sb="0" eb="2">
      <t>シゲアキ</t>
    </rPh>
    <phoneticPr fontId="2"/>
  </si>
  <si>
    <t>ｼｹﾞｱｷ</t>
  </si>
  <si>
    <t>Shigeaki</t>
  </si>
  <si>
    <t>2008.9.4</t>
  </si>
  <si>
    <t>府金</t>
    <rPh sb="0" eb="2">
      <t>フガネ</t>
    </rPh>
    <phoneticPr fontId="2"/>
  </si>
  <si>
    <t>駿</t>
    <rPh sb="0" eb="1">
      <t>シュン</t>
    </rPh>
    <phoneticPr fontId="2"/>
  </si>
  <si>
    <t>ﾌｶﾞﾈ</t>
  </si>
  <si>
    <t>FUGANE</t>
  </si>
  <si>
    <t>2008.8.16</t>
  </si>
  <si>
    <t>松山</t>
    <rPh sb="0" eb="2">
      <t>マツヤマ</t>
    </rPh>
    <phoneticPr fontId="2"/>
  </si>
  <si>
    <t>晄大</t>
    <rPh sb="0" eb="1">
      <t>コウ</t>
    </rPh>
    <rPh sb="1" eb="2">
      <t>ダイ</t>
    </rPh>
    <phoneticPr fontId="2"/>
  </si>
  <si>
    <t>Kota</t>
  </si>
  <si>
    <t>2008.7.24</t>
  </si>
  <si>
    <t>八巻</t>
    <rPh sb="0" eb="2">
      <t>ヤマキ</t>
    </rPh>
    <phoneticPr fontId="2"/>
  </si>
  <si>
    <t>嗣</t>
    <rPh sb="0" eb="1">
      <t>シ</t>
    </rPh>
    <phoneticPr fontId="2"/>
  </si>
  <si>
    <t>ﾔﾏｷ</t>
  </si>
  <si>
    <t>YAMAKI</t>
  </si>
  <si>
    <t>2008.11.1</t>
  </si>
  <si>
    <t>渡邉</t>
    <rPh sb="0" eb="2">
      <t>ワタナベ</t>
    </rPh>
    <phoneticPr fontId="2"/>
  </si>
  <si>
    <t>慶次朗</t>
    <rPh sb="0" eb="3">
      <t>ケイジロウ</t>
    </rPh>
    <phoneticPr fontId="2"/>
  </si>
  <si>
    <t>ｹｲｼﾞﾛｳ</t>
  </si>
  <si>
    <t>Keijiro</t>
  </si>
  <si>
    <t>2008.10.4</t>
  </si>
  <si>
    <t>飯村</t>
    <rPh sb="0" eb="2">
      <t>イイムラ</t>
    </rPh>
    <phoneticPr fontId="2"/>
  </si>
  <si>
    <t>勇人</t>
    <rPh sb="0" eb="2">
      <t>ユウト</t>
    </rPh>
    <phoneticPr fontId="2"/>
  </si>
  <si>
    <t>ｲｲﾑﾗ</t>
  </si>
  <si>
    <t>IIMURA</t>
  </si>
  <si>
    <t>2009.11.16</t>
  </si>
  <si>
    <t>今井</t>
    <rPh sb="0" eb="2">
      <t>イマイ</t>
    </rPh>
    <phoneticPr fontId="2"/>
  </si>
  <si>
    <t>庸備</t>
    <rPh sb="0" eb="1">
      <t>ノブ</t>
    </rPh>
    <rPh sb="1" eb="2">
      <t>ビ</t>
    </rPh>
    <phoneticPr fontId="2"/>
  </si>
  <si>
    <t>ﾉﾌﾞﾄﾓ</t>
  </si>
  <si>
    <t>Nobutomo</t>
  </si>
  <si>
    <t>2009.11.15</t>
  </si>
  <si>
    <t>関根</t>
    <rPh sb="0" eb="2">
      <t>セキネ</t>
    </rPh>
    <phoneticPr fontId="2"/>
  </si>
  <si>
    <t>貫太</t>
    <rPh sb="0" eb="2">
      <t>カンタ</t>
    </rPh>
    <phoneticPr fontId="2"/>
  </si>
  <si>
    <t>2009.12.25</t>
  </si>
  <si>
    <t>滝口</t>
    <rPh sb="0" eb="2">
      <t>タキグチ</t>
    </rPh>
    <phoneticPr fontId="2"/>
  </si>
  <si>
    <t>昌克</t>
    <rPh sb="0" eb="2">
      <t>マサカツ</t>
    </rPh>
    <phoneticPr fontId="2"/>
  </si>
  <si>
    <t>ﾀｷｸﾞﾁ</t>
  </si>
  <si>
    <t>ﾏｻｶﾂ</t>
  </si>
  <si>
    <t>TAKIGUCHI</t>
  </si>
  <si>
    <t>Masakatsu</t>
  </si>
  <si>
    <t>2009.11.13</t>
  </si>
  <si>
    <t>孝英</t>
    <rPh sb="0" eb="2">
      <t>コウエイ</t>
    </rPh>
    <phoneticPr fontId="2"/>
  </si>
  <si>
    <t>ｺｳｴｲ</t>
  </si>
  <si>
    <t>Kouei</t>
  </si>
  <si>
    <t>2009.4.11</t>
  </si>
  <si>
    <t>野村</t>
    <rPh sb="0" eb="2">
      <t>ノムラ</t>
    </rPh>
    <phoneticPr fontId="2"/>
  </si>
  <si>
    <t>優也</t>
    <rPh sb="0" eb="2">
      <t>ユウヤ</t>
    </rPh>
    <phoneticPr fontId="2"/>
  </si>
  <si>
    <t>Yuya</t>
  </si>
  <si>
    <t>2009.10.1</t>
  </si>
  <si>
    <t>秋保</t>
    <rPh sb="0" eb="2">
      <t>アキホ</t>
    </rPh>
    <phoneticPr fontId="2"/>
  </si>
  <si>
    <t>柚輝</t>
    <rPh sb="0" eb="1">
      <t>ユズ</t>
    </rPh>
    <rPh sb="1" eb="2">
      <t>テル</t>
    </rPh>
    <phoneticPr fontId="2"/>
  </si>
  <si>
    <t>ｱｷﾎ</t>
  </si>
  <si>
    <t>AKIHO</t>
  </si>
  <si>
    <t>2008.5.26</t>
  </si>
  <si>
    <t>朝日</t>
    <rPh sb="0" eb="2">
      <t>アサヒ</t>
    </rPh>
    <phoneticPr fontId="2"/>
  </si>
  <si>
    <t>一志</t>
    <rPh sb="0" eb="2">
      <t>カズシ</t>
    </rPh>
    <phoneticPr fontId="2"/>
  </si>
  <si>
    <t>ASAHI</t>
  </si>
  <si>
    <t>2008.5.29</t>
  </si>
  <si>
    <t>大坪</t>
    <rPh sb="0" eb="2">
      <t>オオツボ</t>
    </rPh>
    <phoneticPr fontId="2"/>
  </si>
  <si>
    <t>優仁</t>
    <rPh sb="0" eb="1">
      <t>ユウ</t>
    </rPh>
    <rPh sb="1" eb="2">
      <t>ジン</t>
    </rPh>
    <phoneticPr fontId="2"/>
  </si>
  <si>
    <t>ｵｵﾂﾎﾞ</t>
  </si>
  <si>
    <t>ﾏｻﾋﾄ</t>
  </si>
  <si>
    <t>OTSUBO</t>
  </si>
  <si>
    <t>Masahito</t>
  </si>
  <si>
    <t>2008.11.12</t>
  </si>
  <si>
    <t>香取</t>
    <rPh sb="0" eb="2">
      <t>カトリ</t>
    </rPh>
    <phoneticPr fontId="2"/>
  </si>
  <si>
    <t>悠矢</t>
    <rPh sb="0" eb="1">
      <t>ユウ</t>
    </rPh>
    <rPh sb="1" eb="2">
      <t>ヤ</t>
    </rPh>
    <phoneticPr fontId="2"/>
  </si>
  <si>
    <t>ｶﾄﾘ</t>
  </si>
  <si>
    <t>KATORI</t>
  </si>
  <si>
    <t>草薙</t>
    <rPh sb="0" eb="2">
      <t>クサナギ</t>
    </rPh>
    <phoneticPr fontId="2"/>
  </si>
  <si>
    <t>莉流</t>
    <rPh sb="0" eb="1">
      <t>マリ</t>
    </rPh>
    <rPh sb="1" eb="2">
      <t>リュウ</t>
    </rPh>
    <phoneticPr fontId="2"/>
  </si>
  <si>
    <t>ﾘﾙ</t>
  </si>
  <si>
    <t>Riru</t>
  </si>
  <si>
    <t>2009.1.16</t>
  </si>
  <si>
    <t>工藤</t>
    <rPh sb="0" eb="2">
      <t>クドウ</t>
    </rPh>
    <phoneticPr fontId="2"/>
  </si>
  <si>
    <t>匠眞</t>
    <rPh sb="0" eb="1">
      <t>タクミ</t>
    </rPh>
    <rPh sb="1" eb="2">
      <t>マ</t>
    </rPh>
    <phoneticPr fontId="2"/>
  </si>
  <si>
    <t>KUDO</t>
  </si>
  <si>
    <t>2008.11.5</t>
  </si>
  <si>
    <t>優祐</t>
    <rPh sb="0" eb="2">
      <t>ユウスケ</t>
    </rPh>
    <phoneticPr fontId="2"/>
  </si>
  <si>
    <t>2008.4.2</t>
  </si>
  <si>
    <t>瑛士</t>
    <rPh sb="0" eb="1">
      <t>エイ</t>
    </rPh>
    <rPh sb="1" eb="2">
      <t>シ</t>
    </rPh>
    <phoneticPr fontId="2"/>
  </si>
  <si>
    <t>ｴｲｼ</t>
  </si>
  <si>
    <t>Eishi</t>
  </si>
  <si>
    <t>2009.1.29</t>
  </si>
  <si>
    <t>福田</t>
    <rPh sb="0" eb="2">
      <t>フクダ</t>
    </rPh>
    <phoneticPr fontId="2"/>
  </si>
  <si>
    <t>景人</t>
    <rPh sb="0" eb="1">
      <t>ケイ</t>
    </rPh>
    <rPh sb="1" eb="2">
      <t>ヒト</t>
    </rPh>
    <phoneticPr fontId="2"/>
  </si>
  <si>
    <t>2008.12.20</t>
  </si>
  <si>
    <t>松川</t>
    <rPh sb="0" eb="2">
      <t>マツカワ</t>
    </rPh>
    <phoneticPr fontId="2"/>
  </si>
  <si>
    <t>玄虹</t>
    <rPh sb="0" eb="1">
      <t>ゲン</t>
    </rPh>
    <rPh sb="1" eb="2">
      <t>ニジ</t>
    </rPh>
    <phoneticPr fontId="2"/>
  </si>
  <si>
    <t>ﾏﾂｶﾜ</t>
  </si>
  <si>
    <t>ｹﾞﾝｼﾞ</t>
  </si>
  <si>
    <t>MATSUKAWA</t>
  </si>
  <si>
    <t>Genji</t>
  </si>
  <si>
    <t>松島</t>
    <rPh sb="0" eb="2">
      <t>マツシマ</t>
    </rPh>
    <phoneticPr fontId="2"/>
  </si>
  <si>
    <t>幸大</t>
    <rPh sb="0" eb="1">
      <t>サチ</t>
    </rPh>
    <rPh sb="1" eb="2">
      <t>ダイ</t>
    </rPh>
    <phoneticPr fontId="2"/>
  </si>
  <si>
    <t>ﾏﾂｼﾏ</t>
  </si>
  <si>
    <t>MATSUSHIMA</t>
  </si>
  <si>
    <t>2009.1.30</t>
  </si>
  <si>
    <t>道言</t>
    <rPh sb="0" eb="1">
      <t>ミチ</t>
    </rPh>
    <rPh sb="1" eb="2">
      <t>ゲン</t>
    </rPh>
    <phoneticPr fontId="2"/>
  </si>
  <si>
    <t>統真</t>
    <rPh sb="0" eb="1">
      <t>トウ</t>
    </rPh>
    <rPh sb="1" eb="2">
      <t>マコト</t>
    </rPh>
    <phoneticPr fontId="2"/>
  </si>
  <si>
    <t>ﾄﾞｳｹﾞﾝ</t>
  </si>
  <si>
    <t>ﾄｳﾏ</t>
  </si>
  <si>
    <t>DOGEN</t>
  </si>
  <si>
    <t>Touma</t>
  </si>
  <si>
    <t>2009.2.3</t>
  </si>
  <si>
    <t>石川</t>
    <rPh sb="0" eb="2">
      <t>イシカワ</t>
    </rPh>
    <phoneticPr fontId="2"/>
  </si>
  <si>
    <t>凌久</t>
    <rPh sb="0" eb="1">
      <t>リョウ</t>
    </rPh>
    <rPh sb="1" eb="2">
      <t>ヒサ</t>
    </rPh>
    <phoneticPr fontId="2"/>
  </si>
  <si>
    <t>2009.5.11</t>
  </si>
  <si>
    <t>岩下</t>
    <rPh sb="0" eb="2">
      <t>イワシタ</t>
    </rPh>
    <phoneticPr fontId="2"/>
  </si>
  <si>
    <t>尚親</t>
    <rPh sb="0" eb="1">
      <t>ナオ</t>
    </rPh>
    <rPh sb="1" eb="2">
      <t>オヤ</t>
    </rPh>
    <phoneticPr fontId="2"/>
  </si>
  <si>
    <t>ﾅｵﾁｶ</t>
  </si>
  <si>
    <t>IWASHITA</t>
  </si>
  <si>
    <t>Naochika</t>
  </si>
  <si>
    <t>2009.4.30</t>
  </si>
  <si>
    <t>岩田</t>
    <rPh sb="0" eb="2">
      <t>イワタ</t>
    </rPh>
    <phoneticPr fontId="2"/>
  </si>
  <si>
    <t>2010.2.3</t>
  </si>
  <si>
    <t>小田</t>
    <rPh sb="0" eb="2">
      <t>オダ</t>
    </rPh>
    <phoneticPr fontId="2"/>
  </si>
  <si>
    <t>浩誠</t>
    <rPh sb="0" eb="1">
      <t>コウ</t>
    </rPh>
    <rPh sb="1" eb="2">
      <t>マコト</t>
    </rPh>
    <phoneticPr fontId="2"/>
  </si>
  <si>
    <t>ｵﾀﾞ</t>
  </si>
  <si>
    <t>ODA</t>
  </si>
  <si>
    <t>Kosei</t>
  </si>
  <si>
    <t>2009.10.18</t>
  </si>
  <si>
    <t>勝見</t>
    <rPh sb="0" eb="2">
      <t>カツミ</t>
    </rPh>
    <phoneticPr fontId="2"/>
  </si>
  <si>
    <t>拓隼</t>
    <rPh sb="0" eb="1">
      <t>タク</t>
    </rPh>
    <rPh sb="1" eb="2">
      <t>シュン</t>
    </rPh>
    <phoneticPr fontId="2"/>
  </si>
  <si>
    <t>ｶﾂﾐ</t>
  </si>
  <si>
    <t>KATSUMI</t>
  </si>
  <si>
    <t>2009.6.18</t>
  </si>
  <si>
    <t>清水</t>
    <rPh sb="0" eb="2">
      <t>シミズ</t>
    </rPh>
    <phoneticPr fontId="2"/>
  </si>
  <si>
    <t>蒼生</t>
    <rPh sb="0" eb="2">
      <t>アオイ</t>
    </rPh>
    <phoneticPr fontId="2"/>
  </si>
  <si>
    <t>SHIMIZU</t>
  </si>
  <si>
    <t>2010.3.19</t>
  </si>
  <si>
    <t>颯人</t>
    <rPh sb="0" eb="1">
      <t>ハヤテ</t>
    </rPh>
    <rPh sb="1" eb="2">
      <t>ヒト</t>
    </rPh>
    <phoneticPr fontId="2"/>
  </si>
  <si>
    <t>2009.6.22</t>
  </si>
  <si>
    <t>福丸</t>
    <rPh sb="0" eb="2">
      <t>フクマル</t>
    </rPh>
    <phoneticPr fontId="2"/>
  </si>
  <si>
    <t>祐太</t>
    <rPh sb="0" eb="1">
      <t>ユウ</t>
    </rPh>
    <rPh sb="1" eb="2">
      <t>タ</t>
    </rPh>
    <phoneticPr fontId="2"/>
  </si>
  <si>
    <t>ﾌｸﾏﾙ</t>
  </si>
  <si>
    <t>FUKUMARU</t>
  </si>
  <si>
    <t>2009.7.6</t>
  </si>
  <si>
    <t>藤松</t>
    <rPh sb="0" eb="2">
      <t>フジマツ</t>
    </rPh>
    <phoneticPr fontId="2"/>
  </si>
  <si>
    <t>敢太</t>
    <rPh sb="0" eb="1">
      <t>カン</t>
    </rPh>
    <rPh sb="1" eb="2">
      <t>タ</t>
    </rPh>
    <phoneticPr fontId="2"/>
  </si>
  <si>
    <t>ﾌｼﾞﾏﾂ</t>
  </si>
  <si>
    <t>FUJIMATSU</t>
  </si>
  <si>
    <t>2009.5.20</t>
  </si>
  <si>
    <t>向井</t>
    <rPh sb="0" eb="2">
      <t>ムカイ</t>
    </rPh>
    <phoneticPr fontId="2"/>
  </si>
  <si>
    <t>寛翔</t>
    <rPh sb="0" eb="1">
      <t>ヒロ</t>
    </rPh>
    <rPh sb="1" eb="2">
      <t>ショウ</t>
    </rPh>
    <phoneticPr fontId="2"/>
  </si>
  <si>
    <t>2009.6.30</t>
  </si>
  <si>
    <t>池田</t>
    <rPh sb="0" eb="2">
      <t>イケダ</t>
    </rPh>
    <phoneticPr fontId="2"/>
  </si>
  <si>
    <t>尊</t>
    <rPh sb="0" eb="1">
      <t>タケル</t>
    </rPh>
    <phoneticPr fontId="2"/>
  </si>
  <si>
    <t>新規</t>
    <rPh sb="0" eb="2">
      <t>シンキ</t>
    </rPh>
    <phoneticPr fontId="2"/>
  </si>
  <si>
    <t>2008.9.20</t>
  </si>
  <si>
    <t>今関</t>
    <rPh sb="0" eb="1">
      <t>イマ</t>
    </rPh>
    <rPh sb="1" eb="2">
      <t>セキ</t>
    </rPh>
    <phoneticPr fontId="2"/>
  </si>
  <si>
    <t>将大</t>
    <rPh sb="0" eb="1">
      <t>ショウ</t>
    </rPh>
    <rPh sb="1" eb="2">
      <t>オオ</t>
    </rPh>
    <phoneticPr fontId="2"/>
  </si>
  <si>
    <t>2008.10.5</t>
  </si>
  <si>
    <t>黒岩</t>
    <rPh sb="0" eb="1">
      <t>クロ</t>
    </rPh>
    <rPh sb="1" eb="2">
      <t>イワ</t>
    </rPh>
    <phoneticPr fontId="2"/>
  </si>
  <si>
    <t>凌正</t>
    <rPh sb="0" eb="1">
      <t>リョウ</t>
    </rPh>
    <rPh sb="1" eb="2">
      <t>タダシ</t>
    </rPh>
    <phoneticPr fontId="2"/>
  </si>
  <si>
    <t>Ryosei</t>
  </si>
  <si>
    <t>2008.12.1</t>
  </si>
  <si>
    <t>白兼</t>
    <rPh sb="0" eb="1">
      <t>シロ</t>
    </rPh>
    <rPh sb="1" eb="2">
      <t>カ</t>
    </rPh>
    <phoneticPr fontId="2"/>
  </si>
  <si>
    <t>大聖</t>
    <rPh sb="0" eb="1">
      <t>オオ</t>
    </rPh>
    <rPh sb="1" eb="2">
      <t>セイ</t>
    </rPh>
    <phoneticPr fontId="2"/>
  </si>
  <si>
    <t>ｼﾛｶﾈ</t>
  </si>
  <si>
    <t>SHIROKANE</t>
  </si>
  <si>
    <t>2008.9.24</t>
  </si>
  <si>
    <t>拓海</t>
    <rPh sb="0" eb="1">
      <t>タク</t>
    </rPh>
    <rPh sb="1" eb="2">
      <t>ウミ</t>
    </rPh>
    <phoneticPr fontId="2"/>
  </si>
  <si>
    <t>2008.9.3</t>
  </si>
  <si>
    <t>當眞</t>
    <rPh sb="0" eb="2">
      <t>トウマ</t>
    </rPh>
    <phoneticPr fontId="2"/>
  </si>
  <si>
    <t>嗣琉</t>
    <rPh sb="0" eb="1">
      <t>シ</t>
    </rPh>
    <rPh sb="1" eb="2">
      <t>リュウ</t>
    </rPh>
    <phoneticPr fontId="2"/>
  </si>
  <si>
    <t>TOUMA</t>
  </si>
  <si>
    <t>Shiryu</t>
  </si>
  <si>
    <t>2009.1.13</t>
  </si>
  <si>
    <t>頓所</t>
    <rPh sb="0" eb="2">
      <t>トンショ</t>
    </rPh>
    <phoneticPr fontId="2"/>
  </si>
  <si>
    <t>拓己</t>
    <rPh sb="0" eb="2">
      <t>タクミ</t>
    </rPh>
    <phoneticPr fontId="2"/>
  </si>
  <si>
    <t>ﾄﾝｼｮ</t>
  </si>
  <si>
    <t>TONSYO</t>
  </si>
  <si>
    <t>2008.9.8</t>
  </si>
  <si>
    <t>中島</t>
    <rPh sb="0" eb="2">
      <t>ナカジマ</t>
    </rPh>
    <phoneticPr fontId="2"/>
  </si>
  <si>
    <t>悠真</t>
    <rPh sb="0" eb="2">
      <t>ユウマ</t>
    </rPh>
    <phoneticPr fontId="2"/>
  </si>
  <si>
    <t>NAKAJIMA</t>
  </si>
  <si>
    <t>Yuma</t>
  </si>
  <si>
    <t>2008.9.16</t>
  </si>
  <si>
    <t>林</t>
    <rPh sb="0" eb="1">
      <t>ハヤシ</t>
    </rPh>
    <phoneticPr fontId="2"/>
  </si>
  <si>
    <t>優太</t>
    <rPh sb="0" eb="2">
      <t>ユウタ</t>
    </rPh>
    <phoneticPr fontId="2"/>
  </si>
  <si>
    <t>HAYASHI</t>
  </si>
  <si>
    <t>2008.11.7</t>
  </si>
  <si>
    <t>優道</t>
  </si>
  <si>
    <t>ITO</t>
  </si>
  <si>
    <t>2009.4.28</t>
  </si>
  <si>
    <t>植田</t>
    <rPh sb="0" eb="2">
      <t>ウエダ</t>
    </rPh>
    <phoneticPr fontId="2"/>
  </si>
  <si>
    <t>士穏</t>
    <rPh sb="0" eb="1">
      <t>シ</t>
    </rPh>
    <rPh sb="1" eb="2">
      <t>オン</t>
    </rPh>
    <phoneticPr fontId="2"/>
  </si>
  <si>
    <t>ＵＥＤＡ</t>
  </si>
  <si>
    <t>Ｓｈｉon</t>
  </si>
  <si>
    <t>2009.11.22</t>
  </si>
  <si>
    <t>角能</t>
    <rPh sb="0" eb="1">
      <t>カド</t>
    </rPh>
    <phoneticPr fontId="2"/>
  </si>
  <si>
    <t>匠海</t>
  </si>
  <si>
    <t>ｶﾄﾞﾉ</t>
  </si>
  <si>
    <t>KADONO</t>
  </si>
  <si>
    <t>諒</t>
  </si>
  <si>
    <t>2009.7.8</t>
  </si>
  <si>
    <t>煌誠</t>
  </si>
  <si>
    <t>KAWASHIMA</t>
  </si>
  <si>
    <t>2009.9.1</t>
  </si>
  <si>
    <t>勘介</t>
  </si>
  <si>
    <t>ｶﾝｽｹ</t>
  </si>
  <si>
    <t>Kansuke</t>
  </si>
  <si>
    <t>2009.6.4</t>
  </si>
  <si>
    <t>後上</t>
  </si>
  <si>
    <t>ｺﾞｶﾞﾐ</t>
  </si>
  <si>
    <t>GOGAMI</t>
  </si>
  <si>
    <t>2009.7.10</t>
  </si>
  <si>
    <t>柴﨑</t>
  </si>
  <si>
    <t>ｼﾊﾞｻﾞｷ</t>
  </si>
  <si>
    <t>SHIBAZAKI</t>
  </si>
  <si>
    <t>2009.11.27</t>
  </si>
  <si>
    <t>柚汰</t>
  </si>
  <si>
    <t>2010.3.24</t>
  </si>
  <si>
    <t>奏太郎</t>
  </si>
  <si>
    <t>ｿｳﾀﾛｳ</t>
  </si>
  <si>
    <t>Sotaro</t>
  </si>
  <si>
    <t>2009.9.21</t>
  </si>
  <si>
    <t>晄志</t>
  </si>
  <si>
    <t>Koushi</t>
  </si>
  <si>
    <t>2009.6.10</t>
  </si>
  <si>
    <t>爽太</t>
  </si>
  <si>
    <t>TEZUKA</t>
  </si>
  <si>
    <t>2009.12.1</t>
  </si>
  <si>
    <t>戸田</t>
  </si>
  <si>
    <t>蓮音</t>
  </si>
  <si>
    <t>ﾄﾀﾞ</t>
  </si>
  <si>
    <t>ﾚｵﾝ</t>
  </si>
  <si>
    <t>TODA</t>
  </si>
  <si>
    <t>Reon</t>
  </si>
  <si>
    <t>2010.2.24</t>
  </si>
  <si>
    <t>長澤</t>
  </si>
  <si>
    <t>虎雅</t>
  </si>
  <si>
    <t>ﾅｶﾞｻﾜ</t>
  </si>
  <si>
    <t>ｺｳｶﾞ</t>
  </si>
  <si>
    <t>NAGASAWA</t>
  </si>
  <si>
    <t>Kouga</t>
  </si>
  <si>
    <t>2009.9.24</t>
  </si>
  <si>
    <t>野崎</t>
  </si>
  <si>
    <t>2010.1.8</t>
  </si>
  <si>
    <t>海楽</t>
  </si>
  <si>
    <t>ｶｲﾗ</t>
  </si>
  <si>
    <t>Kaira</t>
  </si>
  <si>
    <t>2010.1.30</t>
  </si>
  <si>
    <t>増本</t>
  </si>
  <si>
    <t>ﾏｽﾓﾄ</t>
  </si>
  <si>
    <t>MASUMOTO</t>
  </si>
  <si>
    <t>2009.9.20</t>
  </si>
  <si>
    <t>牟森</t>
  </si>
  <si>
    <t>靖航</t>
  </si>
  <si>
    <t>ﾑﾓﾘ</t>
  </si>
  <si>
    <t>ｾｲｵ</t>
  </si>
  <si>
    <t>MUMORI</t>
  </si>
  <si>
    <t>Seio</t>
  </si>
  <si>
    <t>2009.12.31</t>
  </si>
  <si>
    <t>八木</t>
  </si>
  <si>
    <t>ﾔｷﾞ</t>
  </si>
  <si>
    <t>YAGI</t>
  </si>
  <si>
    <t>2009.5.9</t>
  </si>
  <si>
    <t>Ryusei</t>
  </si>
  <si>
    <t>2009.12.10</t>
  </si>
  <si>
    <t>2009.7.12</t>
  </si>
  <si>
    <t>渡部</t>
  </si>
  <si>
    <t>惺斗</t>
  </si>
  <si>
    <t>ﾜﾀﾍﾞ</t>
  </si>
  <si>
    <t>ｾｲﾄ</t>
  </si>
  <si>
    <t>Seito</t>
  </si>
  <si>
    <t>2010.1.9</t>
  </si>
  <si>
    <t>薄井</t>
    <rPh sb="0" eb="2">
      <t>ウスイ</t>
    </rPh>
    <phoneticPr fontId="3"/>
  </si>
  <si>
    <t>星地</t>
    <rPh sb="0" eb="1">
      <t>セイ</t>
    </rPh>
    <rPh sb="1" eb="2">
      <t>チ</t>
    </rPh>
    <phoneticPr fontId="3"/>
  </si>
  <si>
    <t>船橋</t>
    <rPh sb="0" eb="2">
      <t>フナバシ</t>
    </rPh>
    <phoneticPr fontId="3"/>
  </si>
  <si>
    <t>新規</t>
    <rPh sb="0" eb="2">
      <t>シンキ</t>
    </rPh>
    <phoneticPr fontId="3"/>
  </si>
  <si>
    <t>ｳｽｲ</t>
  </si>
  <si>
    <t>ｾｲｼﾞ</t>
  </si>
  <si>
    <t>USUI</t>
  </si>
  <si>
    <t>Seiji</t>
  </si>
  <si>
    <t>2008.11.27</t>
  </si>
  <si>
    <t>古賀</t>
    <rPh sb="0" eb="2">
      <t>コガ</t>
    </rPh>
    <phoneticPr fontId="3"/>
  </si>
  <si>
    <t>東吾</t>
    <rPh sb="0" eb="2">
      <t>トウゴ</t>
    </rPh>
    <phoneticPr fontId="3"/>
  </si>
  <si>
    <t>ﾄｳｺﾞ</t>
  </si>
  <si>
    <t>Tougo</t>
  </si>
  <si>
    <t>2008.5.4</t>
  </si>
  <si>
    <t>子安</t>
    <rPh sb="0" eb="2">
      <t>コヤス</t>
    </rPh>
    <phoneticPr fontId="3"/>
  </si>
  <si>
    <t>真斗</t>
    <rPh sb="0" eb="1">
      <t>マコト</t>
    </rPh>
    <rPh sb="1" eb="2">
      <t>ト</t>
    </rPh>
    <phoneticPr fontId="3"/>
  </si>
  <si>
    <t>ｺﾔｽ</t>
  </si>
  <si>
    <t>KOYASU</t>
  </si>
  <si>
    <t>2008.12.30</t>
  </si>
  <si>
    <t>佐藤</t>
    <rPh sb="0" eb="2">
      <t>サトウ</t>
    </rPh>
    <phoneticPr fontId="3"/>
  </si>
  <si>
    <t>漣椰</t>
    <rPh sb="0" eb="1">
      <t>レン</t>
    </rPh>
    <rPh sb="1" eb="2">
      <t>ヤ</t>
    </rPh>
    <phoneticPr fontId="3"/>
  </si>
  <si>
    <t>ﾚﾝﾔ</t>
  </si>
  <si>
    <t>Renya</t>
  </si>
  <si>
    <t>2008.10.28</t>
  </si>
  <si>
    <t>相馬</t>
    <rPh sb="0" eb="2">
      <t>ソウマ</t>
    </rPh>
    <phoneticPr fontId="3"/>
  </si>
  <si>
    <t>泰輔</t>
    <rPh sb="0" eb="2">
      <t>タイスケ</t>
    </rPh>
    <phoneticPr fontId="3"/>
  </si>
  <si>
    <t>ﾀｲｽｹ</t>
  </si>
  <si>
    <t>SOUMA</t>
  </si>
  <si>
    <t>Taisuke</t>
  </si>
  <si>
    <t>2008.5.2</t>
  </si>
  <si>
    <t>髙島</t>
    <rPh sb="0" eb="2">
      <t>タカシマ</t>
    </rPh>
    <phoneticPr fontId="3"/>
  </si>
  <si>
    <t>颯斗</t>
    <rPh sb="0" eb="2">
      <t>ハヤト</t>
    </rPh>
    <phoneticPr fontId="3"/>
  </si>
  <si>
    <t>TAKASHIMA</t>
  </si>
  <si>
    <t>長井</t>
    <rPh sb="0" eb="2">
      <t>ナガイ</t>
    </rPh>
    <phoneticPr fontId="2"/>
  </si>
  <si>
    <t>悠希</t>
    <rPh sb="0" eb="2">
      <t>ハルキ</t>
    </rPh>
    <phoneticPr fontId="2"/>
  </si>
  <si>
    <t>2008.10.24</t>
  </si>
  <si>
    <t>中村</t>
    <rPh sb="0" eb="2">
      <t>ナカムラ</t>
    </rPh>
    <phoneticPr fontId="3"/>
  </si>
  <si>
    <t>直人</t>
    <rPh sb="0" eb="2">
      <t>ナオト</t>
    </rPh>
    <phoneticPr fontId="3"/>
  </si>
  <si>
    <t>2008.12.29</t>
  </si>
  <si>
    <t>西尾</t>
    <rPh sb="0" eb="2">
      <t>ニシオ</t>
    </rPh>
    <phoneticPr fontId="3"/>
  </si>
  <si>
    <t>友希</t>
    <rPh sb="0" eb="1">
      <t>ユウ</t>
    </rPh>
    <rPh sb="1" eb="2">
      <t>キ</t>
    </rPh>
    <phoneticPr fontId="3"/>
  </si>
  <si>
    <t>NISHIO</t>
  </si>
  <si>
    <t>2008.9.19</t>
  </si>
  <si>
    <t>野口</t>
    <rPh sb="0" eb="2">
      <t>ノグチ</t>
    </rPh>
    <phoneticPr fontId="3"/>
  </si>
  <si>
    <t>拓人</t>
    <rPh sb="0" eb="2">
      <t>タクト</t>
    </rPh>
    <phoneticPr fontId="3"/>
  </si>
  <si>
    <t>2009.2.15</t>
  </si>
  <si>
    <t>福田</t>
    <rPh sb="0" eb="2">
      <t>フクダ</t>
    </rPh>
    <phoneticPr fontId="3"/>
  </si>
  <si>
    <t>恵大</t>
    <rPh sb="0" eb="2">
      <t>ケイタ</t>
    </rPh>
    <phoneticPr fontId="3"/>
  </si>
  <si>
    <t>2008.7.19</t>
  </si>
  <si>
    <t>藤森</t>
    <rPh sb="0" eb="2">
      <t>フジモリ</t>
    </rPh>
    <phoneticPr fontId="3"/>
  </si>
  <si>
    <t>翔</t>
    <rPh sb="0" eb="1">
      <t>ショウ</t>
    </rPh>
    <phoneticPr fontId="3"/>
  </si>
  <si>
    <t>ﾌｼﾞﾓﾘ</t>
  </si>
  <si>
    <t>FUJIMORI</t>
  </si>
  <si>
    <t>Sho</t>
  </si>
  <si>
    <t>2009.3.6</t>
  </si>
  <si>
    <t>細島</t>
    <rPh sb="0" eb="2">
      <t>ホソジマ</t>
    </rPh>
    <phoneticPr fontId="3"/>
  </si>
  <si>
    <t>陸</t>
    <rPh sb="0" eb="1">
      <t>リク</t>
    </rPh>
    <phoneticPr fontId="3"/>
  </si>
  <si>
    <t>ﾎｿｼﾞﾏ</t>
  </si>
  <si>
    <t>HOSOJIMA</t>
  </si>
  <si>
    <t>劉</t>
    <rPh sb="0" eb="1">
      <t>リュウ</t>
    </rPh>
    <phoneticPr fontId="3"/>
  </si>
  <si>
    <t>錦鵬</t>
    <rPh sb="0" eb="1">
      <t>キン</t>
    </rPh>
    <rPh sb="1" eb="2">
      <t>ホウ</t>
    </rPh>
    <phoneticPr fontId="3"/>
  </si>
  <si>
    <t>ﾘｭｳ</t>
  </si>
  <si>
    <t>ｷﾝﾍﾟﾝ</t>
  </si>
  <si>
    <t>RYU</t>
  </si>
  <si>
    <t>Kinpen</t>
  </si>
  <si>
    <t>2008.10.22</t>
  </si>
  <si>
    <t>池山</t>
    <rPh sb="0" eb="2">
      <t>イケヤマ</t>
    </rPh>
    <phoneticPr fontId="2"/>
  </si>
  <si>
    <t>翔</t>
    <rPh sb="0" eb="1">
      <t>ショウ</t>
    </rPh>
    <phoneticPr fontId="2"/>
  </si>
  <si>
    <t>ｲｹﾔﾏ</t>
  </si>
  <si>
    <t>IKEYAMA</t>
  </si>
  <si>
    <t>2009.10.26</t>
  </si>
  <si>
    <t>岩堀</t>
    <rPh sb="0" eb="2">
      <t>イワホリ</t>
    </rPh>
    <phoneticPr fontId="2"/>
  </si>
  <si>
    <t>蒼哉</t>
    <rPh sb="0" eb="1">
      <t>ソウ</t>
    </rPh>
    <rPh sb="1" eb="2">
      <t>ヤ</t>
    </rPh>
    <phoneticPr fontId="2"/>
  </si>
  <si>
    <t>ｲﾜﾎﾘ</t>
  </si>
  <si>
    <t>IWAHORI</t>
  </si>
  <si>
    <t>Soya</t>
  </si>
  <si>
    <t>榎本</t>
    <rPh sb="0" eb="2">
      <t>エノモト</t>
    </rPh>
    <phoneticPr fontId="2"/>
  </si>
  <si>
    <t>奏太</t>
    <rPh sb="0" eb="2">
      <t>ソウタ</t>
    </rPh>
    <phoneticPr fontId="2"/>
  </si>
  <si>
    <t>ｴﾉﾓﾄ</t>
  </si>
  <si>
    <t>ENOMOTO</t>
  </si>
  <si>
    <t>2009.4.17</t>
  </si>
  <si>
    <t>小倉</t>
    <rPh sb="0" eb="2">
      <t>オグラ</t>
    </rPh>
    <phoneticPr fontId="2"/>
  </si>
  <si>
    <t>啓世</t>
    <rPh sb="0" eb="1">
      <t>ケイ</t>
    </rPh>
    <rPh sb="1" eb="2">
      <t>ヨ</t>
    </rPh>
    <phoneticPr fontId="2"/>
  </si>
  <si>
    <t>ｵｸﾞﾗ</t>
  </si>
  <si>
    <t>ｹｲｾｲ</t>
  </si>
  <si>
    <t>OGURA</t>
  </si>
  <si>
    <t>Keisei</t>
  </si>
  <si>
    <t>2009.11.24</t>
  </si>
  <si>
    <t>小野</t>
    <rPh sb="0" eb="2">
      <t>オノ</t>
    </rPh>
    <phoneticPr fontId="2"/>
  </si>
  <si>
    <t>桧都</t>
    <rPh sb="0" eb="1">
      <t>カイ</t>
    </rPh>
    <rPh sb="1" eb="2">
      <t>ト</t>
    </rPh>
    <phoneticPr fontId="2"/>
  </si>
  <si>
    <t>2009.4.25</t>
  </si>
  <si>
    <t>秀明</t>
    <rPh sb="0" eb="2">
      <t>シュウメイ</t>
    </rPh>
    <phoneticPr fontId="2"/>
  </si>
  <si>
    <t>ｼｭｳﾒｲ</t>
  </si>
  <si>
    <t>Shumei</t>
  </si>
  <si>
    <t>2009.6.17</t>
  </si>
  <si>
    <t>彪雅</t>
    <rPh sb="0" eb="1">
      <t>トラ</t>
    </rPh>
    <rPh sb="1" eb="2">
      <t>ガ</t>
    </rPh>
    <phoneticPr fontId="2"/>
  </si>
  <si>
    <t>ﾄｳｶﾞ</t>
  </si>
  <si>
    <t>Toga</t>
  </si>
  <si>
    <t>2010.3.17</t>
  </si>
  <si>
    <t>中垣</t>
    <rPh sb="0" eb="2">
      <t>ナカガキ</t>
    </rPh>
    <phoneticPr fontId="2"/>
  </si>
  <si>
    <t>恭典</t>
    <rPh sb="0" eb="2">
      <t>ヤスノリ</t>
    </rPh>
    <phoneticPr fontId="2"/>
  </si>
  <si>
    <t>2009.7.14</t>
  </si>
  <si>
    <t>郁斗</t>
    <rPh sb="0" eb="1">
      <t>カオル</t>
    </rPh>
    <rPh sb="1" eb="2">
      <t>ト</t>
    </rPh>
    <phoneticPr fontId="2"/>
  </si>
  <si>
    <t>ｲｸﾄ</t>
  </si>
  <si>
    <t>Ikuto</t>
  </si>
  <si>
    <t>南條</t>
    <rPh sb="0" eb="2">
      <t>ナンジョウ</t>
    </rPh>
    <phoneticPr fontId="2"/>
  </si>
  <si>
    <t>佳太</t>
    <rPh sb="0" eb="2">
      <t>ケイタ</t>
    </rPh>
    <phoneticPr fontId="2"/>
  </si>
  <si>
    <t>NANJO</t>
  </si>
  <si>
    <t>2009.8.4</t>
  </si>
  <si>
    <t>三浦</t>
    <rPh sb="0" eb="2">
      <t>ミウラ</t>
    </rPh>
    <phoneticPr fontId="2"/>
  </si>
  <si>
    <t>好古</t>
    <rPh sb="0" eb="1">
      <t>ヨシ</t>
    </rPh>
    <rPh sb="1" eb="2">
      <t>フル</t>
    </rPh>
    <phoneticPr fontId="2"/>
  </si>
  <si>
    <t>ﾖｼﾌﾙ</t>
  </si>
  <si>
    <t>Yoshifuru</t>
  </si>
  <si>
    <t>2010.1.1</t>
  </si>
  <si>
    <t>本宮</t>
    <rPh sb="0" eb="2">
      <t>モトミヤ</t>
    </rPh>
    <phoneticPr fontId="2"/>
  </si>
  <si>
    <t>脩平</t>
    <rPh sb="0" eb="2">
      <t>シュウヘイ</t>
    </rPh>
    <phoneticPr fontId="2"/>
  </si>
  <si>
    <t>ﾓﾄﾐﾔ</t>
  </si>
  <si>
    <t>ｼｭｳﾍｲ</t>
  </si>
  <si>
    <t>MOTOMIYA</t>
  </si>
  <si>
    <t>Shuhei</t>
  </si>
  <si>
    <t>2009.6.8</t>
  </si>
  <si>
    <t>山口</t>
    <rPh sb="0" eb="2">
      <t>ヤマグチ</t>
    </rPh>
    <phoneticPr fontId="2"/>
  </si>
  <si>
    <t>幸希</t>
    <rPh sb="0" eb="1">
      <t>サチ</t>
    </rPh>
    <phoneticPr fontId="2"/>
  </si>
  <si>
    <t>Koki</t>
  </si>
  <si>
    <t>2009.4.22</t>
  </si>
  <si>
    <t>横井</t>
    <rPh sb="0" eb="2">
      <t>ヨコイ</t>
    </rPh>
    <phoneticPr fontId="2"/>
  </si>
  <si>
    <t>瞭一郎</t>
    <rPh sb="0" eb="3">
      <t>リョウイチロウ</t>
    </rPh>
    <phoneticPr fontId="2"/>
  </si>
  <si>
    <t>ﾖｺｲ</t>
  </si>
  <si>
    <t>ﾘｮｳｲﾁﾛｳ</t>
  </si>
  <si>
    <t>YOKOI</t>
  </si>
  <si>
    <t>Ryouichiro</t>
  </si>
  <si>
    <t>2010.4.1</t>
  </si>
  <si>
    <t>湊太</t>
    <rPh sb="0" eb="2">
      <t>ソウタ</t>
    </rPh>
    <phoneticPr fontId="2"/>
  </si>
  <si>
    <t>2009.7.21</t>
  </si>
  <si>
    <t>青木</t>
    <rPh sb="0" eb="2">
      <t>ｱｵｷ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</si>
  <si>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</si>
  <si>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2009.1.15</t>
  </si>
  <si>
    <t>伊藤</t>
    <rPh sb="0" eb="2">
      <t>イトウ</t>
    </rPh>
    <phoneticPr fontId="2"/>
  </si>
  <si>
    <t>啓汰</t>
    <rPh sb="0" eb="2">
      <t>ケイタ</t>
    </rPh>
    <phoneticPr fontId="2"/>
  </si>
  <si>
    <t>2008.10.11</t>
  </si>
  <si>
    <t>今泉</t>
    <rPh sb="0" eb="2">
      <t>ｲﾏｲｽﾞﾐ</t>
    </rPh>
    <phoneticPr fontId="2" type="halfwidthKatakana"/>
  </si>
  <si>
    <t>礼惇</t>
    <rPh sb="0" eb="1">
      <t>ﾚｲ</t>
    </rPh>
    <rPh sb="1" eb="2">
      <t>ｼﾞｭﾝ</t>
    </rPh>
    <phoneticPr fontId="2" type="halfwidthKatakana"/>
  </si>
  <si>
    <t>ｲﾏｲｽﾞﾐ</t>
  </si>
  <si>
    <t>IMAIZUMI</t>
  </si>
  <si>
    <t>2009.3.9</t>
  </si>
  <si>
    <t>岩浅</t>
    <rPh sb="0" eb="2">
      <t>イワアサ</t>
    </rPh>
    <phoneticPr fontId="2"/>
  </si>
  <si>
    <t>和尊</t>
    <rPh sb="0" eb="1">
      <t>ワ</t>
    </rPh>
    <rPh sb="1" eb="2">
      <t>ソン</t>
    </rPh>
    <phoneticPr fontId="2"/>
  </si>
  <si>
    <t>ﾜﾀﾙ</t>
  </si>
  <si>
    <t>Wataru</t>
  </si>
  <si>
    <t>梅里</t>
    <rPh sb="0" eb="2">
      <t>ｳﾒｻﾄ</t>
    </rPh>
    <phoneticPr fontId="2" type="halfwidthKatakana"/>
  </si>
  <si>
    <t>修也</t>
    <rPh sb="0" eb="2">
      <t>ｼｭｳﾔ</t>
    </rPh>
    <phoneticPr fontId="2" type="halfwidthKatakana"/>
  </si>
  <si>
    <t>ｳﾒｻﾄ</t>
  </si>
  <si>
    <t>UMESATO</t>
  </si>
  <si>
    <t>2009.3.28</t>
  </si>
  <si>
    <t>荻根沢</t>
    <rPh sb="0" eb="3">
      <t>ｵｷﾞﾈｻﾞﾜ</t>
    </rPh>
    <phoneticPr fontId="2" type="halfwidthKatakana"/>
  </si>
  <si>
    <t>世</t>
    <rPh sb="0" eb="1">
      <t>ｾｲ</t>
    </rPh>
    <phoneticPr fontId="2" type="halfwidthKatakana"/>
  </si>
  <si>
    <t>ｵｷﾞﾈｻﾞﾜ</t>
  </si>
  <si>
    <t>ｾｲ</t>
  </si>
  <si>
    <t>OGINEZAWA</t>
  </si>
  <si>
    <t>Sei</t>
  </si>
  <si>
    <t>神戸</t>
    <rPh sb="0" eb="2">
      <t>ｶﾝﾍﾞ</t>
    </rPh>
    <phoneticPr fontId="2" type="halfwidthKatakana"/>
  </si>
  <si>
    <t>漱一郎</t>
    <rPh sb="0" eb="1">
      <t>ｽｽ</t>
    </rPh>
    <rPh sb="1" eb="3">
      <t>ｲﾁﾛｳ</t>
    </rPh>
    <phoneticPr fontId="2" type="halfwidthKatakana"/>
  </si>
  <si>
    <t>ｶﾝﾍﾞ</t>
  </si>
  <si>
    <t>KANBE</t>
  </si>
  <si>
    <t>Soichiro</t>
  </si>
  <si>
    <t>菊池</t>
    <rPh sb="0" eb="2">
      <t>キクチ</t>
    </rPh>
    <phoneticPr fontId="2"/>
  </si>
  <si>
    <t>将伍</t>
    <rPh sb="0" eb="2">
      <t>ショウゴ</t>
    </rPh>
    <phoneticPr fontId="2"/>
  </si>
  <si>
    <t>2009.2.18</t>
  </si>
  <si>
    <t>熊岡</t>
    <rPh sb="0" eb="2">
      <t>ｸﾏｵｶ</t>
    </rPh>
    <phoneticPr fontId="2" type="halfwidthKatakana"/>
  </si>
  <si>
    <t>圭吾</t>
    <rPh sb="0" eb="2">
      <t>ｹｲｺﾞ</t>
    </rPh>
    <phoneticPr fontId="2" type="halfwidthKatakana"/>
  </si>
  <si>
    <t>船橋</t>
    <rPh sb="0" eb="2">
      <t>フナバシ</t>
    </rPh>
    <phoneticPr fontId="1"/>
  </si>
  <si>
    <t>ｸﾏｵｶ</t>
  </si>
  <si>
    <t>KUMAOKA</t>
  </si>
  <si>
    <t>2008.12.14</t>
  </si>
  <si>
    <t>齋藤</t>
    <rPh sb="0" eb="2">
      <t>ｻｲﾄｳ</t>
    </rPh>
    <phoneticPr fontId="2" type="halfwidthKatakana"/>
  </si>
  <si>
    <t>祐太</t>
    <rPh sb="0" eb="2">
      <t>ﾕｳﾀ</t>
    </rPh>
    <phoneticPr fontId="2" type="halfwidthKatakana"/>
  </si>
  <si>
    <t>SAITO</t>
  </si>
  <si>
    <t>2009.1.9</t>
  </si>
  <si>
    <t>重松</t>
    <rPh sb="0" eb="2">
      <t>ｼｹﾞﾏﾂ</t>
    </rPh>
    <phoneticPr fontId="2" type="halfwidthKatakana"/>
  </si>
  <si>
    <t>翔太</t>
    <rPh sb="0" eb="2">
      <t>ｼｮｳﾀ</t>
    </rPh>
    <phoneticPr fontId="2" type="halfwidthKatakana"/>
  </si>
  <si>
    <t>ｼｹﾞﾏﾂ</t>
  </si>
  <si>
    <t>SHIGEMATSU</t>
  </si>
  <si>
    <t>Shota</t>
  </si>
  <si>
    <t>2008.8.19</t>
  </si>
  <si>
    <t>杉山</t>
    <rPh sb="0" eb="2">
      <t>スギヤマ</t>
    </rPh>
    <phoneticPr fontId="8"/>
  </si>
  <si>
    <t>朝帆</t>
    <rPh sb="0" eb="1">
      <t>アサ</t>
    </rPh>
    <rPh sb="1" eb="2">
      <t>ホ</t>
    </rPh>
    <phoneticPr fontId="8"/>
  </si>
  <si>
    <t>船橋</t>
    <rPh sb="0" eb="2">
      <t>フナバシ</t>
    </rPh>
    <phoneticPr fontId="8"/>
  </si>
  <si>
    <t>ｱｻﾎ</t>
  </si>
  <si>
    <t>Asaho</t>
  </si>
  <si>
    <t>2008.11.6</t>
  </si>
  <si>
    <t>鈴木</t>
    <rPh sb="0" eb="2">
      <t>ｽｽﾞｷ</t>
    </rPh>
    <phoneticPr fontId="2" type="halfwidthKatakana"/>
  </si>
  <si>
    <t>創生</t>
    <rPh sb="0" eb="2">
      <t>ｿｳｾｲ</t>
    </rPh>
    <phoneticPr fontId="2" type="halfwidthKatakana"/>
  </si>
  <si>
    <t>2009.1.3</t>
  </si>
  <si>
    <t>大澤</t>
    <rPh sb="0" eb="1">
      <t>ﾀﾞｲ</t>
    </rPh>
    <rPh sb="1" eb="2">
      <t>ｻﾜ</t>
    </rPh>
    <phoneticPr fontId="2" type="halfwidthKatakana"/>
  </si>
  <si>
    <t>澄空</t>
    <rPh sb="0" eb="1">
      <t>ｽﾐ</t>
    </rPh>
    <rPh sb="1" eb="2">
      <t>ｿﾗ</t>
    </rPh>
    <phoneticPr fontId="2" type="halfwidthKatakana"/>
  </si>
  <si>
    <t>OSAWA</t>
  </si>
  <si>
    <t>2009.1.11</t>
  </si>
  <si>
    <t>田中</t>
    <rPh sb="0" eb="2">
      <t>ﾀﾅｶ</t>
    </rPh>
    <phoneticPr fontId="2" type="halfwidthKatakana"/>
  </si>
  <si>
    <t>修平</t>
    <rPh sb="0" eb="2">
      <t>ｼｭｳﾍｲ</t>
    </rPh>
    <phoneticPr fontId="2" type="halfwidthKatakana"/>
  </si>
  <si>
    <t>2008.11.15</t>
  </si>
  <si>
    <t>出口</t>
    <rPh sb="0" eb="2">
      <t>デグチ</t>
    </rPh>
    <phoneticPr fontId="2"/>
  </si>
  <si>
    <t>康太</t>
    <rPh sb="0" eb="2">
      <t>コウタ</t>
    </rPh>
    <phoneticPr fontId="2"/>
  </si>
  <si>
    <t>2008.5.21</t>
  </si>
  <si>
    <t>波元</t>
    <rPh sb="0" eb="2">
      <t>ﾅﾐﾓﾄ</t>
    </rPh>
    <phoneticPr fontId="2" type="halfwidthKatakana"/>
  </si>
  <si>
    <t>想若</t>
    <rPh sb="0" eb="1">
      <t>ｿｳ</t>
    </rPh>
    <rPh sb="1" eb="2">
      <t>ﾜｶ</t>
    </rPh>
    <phoneticPr fontId="2" type="halfwidthKatakana"/>
  </si>
  <si>
    <t>ﾅﾐﾓﾄ</t>
  </si>
  <si>
    <t>ｿｳｼﾞｬｸ</t>
  </si>
  <si>
    <t>NAMIMOTO</t>
  </si>
  <si>
    <t>Sojaku</t>
  </si>
  <si>
    <t>2008.7.10</t>
  </si>
  <si>
    <t>野原</t>
    <rPh sb="0" eb="2">
      <t>ﾉﾊﾗ</t>
    </rPh>
    <phoneticPr fontId="7" type="halfwidthKatakana"/>
  </si>
  <si>
    <t>樹</t>
    <rPh sb="0" eb="1">
      <t>ｲﾂｷ</t>
    </rPh>
    <phoneticPr fontId="7" type="halfwidthKatakana"/>
  </si>
  <si>
    <t>船橋</t>
    <rPh sb="0" eb="2">
      <t>フナバシ</t>
    </rPh>
    <phoneticPr fontId="7"/>
  </si>
  <si>
    <t>2008.10.23</t>
  </si>
  <si>
    <t>松田</t>
    <rPh sb="0" eb="2">
      <t>ﾏﾂﾀﾞ</t>
    </rPh>
    <phoneticPr fontId="2" type="halfwidthKatakana"/>
  </si>
  <si>
    <t>悠貴</t>
    <rPh sb="0" eb="2">
      <t>ﾕｳｷ</t>
    </rPh>
    <phoneticPr fontId="2" type="halfwidthKatakana"/>
  </si>
  <si>
    <t>2008.8.28</t>
  </si>
  <si>
    <t>宮内</t>
    <rPh sb="0" eb="2">
      <t>ﾐﾔｳﾁ</t>
    </rPh>
    <phoneticPr fontId="2" type="halfwidthKatakana"/>
  </si>
  <si>
    <t>凛太郎</t>
    <rPh sb="0" eb="3">
      <t>ﾘﾝﾀﾛｳ</t>
    </rPh>
    <phoneticPr fontId="2" type="halfwidthKatakana"/>
  </si>
  <si>
    <t>ﾘﾝﾀﾛｳ</t>
  </si>
  <si>
    <t>Rintaro</t>
  </si>
  <si>
    <t>2008.6.26</t>
  </si>
  <si>
    <t>村井</t>
    <rPh sb="0" eb="2">
      <t>ﾑﾗｲ</t>
    </rPh>
    <phoneticPr fontId="2" type="halfwidthKatakana"/>
  </si>
  <si>
    <t>健</t>
    <rPh sb="0" eb="1">
      <t>ﾀｹﾙ</t>
    </rPh>
    <phoneticPr fontId="2" type="halfwidthKatakana"/>
  </si>
  <si>
    <t>2009.2.4</t>
  </si>
  <si>
    <t>村田</t>
    <rPh sb="0" eb="2">
      <t>ムラタ</t>
    </rPh>
    <phoneticPr fontId="2"/>
  </si>
  <si>
    <t>晨</t>
    <rPh sb="0" eb="1">
      <t>シン</t>
    </rPh>
    <phoneticPr fontId="2"/>
  </si>
  <si>
    <t>2009.3.3</t>
  </si>
  <si>
    <t>天野</t>
    <rPh sb="0" eb="2">
      <t>アマノ</t>
    </rPh>
    <phoneticPr fontId="2"/>
  </si>
  <si>
    <t>悠史</t>
    <rPh sb="0" eb="1">
      <t>ハルカ</t>
    </rPh>
    <rPh sb="1" eb="2">
      <t>シ</t>
    </rPh>
    <phoneticPr fontId="2"/>
  </si>
  <si>
    <t>ｱﾏﾉ</t>
  </si>
  <si>
    <t>AMANO</t>
  </si>
  <si>
    <t>Yuji</t>
  </si>
  <si>
    <t>2009.8.12</t>
  </si>
  <si>
    <t>大知</t>
    <rPh sb="0" eb="1">
      <t>ダイ</t>
    </rPh>
    <rPh sb="1" eb="2">
      <t>チ</t>
    </rPh>
    <phoneticPr fontId="2"/>
  </si>
  <si>
    <t>2010.2.11</t>
  </si>
  <si>
    <t>鉄太</t>
    <rPh sb="0" eb="1">
      <t>テツ</t>
    </rPh>
    <rPh sb="1" eb="2">
      <t>フト</t>
    </rPh>
    <phoneticPr fontId="2"/>
  </si>
  <si>
    <t>2010.2.25</t>
  </si>
  <si>
    <t>宇都宮</t>
    <rPh sb="0" eb="3">
      <t>ウツノミヤ</t>
    </rPh>
    <phoneticPr fontId="2"/>
  </si>
  <si>
    <t>謙和</t>
    <rPh sb="0" eb="2">
      <t>カネカズ</t>
    </rPh>
    <phoneticPr fontId="2"/>
  </si>
  <si>
    <t>ｳﾂﾉﾐﾔ</t>
  </si>
  <si>
    <t>ｶﾈｶｽﾞ</t>
  </si>
  <si>
    <t>UTSUNOMIYA</t>
  </si>
  <si>
    <t>Kanekazu</t>
  </si>
  <si>
    <t>2009.9.9</t>
  </si>
  <si>
    <t>大串</t>
    <rPh sb="0" eb="2">
      <t>オオグシ</t>
    </rPh>
    <phoneticPr fontId="2"/>
  </si>
  <si>
    <t>郁斗</t>
    <rPh sb="0" eb="1">
      <t>イク</t>
    </rPh>
    <rPh sb="1" eb="2">
      <t>ト</t>
    </rPh>
    <phoneticPr fontId="2"/>
  </si>
  <si>
    <t>ｵｵｸﾞｼ</t>
  </si>
  <si>
    <t>OGUSHI</t>
  </si>
  <si>
    <t>2009.9.30</t>
  </si>
  <si>
    <t>川津</t>
    <rPh sb="0" eb="2">
      <t>カワヅ</t>
    </rPh>
    <phoneticPr fontId="2"/>
  </si>
  <si>
    <t>雄世</t>
    <rPh sb="0" eb="1">
      <t>ユウ</t>
    </rPh>
    <rPh sb="1" eb="2">
      <t>ヨ</t>
    </rPh>
    <phoneticPr fontId="2"/>
  </si>
  <si>
    <t>ｶﾜﾂﾞ</t>
  </si>
  <si>
    <t>KAWAZU</t>
  </si>
  <si>
    <t>2009.6.11</t>
  </si>
  <si>
    <t>酒井</t>
    <rPh sb="0" eb="2">
      <t>サカイ</t>
    </rPh>
    <phoneticPr fontId="2"/>
  </si>
  <si>
    <t>優</t>
    <rPh sb="0" eb="1">
      <t>ユウ</t>
    </rPh>
    <phoneticPr fontId="2"/>
  </si>
  <si>
    <t>Yu</t>
  </si>
  <si>
    <t>2010.2.9</t>
  </si>
  <si>
    <t>須長</t>
    <rPh sb="0" eb="2">
      <t>スナガ</t>
    </rPh>
    <phoneticPr fontId="2"/>
  </si>
  <si>
    <t>神恩</t>
    <rPh sb="0" eb="1">
      <t>カミ</t>
    </rPh>
    <rPh sb="1" eb="2">
      <t>オン</t>
    </rPh>
    <phoneticPr fontId="2"/>
  </si>
  <si>
    <t>2009.11.17</t>
  </si>
  <si>
    <t>高橋</t>
    <rPh sb="0" eb="2">
      <t>タカハシ</t>
    </rPh>
    <phoneticPr fontId="2"/>
  </si>
  <si>
    <t>悠真</t>
    <rPh sb="0" eb="1">
      <t>ユウ</t>
    </rPh>
    <rPh sb="1" eb="2">
      <t>マコト</t>
    </rPh>
    <phoneticPr fontId="2"/>
  </si>
  <si>
    <t>TAKAHASHI</t>
  </si>
  <si>
    <t>土岐</t>
    <rPh sb="0" eb="2">
      <t>トキ</t>
    </rPh>
    <phoneticPr fontId="2"/>
  </si>
  <si>
    <t>朝陽</t>
    <rPh sb="0" eb="2">
      <t>アサヒ</t>
    </rPh>
    <phoneticPr fontId="2"/>
  </si>
  <si>
    <t>TOKI</t>
  </si>
  <si>
    <t>2010.3.11</t>
  </si>
  <si>
    <t>西山</t>
    <rPh sb="0" eb="2">
      <t>ニシヤマ</t>
    </rPh>
    <phoneticPr fontId="2"/>
  </si>
  <si>
    <t>晃太</t>
    <rPh sb="0" eb="2">
      <t>コウタ</t>
    </rPh>
    <phoneticPr fontId="2"/>
  </si>
  <si>
    <t>ﾆｼﾔﾏ</t>
  </si>
  <si>
    <t>NISHIYAMA</t>
  </si>
  <si>
    <t>和志</t>
    <rPh sb="0" eb="2">
      <t>カズシ</t>
    </rPh>
    <phoneticPr fontId="2"/>
  </si>
  <si>
    <t>2009.8.5</t>
  </si>
  <si>
    <t>原田</t>
    <rPh sb="0" eb="2">
      <t>ハラダ</t>
    </rPh>
    <phoneticPr fontId="2"/>
  </si>
  <si>
    <t>侑弥</t>
    <rPh sb="0" eb="2">
      <t>ユウヤ</t>
    </rPh>
    <phoneticPr fontId="2"/>
  </si>
  <si>
    <t>2009.8.14</t>
  </si>
  <si>
    <t>堀田</t>
    <rPh sb="0" eb="2">
      <t>ホッタ</t>
    </rPh>
    <phoneticPr fontId="2"/>
  </si>
  <si>
    <t>悠羽</t>
    <rPh sb="0" eb="1">
      <t>ハルカ</t>
    </rPh>
    <rPh sb="1" eb="2">
      <t>ハネ</t>
    </rPh>
    <phoneticPr fontId="2"/>
  </si>
  <si>
    <t>ﾎｯﾀ</t>
  </si>
  <si>
    <t>HOTTA</t>
  </si>
  <si>
    <t>2009.12.4</t>
  </si>
  <si>
    <t>吉野</t>
    <rPh sb="0" eb="2">
      <t>ヨシノ</t>
    </rPh>
    <phoneticPr fontId="2"/>
  </si>
  <si>
    <t>航</t>
    <rPh sb="0" eb="1">
      <t>ワタル</t>
    </rPh>
    <phoneticPr fontId="2"/>
  </si>
  <si>
    <t>YOSHINO</t>
  </si>
  <si>
    <t>2009.5.22</t>
  </si>
  <si>
    <t>渡邊</t>
    <rPh sb="0" eb="2">
      <t>ワタナベ</t>
    </rPh>
    <phoneticPr fontId="2"/>
  </si>
  <si>
    <t>黎生</t>
    <rPh sb="0" eb="1">
      <t>レイ</t>
    </rPh>
    <rPh sb="1" eb="2">
      <t>ショウ</t>
    </rPh>
    <phoneticPr fontId="2"/>
  </si>
  <si>
    <t>狩野尾</t>
    <rPh sb="0" eb="1">
      <t>カリ</t>
    </rPh>
    <rPh sb="2" eb="3">
      <t>オ</t>
    </rPh>
    <phoneticPr fontId="3"/>
  </si>
  <si>
    <t>隆太</t>
    <rPh sb="0" eb="2">
      <t>リュウタ</t>
    </rPh>
    <phoneticPr fontId="3"/>
  </si>
  <si>
    <t>ｶﾉｵ</t>
  </si>
  <si>
    <t>KANOH</t>
  </si>
  <si>
    <t>Ryuta</t>
  </si>
  <si>
    <t>2009.2.11</t>
  </si>
  <si>
    <t>呉</t>
    <rPh sb="0" eb="1">
      <t>ゴ</t>
    </rPh>
    <phoneticPr fontId="3"/>
  </si>
  <si>
    <t>明軒</t>
    <rPh sb="0" eb="1">
      <t>アカ</t>
    </rPh>
    <rPh sb="1" eb="2">
      <t>ケン</t>
    </rPh>
    <phoneticPr fontId="3"/>
  </si>
  <si>
    <t>ｺﾞ</t>
  </si>
  <si>
    <t>ﾒｲｹﾝ</t>
  </si>
  <si>
    <t>GO</t>
  </si>
  <si>
    <t>Meiken</t>
  </si>
  <si>
    <t>2008.4.28</t>
  </si>
  <si>
    <t>CHN</t>
  </si>
  <si>
    <t>坂元</t>
    <rPh sb="0" eb="2">
      <t>サカモト</t>
    </rPh>
    <phoneticPr fontId="3"/>
  </si>
  <si>
    <t>雄哉</t>
    <rPh sb="0" eb="1">
      <t>ユウ</t>
    </rPh>
    <rPh sb="1" eb="2">
      <t>ヤ</t>
    </rPh>
    <phoneticPr fontId="3"/>
  </si>
  <si>
    <t>2008.10.25</t>
  </si>
  <si>
    <t>鈴木</t>
    <rPh sb="0" eb="2">
      <t>スズキ</t>
    </rPh>
    <phoneticPr fontId="3"/>
  </si>
  <si>
    <t>悠真</t>
    <rPh sb="0" eb="2">
      <t>ユウマ</t>
    </rPh>
    <phoneticPr fontId="3"/>
  </si>
  <si>
    <t>2008.9.28</t>
  </si>
  <si>
    <t>中山</t>
    <rPh sb="0" eb="2">
      <t>ナカヤマ</t>
    </rPh>
    <phoneticPr fontId="3"/>
  </si>
  <si>
    <t>寧弦</t>
    <rPh sb="0" eb="1">
      <t>ネイ</t>
    </rPh>
    <rPh sb="1" eb="2">
      <t>ツル</t>
    </rPh>
    <phoneticPr fontId="3"/>
  </si>
  <si>
    <t>ﾈｲﾄ</t>
  </si>
  <si>
    <t>Neito</t>
  </si>
  <si>
    <t>2008.5.25</t>
  </si>
  <si>
    <t>三宅</t>
    <rPh sb="0" eb="2">
      <t>ミヤケ</t>
    </rPh>
    <phoneticPr fontId="3"/>
  </si>
  <si>
    <t>雄大</t>
    <rPh sb="0" eb="2">
      <t>ユウダイ</t>
    </rPh>
    <phoneticPr fontId="3"/>
  </si>
  <si>
    <t>ﾐﾔｹ</t>
  </si>
  <si>
    <t>MIYAKE</t>
  </si>
  <si>
    <t>Yudai</t>
  </si>
  <si>
    <t>2008.7.28</t>
  </si>
  <si>
    <t>若林</t>
    <rPh sb="0" eb="2">
      <t>ワカバヤシ</t>
    </rPh>
    <phoneticPr fontId="3"/>
  </si>
  <si>
    <t>佳佑</t>
    <rPh sb="0" eb="1">
      <t>カ</t>
    </rPh>
    <rPh sb="1" eb="2">
      <t>ユウ</t>
    </rPh>
    <phoneticPr fontId="3"/>
  </si>
  <si>
    <t>WAKABAYASHI</t>
  </si>
  <si>
    <t>2008.10.26</t>
  </si>
  <si>
    <t>五十嵐</t>
    <rPh sb="0" eb="3">
      <t>イガラシ</t>
    </rPh>
    <phoneticPr fontId="2"/>
  </si>
  <si>
    <t>紀市</t>
    <rPh sb="0" eb="2">
      <t>キイチ</t>
    </rPh>
    <phoneticPr fontId="2"/>
  </si>
  <si>
    <t>船橋</t>
    <rPh sb="0" eb="2">
      <t>ﾌﾅﾊﾞｼ</t>
    </rPh>
    <phoneticPr fontId="2" type="halfwidthKatakana"/>
  </si>
  <si>
    <t>IGARASHI</t>
  </si>
  <si>
    <t>2009.12.27</t>
  </si>
  <si>
    <t>臼田</t>
    <rPh sb="0" eb="2">
      <t>ウスダ</t>
    </rPh>
    <phoneticPr fontId="2"/>
  </si>
  <si>
    <t>康成</t>
    <rPh sb="0" eb="2">
      <t>コウセイ</t>
    </rPh>
    <phoneticPr fontId="2"/>
  </si>
  <si>
    <t>ｳｽﾀﾞ</t>
  </si>
  <si>
    <t>USUDA</t>
  </si>
  <si>
    <t>2009.7.1</t>
  </si>
  <si>
    <t>金谷</t>
    <rPh sb="0" eb="2">
      <t>カナヤ</t>
    </rPh>
    <phoneticPr fontId="2"/>
  </si>
  <si>
    <t>佳依</t>
    <rPh sb="0" eb="2">
      <t>カイ</t>
    </rPh>
    <phoneticPr fontId="2"/>
  </si>
  <si>
    <t>ｶﾅﾔ</t>
  </si>
  <si>
    <t>KANAYA</t>
  </si>
  <si>
    <t>2010.2.5</t>
  </si>
  <si>
    <t>倖太郎</t>
    <rPh sb="0" eb="3">
      <t>コウタロウ</t>
    </rPh>
    <phoneticPr fontId="2"/>
  </si>
  <si>
    <t>Kotaro</t>
  </si>
  <si>
    <t>皿谷</t>
    <rPh sb="0" eb="2">
      <t>サラタニ</t>
    </rPh>
    <phoneticPr fontId="2"/>
  </si>
  <si>
    <t>陸</t>
    <rPh sb="0" eb="1">
      <t>リク</t>
    </rPh>
    <phoneticPr fontId="2"/>
  </si>
  <si>
    <t>ｻﾗﾀﾆ</t>
  </si>
  <si>
    <t>SARATANI</t>
  </si>
  <si>
    <t>2009.7.20</t>
  </si>
  <si>
    <t>椎野</t>
    <rPh sb="0" eb="2">
      <t>シイノ</t>
    </rPh>
    <phoneticPr fontId="2"/>
  </si>
  <si>
    <t>蒼太</t>
    <rPh sb="0" eb="2">
      <t>ソウタ</t>
    </rPh>
    <phoneticPr fontId="2"/>
  </si>
  <si>
    <t>ｼｲﾉ</t>
  </si>
  <si>
    <t>SHIINO</t>
  </si>
  <si>
    <t>2009.7.16</t>
  </si>
  <si>
    <t>菅原</t>
    <rPh sb="0" eb="2">
      <t>スガワラ</t>
    </rPh>
    <phoneticPr fontId="2"/>
  </si>
  <si>
    <t>僚太</t>
    <rPh sb="0" eb="2">
      <t>リョウタ</t>
    </rPh>
    <phoneticPr fontId="2"/>
  </si>
  <si>
    <t>ｽｶﾞﾜﾗ</t>
  </si>
  <si>
    <t>SUGAWARA</t>
  </si>
  <si>
    <t>Ryota</t>
  </si>
  <si>
    <t>2009.8.31</t>
  </si>
  <si>
    <t>隆太</t>
    <rPh sb="0" eb="2">
      <t>リュウタ</t>
    </rPh>
    <phoneticPr fontId="2"/>
  </si>
  <si>
    <t>2009.7.30</t>
  </si>
  <si>
    <t>関口</t>
    <rPh sb="0" eb="2">
      <t>セキグチ</t>
    </rPh>
    <phoneticPr fontId="2"/>
  </si>
  <si>
    <t>陸斗</t>
    <rPh sb="0" eb="1">
      <t>リク</t>
    </rPh>
    <rPh sb="1" eb="2">
      <t>ト</t>
    </rPh>
    <phoneticPr fontId="2"/>
  </si>
  <si>
    <t>髙橋</t>
    <rPh sb="0" eb="2">
      <t>タカハシ</t>
    </rPh>
    <phoneticPr fontId="2"/>
  </si>
  <si>
    <t>陽希</t>
    <rPh sb="0" eb="2">
      <t>ハルキ</t>
    </rPh>
    <phoneticPr fontId="2"/>
  </si>
  <si>
    <t>2009.10.11</t>
  </si>
  <si>
    <t>鍋山</t>
    <rPh sb="0" eb="2">
      <t>ナベヤマ</t>
    </rPh>
    <phoneticPr fontId="2"/>
  </si>
  <si>
    <t>俊貴</t>
    <rPh sb="0" eb="2">
      <t>トシキ</t>
    </rPh>
    <phoneticPr fontId="2"/>
  </si>
  <si>
    <t>ﾅﾍﾞﾔﾏ</t>
  </si>
  <si>
    <t>ﾄｼｷ</t>
  </si>
  <si>
    <t>NABEYAMA</t>
  </si>
  <si>
    <t>Toshiki</t>
  </si>
  <si>
    <t>2009.8.8</t>
  </si>
  <si>
    <t>成井</t>
    <rPh sb="0" eb="2">
      <t>ナルイ</t>
    </rPh>
    <phoneticPr fontId="2"/>
  </si>
  <si>
    <t>道永</t>
    <rPh sb="0" eb="2">
      <t>ミチナガ</t>
    </rPh>
    <phoneticPr fontId="2"/>
  </si>
  <si>
    <t>ﾅﾙｲ</t>
  </si>
  <si>
    <t>ﾐﾁﾅｶﾞ</t>
  </si>
  <si>
    <t>NARUI</t>
  </si>
  <si>
    <t>Michinaga</t>
  </si>
  <si>
    <t>2009.6.3</t>
  </si>
  <si>
    <t>初本</t>
    <rPh sb="0" eb="2">
      <t>ハツモト</t>
    </rPh>
    <phoneticPr fontId="2"/>
  </si>
  <si>
    <t>織衛</t>
    <rPh sb="0" eb="1">
      <t>オ</t>
    </rPh>
    <rPh sb="1" eb="2">
      <t>エイ</t>
    </rPh>
    <phoneticPr fontId="2"/>
  </si>
  <si>
    <t>ﾊﾂﾓﾄ</t>
  </si>
  <si>
    <t>ﾘｴｲ</t>
  </si>
  <si>
    <t>HATSUMOTO</t>
  </si>
  <si>
    <t>Riei</t>
  </si>
  <si>
    <t>2009.9.22</t>
  </si>
  <si>
    <t>青島</t>
    <rPh sb="0" eb="2">
      <t>アオシマ</t>
    </rPh>
    <phoneticPr fontId="2"/>
  </si>
  <si>
    <t>壱樹</t>
    <rPh sb="0" eb="1">
      <t>イチ</t>
    </rPh>
    <rPh sb="1" eb="2">
      <t>キ</t>
    </rPh>
    <phoneticPr fontId="2"/>
  </si>
  <si>
    <t>ｱｵｼﾏ</t>
  </si>
  <si>
    <t>AOSHIMA</t>
  </si>
  <si>
    <t>2009.1.5</t>
  </si>
  <si>
    <t>小瀬</t>
    <rPh sb="0" eb="2">
      <t>オセ</t>
    </rPh>
    <phoneticPr fontId="2"/>
  </si>
  <si>
    <t>真之</t>
    <rPh sb="0" eb="2">
      <t>マサユキ</t>
    </rPh>
    <phoneticPr fontId="2"/>
  </si>
  <si>
    <t>ｵｾ</t>
  </si>
  <si>
    <t>ﾏｻﾕｷ</t>
  </si>
  <si>
    <t>OSE</t>
  </si>
  <si>
    <t>Masayuki</t>
  </si>
  <si>
    <t>2008.4.5</t>
  </si>
  <si>
    <t>粂川</t>
    <rPh sb="0" eb="2">
      <t>クメカワ</t>
    </rPh>
    <phoneticPr fontId="2"/>
  </si>
  <si>
    <t>勝大</t>
    <rPh sb="0" eb="1">
      <t>カ</t>
    </rPh>
    <rPh sb="1" eb="2">
      <t>オオ</t>
    </rPh>
    <phoneticPr fontId="2"/>
  </si>
  <si>
    <t>ｸﾒｶﾜ</t>
  </si>
  <si>
    <t>KUMEKAWA</t>
  </si>
  <si>
    <t>2008.7.7</t>
  </si>
  <si>
    <t>仲井</t>
    <rPh sb="0" eb="2">
      <t>ナカイ</t>
    </rPh>
    <phoneticPr fontId="2"/>
  </si>
  <si>
    <t>隼也</t>
    <rPh sb="0" eb="1">
      <t>シュン</t>
    </rPh>
    <rPh sb="1" eb="2">
      <t>ヤ</t>
    </rPh>
    <phoneticPr fontId="2"/>
  </si>
  <si>
    <t>2008.8.22</t>
  </si>
  <si>
    <t>中尾</t>
    <rPh sb="0" eb="2">
      <t>ナカオ</t>
    </rPh>
    <phoneticPr fontId="2"/>
  </si>
  <si>
    <t>綾佑</t>
    <rPh sb="0" eb="2">
      <t>リョウスケ</t>
    </rPh>
    <phoneticPr fontId="2"/>
  </si>
  <si>
    <t>ﾅｶｵ</t>
  </si>
  <si>
    <t>NAKAO</t>
  </si>
  <si>
    <t>2008.5.15</t>
  </si>
  <si>
    <t>端</t>
    <rPh sb="0" eb="1">
      <t>ハタ</t>
    </rPh>
    <phoneticPr fontId="2"/>
  </si>
  <si>
    <t>京杜</t>
    <rPh sb="0" eb="1">
      <t>ケイ</t>
    </rPh>
    <rPh sb="1" eb="2">
      <t>モリ</t>
    </rPh>
    <phoneticPr fontId="2"/>
  </si>
  <si>
    <t>馬場</t>
    <rPh sb="0" eb="2">
      <t>ババ</t>
    </rPh>
    <phoneticPr fontId="2"/>
  </si>
  <si>
    <t>悠生</t>
    <rPh sb="0" eb="1">
      <t>ユウ</t>
    </rPh>
    <rPh sb="1" eb="2">
      <t>イ</t>
    </rPh>
    <phoneticPr fontId="2"/>
  </si>
  <si>
    <t>2008.8.27</t>
  </si>
  <si>
    <t>江口</t>
    <rPh sb="0" eb="2">
      <t>エグチ</t>
    </rPh>
    <phoneticPr fontId="2"/>
  </si>
  <si>
    <t>翔大</t>
    <rPh sb="0" eb="2">
      <t>ショウタ</t>
    </rPh>
    <phoneticPr fontId="2"/>
  </si>
  <si>
    <t>ｴｸﾞﾁ</t>
  </si>
  <si>
    <t>EGUCHI</t>
  </si>
  <si>
    <t>2009.11.9</t>
  </si>
  <si>
    <t>岡野</t>
    <rPh sb="0" eb="2">
      <t>オカノ</t>
    </rPh>
    <phoneticPr fontId="2"/>
  </si>
  <si>
    <t>Soma</t>
  </si>
  <si>
    <t>2009.10.17</t>
  </si>
  <si>
    <t>冨田</t>
    <rPh sb="0" eb="2">
      <t>トミタ</t>
    </rPh>
    <phoneticPr fontId="2"/>
  </si>
  <si>
    <t>真宏</t>
    <rPh sb="0" eb="2">
      <t>マサヒロ</t>
    </rPh>
    <phoneticPr fontId="2"/>
  </si>
  <si>
    <t>ﾄﾐﾀ</t>
  </si>
  <si>
    <t>TOMITA</t>
  </si>
  <si>
    <t>2009.12.3</t>
  </si>
  <si>
    <t>山本</t>
    <rPh sb="0" eb="2">
      <t>ヤマモト</t>
    </rPh>
    <phoneticPr fontId="2"/>
  </si>
  <si>
    <t>睦季</t>
    <rPh sb="0" eb="2">
      <t>ムツキ</t>
    </rPh>
    <phoneticPr fontId="2"/>
  </si>
  <si>
    <t>ﾑﾂｷ</t>
  </si>
  <si>
    <t>Mutsuki</t>
  </si>
  <si>
    <t>2010.3.16</t>
  </si>
  <si>
    <t>侑士</t>
    <rPh sb="0" eb="1">
      <t>ユウ</t>
    </rPh>
    <rPh sb="1" eb="2">
      <t>シ</t>
    </rPh>
    <phoneticPr fontId="2"/>
  </si>
  <si>
    <t>2008.4.14</t>
  </si>
  <si>
    <t>岩村</t>
    <rPh sb="0" eb="2">
      <t>イワムラ</t>
    </rPh>
    <phoneticPr fontId="2"/>
  </si>
  <si>
    <t>柚基斗</t>
    <rPh sb="0" eb="1">
      <t>ユズ</t>
    </rPh>
    <rPh sb="1" eb="2">
      <t>キ</t>
    </rPh>
    <rPh sb="2" eb="3">
      <t>ト</t>
    </rPh>
    <phoneticPr fontId="2"/>
  </si>
  <si>
    <t>ｲﾜﾑﾗ</t>
  </si>
  <si>
    <t>ﾕｷﾄ</t>
  </si>
  <si>
    <t>IWAMURA</t>
  </si>
  <si>
    <t>Yukito</t>
  </si>
  <si>
    <t>2008.7.25</t>
  </si>
  <si>
    <t>岡元</t>
    <rPh sb="0" eb="2">
      <t>オカモト</t>
    </rPh>
    <phoneticPr fontId="2"/>
  </si>
  <si>
    <t>雅陽</t>
    <rPh sb="0" eb="1">
      <t>ガ</t>
    </rPh>
    <rPh sb="1" eb="2">
      <t>ヨウ</t>
    </rPh>
    <phoneticPr fontId="2"/>
  </si>
  <si>
    <t>ﾏｻﾋ</t>
  </si>
  <si>
    <t>Masahi</t>
  </si>
  <si>
    <t>2008.6.24</t>
  </si>
  <si>
    <t>鏡屋</t>
    <rPh sb="0" eb="2">
      <t>カガミヤ</t>
    </rPh>
    <phoneticPr fontId="2"/>
  </si>
  <si>
    <t>柚月</t>
    <rPh sb="0" eb="1">
      <t>ユズ</t>
    </rPh>
    <rPh sb="1" eb="2">
      <t>ツキ</t>
    </rPh>
    <phoneticPr fontId="2"/>
  </si>
  <si>
    <t>ｶｶﾞﾐﾔ</t>
  </si>
  <si>
    <t>KAGAMIYA</t>
  </si>
  <si>
    <t>2008.12.8</t>
  </si>
  <si>
    <t>上山</t>
    <rPh sb="0" eb="2">
      <t>カミヤマ</t>
    </rPh>
    <phoneticPr fontId="2"/>
  </si>
  <si>
    <t>来音</t>
    <rPh sb="0" eb="1">
      <t>ク</t>
    </rPh>
    <rPh sb="1" eb="2">
      <t>オト</t>
    </rPh>
    <phoneticPr fontId="2"/>
  </si>
  <si>
    <t>ｶﾐﾔﾏ</t>
  </si>
  <si>
    <t>KAMIYAMA</t>
  </si>
  <si>
    <t>2008.12.4</t>
  </si>
  <si>
    <t>清本</t>
    <rPh sb="0" eb="2">
      <t>キヨモト</t>
    </rPh>
    <phoneticPr fontId="2"/>
  </si>
  <si>
    <t>歩夢</t>
    <rPh sb="0" eb="2">
      <t>アユム</t>
    </rPh>
    <phoneticPr fontId="2"/>
  </si>
  <si>
    <t>ｷﾖﾓﾄ</t>
  </si>
  <si>
    <t>KIYOMOTO</t>
  </si>
  <si>
    <t>近藤</t>
    <rPh sb="0" eb="2">
      <t>コンドウ</t>
    </rPh>
    <phoneticPr fontId="2"/>
  </si>
  <si>
    <t>兼彩</t>
    <rPh sb="0" eb="1">
      <t>カ</t>
    </rPh>
    <rPh sb="1" eb="2">
      <t>サイ</t>
    </rPh>
    <phoneticPr fontId="2"/>
  </si>
  <si>
    <t>ｹﾝｻｲ</t>
  </si>
  <si>
    <t>KONDO</t>
  </si>
  <si>
    <t>Kensai</t>
  </si>
  <si>
    <t>2009.1.1</t>
  </si>
  <si>
    <t>榊</t>
    <rPh sb="0" eb="1">
      <t>サカキ</t>
    </rPh>
    <phoneticPr fontId="2"/>
  </si>
  <si>
    <t>俊樹</t>
    <rPh sb="0" eb="2">
      <t>トシキ</t>
    </rPh>
    <phoneticPr fontId="2"/>
  </si>
  <si>
    <t>2008.6.9</t>
  </si>
  <si>
    <t>弘基</t>
    <rPh sb="0" eb="1">
      <t>ヒロ</t>
    </rPh>
    <rPh sb="1" eb="2">
      <t>キ</t>
    </rPh>
    <phoneticPr fontId="2"/>
  </si>
  <si>
    <t>2008.4.26</t>
  </si>
  <si>
    <t>遼真</t>
    <rPh sb="0" eb="2">
      <t>リョウマ</t>
    </rPh>
    <phoneticPr fontId="2"/>
  </si>
  <si>
    <t>Ryoma</t>
  </si>
  <si>
    <t>2008.10.7</t>
  </si>
  <si>
    <t>嶋田</t>
    <rPh sb="0" eb="2">
      <t>シマダ</t>
    </rPh>
    <phoneticPr fontId="2"/>
  </si>
  <si>
    <t>健伸</t>
    <rPh sb="0" eb="1">
      <t>ケン</t>
    </rPh>
    <rPh sb="1" eb="2">
      <t>ノ</t>
    </rPh>
    <phoneticPr fontId="2"/>
  </si>
  <si>
    <t>SHIMADA</t>
  </si>
  <si>
    <t>Kenshin</t>
  </si>
  <si>
    <t>2008.6.10</t>
  </si>
  <si>
    <t>杉田</t>
    <rPh sb="0" eb="2">
      <t>スギタ</t>
    </rPh>
    <phoneticPr fontId="2"/>
  </si>
  <si>
    <t>遼真</t>
    <rPh sb="0" eb="1">
      <t>リョウ</t>
    </rPh>
    <rPh sb="1" eb="2">
      <t>マ</t>
    </rPh>
    <phoneticPr fontId="2"/>
  </si>
  <si>
    <t>2008.10.14</t>
  </si>
  <si>
    <t>染井</t>
    <rPh sb="0" eb="2">
      <t>ソメイ</t>
    </rPh>
    <phoneticPr fontId="2"/>
  </si>
  <si>
    <t>唯斗</t>
    <rPh sb="0" eb="1">
      <t>ユイ</t>
    </rPh>
    <rPh sb="1" eb="2">
      <t>ト</t>
    </rPh>
    <phoneticPr fontId="2"/>
  </si>
  <si>
    <t>ｿﾒｲ</t>
  </si>
  <si>
    <t>SOMEI</t>
  </si>
  <si>
    <t>2008.4.17</t>
  </si>
  <si>
    <t>髙山</t>
    <rPh sb="0" eb="2">
      <t>タカヤマ</t>
    </rPh>
    <phoneticPr fontId="2"/>
  </si>
  <si>
    <t>奏瑠</t>
    <rPh sb="0" eb="2">
      <t>カナル</t>
    </rPh>
    <phoneticPr fontId="2"/>
  </si>
  <si>
    <t>ｶﾅﾙ</t>
  </si>
  <si>
    <t>Kanaru</t>
  </si>
  <si>
    <t>2009.1.6</t>
  </si>
  <si>
    <t>瀧口</t>
    <rPh sb="0" eb="2">
      <t>タキグチ</t>
    </rPh>
    <phoneticPr fontId="7"/>
  </si>
  <si>
    <t>優斗</t>
    <rPh sb="0" eb="1">
      <t>ユウ</t>
    </rPh>
    <rPh sb="1" eb="2">
      <t>ト</t>
    </rPh>
    <phoneticPr fontId="7"/>
  </si>
  <si>
    <t>瞬太朗</t>
    <rPh sb="0" eb="1">
      <t>シュン</t>
    </rPh>
    <rPh sb="1" eb="3">
      <t>タロウ</t>
    </rPh>
    <phoneticPr fontId="2"/>
  </si>
  <si>
    <t>Shuntaro</t>
  </si>
  <si>
    <t>2008.8.2</t>
  </si>
  <si>
    <t>津久井</t>
    <rPh sb="0" eb="3">
      <t>ツクイ</t>
    </rPh>
    <phoneticPr fontId="2"/>
  </si>
  <si>
    <t>慧</t>
    <rPh sb="0" eb="1">
      <t>ケイ</t>
    </rPh>
    <phoneticPr fontId="2"/>
  </si>
  <si>
    <t>ﾂｸｲ</t>
  </si>
  <si>
    <t>TSUKUI</t>
  </si>
  <si>
    <t>2008.4.21</t>
  </si>
  <si>
    <t>中川</t>
    <rPh sb="0" eb="2">
      <t>ナカガワ</t>
    </rPh>
    <phoneticPr fontId="2"/>
  </si>
  <si>
    <t>瑛太</t>
    <rPh sb="0" eb="1">
      <t>エイ</t>
    </rPh>
    <rPh sb="1" eb="2">
      <t>フト</t>
    </rPh>
    <phoneticPr fontId="2"/>
  </si>
  <si>
    <t>2009.2.9</t>
  </si>
  <si>
    <t>祐輝</t>
    <rPh sb="0" eb="1">
      <t>ユウ</t>
    </rPh>
    <rPh sb="1" eb="2">
      <t>カガヤ</t>
    </rPh>
    <phoneticPr fontId="2"/>
  </si>
  <si>
    <t>2008.9.11</t>
  </si>
  <si>
    <t>平山</t>
    <rPh sb="0" eb="2">
      <t>ヒラヤマ</t>
    </rPh>
    <phoneticPr fontId="2"/>
  </si>
  <si>
    <t>藤岡</t>
    <rPh sb="0" eb="2">
      <t>フジオカ</t>
    </rPh>
    <phoneticPr fontId="2"/>
  </si>
  <si>
    <t>翔太</t>
    <rPh sb="0" eb="2">
      <t>ショウタ</t>
    </rPh>
    <phoneticPr fontId="2"/>
  </si>
  <si>
    <t>ﾌｼﾞｵｶ</t>
  </si>
  <si>
    <t>FUJIOKA</t>
  </si>
  <si>
    <t>2008.8.23</t>
  </si>
  <si>
    <t>舩山</t>
    <rPh sb="0" eb="2">
      <t>フナヤマ</t>
    </rPh>
    <phoneticPr fontId="2"/>
  </si>
  <si>
    <t>叶大</t>
    <rPh sb="0" eb="1">
      <t>カナ</t>
    </rPh>
    <rPh sb="1" eb="2">
      <t>ダイ</t>
    </rPh>
    <phoneticPr fontId="2"/>
  </si>
  <si>
    <t>2009.1.24</t>
  </si>
  <si>
    <t>正田</t>
    <rPh sb="0" eb="2">
      <t>マサダ</t>
    </rPh>
    <phoneticPr fontId="2"/>
  </si>
  <si>
    <t>岳斗</t>
    <rPh sb="0" eb="1">
      <t>ガク</t>
    </rPh>
    <rPh sb="1" eb="2">
      <t>ト</t>
    </rPh>
    <phoneticPr fontId="2"/>
  </si>
  <si>
    <t>ﾏｻﾀﾞ</t>
  </si>
  <si>
    <t>MASADA</t>
  </si>
  <si>
    <t>2008.8.21</t>
  </si>
  <si>
    <t>優斗</t>
    <rPh sb="0" eb="1">
      <t>ユウ</t>
    </rPh>
    <rPh sb="1" eb="2">
      <t>ト</t>
    </rPh>
    <phoneticPr fontId="2"/>
  </si>
  <si>
    <t>2008.10.20</t>
  </si>
  <si>
    <t>秋山</t>
    <rPh sb="0" eb="2">
      <t>アキヤマ</t>
    </rPh>
    <phoneticPr fontId="1"/>
  </si>
  <si>
    <t>勇一</t>
    <rPh sb="0" eb="2">
      <t>ユウイチ</t>
    </rPh>
    <phoneticPr fontId="1"/>
  </si>
  <si>
    <t>ﾕｳｲﾁ</t>
  </si>
  <si>
    <t>Yuichi</t>
  </si>
  <si>
    <t>2009.11.7</t>
  </si>
  <si>
    <t>浅野</t>
    <rPh sb="0" eb="2">
      <t>アサノ</t>
    </rPh>
    <phoneticPr fontId="2"/>
  </si>
  <si>
    <t>太陽</t>
    <rPh sb="0" eb="2">
      <t>タイヨウ</t>
    </rPh>
    <phoneticPr fontId="2"/>
  </si>
  <si>
    <t>Taiyo</t>
  </si>
  <si>
    <t>岩井</t>
    <rPh sb="0" eb="2">
      <t>イワイ</t>
    </rPh>
    <phoneticPr fontId="1"/>
  </si>
  <si>
    <t>玲音</t>
    <rPh sb="0" eb="2">
      <t>レオ</t>
    </rPh>
    <phoneticPr fontId="1"/>
  </si>
  <si>
    <t>2009.11.18</t>
  </si>
  <si>
    <t>亜蓮</t>
    <rPh sb="0" eb="2">
      <t>アレン</t>
    </rPh>
    <phoneticPr fontId="2"/>
  </si>
  <si>
    <t>ｱﾚﾝ</t>
  </si>
  <si>
    <t>Aren</t>
  </si>
  <si>
    <t>2010.2.8</t>
  </si>
  <si>
    <t>大橋</t>
    <rPh sb="0" eb="2">
      <t>オオハシ</t>
    </rPh>
    <phoneticPr fontId="1"/>
  </si>
  <si>
    <t>朋生</t>
    <rPh sb="0" eb="2">
      <t>トモキ</t>
    </rPh>
    <phoneticPr fontId="1"/>
  </si>
  <si>
    <t>ｵｵﾊｼ</t>
  </si>
  <si>
    <t>OHASHI</t>
  </si>
  <si>
    <t>2010.3.14</t>
  </si>
  <si>
    <t>加藤</t>
    <rPh sb="0" eb="2">
      <t>カトウ</t>
    </rPh>
    <phoneticPr fontId="1"/>
  </si>
  <si>
    <t>駿之介</t>
    <rPh sb="0" eb="1">
      <t>シュン</t>
    </rPh>
    <rPh sb="1" eb="2">
      <t>ノ</t>
    </rPh>
    <rPh sb="2" eb="3">
      <t>スケ</t>
    </rPh>
    <phoneticPr fontId="1"/>
  </si>
  <si>
    <t>ｼｭﾝﾉｽｹ</t>
  </si>
  <si>
    <t>KATO</t>
  </si>
  <si>
    <t>Shunnosuke</t>
  </si>
  <si>
    <t>2010.2.17</t>
  </si>
  <si>
    <t>菊地</t>
    <rPh sb="0" eb="2">
      <t>キクチ</t>
    </rPh>
    <phoneticPr fontId="1"/>
  </si>
  <si>
    <t>怜旺</t>
    <rPh sb="0" eb="1">
      <t>レイ</t>
    </rPh>
    <rPh sb="1" eb="2">
      <t>オウ</t>
    </rPh>
    <phoneticPr fontId="1"/>
  </si>
  <si>
    <t>木谷</t>
    <rPh sb="0" eb="2">
      <t>キタニ</t>
    </rPh>
    <phoneticPr fontId="1"/>
  </si>
  <si>
    <t>仁政</t>
    <rPh sb="0" eb="1">
      <t>ジン</t>
    </rPh>
    <rPh sb="1" eb="2">
      <t>マサ</t>
    </rPh>
    <phoneticPr fontId="1"/>
  </si>
  <si>
    <t>ｷﾀﾆ</t>
  </si>
  <si>
    <t>ｼﾞﾝｾｲ</t>
  </si>
  <si>
    <t>KITANI</t>
  </si>
  <si>
    <t>Jinsei</t>
  </si>
  <si>
    <t>2010.2.28</t>
  </si>
  <si>
    <t>木母</t>
    <rPh sb="0" eb="2">
      <t>キボ</t>
    </rPh>
    <phoneticPr fontId="1"/>
  </si>
  <si>
    <t>爽介</t>
    <rPh sb="0" eb="2">
      <t>ソウスケ</t>
    </rPh>
    <phoneticPr fontId="1"/>
  </si>
  <si>
    <t>ｷﾎﾞ</t>
  </si>
  <si>
    <t>KIBO</t>
  </si>
  <si>
    <t>Sosuke</t>
  </si>
  <si>
    <t>2010.3.4</t>
  </si>
  <si>
    <t>久保</t>
    <rPh sb="0" eb="2">
      <t>クボ</t>
    </rPh>
    <phoneticPr fontId="1"/>
  </si>
  <si>
    <t>凪杜</t>
    <rPh sb="0" eb="1">
      <t>ナギ</t>
    </rPh>
    <rPh sb="1" eb="2">
      <t>モリ</t>
    </rPh>
    <phoneticPr fontId="1"/>
  </si>
  <si>
    <t>2009.5.26</t>
  </si>
  <si>
    <t>栗田</t>
    <rPh sb="0" eb="2">
      <t>クリタ</t>
    </rPh>
    <phoneticPr fontId="1"/>
  </si>
  <si>
    <t>悠平</t>
    <rPh sb="0" eb="2">
      <t>ユウヘイ</t>
    </rPh>
    <phoneticPr fontId="1"/>
  </si>
  <si>
    <t>ﾕｳﾍｲ</t>
  </si>
  <si>
    <t>Yuhei</t>
  </si>
  <si>
    <t>2009.8.16</t>
  </si>
  <si>
    <t>國分</t>
    <rPh sb="0" eb="2">
      <t>コクブン</t>
    </rPh>
    <phoneticPr fontId="1"/>
  </si>
  <si>
    <t>蒼磨</t>
    <rPh sb="0" eb="1">
      <t>アオ</t>
    </rPh>
    <rPh sb="1" eb="2">
      <t>マ</t>
    </rPh>
    <phoneticPr fontId="1"/>
  </si>
  <si>
    <t>ｺｸﾌﾞﾝ</t>
  </si>
  <si>
    <t>KOKUBUN</t>
  </si>
  <si>
    <t>2010.2.7</t>
  </si>
  <si>
    <t>小下</t>
    <rPh sb="0" eb="2">
      <t>コシタ</t>
    </rPh>
    <phoneticPr fontId="1"/>
  </si>
  <si>
    <t>祐真</t>
    <rPh sb="0" eb="1">
      <t>ユウ</t>
    </rPh>
    <rPh sb="1" eb="2">
      <t>マコト</t>
    </rPh>
    <phoneticPr fontId="1"/>
  </si>
  <si>
    <t>ｺｼﾀ</t>
  </si>
  <si>
    <t>KOSHITA</t>
  </si>
  <si>
    <t>2009.6.14</t>
  </si>
  <si>
    <t>三枝</t>
    <rPh sb="0" eb="2">
      <t>サエグサ</t>
    </rPh>
    <phoneticPr fontId="1"/>
  </si>
  <si>
    <t>駿太</t>
    <rPh sb="0" eb="2">
      <t>シュンタ</t>
    </rPh>
    <phoneticPr fontId="1"/>
  </si>
  <si>
    <t>ｻｴｸﾞｻ</t>
  </si>
  <si>
    <t>SAEGUSA</t>
  </si>
  <si>
    <t>2009.10.25</t>
  </si>
  <si>
    <t>佐久間</t>
    <rPh sb="0" eb="3">
      <t>サクマ</t>
    </rPh>
    <phoneticPr fontId="1"/>
  </si>
  <si>
    <t>真</t>
    <rPh sb="0" eb="1">
      <t>シン</t>
    </rPh>
    <phoneticPr fontId="1"/>
  </si>
  <si>
    <t>芝川</t>
    <rPh sb="0" eb="2">
      <t>シバカワ</t>
    </rPh>
    <phoneticPr fontId="1"/>
  </si>
  <si>
    <t>文和</t>
    <rPh sb="0" eb="1">
      <t>フミ</t>
    </rPh>
    <rPh sb="1" eb="2">
      <t>カズ</t>
    </rPh>
    <phoneticPr fontId="1"/>
  </si>
  <si>
    <t>ｼﾊﾞｶﾜ</t>
  </si>
  <si>
    <t>SHIBAKAWA</t>
  </si>
  <si>
    <t>2009.7.25</t>
  </si>
  <si>
    <t>市東</t>
    <rPh sb="0" eb="1">
      <t>シ</t>
    </rPh>
    <rPh sb="1" eb="2">
      <t>ヒガシ</t>
    </rPh>
    <phoneticPr fontId="1"/>
  </si>
  <si>
    <t>陽喜</t>
    <rPh sb="0" eb="1">
      <t>ヨウ</t>
    </rPh>
    <rPh sb="1" eb="2">
      <t>ヨロコ</t>
    </rPh>
    <phoneticPr fontId="1"/>
  </si>
  <si>
    <t>ｼﾄｳ</t>
  </si>
  <si>
    <t>SHITOU</t>
  </si>
  <si>
    <t>2009.6.28</t>
  </si>
  <si>
    <t>高木</t>
    <rPh sb="0" eb="1">
      <t>タカ</t>
    </rPh>
    <rPh sb="1" eb="2">
      <t>キ</t>
    </rPh>
    <phoneticPr fontId="1"/>
  </si>
  <si>
    <t>碧翔</t>
    <rPh sb="0" eb="1">
      <t>アオイ</t>
    </rPh>
    <rPh sb="1" eb="2">
      <t>ショウ</t>
    </rPh>
    <phoneticPr fontId="1"/>
  </si>
  <si>
    <t>2009.5.30</t>
  </si>
  <si>
    <t>瀧澤</t>
    <rPh sb="0" eb="2">
      <t>タキザワ</t>
    </rPh>
    <phoneticPr fontId="1"/>
  </si>
  <si>
    <t>優斗</t>
    <rPh sb="0" eb="2">
      <t>ユウト</t>
    </rPh>
    <phoneticPr fontId="1"/>
  </si>
  <si>
    <t>中村</t>
    <rPh sb="0" eb="2">
      <t>ナカムラ</t>
    </rPh>
    <phoneticPr fontId="1"/>
  </si>
  <si>
    <t>公洋</t>
    <rPh sb="0" eb="2">
      <t>キミヒロ</t>
    </rPh>
    <phoneticPr fontId="1"/>
  </si>
  <si>
    <t>ｺｳﾖｳ</t>
  </si>
  <si>
    <t>Kouyou</t>
  </si>
  <si>
    <t>2009.10.04</t>
  </si>
  <si>
    <t>布川</t>
    <rPh sb="0" eb="2">
      <t>ヌノカワ</t>
    </rPh>
    <phoneticPr fontId="1"/>
  </si>
  <si>
    <t>大佑</t>
    <rPh sb="0" eb="1">
      <t>ダイ</t>
    </rPh>
    <rPh sb="1" eb="2">
      <t>ユウ</t>
    </rPh>
    <phoneticPr fontId="1"/>
  </si>
  <si>
    <t>ﾇﾉｶﾜ</t>
  </si>
  <si>
    <t>NUNOKAWA</t>
  </si>
  <si>
    <t>2009.10.28</t>
  </si>
  <si>
    <t>林</t>
    <rPh sb="0" eb="1">
      <t>ハヤシ</t>
    </rPh>
    <phoneticPr fontId="1"/>
  </si>
  <si>
    <t>跳馬</t>
    <rPh sb="0" eb="2">
      <t>トウマ</t>
    </rPh>
    <phoneticPr fontId="1"/>
  </si>
  <si>
    <t>Toma</t>
  </si>
  <si>
    <t>2009.12.9</t>
  </si>
  <si>
    <t>原子</t>
    <rPh sb="0" eb="1">
      <t>ハラ</t>
    </rPh>
    <phoneticPr fontId="2"/>
  </si>
  <si>
    <t>烈</t>
    <rPh sb="0" eb="1">
      <t>レツ</t>
    </rPh>
    <phoneticPr fontId="1"/>
  </si>
  <si>
    <t>ﾊﾗｺ</t>
  </si>
  <si>
    <t>ﾚﾂ</t>
  </si>
  <si>
    <t>HARAKO</t>
  </si>
  <si>
    <t>Retsu</t>
  </si>
  <si>
    <t>2010.3.12</t>
  </si>
  <si>
    <t>本多</t>
    <rPh sb="0" eb="2">
      <t>ホンダ</t>
    </rPh>
    <phoneticPr fontId="1"/>
  </si>
  <si>
    <t>快</t>
    <rPh sb="0" eb="1">
      <t>カイ</t>
    </rPh>
    <phoneticPr fontId="1"/>
  </si>
  <si>
    <t>2009.4.26</t>
  </si>
  <si>
    <t>ﾏｲｾﾞｨｸ</t>
  </si>
  <si>
    <t>ﾛｰﾗﾝﾄ悠</t>
    <rPh sb="5" eb="6">
      <t>ユウ</t>
    </rPh>
    <phoneticPr fontId="1"/>
  </si>
  <si>
    <t>ﾛｰﾗﾝﾄﾊﾙｶ</t>
  </si>
  <si>
    <t>MAIZEIKU</t>
  </si>
  <si>
    <t>Rorantoharuka</t>
  </si>
  <si>
    <t>2009.5.25</t>
  </si>
  <si>
    <t>松崎</t>
    <rPh sb="0" eb="2">
      <t>マツザキ</t>
    </rPh>
    <phoneticPr fontId="1"/>
  </si>
  <si>
    <t>太智</t>
    <rPh sb="0" eb="2">
      <t>ダイチ</t>
    </rPh>
    <phoneticPr fontId="1"/>
  </si>
  <si>
    <t>ﾏﾂｻﾞｷ</t>
  </si>
  <si>
    <t>MATSUZAKI</t>
  </si>
  <si>
    <t>三浦</t>
    <rPh sb="0" eb="2">
      <t>ミウラ</t>
    </rPh>
    <phoneticPr fontId="1"/>
  </si>
  <si>
    <t>悠</t>
    <rPh sb="0" eb="1">
      <t>ユウ</t>
    </rPh>
    <phoneticPr fontId="1"/>
  </si>
  <si>
    <t>美野</t>
    <rPh sb="0" eb="2">
      <t>ミノ</t>
    </rPh>
    <phoneticPr fontId="1"/>
  </si>
  <si>
    <t>颯汰</t>
    <rPh sb="0" eb="2">
      <t>ソウタ</t>
    </rPh>
    <phoneticPr fontId="1"/>
  </si>
  <si>
    <t>ﾐﾉ</t>
  </si>
  <si>
    <t>MINO</t>
  </si>
  <si>
    <t>2009.11.19</t>
  </si>
  <si>
    <t>海晴</t>
    <rPh sb="0" eb="2">
      <t>ミハル</t>
    </rPh>
    <phoneticPr fontId="2"/>
  </si>
  <si>
    <t>2009.8.27</t>
  </si>
  <si>
    <t>安木</t>
    <rPh sb="0" eb="2">
      <t>ヤスキ</t>
    </rPh>
    <phoneticPr fontId="1"/>
  </si>
  <si>
    <t>陽奏</t>
    <rPh sb="0" eb="1">
      <t>ヨウ</t>
    </rPh>
    <rPh sb="1" eb="2">
      <t>カナデ</t>
    </rPh>
    <phoneticPr fontId="1"/>
  </si>
  <si>
    <t>ﾔｽｷ</t>
  </si>
  <si>
    <t>YASUKI</t>
  </si>
  <si>
    <t>2009.5.23</t>
  </si>
  <si>
    <t>由利</t>
    <rPh sb="0" eb="2">
      <t>ユリ</t>
    </rPh>
    <phoneticPr fontId="1"/>
  </si>
  <si>
    <t>奈輝</t>
    <rPh sb="0" eb="1">
      <t>ユナ</t>
    </rPh>
    <rPh sb="1" eb="2">
      <t>キ</t>
    </rPh>
    <phoneticPr fontId="1"/>
  </si>
  <si>
    <t>横田</t>
    <rPh sb="0" eb="2">
      <t>ヨコタ</t>
    </rPh>
    <phoneticPr fontId="1"/>
  </si>
  <si>
    <t>翔一</t>
    <rPh sb="0" eb="1">
      <t>ショウ</t>
    </rPh>
    <rPh sb="1" eb="2">
      <t>イチ</t>
    </rPh>
    <phoneticPr fontId="1"/>
  </si>
  <si>
    <t>ｼｮｳｲﾁ</t>
  </si>
  <si>
    <t>Shoichi</t>
  </si>
  <si>
    <t>2009.11.4</t>
  </si>
  <si>
    <t>心優</t>
    <rPh sb="0" eb="2">
      <t>ミユウ</t>
    </rPh>
    <phoneticPr fontId="2"/>
  </si>
  <si>
    <t>ｺｱ</t>
  </si>
  <si>
    <t>Koa</t>
  </si>
  <si>
    <t>雲林院</t>
    <rPh sb="0" eb="3">
      <t>ウンリンイン</t>
    </rPh>
    <phoneticPr fontId="2"/>
  </si>
  <si>
    <t>宏斗</t>
    <rPh sb="0" eb="1">
      <t>ヒロシ</t>
    </rPh>
    <rPh sb="1" eb="2">
      <t>ト</t>
    </rPh>
    <phoneticPr fontId="2"/>
  </si>
  <si>
    <t>ｳﾝﾘﾝｲﾝ</t>
  </si>
  <si>
    <t>UNRININ</t>
  </si>
  <si>
    <t>金子</t>
    <rPh sb="0" eb="2">
      <t>カネコ</t>
    </rPh>
    <phoneticPr fontId="2"/>
  </si>
  <si>
    <t>泰生</t>
    <rPh sb="0" eb="2">
      <t>タイセイ</t>
    </rPh>
    <phoneticPr fontId="2"/>
  </si>
  <si>
    <t>2008.8.12</t>
  </si>
  <si>
    <t>小松</t>
    <rPh sb="0" eb="2">
      <t>コマツ</t>
    </rPh>
    <phoneticPr fontId="2"/>
  </si>
  <si>
    <t>暖直</t>
    <rPh sb="0" eb="1">
      <t>アタタ</t>
    </rPh>
    <rPh sb="1" eb="2">
      <t>ナオ</t>
    </rPh>
    <phoneticPr fontId="2"/>
  </si>
  <si>
    <t>ﾊﾙﾅｵ</t>
  </si>
  <si>
    <t>Harunao</t>
  </si>
  <si>
    <t>2008.5.31</t>
  </si>
  <si>
    <t>斉藤</t>
    <rPh sb="0" eb="2">
      <t>サイトウ</t>
    </rPh>
    <phoneticPr fontId="2"/>
  </si>
  <si>
    <t>璃空</t>
    <rPh sb="0" eb="2">
      <t>リク</t>
    </rPh>
    <phoneticPr fontId="2"/>
  </si>
  <si>
    <t>2009.2.25</t>
  </si>
  <si>
    <t>2008.10.17</t>
  </si>
  <si>
    <t>瀧村</t>
    <rPh sb="0" eb="2">
      <t>タキムラ</t>
    </rPh>
    <phoneticPr fontId="2"/>
  </si>
  <si>
    <t>春斗</t>
    <rPh sb="0" eb="1">
      <t>ハル</t>
    </rPh>
    <rPh sb="1" eb="2">
      <t>ト</t>
    </rPh>
    <phoneticPr fontId="2"/>
  </si>
  <si>
    <t>ﾀｷﾑﾗ</t>
  </si>
  <si>
    <t>TAKIMURA</t>
  </si>
  <si>
    <t>2009.3.18</t>
  </si>
  <si>
    <t>出堀</t>
    <rPh sb="0" eb="2">
      <t>デボリ</t>
    </rPh>
    <phoneticPr fontId="8"/>
  </si>
  <si>
    <t>航</t>
    <rPh sb="0" eb="1">
      <t>ワタル</t>
    </rPh>
    <phoneticPr fontId="8"/>
  </si>
  <si>
    <t>新規</t>
    <rPh sb="0" eb="2">
      <t>シンキ</t>
    </rPh>
    <phoneticPr fontId="8"/>
  </si>
  <si>
    <t>ﾃﾞﾎﾞﾘ</t>
  </si>
  <si>
    <t>DEBORI</t>
  </si>
  <si>
    <t>蒼翔</t>
    <rPh sb="0" eb="1">
      <t>アオ</t>
    </rPh>
    <rPh sb="1" eb="2">
      <t>カケル</t>
    </rPh>
    <phoneticPr fontId="2"/>
  </si>
  <si>
    <t>2008.12.18</t>
  </si>
  <si>
    <t>藤咲</t>
    <rPh sb="0" eb="2">
      <t>フジサキ</t>
    </rPh>
    <phoneticPr fontId="2"/>
  </si>
  <si>
    <t>和大</t>
    <rPh sb="0" eb="1">
      <t>カズ</t>
    </rPh>
    <rPh sb="1" eb="2">
      <t>ダイ</t>
    </rPh>
    <phoneticPr fontId="2"/>
  </si>
  <si>
    <t>FUJISAKI</t>
  </si>
  <si>
    <t>2008.12.10</t>
  </si>
  <si>
    <t>蓑輪</t>
    <rPh sb="0" eb="2">
      <t>ミノワ</t>
    </rPh>
    <phoneticPr fontId="2"/>
  </si>
  <si>
    <t>隼</t>
    <rPh sb="0" eb="1">
      <t>シュン</t>
    </rPh>
    <phoneticPr fontId="2"/>
  </si>
  <si>
    <t>ﾐﾉﾜ</t>
  </si>
  <si>
    <t>MINOWA</t>
  </si>
  <si>
    <t>2008.4.16</t>
  </si>
  <si>
    <t>門馬</t>
    <rPh sb="0" eb="2">
      <t>モンマ</t>
    </rPh>
    <phoneticPr fontId="2"/>
  </si>
  <si>
    <t>充希</t>
    <rPh sb="0" eb="2">
      <t>ミツキ</t>
    </rPh>
    <phoneticPr fontId="2"/>
  </si>
  <si>
    <t>ﾓﾝﾏ</t>
  </si>
  <si>
    <t>MONMA</t>
  </si>
  <si>
    <t>2008.11.30</t>
  </si>
  <si>
    <t>安村</t>
    <rPh sb="0" eb="2">
      <t>ヤスムラ</t>
    </rPh>
    <phoneticPr fontId="2"/>
  </si>
  <si>
    <t>友幸</t>
    <rPh sb="0" eb="2">
      <t>トモユキ</t>
    </rPh>
    <phoneticPr fontId="2"/>
  </si>
  <si>
    <t>ﾔｽﾑﾗ</t>
  </si>
  <si>
    <t>ﾄﾓﾕｷ</t>
  </si>
  <si>
    <t>YASUMURA</t>
  </si>
  <si>
    <t>Tomoyuki</t>
  </si>
  <si>
    <t>2009.1.19</t>
  </si>
  <si>
    <t>山下</t>
    <rPh sb="0" eb="2">
      <t>ヤマシタ</t>
    </rPh>
    <phoneticPr fontId="2"/>
  </si>
  <si>
    <t>YAMASHITA</t>
  </si>
  <si>
    <t>山田</t>
    <rPh sb="0" eb="2">
      <t>ヤマダ</t>
    </rPh>
    <phoneticPr fontId="2"/>
  </si>
  <si>
    <t>翔平</t>
    <rPh sb="0" eb="2">
      <t>ショウヘイ</t>
    </rPh>
    <phoneticPr fontId="2"/>
  </si>
  <si>
    <t>ｼｮｳﾍｲ</t>
  </si>
  <si>
    <t>Shohei</t>
  </si>
  <si>
    <t>2008.9.23</t>
  </si>
  <si>
    <t>琥春</t>
    <rPh sb="0" eb="1">
      <t>ク</t>
    </rPh>
    <rPh sb="1" eb="2">
      <t>ハル</t>
    </rPh>
    <phoneticPr fontId="2"/>
  </si>
  <si>
    <t>優斗</t>
    <rPh sb="0" eb="2">
      <t>ユウト</t>
    </rPh>
    <phoneticPr fontId="2"/>
  </si>
  <si>
    <t>愁悟</t>
    <rPh sb="0" eb="1">
      <t>シュウ</t>
    </rPh>
    <rPh sb="1" eb="2">
      <t>ゴ</t>
    </rPh>
    <phoneticPr fontId="2"/>
  </si>
  <si>
    <t>ｼｭｳｺﾞ</t>
  </si>
  <si>
    <t>Shugo</t>
  </si>
  <si>
    <t>2009.8.1</t>
  </si>
  <si>
    <t>齋藤</t>
    <rPh sb="0" eb="2">
      <t>サイトウ</t>
    </rPh>
    <phoneticPr fontId="2"/>
  </si>
  <si>
    <t>一颯</t>
    <rPh sb="0" eb="1">
      <t>イチ</t>
    </rPh>
    <phoneticPr fontId="2"/>
  </si>
  <si>
    <t>Ibuki</t>
  </si>
  <si>
    <t>改</t>
    <rPh sb="0" eb="1">
      <t>カイ</t>
    </rPh>
    <phoneticPr fontId="2"/>
  </si>
  <si>
    <t>肇</t>
    <rPh sb="0" eb="1">
      <t>ハジメ</t>
    </rPh>
    <phoneticPr fontId="2"/>
  </si>
  <si>
    <t>Hajime</t>
  </si>
  <si>
    <t>2009.9.25</t>
  </si>
  <si>
    <t>虎太郎</t>
    <rPh sb="0" eb="3">
      <t>コタロウ</t>
    </rPh>
    <phoneticPr fontId="2"/>
  </si>
  <si>
    <t>ｺﾀﾛｳ</t>
  </si>
  <si>
    <t>2009.7.5</t>
  </si>
  <si>
    <t>野本</t>
    <rPh sb="0" eb="2">
      <t>ノモト</t>
    </rPh>
    <phoneticPr fontId="2"/>
  </si>
  <si>
    <t>陵矢</t>
    <rPh sb="0" eb="1">
      <t>リョウ</t>
    </rPh>
    <rPh sb="1" eb="2">
      <t>ヤ</t>
    </rPh>
    <phoneticPr fontId="2"/>
  </si>
  <si>
    <t>ﾉﾓﾄ</t>
  </si>
  <si>
    <t>ﾘｮｳﾔ</t>
  </si>
  <si>
    <t>NOMOTO</t>
  </si>
  <si>
    <t>Ryoya</t>
  </si>
  <si>
    <t>宗像</t>
    <rPh sb="0" eb="2">
      <t>ムナカタ</t>
    </rPh>
    <phoneticPr fontId="2"/>
  </si>
  <si>
    <t>晃良</t>
    <rPh sb="0" eb="1">
      <t>アキラ</t>
    </rPh>
    <rPh sb="1" eb="2">
      <t>リョウ</t>
    </rPh>
    <phoneticPr fontId="2"/>
  </si>
  <si>
    <t>ﾑﾅｶﾀ</t>
  </si>
  <si>
    <t>MUNAKATA</t>
  </si>
  <si>
    <t>2009.9.4</t>
  </si>
  <si>
    <t>勇志</t>
    <rPh sb="0" eb="1">
      <t>ユウ</t>
    </rPh>
    <rPh sb="1" eb="2">
      <t>シ</t>
    </rPh>
    <phoneticPr fontId="2"/>
  </si>
  <si>
    <t>ﾕｳｼ</t>
  </si>
  <si>
    <t>Yuushi</t>
  </si>
  <si>
    <t>2009.4.12</t>
  </si>
  <si>
    <t>竜門</t>
    <rPh sb="0" eb="2">
      <t>リュウモン</t>
    </rPh>
    <phoneticPr fontId="2"/>
  </si>
  <si>
    <t>力優</t>
    <rPh sb="0" eb="1">
      <t>リキ</t>
    </rPh>
    <rPh sb="1" eb="2">
      <t>ユウ</t>
    </rPh>
    <phoneticPr fontId="2"/>
  </si>
  <si>
    <t>ﾘｷﾕ</t>
  </si>
  <si>
    <t>RYUMON</t>
  </si>
  <si>
    <t>Rikiyu</t>
  </si>
  <si>
    <t>石井</t>
    <rPh sb="0" eb="2">
      <t>イシイ</t>
    </rPh>
    <phoneticPr fontId="2"/>
  </si>
  <si>
    <t>悠聖</t>
    <rPh sb="0" eb="1">
      <t>ユウ</t>
    </rPh>
    <rPh sb="1" eb="2">
      <t>セイ</t>
    </rPh>
    <phoneticPr fontId="2"/>
  </si>
  <si>
    <t>ISHII</t>
  </si>
  <si>
    <t>2008.5.12</t>
  </si>
  <si>
    <t>江川</t>
    <rPh sb="0" eb="2">
      <t>エガワ</t>
    </rPh>
    <phoneticPr fontId="2"/>
  </si>
  <si>
    <t>元悠</t>
    <rPh sb="0" eb="1">
      <t>モト</t>
    </rPh>
    <rPh sb="1" eb="2">
      <t>ユウ</t>
    </rPh>
    <phoneticPr fontId="2"/>
  </si>
  <si>
    <t>ｴｶﾞﾜ</t>
  </si>
  <si>
    <t>ﾓﾄﾋｻ</t>
  </si>
  <si>
    <t>EGAWA</t>
  </si>
  <si>
    <t>Motohisa</t>
  </si>
  <si>
    <t>加藤</t>
    <rPh sb="0" eb="2">
      <t>カトウ</t>
    </rPh>
    <phoneticPr fontId="2"/>
  </si>
  <si>
    <t>龍之介</t>
    <rPh sb="0" eb="3">
      <t>リュウノスケ</t>
    </rPh>
    <phoneticPr fontId="2"/>
  </si>
  <si>
    <t>ﾘｮｳﾉｽｹ</t>
  </si>
  <si>
    <t>Ryonosuke</t>
  </si>
  <si>
    <t>河野</t>
    <rPh sb="0" eb="2">
      <t>カワノ</t>
    </rPh>
    <phoneticPr fontId="2"/>
  </si>
  <si>
    <t>覇仁</t>
    <rPh sb="0" eb="1">
      <t>ハ</t>
    </rPh>
    <rPh sb="1" eb="2">
      <t>ジン</t>
    </rPh>
    <phoneticPr fontId="2"/>
  </si>
  <si>
    <t>ｺｳﾉ</t>
  </si>
  <si>
    <t>ﾊﾙﾋﾄ</t>
  </si>
  <si>
    <t>KONO</t>
  </si>
  <si>
    <t>Haruhito</t>
  </si>
  <si>
    <t>2008.11.14</t>
  </si>
  <si>
    <t>高山</t>
    <rPh sb="0" eb="2">
      <t>タカヤマ</t>
    </rPh>
    <phoneticPr fontId="2"/>
  </si>
  <si>
    <t>拓夢</t>
    <rPh sb="0" eb="2">
      <t>タクム</t>
    </rPh>
    <phoneticPr fontId="2"/>
  </si>
  <si>
    <t>ﾀｸﾑ</t>
  </si>
  <si>
    <t>Takumu</t>
  </si>
  <si>
    <t>2008.11.11</t>
  </si>
  <si>
    <t>陽人</t>
    <rPh sb="0" eb="1">
      <t>ヒ</t>
    </rPh>
    <rPh sb="1" eb="2">
      <t>ヒト</t>
    </rPh>
    <phoneticPr fontId="2"/>
  </si>
  <si>
    <t>2008.9.14</t>
  </si>
  <si>
    <t>陸人</t>
    <rPh sb="0" eb="1">
      <t>リク</t>
    </rPh>
    <rPh sb="1" eb="2">
      <t>ヒト</t>
    </rPh>
    <phoneticPr fontId="2"/>
  </si>
  <si>
    <t>藤本</t>
    <rPh sb="0" eb="2">
      <t>フジモト</t>
    </rPh>
    <phoneticPr fontId="2"/>
  </si>
  <si>
    <t>航平</t>
    <rPh sb="0" eb="2">
      <t>コウヘイ</t>
    </rPh>
    <phoneticPr fontId="2"/>
  </si>
  <si>
    <t>FUJIMOTO</t>
  </si>
  <si>
    <t>Kohei</t>
  </si>
  <si>
    <t>村上</t>
    <rPh sb="0" eb="2">
      <t>ムラカミ</t>
    </rPh>
    <phoneticPr fontId="2"/>
  </si>
  <si>
    <t>大樹</t>
    <rPh sb="0" eb="2">
      <t>タイジュ</t>
    </rPh>
    <phoneticPr fontId="2"/>
  </si>
  <si>
    <t>青木</t>
    <rPh sb="0" eb="2">
      <t>アオキ</t>
    </rPh>
    <phoneticPr fontId="2"/>
  </si>
  <si>
    <t>澪央</t>
    <rPh sb="0" eb="2">
      <t>ミオ</t>
    </rPh>
    <phoneticPr fontId="2"/>
  </si>
  <si>
    <t>2009.10.13</t>
  </si>
  <si>
    <t>伊集院</t>
    <rPh sb="0" eb="3">
      <t>イジュウイン</t>
    </rPh>
    <phoneticPr fontId="2"/>
  </si>
  <si>
    <t>一真</t>
    <rPh sb="0" eb="2">
      <t>カズマ</t>
    </rPh>
    <phoneticPr fontId="2"/>
  </si>
  <si>
    <t>ｲｼﾞｭｳｲﾝ</t>
  </si>
  <si>
    <t>IJUIN</t>
  </si>
  <si>
    <t>2009.10.21</t>
  </si>
  <si>
    <t>肥沼</t>
    <rPh sb="0" eb="2">
      <t>コエヌマ</t>
    </rPh>
    <phoneticPr fontId="2"/>
  </si>
  <si>
    <t>俊宏</t>
    <rPh sb="0" eb="1">
      <t>シュン</t>
    </rPh>
    <rPh sb="1" eb="2">
      <t>ヒロ</t>
    </rPh>
    <phoneticPr fontId="2"/>
  </si>
  <si>
    <t>ｺｲﾇﾏ</t>
  </si>
  <si>
    <t>KOINUMA</t>
  </si>
  <si>
    <t>2009.11.1</t>
  </si>
  <si>
    <t>颯佑</t>
    <rPh sb="0" eb="1">
      <t>フウ</t>
    </rPh>
    <rPh sb="1" eb="2">
      <t>ユウ</t>
    </rPh>
    <phoneticPr fontId="2"/>
  </si>
  <si>
    <t>2009.4.10</t>
  </si>
  <si>
    <t>舘野</t>
    <rPh sb="0" eb="2">
      <t>タテノ</t>
    </rPh>
    <phoneticPr fontId="2"/>
  </si>
  <si>
    <t>遥人</t>
    <rPh sb="0" eb="2">
      <t>ハルト</t>
    </rPh>
    <phoneticPr fontId="2"/>
  </si>
  <si>
    <t>ﾀﾃﾉ</t>
  </si>
  <si>
    <t>TATENO</t>
  </si>
  <si>
    <t>田原</t>
    <rPh sb="0" eb="2">
      <t>タハラ</t>
    </rPh>
    <phoneticPr fontId="2"/>
  </si>
  <si>
    <t>岡村</t>
    <rPh sb="0" eb="2">
      <t>オカムラ</t>
    </rPh>
    <phoneticPr fontId="2"/>
  </si>
  <si>
    <t>陽向</t>
    <rPh sb="0" eb="1">
      <t>ヨウ</t>
    </rPh>
    <rPh sb="1" eb="2">
      <t>コウ</t>
    </rPh>
    <phoneticPr fontId="2"/>
  </si>
  <si>
    <t>2008.12.17</t>
  </si>
  <si>
    <t>川原</t>
    <rPh sb="0" eb="2">
      <t>カワハラ</t>
    </rPh>
    <phoneticPr fontId="2"/>
  </si>
  <si>
    <t>智弥</t>
    <rPh sb="0" eb="2">
      <t>トモヤ</t>
    </rPh>
    <phoneticPr fontId="2"/>
  </si>
  <si>
    <t>ｶﾜﾊﾗ</t>
  </si>
  <si>
    <t>KAWAHARA</t>
  </si>
  <si>
    <t>2009.2.16</t>
  </si>
  <si>
    <t>空華</t>
    <rPh sb="0" eb="1">
      <t>クウ</t>
    </rPh>
    <rPh sb="1" eb="2">
      <t>ハナ</t>
    </rPh>
    <phoneticPr fontId="2"/>
  </si>
  <si>
    <t>ｸｳｶﾞ</t>
  </si>
  <si>
    <t>Kuuga</t>
  </si>
  <si>
    <t>2008.7.12</t>
  </si>
  <si>
    <t>隆之介</t>
    <rPh sb="0" eb="3">
      <t>リュウノスケ</t>
    </rPh>
    <phoneticPr fontId="2"/>
  </si>
  <si>
    <t>Ryunosuke</t>
  </si>
  <si>
    <t>野澤</t>
    <rPh sb="0" eb="2">
      <t>ノザワ</t>
    </rPh>
    <phoneticPr fontId="2"/>
  </si>
  <si>
    <t>櫂</t>
    <rPh sb="0" eb="1">
      <t>カイ</t>
    </rPh>
    <phoneticPr fontId="2"/>
  </si>
  <si>
    <t>石垣</t>
    <rPh sb="0" eb="2">
      <t>イシガキ</t>
    </rPh>
    <phoneticPr fontId="2"/>
  </si>
  <si>
    <t>海哉</t>
    <rPh sb="0" eb="1">
      <t>カイ</t>
    </rPh>
    <rPh sb="1" eb="2">
      <t>ヤ</t>
    </rPh>
    <phoneticPr fontId="2"/>
  </si>
  <si>
    <t>ｲｼｶﾞｷ</t>
  </si>
  <si>
    <t>ｶｲﾔ</t>
  </si>
  <si>
    <t>ISHIGAKI</t>
  </si>
  <si>
    <t>Kaiya</t>
  </si>
  <si>
    <t>2010.3.26</t>
  </si>
  <si>
    <t>海老原</t>
    <rPh sb="0" eb="3">
      <t>エビハラ</t>
    </rPh>
    <phoneticPr fontId="2"/>
  </si>
  <si>
    <t>悠生</t>
    <rPh sb="0" eb="2">
      <t>ユウセイ</t>
    </rPh>
    <phoneticPr fontId="2"/>
  </si>
  <si>
    <t>ｴﾋﾞﾊﾗ</t>
  </si>
  <si>
    <t>EBIHARA</t>
  </si>
  <si>
    <t>2009.6.12</t>
  </si>
  <si>
    <t>巧真</t>
    <rPh sb="0" eb="2">
      <t>タクマ</t>
    </rPh>
    <phoneticPr fontId="2"/>
  </si>
  <si>
    <t>2009.8.18</t>
  </si>
  <si>
    <t>大翔</t>
    <rPh sb="0" eb="2">
      <t>ヤマト</t>
    </rPh>
    <phoneticPr fontId="2"/>
  </si>
  <si>
    <t>2009.12.22</t>
  </si>
  <si>
    <t>秀澤</t>
    <rPh sb="0" eb="2">
      <t>ヒデサワ</t>
    </rPh>
    <phoneticPr fontId="2"/>
  </si>
  <si>
    <t>翼響</t>
    <rPh sb="0" eb="1">
      <t>ツバサ</t>
    </rPh>
    <rPh sb="1" eb="2">
      <t>ヒビ</t>
    </rPh>
    <phoneticPr fontId="2"/>
  </si>
  <si>
    <t>ﾋﾃﾞｻﾜ</t>
  </si>
  <si>
    <t>HIDESAWA</t>
  </si>
  <si>
    <t>前田</t>
    <rPh sb="0" eb="2">
      <t>マエダ</t>
    </rPh>
    <phoneticPr fontId="2"/>
  </si>
  <si>
    <t>晴輝</t>
    <rPh sb="0" eb="2">
      <t>ハルキ</t>
    </rPh>
    <phoneticPr fontId="2"/>
  </si>
  <si>
    <t>2009.6.21</t>
  </si>
  <si>
    <t>三崎</t>
    <rPh sb="0" eb="2">
      <t>ミサキ</t>
    </rPh>
    <phoneticPr fontId="2"/>
  </si>
  <si>
    <t>太維志</t>
    <rPh sb="0" eb="1">
      <t>タ</t>
    </rPh>
    <rPh sb="1" eb="2">
      <t>イ</t>
    </rPh>
    <rPh sb="2" eb="3">
      <t>シ</t>
    </rPh>
    <phoneticPr fontId="2"/>
  </si>
  <si>
    <t>MISAKI</t>
  </si>
  <si>
    <t>Taishi</t>
  </si>
  <si>
    <t>拓真</t>
    <rPh sb="0" eb="2">
      <t>タクマ</t>
    </rPh>
    <phoneticPr fontId="2"/>
  </si>
  <si>
    <t>2009.8.25</t>
  </si>
  <si>
    <t>和田</t>
    <rPh sb="0" eb="2">
      <t>ワダ</t>
    </rPh>
    <phoneticPr fontId="2"/>
  </si>
  <si>
    <t>蓮太郎</t>
    <rPh sb="0" eb="3">
      <t>レンタロウ</t>
    </rPh>
    <phoneticPr fontId="2"/>
  </si>
  <si>
    <t>ﾚﾝﾀﾛｳ</t>
  </si>
  <si>
    <t>Rentaro</t>
  </si>
  <si>
    <t>2009.8.28</t>
  </si>
  <si>
    <t>渡部</t>
    <rPh sb="0" eb="2">
      <t>ワタベ</t>
    </rPh>
    <phoneticPr fontId="2"/>
  </si>
  <si>
    <t>WATABE</t>
  </si>
  <si>
    <t>内堀</t>
    <rPh sb="0" eb="2">
      <t>ウチボリ</t>
    </rPh>
    <phoneticPr fontId="2"/>
  </si>
  <si>
    <t>湧翔</t>
    <rPh sb="0" eb="1">
      <t>ユウ</t>
    </rPh>
    <phoneticPr fontId="2"/>
  </si>
  <si>
    <t>ｳﾁﾎﾞﾘ</t>
  </si>
  <si>
    <t>UCHIBORI</t>
  </si>
  <si>
    <t>大谷</t>
    <rPh sb="0" eb="2">
      <t>オオタニ</t>
    </rPh>
    <phoneticPr fontId="2"/>
  </si>
  <si>
    <t>海斗</t>
    <rPh sb="0" eb="1">
      <t>カイ</t>
    </rPh>
    <rPh sb="1" eb="2">
      <t>ト</t>
    </rPh>
    <phoneticPr fontId="2"/>
  </si>
  <si>
    <t>2008.8.14</t>
  </si>
  <si>
    <t>小野田</t>
    <rPh sb="0" eb="3">
      <t>オノダ</t>
    </rPh>
    <phoneticPr fontId="2"/>
  </si>
  <si>
    <t>峻宗</t>
    <rPh sb="0" eb="1">
      <t>タカ</t>
    </rPh>
    <rPh sb="1" eb="2">
      <t>ムネ</t>
    </rPh>
    <phoneticPr fontId="2"/>
  </si>
  <si>
    <t>ｵﾉﾀﾞ</t>
  </si>
  <si>
    <t>ﾀｶﾑﾈ</t>
  </si>
  <si>
    <t>ONODA</t>
  </si>
  <si>
    <t>Takamune</t>
  </si>
  <si>
    <t>2008.5.19</t>
  </si>
  <si>
    <t>勝木田</t>
    <rPh sb="0" eb="2">
      <t>カツキ</t>
    </rPh>
    <rPh sb="2" eb="3">
      <t>タ</t>
    </rPh>
    <phoneticPr fontId="2"/>
  </si>
  <si>
    <t>大聖</t>
    <rPh sb="0" eb="2">
      <t>タイセイ</t>
    </rPh>
    <phoneticPr fontId="2"/>
  </si>
  <si>
    <t>ｶﾂｷﾀ</t>
  </si>
  <si>
    <t>KATSUKITA</t>
  </si>
  <si>
    <t>君塚</t>
    <rPh sb="0" eb="2">
      <t>キミズカ</t>
    </rPh>
    <phoneticPr fontId="2"/>
  </si>
  <si>
    <t>ｷﾐﾂﾞｶ</t>
  </si>
  <si>
    <t>KIMIZUKA</t>
  </si>
  <si>
    <t>2008.7.9</t>
  </si>
  <si>
    <t>小出</t>
    <rPh sb="0" eb="2">
      <t>コイデ</t>
    </rPh>
    <phoneticPr fontId="2"/>
  </si>
  <si>
    <t>脩二</t>
    <rPh sb="0" eb="2">
      <t>シュウジ</t>
    </rPh>
    <phoneticPr fontId="2"/>
  </si>
  <si>
    <t>Shuji</t>
  </si>
  <si>
    <t>2008.6.20</t>
  </si>
  <si>
    <t>櫻川</t>
    <rPh sb="0" eb="2">
      <t>サクラガワ</t>
    </rPh>
    <phoneticPr fontId="2"/>
  </si>
  <si>
    <t>ｻｸﾗｶﾞﾜ</t>
  </si>
  <si>
    <t>SAKURAGAWA</t>
  </si>
  <si>
    <t>篠田</t>
    <rPh sb="0" eb="2">
      <t>シノダ</t>
    </rPh>
    <phoneticPr fontId="2"/>
  </si>
  <si>
    <t>透羽</t>
    <rPh sb="0" eb="2">
      <t>トワ</t>
    </rPh>
    <phoneticPr fontId="2"/>
  </si>
  <si>
    <t>ｼﾉﾀﾞ</t>
  </si>
  <si>
    <t>SHINODA</t>
  </si>
  <si>
    <t>嶌内</t>
    <rPh sb="0" eb="2">
      <t>シマウチ</t>
    </rPh>
    <phoneticPr fontId="2"/>
  </si>
  <si>
    <t>陽向</t>
    <rPh sb="0" eb="2">
      <t>ヒナタ</t>
    </rPh>
    <phoneticPr fontId="2"/>
  </si>
  <si>
    <t>ｼﾏｳﾁ</t>
  </si>
  <si>
    <t>SHIMAUCHI</t>
  </si>
  <si>
    <t>土井</t>
    <rPh sb="0" eb="2">
      <t>ドイ</t>
    </rPh>
    <phoneticPr fontId="2"/>
  </si>
  <si>
    <t>樹</t>
    <rPh sb="0" eb="1">
      <t>キ</t>
    </rPh>
    <phoneticPr fontId="2"/>
  </si>
  <si>
    <t>ﾄﾞｲ</t>
  </si>
  <si>
    <t>DOI</t>
  </si>
  <si>
    <t>伊吹</t>
    <rPh sb="0" eb="2">
      <t>イブキ</t>
    </rPh>
    <phoneticPr fontId="2"/>
  </si>
  <si>
    <t>2008.4.25</t>
  </si>
  <si>
    <t>藤田</t>
    <rPh sb="0" eb="2">
      <t>フジタ</t>
    </rPh>
    <phoneticPr fontId="2"/>
  </si>
  <si>
    <t>陽</t>
    <rPh sb="0" eb="1">
      <t>ヨウ</t>
    </rPh>
    <phoneticPr fontId="2"/>
  </si>
  <si>
    <t>ﾖｳ</t>
  </si>
  <si>
    <t>You</t>
  </si>
  <si>
    <t>2009.2.7</t>
  </si>
  <si>
    <t>三宅</t>
    <rPh sb="0" eb="2">
      <t>ミヤケ</t>
    </rPh>
    <phoneticPr fontId="2"/>
  </si>
  <si>
    <t>悠慎</t>
    <rPh sb="0" eb="1">
      <t>ユウ</t>
    </rPh>
    <rPh sb="1" eb="2">
      <t>マコト</t>
    </rPh>
    <phoneticPr fontId="2"/>
  </si>
  <si>
    <t>ﾕｳｼﾝ</t>
  </si>
  <si>
    <t>Yushin</t>
  </si>
  <si>
    <t>2008.5.5</t>
  </si>
  <si>
    <t>晴翔</t>
    <rPh sb="0" eb="2">
      <t>ハルト</t>
    </rPh>
    <phoneticPr fontId="2"/>
  </si>
  <si>
    <t>2009.1.27</t>
  </si>
  <si>
    <t>吉岡</t>
    <rPh sb="0" eb="2">
      <t>ヨシオカ</t>
    </rPh>
    <phoneticPr fontId="2"/>
  </si>
  <si>
    <t>優剛</t>
    <rPh sb="0" eb="1">
      <t>ユウ</t>
    </rPh>
    <rPh sb="1" eb="2">
      <t>ゴウ</t>
    </rPh>
    <phoneticPr fontId="2"/>
  </si>
  <si>
    <t>ﾕｳｺﾞｳ</t>
  </si>
  <si>
    <t>YOSHIOKA</t>
  </si>
  <si>
    <t>Yugou</t>
  </si>
  <si>
    <t>大内</t>
    <rPh sb="0" eb="2">
      <t>オオウチ</t>
    </rPh>
    <phoneticPr fontId="2"/>
  </si>
  <si>
    <t>祐継</t>
    <rPh sb="0" eb="1">
      <t>ユウ</t>
    </rPh>
    <rPh sb="1" eb="2">
      <t>ツギ</t>
    </rPh>
    <phoneticPr fontId="2"/>
  </si>
  <si>
    <t>ｵｵｳﾁ</t>
  </si>
  <si>
    <t>OUCHI</t>
  </si>
  <si>
    <t>2010.1.17</t>
  </si>
  <si>
    <t>柴田</t>
    <rPh sb="0" eb="2">
      <t>シバタ</t>
    </rPh>
    <phoneticPr fontId="2"/>
  </si>
  <si>
    <t>宏登</t>
    <rPh sb="0" eb="1">
      <t>ヒロシ</t>
    </rPh>
    <rPh sb="1" eb="2">
      <t>ノボル</t>
    </rPh>
    <phoneticPr fontId="2"/>
  </si>
  <si>
    <t>SHIBATA</t>
  </si>
  <si>
    <t>啓</t>
    <rPh sb="0" eb="1">
      <t>ケイ</t>
    </rPh>
    <phoneticPr fontId="2"/>
  </si>
  <si>
    <t>舟山</t>
    <rPh sb="0" eb="2">
      <t>フナヤマ</t>
    </rPh>
    <phoneticPr fontId="2"/>
  </si>
  <si>
    <t>慶</t>
    <rPh sb="0" eb="1">
      <t>ケイ</t>
    </rPh>
    <phoneticPr fontId="2"/>
  </si>
  <si>
    <t>細貝</t>
    <rPh sb="0" eb="2">
      <t>ホソカイ</t>
    </rPh>
    <phoneticPr fontId="2"/>
  </si>
  <si>
    <t>慶次郎</t>
    <rPh sb="0" eb="3">
      <t>ケイジロウ</t>
    </rPh>
    <phoneticPr fontId="2"/>
  </si>
  <si>
    <t>ﾎｿｶｲ</t>
  </si>
  <si>
    <t>HOSOKAI</t>
  </si>
  <si>
    <t>2009.5.2</t>
  </si>
  <si>
    <t>栁田</t>
    <rPh sb="0" eb="1">
      <t>ヤナギ</t>
    </rPh>
    <rPh sb="1" eb="2">
      <t>タ</t>
    </rPh>
    <phoneticPr fontId="2"/>
  </si>
  <si>
    <t>直希</t>
    <rPh sb="0" eb="2">
      <t>ナオキ</t>
    </rPh>
    <phoneticPr fontId="2"/>
  </si>
  <si>
    <t>ﾔﾅｷﾞﾀﾞ</t>
  </si>
  <si>
    <t>2009.4.15</t>
  </si>
  <si>
    <t>相原</t>
    <rPh sb="0" eb="2">
      <t>アイハラ</t>
    </rPh>
    <phoneticPr fontId="2"/>
  </si>
  <si>
    <t>和規</t>
    <rPh sb="0" eb="1">
      <t>カズ</t>
    </rPh>
    <rPh sb="1" eb="2">
      <t>ノリ</t>
    </rPh>
    <phoneticPr fontId="2"/>
  </si>
  <si>
    <t>ｱｲﾊﾗ</t>
  </si>
  <si>
    <t>ｶｽﾞﾉﾘ</t>
  </si>
  <si>
    <t>AIHARA</t>
  </si>
  <si>
    <t>Kazunori</t>
  </si>
  <si>
    <t>2008.9.6</t>
  </si>
  <si>
    <t>秋葉</t>
    <rPh sb="0" eb="2">
      <t>アキバ</t>
    </rPh>
    <phoneticPr fontId="8"/>
  </si>
  <si>
    <t>翔太</t>
    <rPh sb="0" eb="2">
      <t>ショウタ</t>
    </rPh>
    <phoneticPr fontId="8"/>
  </si>
  <si>
    <t>ｱｷﾊﾞ</t>
  </si>
  <si>
    <t>AKIBA</t>
  </si>
  <si>
    <t>2008.9.10</t>
  </si>
  <si>
    <t>石橋</t>
    <rPh sb="0" eb="2">
      <t>イシバシ</t>
    </rPh>
    <phoneticPr fontId="8"/>
  </si>
  <si>
    <t>珠里</t>
    <rPh sb="0" eb="2">
      <t>ジュリ</t>
    </rPh>
    <phoneticPr fontId="8"/>
  </si>
  <si>
    <t>ISHIBASHI</t>
  </si>
  <si>
    <t>2008.6.29</t>
  </si>
  <si>
    <t>江澤</t>
    <rPh sb="0" eb="2">
      <t>エザワ</t>
    </rPh>
    <phoneticPr fontId="2"/>
  </si>
  <si>
    <t>拓実</t>
    <rPh sb="0" eb="1">
      <t>タク</t>
    </rPh>
    <rPh sb="1" eb="2">
      <t>ミノル</t>
    </rPh>
    <phoneticPr fontId="2"/>
  </si>
  <si>
    <t>ｴｻﾞﾜ</t>
  </si>
  <si>
    <t>EZAWA</t>
  </si>
  <si>
    <t>2008.5.30</t>
  </si>
  <si>
    <t>沖嶋</t>
    <rPh sb="0" eb="2">
      <t>オキシマ</t>
    </rPh>
    <phoneticPr fontId="2"/>
  </si>
  <si>
    <t>孝太</t>
    <rPh sb="0" eb="2">
      <t>コウタ</t>
    </rPh>
    <phoneticPr fontId="2"/>
  </si>
  <si>
    <t>ｵｷｼﾏ</t>
  </si>
  <si>
    <t>OKISHIMA</t>
  </si>
  <si>
    <t>2009.1.4</t>
  </si>
  <si>
    <t>四宮</t>
    <rPh sb="0" eb="2">
      <t>シノミヤ</t>
    </rPh>
    <phoneticPr fontId="2"/>
  </si>
  <si>
    <t>宙</t>
    <rPh sb="0" eb="1">
      <t>チュウ</t>
    </rPh>
    <phoneticPr fontId="2"/>
  </si>
  <si>
    <t>ＳＨＩＮＯＭＩＹＡ</t>
  </si>
  <si>
    <t>Ｓｏｒａ</t>
  </si>
  <si>
    <t>2009.3.22</t>
  </si>
  <si>
    <t>田島</t>
    <rPh sb="0" eb="2">
      <t>タジマ</t>
    </rPh>
    <phoneticPr fontId="2"/>
  </si>
  <si>
    <t>誠大</t>
    <rPh sb="0" eb="2">
      <t>セイダイ</t>
    </rPh>
    <phoneticPr fontId="2"/>
  </si>
  <si>
    <t>ｾｲﾀﾞｲ</t>
  </si>
  <si>
    <t>TAJIMA</t>
  </si>
  <si>
    <t>Seidai</t>
  </si>
  <si>
    <t>2008.5.28</t>
  </si>
  <si>
    <t>鳥居</t>
    <rPh sb="0" eb="2">
      <t>トリイ</t>
    </rPh>
    <phoneticPr fontId="2"/>
  </si>
  <si>
    <t>丈太郎</t>
    <rPh sb="0" eb="3">
      <t>ジョウタロウ</t>
    </rPh>
    <phoneticPr fontId="2"/>
  </si>
  <si>
    <t>ﾄﾘｲ</t>
  </si>
  <si>
    <t>TORII</t>
  </si>
  <si>
    <t>2008.8.9</t>
  </si>
  <si>
    <t>福田</t>
    <rPh sb="0" eb="2">
      <t>フクダ</t>
    </rPh>
    <phoneticPr fontId="8"/>
  </si>
  <si>
    <t>湊</t>
    <rPh sb="0" eb="1">
      <t>ミナト</t>
    </rPh>
    <phoneticPr fontId="8"/>
  </si>
  <si>
    <t>2008.8.10</t>
  </si>
  <si>
    <t>古澤</t>
    <rPh sb="0" eb="2">
      <t>フルサワ</t>
    </rPh>
    <phoneticPr fontId="2"/>
  </si>
  <si>
    <t>柾</t>
    <rPh sb="0" eb="1">
      <t>マサキ</t>
    </rPh>
    <phoneticPr fontId="2"/>
  </si>
  <si>
    <t>ﾌﾙｻﾜ</t>
  </si>
  <si>
    <t>FURUSAWA</t>
  </si>
  <si>
    <t>2008.7.31</t>
  </si>
  <si>
    <t>梅山</t>
    <rPh sb="0" eb="2">
      <t>ウメヤマ</t>
    </rPh>
    <phoneticPr fontId="2"/>
  </si>
  <si>
    <t>龍生</t>
    <rPh sb="0" eb="1">
      <t>リュウ</t>
    </rPh>
    <rPh sb="1" eb="2">
      <t>イ</t>
    </rPh>
    <phoneticPr fontId="2"/>
  </si>
  <si>
    <t>ｳﾒﾔﾏ</t>
  </si>
  <si>
    <t>UMEYAMA</t>
  </si>
  <si>
    <t>Ryuu</t>
  </si>
  <si>
    <t>2009.9.14</t>
  </si>
  <si>
    <t>大須賀</t>
    <rPh sb="0" eb="3">
      <t>オオスガ</t>
    </rPh>
    <phoneticPr fontId="2"/>
  </si>
  <si>
    <t>ｵｵｽｶ</t>
  </si>
  <si>
    <t>OOSUKA</t>
  </si>
  <si>
    <t>2009.9.18</t>
  </si>
  <si>
    <t>惟男</t>
    <rPh sb="0" eb="1">
      <t>イ</t>
    </rPh>
    <rPh sb="1" eb="2">
      <t>オトコ</t>
    </rPh>
    <phoneticPr fontId="2"/>
  </si>
  <si>
    <t>ｲｵ</t>
  </si>
  <si>
    <t>Io</t>
  </si>
  <si>
    <t>2009.10.7</t>
  </si>
  <si>
    <t>愛士</t>
    <rPh sb="0" eb="1">
      <t>アイ</t>
    </rPh>
    <rPh sb="1" eb="2">
      <t>シ</t>
    </rPh>
    <phoneticPr fontId="2"/>
  </si>
  <si>
    <t>2009.9.19</t>
  </si>
  <si>
    <t>新井</t>
    <rPh sb="0" eb="2">
      <t>アライ</t>
    </rPh>
    <phoneticPr fontId="2"/>
  </si>
  <si>
    <t>誠人</t>
    <rPh sb="0" eb="1">
      <t>マコト</t>
    </rPh>
    <rPh sb="1" eb="2">
      <t>ヒト</t>
    </rPh>
    <phoneticPr fontId="2"/>
  </si>
  <si>
    <t>2008.7.16</t>
  </si>
  <si>
    <t>荒木</t>
    <rPh sb="0" eb="2">
      <t>アラキ</t>
    </rPh>
    <phoneticPr fontId="2"/>
  </si>
  <si>
    <t>陽登</t>
    <rPh sb="0" eb="1">
      <t>ヨウ</t>
    </rPh>
    <rPh sb="1" eb="2">
      <t>ノボル</t>
    </rPh>
    <phoneticPr fontId="2"/>
  </si>
  <si>
    <t>2008.5.16</t>
  </si>
  <si>
    <t>猪俣</t>
    <rPh sb="0" eb="2">
      <t>イノマタ</t>
    </rPh>
    <phoneticPr fontId="2"/>
  </si>
  <si>
    <t>隼人</t>
    <rPh sb="0" eb="2">
      <t>ハヤト</t>
    </rPh>
    <phoneticPr fontId="2"/>
  </si>
  <si>
    <t>ｲﾉﾏﾀ</t>
  </si>
  <si>
    <t>INOMATA</t>
  </si>
  <si>
    <t>潮村</t>
    <rPh sb="0" eb="1">
      <t>シオ</t>
    </rPh>
    <rPh sb="1" eb="2">
      <t>ムラ</t>
    </rPh>
    <phoneticPr fontId="2"/>
  </si>
  <si>
    <t>莞爾</t>
    <rPh sb="0" eb="1">
      <t>カン</t>
    </rPh>
    <rPh sb="1" eb="2">
      <t>ジ</t>
    </rPh>
    <phoneticPr fontId="2"/>
  </si>
  <si>
    <t>ｼｵﾑﾗ</t>
  </si>
  <si>
    <t>ｶﾝｼﾞ</t>
  </si>
  <si>
    <t>SHIOMURA</t>
  </si>
  <si>
    <t>Kanji</t>
  </si>
  <si>
    <t>2009.2.26</t>
  </si>
  <si>
    <t>野口</t>
    <rPh sb="0" eb="2">
      <t>ノグチ</t>
    </rPh>
    <phoneticPr fontId="2"/>
  </si>
  <si>
    <t>瑛翔</t>
    <rPh sb="0" eb="1">
      <t>エイ</t>
    </rPh>
    <rPh sb="1" eb="2">
      <t>カケ</t>
    </rPh>
    <phoneticPr fontId="2"/>
  </si>
  <si>
    <t>濵田</t>
    <rPh sb="0" eb="2">
      <t>ハマダ</t>
    </rPh>
    <phoneticPr fontId="2"/>
  </si>
  <si>
    <t>悠瑚</t>
    <rPh sb="0" eb="1">
      <t>ユウ</t>
    </rPh>
    <rPh sb="1" eb="2">
      <t>コ</t>
    </rPh>
    <phoneticPr fontId="2"/>
  </si>
  <si>
    <t>ﾊﾏﾀﾞ</t>
  </si>
  <si>
    <t>ﾕｳｺﾞ</t>
  </si>
  <si>
    <t>HAMADA</t>
  </si>
  <si>
    <t>Yugo</t>
  </si>
  <si>
    <t>原口</t>
    <rPh sb="0" eb="2">
      <t>ハラグチ</t>
    </rPh>
    <phoneticPr fontId="2"/>
  </si>
  <si>
    <t>空和</t>
    <rPh sb="0" eb="1">
      <t>ソラ</t>
    </rPh>
    <rPh sb="1" eb="2">
      <t>ワ</t>
    </rPh>
    <phoneticPr fontId="2"/>
  </si>
  <si>
    <t>ﾊﾗｸﾞﾁ</t>
  </si>
  <si>
    <t>ｿﾅ</t>
  </si>
  <si>
    <t>HARAGUCHI</t>
  </si>
  <si>
    <t>Sona</t>
  </si>
  <si>
    <t>2008.9.5</t>
  </si>
  <si>
    <t>細井</t>
    <rPh sb="0" eb="2">
      <t>ホソイ</t>
    </rPh>
    <phoneticPr fontId="2"/>
  </si>
  <si>
    <t>淳平</t>
    <rPh sb="0" eb="2">
      <t>ジュンペイ</t>
    </rPh>
    <phoneticPr fontId="2"/>
  </si>
  <si>
    <t>ﾎｿｲ</t>
  </si>
  <si>
    <t>ｼﾞｭﾝﾍﾟｲ</t>
  </si>
  <si>
    <t>HOSOI</t>
  </si>
  <si>
    <t>Junpei</t>
  </si>
  <si>
    <t>丸田</t>
    <rPh sb="0" eb="2">
      <t>マルタ</t>
    </rPh>
    <phoneticPr fontId="2"/>
  </si>
  <si>
    <t>瑠意</t>
    <rPh sb="0" eb="2">
      <t>ルイ</t>
    </rPh>
    <phoneticPr fontId="2"/>
  </si>
  <si>
    <t>ﾏﾙﾀ</t>
  </si>
  <si>
    <t>MARUTA</t>
  </si>
  <si>
    <t>颯</t>
    <rPh sb="0" eb="1">
      <t>ソウ</t>
    </rPh>
    <phoneticPr fontId="2"/>
  </si>
  <si>
    <t>2009.1.10</t>
  </si>
  <si>
    <t>雨宮</t>
    <rPh sb="0" eb="2">
      <t>アメミヤ</t>
    </rPh>
    <phoneticPr fontId="2"/>
  </si>
  <si>
    <t>啓斗</t>
    <rPh sb="0" eb="1">
      <t>ケイ</t>
    </rPh>
    <rPh sb="1" eb="2">
      <t>ト</t>
    </rPh>
    <phoneticPr fontId="2"/>
  </si>
  <si>
    <t>ｱﾒﾐﾔ</t>
  </si>
  <si>
    <t>AMEMIYA</t>
  </si>
  <si>
    <t>2009.5.1</t>
  </si>
  <si>
    <t>2009.4.6</t>
  </si>
  <si>
    <t>大澤</t>
    <rPh sb="0" eb="2">
      <t>オオサワ</t>
    </rPh>
    <phoneticPr fontId="2"/>
  </si>
  <si>
    <t>楽音</t>
    <rPh sb="0" eb="1">
      <t>ガク</t>
    </rPh>
    <rPh sb="1" eb="2">
      <t>オト</t>
    </rPh>
    <phoneticPr fontId="2"/>
  </si>
  <si>
    <t>ｶﾞｸﾄ</t>
  </si>
  <si>
    <t>Gakuto</t>
  </si>
  <si>
    <t>2009.10.30</t>
  </si>
  <si>
    <t>梶山</t>
    <rPh sb="0" eb="2">
      <t>カジヤマ</t>
    </rPh>
    <phoneticPr fontId="2"/>
  </si>
  <si>
    <t>尚輝</t>
    <rPh sb="0" eb="2">
      <t>ナオキ</t>
    </rPh>
    <phoneticPr fontId="2"/>
  </si>
  <si>
    <t>ｶｼﾞﾔﾏ</t>
  </si>
  <si>
    <t>KAJIYAMA</t>
  </si>
  <si>
    <t>2009.12.8</t>
  </si>
  <si>
    <t>川口</t>
    <rPh sb="0" eb="2">
      <t>カワグチ</t>
    </rPh>
    <phoneticPr fontId="2"/>
  </si>
  <si>
    <t>蒼斗</t>
    <rPh sb="0" eb="1">
      <t>アオ</t>
    </rPh>
    <rPh sb="1" eb="2">
      <t>ト</t>
    </rPh>
    <phoneticPr fontId="2"/>
  </si>
  <si>
    <t>ｶﾜｸﾞﾁ</t>
  </si>
  <si>
    <t>KAWAGUCHI</t>
  </si>
  <si>
    <t>2009.9.16</t>
  </si>
  <si>
    <t>河盛</t>
    <rPh sb="0" eb="2">
      <t>カワモリ</t>
    </rPh>
    <phoneticPr fontId="2"/>
  </si>
  <si>
    <t>航大</t>
    <rPh sb="0" eb="2">
      <t>コウダイ</t>
    </rPh>
    <phoneticPr fontId="2"/>
  </si>
  <si>
    <t>ｶﾜﾓﾘ</t>
  </si>
  <si>
    <t>KAWAMORI</t>
  </si>
  <si>
    <t>Kodai</t>
  </si>
  <si>
    <t>2009.9.6</t>
  </si>
  <si>
    <t>恵琉</t>
    <rPh sb="0" eb="1">
      <t>エ</t>
    </rPh>
    <rPh sb="1" eb="2">
      <t>リュウ</t>
    </rPh>
    <phoneticPr fontId="2"/>
  </si>
  <si>
    <t>ｴﾙ</t>
  </si>
  <si>
    <t>Eru</t>
  </si>
  <si>
    <t>2010.3.23</t>
  </si>
  <si>
    <t>平岡</t>
    <rPh sb="0" eb="2">
      <t>ヒラオカ</t>
    </rPh>
    <phoneticPr fontId="2"/>
  </si>
  <si>
    <t>2009.6.2</t>
  </si>
  <si>
    <t>松原</t>
    <rPh sb="0" eb="2">
      <t>マツバラ</t>
    </rPh>
    <phoneticPr fontId="2"/>
  </si>
  <si>
    <t>祐汰</t>
    <rPh sb="0" eb="2">
      <t>ユウタ</t>
    </rPh>
    <phoneticPr fontId="2"/>
  </si>
  <si>
    <t>2009.12.30</t>
  </si>
  <si>
    <t>脇條</t>
    <rPh sb="0" eb="2">
      <t>ワキジョウ</t>
    </rPh>
    <phoneticPr fontId="2"/>
  </si>
  <si>
    <t>理央</t>
    <rPh sb="0" eb="1">
      <t>リ</t>
    </rPh>
    <rPh sb="1" eb="2">
      <t>オウ</t>
    </rPh>
    <phoneticPr fontId="2"/>
  </si>
  <si>
    <t>ﾜｷｼﾞｮｳ</t>
  </si>
  <si>
    <t>WAKIJO</t>
  </si>
  <si>
    <t>實方</t>
    <rPh sb="0" eb="2">
      <t>サネカタ</t>
    </rPh>
    <phoneticPr fontId="2"/>
  </si>
  <si>
    <t>麟太朗</t>
    <rPh sb="0" eb="3">
      <t>リンタロウ</t>
    </rPh>
    <phoneticPr fontId="2"/>
  </si>
  <si>
    <t>ｻﾈｶﾀ</t>
  </si>
  <si>
    <t>SANEKATA</t>
  </si>
  <si>
    <t>2008.12.21</t>
  </si>
  <si>
    <t>吉村</t>
    <rPh sb="0" eb="2">
      <t>ヨシムラ</t>
    </rPh>
    <phoneticPr fontId="2"/>
  </si>
  <si>
    <t>騎一</t>
    <rPh sb="0" eb="1">
      <t>キ</t>
    </rPh>
    <rPh sb="1" eb="2">
      <t>イチ</t>
    </rPh>
    <phoneticPr fontId="2"/>
  </si>
  <si>
    <t>YOSHIMURA</t>
  </si>
  <si>
    <t>2008.11.28</t>
  </si>
  <si>
    <t>有村</t>
    <rPh sb="0" eb="2">
      <t>アリムラ</t>
    </rPh>
    <phoneticPr fontId="2"/>
  </si>
  <si>
    <t>太希</t>
    <rPh sb="0" eb="1">
      <t>フト</t>
    </rPh>
    <rPh sb="1" eb="2">
      <t>マレ</t>
    </rPh>
    <phoneticPr fontId="2"/>
  </si>
  <si>
    <t>ｱﾘﾑﾗ</t>
  </si>
  <si>
    <t>ARIMURA</t>
  </si>
  <si>
    <t>2008.12.2</t>
  </si>
  <si>
    <t>遼汰</t>
    <rPh sb="0" eb="1">
      <t>リョウ</t>
    </rPh>
    <rPh sb="1" eb="2">
      <t>タ</t>
    </rPh>
    <phoneticPr fontId="2"/>
  </si>
  <si>
    <t>2008.12.19</t>
  </si>
  <si>
    <t>遠藤</t>
    <rPh sb="0" eb="2">
      <t>エンドウ</t>
    </rPh>
    <phoneticPr fontId="2"/>
  </si>
  <si>
    <t>由揮</t>
    <rPh sb="0" eb="1">
      <t>ユウ</t>
    </rPh>
    <rPh sb="1" eb="2">
      <t>キ</t>
    </rPh>
    <phoneticPr fontId="2"/>
  </si>
  <si>
    <t>ENDO</t>
  </si>
  <si>
    <t>Yoshiki</t>
  </si>
  <si>
    <t>2008.4.12</t>
  </si>
  <si>
    <t>大塚</t>
    <rPh sb="0" eb="2">
      <t>オオツカ</t>
    </rPh>
    <phoneticPr fontId="2"/>
  </si>
  <si>
    <t>浩真</t>
    <rPh sb="0" eb="1">
      <t>ヒロ</t>
    </rPh>
    <rPh sb="1" eb="2">
      <t>マ</t>
    </rPh>
    <phoneticPr fontId="2"/>
  </si>
  <si>
    <t>OTSUKA</t>
  </si>
  <si>
    <t>2008.10.18</t>
  </si>
  <si>
    <t>菊地</t>
    <rPh sb="0" eb="2">
      <t>キクチ</t>
    </rPh>
    <phoneticPr fontId="2"/>
  </si>
  <si>
    <t>時雨</t>
    <rPh sb="0" eb="2">
      <t>シグレ</t>
    </rPh>
    <phoneticPr fontId="2"/>
  </si>
  <si>
    <t>ｼｸﾞﾚ</t>
  </si>
  <si>
    <t>Shigure</t>
  </si>
  <si>
    <t>熊谷</t>
    <rPh sb="0" eb="2">
      <t>クマガイ</t>
    </rPh>
    <phoneticPr fontId="2"/>
  </si>
  <si>
    <t>優希</t>
    <rPh sb="0" eb="1">
      <t>ヤサ</t>
    </rPh>
    <rPh sb="1" eb="2">
      <t>マレ</t>
    </rPh>
    <phoneticPr fontId="2"/>
  </si>
  <si>
    <t>2008.9.29</t>
  </si>
  <si>
    <t>荒神</t>
    <rPh sb="0" eb="1">
      <t>アラ</t>
    </rPh>
    <rPh sb="1" eb="2">
      <t>カミ</t>
    </rPh>
    <phoneticPr fontId="2"/>
  </si>
  <si>
    <t>肇生</t>
    <rPh sb="0" eb="1">
      <t>ハツ</t>
    </rPh>
    <rPh sb="1" eb="2">
      <t>イ</t>
    </rPh>
    <phoneticPr fontId="2"/>
  </si>
  <si>
    <t>ｺｳｼﾞﾝ</t>
  </si>
  <si>
    <t>ﾊﾂﾐ</t>
  </si>
  <si>
    <t>KOUJIN</t>
  </si>
  <si>
    <t>Hatsumi</t>
  </si>
  <si>
    <t>小谷</t>
    <rPh sb="0" eb="2">
      <t>コタニ</t>
    </rPh>
    <phoneticPr fontId="2"/>
  </si>
  <si>
    <t>京太朗</t>
    <rPh sb="0" eb="1">
      <t>キョウ</t>
    </rPh>
    <rPh sb="1" eb="3">
      <t>タロウ</t>
    </rPh>
    <phoneticPr fontId="2"/>
  </si>
  <si>
    <t>ｺﾀﾆ</t>
  </si>
  <si>
    <t>ｷｮｳﾀﾛｳ</t>
  </si>
  <si>
    <t>KOTANI</t>
  </si>
  <si>
    <t>Kyotarou</t>
  </si>
  <si>
    <t>2008.6.18</t>
  </si>
  <si>
    <t>真柊</t>
    <rPh sb="0" eb="1">
      <t>マ</t>
    </rPh>
    <phoneticPr fontId="2"/>
  </si>
  <si>
    <t>ﾏｼｭｳ</t>
  </si>
  <si>
    <t>Mashu</t>
  </si>
  <si>
    <t>2008.11.8</t>
  </si>
  <si>
    <t>小宮</t>
    <rPh sb="0" eb="2">
      <t>コミヤ</t>
    </rPh>
    <phoneticPr fontId="2"/>
  </si>
  <si>
    <t>直樹</t>
    <rPh sb="0" eb="2">
      <t>ナオキ</t>
    </rPh>
    <phoneticPr fontId="2"/>
  </si>
  <si>
    <t>2009.2.6</t>
  </si>
  <si>
    <t>諒</t>
    <rPh sb="0" eb="1">
      <t>リョウ</t>
    </rPh>
    <phoneticPr fontId="2"/>
  </si>
  <si>
    <t>2008.9.2</t>
  </si>
  <si>
    <t>下嶋</t>
    <rPh sb="0" eb="2">
      <t>シモジマ</t>
    </rPh>
    <phoneticPr fontId="2"/>
  </si>
  <si>
    <t>俐勇羽</t>
    <rPh sb="1" eb="3">
      <t>ユウハネ</t>
    </rPh>
    <phoneticPr fontId="2"/>
  </si>
  <si>
    <t>ｼﾓｼﾞﾏ</t>
  </si>
  <si>
    <t>ﾘﾕｳ</t>
  </si>
  <si>
    <t>SHIMOJIMA</t>
  </si>
  <si>
    <t>Riyuu</t>
  </si>
  <si>
    <t>2008.7.14</t>
  </si>
  <si>
    <t>陣野</t>
    <rPh sb="0" eb="1">
      <t>ジン</t>
    </rPh>
    <rPh sb="1" eb="2">
      <t>ノ</t>
    </rPh>
    <phoneticPr fontId="2"/>
  </si>
  <si>
    <t>敦哉</t>
    <rPh sb="0" eb="2">
      <t>アツシヤ</t>
    </rPh>
    <phoneticPr fontId="2"/>
  </si>
  <si>
    <t>ｼﾞﾝﾉ</t>
  </si>
  <si>
    <t>ｱﾂﾔ</t>
  </si>
  <si>
    <t>JINNO</t>
  </si>
  <si>
    <t>Atsuya</t>
  </si>
  <si>
    <t>2009.1.7</t>
  </si>
  <si>
    <t>涼介</t>
    <rPh sb="0" eb="1">
      <t>リョウ</t>
    </rPh>
    <rPh sb="1" eb="2">
      <t>スケ</t>
    </rPh>
    <phoneticPr fontId="2"/>
  </si>
  <si>
    <t>舜貴</t>
    <rPh sb="1" eb="2">
      <t>キ</t>
    </rPh>
    <phoneticPr fontId="2"/>
  </si>
  <si>
    <t>2009.1.20</t>
  </si>
  <si>
    <t>立花</t>
    <rPh sb="0" eb="2">
      <t>タチバナ</t>
    </rPh>
    <phoneticPr fontId="2"/>
  </si>
  <si>
    <t>奈喜良</t>
    <rPh sb="0" eb="3">
      <t>ナギラ</t>
    </rPh>
    <phoneticPr fontId="2"/>
  </si>
  <si>
    <t>健</t>
    <rPh sb="0" eb="1">
      <t>ケン</t>
    </rPh>
    <phoneticPr fontId="2"/>
  </si>
  <si>
    <t>ﾅｷﾞﾗ</t>
  </si>
  <si>
    <t>NAGIRA</t>
  </si>
  <si>
    <t>平野</t>
    <rPh sb="0" eb="2">
      <t>ヒラノ</t>
    </rPh>
    <phoneticPr fontId="2"/>
  </si>
  <si>
    <t>嵩人</t>
    <rPh sb="1" eb="2">
      <t>ヒト</t>
    </rPh>
    <phoneticPr fontId="2"/>
  </si>
  <si>
    <t>Shuto</t>
  </si>
  <si>
    <t>陽仁</t>
    <rPh sb="0" eb="2">
      <t>ハルト</t>
    </rPh>
    <phoneticPr fontId="2"/>
  </si>
  <si>
    <t>2009.3.26</t>
  </si>
  <si>
    <t>松田</t>
    <rPh sb="0" eb="2">
      <t>マツダ</t>
    </rPh>
    <phoneticPr fontId="2"/>
  </si>
  <si>
    <t>篤樹</t>
    <rPh sb="0" eb="1">
      <t>アツ</t>
    </rPh>
    <rPh sb="1" eb="2">
      <t>キ</t>
    </rPh>
    <phoneticPr fontId="2"/>
  </si>
  <si>
    <t>2008.10.15</t>
  </si>
  <si>
    <t>安田</t>
    <rPh sb="0" eb="2">
      <t>ヤスダ</t>
    </rPh>
    <phoneticPr fontId="2"/>
  </si>
  <si>
    <t>篤生</t>
    <rPh sb="0" eb="1">
      <t>アツ</t>
    </rPh>
    <rPh sb="1" eb="2">
      <t>イ</t>
    </rPh>
    <phoneticPr fontId="2"/>
  </si>
  <si>
    <t>2008.4.22</t>
  </si>
  <si>
    <t>真人</t>
    <rPh sb="0" eb="2">
      <t>マサト</t>
    </rPh>
    <phoneticPr fontId="2"/>
  </si>
  <si>
    <t>安齊</t>
    <rPh sb="0" eb="2">
      <t>アンザイ</t>
    </rPh>
    <phoneticPr fontId="1"/>
  </si>
  <si>
    <t>悠真</t>
    <rPh sb="0" eb="2">
      <t>ユウマ</t>
    </rPh>
    <phoneticPr fontId="1"/>
  </si>
  <si>
    <t>ｱﾝｻﾞｲ</t>
  </si>
  <si>
    <t>ANZAI</t>
  </si>
  <si>
    <t>2009.10.23</t>
  </si>
  <si>
    <t>石田</t>
    <rPh sb="0" eb="2">
      <t>イシダ</t>
    </rPh>
    <phoneticPr fontId="1"/>
  </si>
  <si>
    <t>高陽斗</t>
    <rPh sb="0" eb="1">
      <t>コクダカ</t>
    </rPh>
    <rPh sb="1" eb="3">
      <t>ハルト</t>
    </rPh>
    <phoneticPr fontId="1"/>
  </si>
  <si>
    <t>ﾀｶﾋﾄ</t>
  </si>
  <si>
    <t>Takahito</t>
  </si>
  <si>
    <t>石塚</t>
    <rPh sb="0" eb="2">
      <t>イシヅカ</t>
    </rPh>
    <phoneticPr fontId="1"/>
  </si>
  <si>
    <t>温</t>
    <rPh sb="0" eb="1">
      <t>オン</t>
    </rPh>
    <phoneticPr fontId="1"/>
  </si>
  <si>
    <t>ｲｼﾂｶ</t>
  </si>
  <si>
    <t>ISHITUKA</t>
  </si>
  <si>
    <t>2009.5.29</t>
  </si>
  <si>
    <t>伊藤</t>
    <rPh sb="0" eb="2">
      <t>イトウ</t>
    </rPh>
    <phoneticPr fontId="1"/>
  </si>
  <si>
    <t>快浬</t>
    <rPh sb="0" eb="1">
      <t>カイ</t>
    </rPh>
    <rPh sb="1" eb="2">
      <t>リ</t>
    </rPh>
    <phoneticPr fontId="1"/>
  </si>
  <si>
    <t>今成</t>
    <rPh sb="0" eb="2">
      <t>イマナリ</t>
    </rPh>
    <phoneticPr fontId="2"/>
  </si>
  <si>
    <t>亮太</t>
    <rPh sb="0" eb="2">
      <t>リョウタ</t>
    </rPh>
    <phoneticPr fontId="2"/>
  </si>
  <si>
    <t>ｲﾏﾅﾘ</t>
  </si>
  <si>
    <t>IMANARI</t>
  </si>
  <si>
    <t>小川</t>
    <rPh sb="0" eb="2">
      <t>オガワ</t>
    </rPh>
    <phoneticPr fontId="1"/>
  </si>
  <si>
    <t>泰輝</t>
    <rPh sb="0" eb="1">
      <t>タイ</t>
    </rPh>
    <rPh sb="1" eb="2">
      <t>カガヤ</t>
    </rPh>
    <phoneticPr fontId="1"/>
  </si>
  <si>
    <t>2009.10.8</t>
  </si>
  <si>
    <t>金田</t>
    <rPh sb="0" eb="2">
      <t>カナダ</t>
    </rPh>
    <phoneticPr fontId="1"/>
  </si>
  <si>
    <t>湧聖</t>
    <rPh sb="0" eb="1">
      <t>ユウ</t>
    </rPh>
    <rPh sb="1" eb="2">
      <t>セイ</t>
    </rPh>
    <phoneticPr fontId="1"/>
  </si>
  <si>
    <t>ｶﾈﾀﾞ</t>
  </si>
  <si>
    <t>KANEDA</t>
  </si>
  <si>
    <t>2009.10.3</t>
  </si>
  <si>
    <t>北野</t>
    <rPh sb="0" eb="2">
      <t>キタノ</t>
    </rPh>
    <phoneticPr fontId="2"/>
  </si>
  <si>
    <t>文翔</t>
    <rPh sb="0" eb="1">
      <t>ブン</t>
    </rPh>
    <rPh sb="1" eb="2">
      <t>ショウ</t>
    </rPh>
    <phoneticPr fontId="2"/>
  </si>
  <si>
    <t>ｷﾀﾉ</t>
  </si>
  <si>
    <t>KITANO</t>
  </si>
  <si>
    <t>2010.1.29</t>
  </si>
  <si>
    <t>齊藤</t>
    <rPh sb="0" eb="2">
      <t>サイトウ</t>
    </rPh>
    <phoneticPr fontId="2"/>
  </si>
  <si>
    <t>智基</t>
    <rPh sb="0" eb="2">
      <t>トモキ</t>
    </rPh>
    <phoneticPr fontId="2"/>
  </si>
  <si>
    <t>佐藤</t>
    <rPh sb="0" eb="2">
      <t>サトウ</t>
    </rPh>
    <phoneticPr fontId="1"/>
  </si>
  <si>
    <t>クリス</t>
  </si>
  <si>
    <t>ｸﾘｽ</t>
  </si>
  <si>
    <t>Kurisu</t>
  </si>
  <si>
    <t>2009.7.13</t>
  </si>
  <si>
    <t>優樹</t>
    <rPh sb="0" eb="1">
      <t>ユウ</t>
    </rPh>
    <rPh sb="1" eb="2">
      <t>キ</t>
    </rPh>
    <phoneticPr fontId="1"/>
  </si>
  <si>
    <t>2010.3.6</t>
  </si>
  <si>
    <t>信田</t>
    <rPh sb="0" eb="1">
      <t>シン</t>
    </rPh>
    <rPh sb="1" eb="2">
      <t>タ</t>
    </rPh>
    <phoneticPr fontId="1"/>
  </si>
  <si>
    <t>唯月</t>
    <rPh sb="0" eb="2">
      <t>ユヅキ</t>
    </rPh>
    <phoneticPr fontId="1"/>
  </si>
  <si>
    <t>ｼﾀﾞ</t>
  </si>
  <si>
    <t>SHIDA</t>
  </si>
  <si>
    <t>2009.9.3</t>
  </si>
  <si>
    <t>鈴木</t>
    <rPh sb="0" eb="2">
      <t>スズキ</t>
    </rPh>
    <phoneticPr fontId="1"/>
  </si>
  <si>
    <t>瑛太</t>
    <rPh sb="0" eb="2">
      <t>エイタ</t>
    </rPh>
    <phoneticPr fontId="1"/>
  </si>
  <si>
    <t>義也</t>
    <rPh sb="0" eb="2">
      <t>ヨシヤ</t>
    </rPh>
    <phoneticPr fontId="1"/>
  </si>
  <si>
    <t>ﾖｼﾔ</t>
  </si>
  <si>
    <t>Yoshiya</t>
  </si>
  <si>
    <t>揃江</t>
    <rPh sb="0" eb="1">
      <t>ソロ</t>
    </rPh>
    <rPh sb="1" eb="2">
      <t>エ</t>
    </rPh>
    <phoneticPr fontId="1"/>
  </si>
  <si>
    <t>優文</t>
    <rPh sb="0" eb="1">
      <t>ユウ</t>
    </rPh>
    <rPh sb="1" eb="2">
      <t>フミ</t>
    </rPh>
    <phoneticPr fontId="1"/>
  </si>
  <si>
    <t>ｿﾛｴ</t>
  </si>
  <si>
    <t>SOROE</t>
  </si>
  <si>
    <t>2009.9.10</t>
  </si>
  <si>
    <t>東峰</t>
    <rPh sb="0" eb="2">
      <t>トウホウ</t>
    </rPh>
    <phoneticPr fontId="1"/>
  </si>
  <si>
    <t>大河</t>
    <rPh sb="0" eb="2">
      <t>タイガ</t>
    </rPh>
    <phoneticPr fontId="1"/>
  </si>
  <si>
    <t>ﾄｳﾐﾈ</t>
  </si>
  <si>
    <t>TOHO</t>
  </si>
  <si>
    <t>2009.11.10</t>
  </si>
  <si>
    <t>長坂</t>
    <rPh sb="0" eb="2">
      <t>ナガサカ</t>
    </rPh>
    <phoneticPr fontId="1"/>
  </si>
  <si>
    <t>悠生</t>
    <rPh sb="0" eb="1">
      <t>ユウ</t>
    </rPh>
    <rPh sb="1" eb="2">
      <t>キ</t>
    </rPh>
    <phoneticPr fontId="1"/>
  </si>
  <si>
    <t>ﾅｶﾞｻｶ</t>
  </si>
  <si>
    <t>NAGASAKA</t>
  </si>
  <si>
    <t>2009.10.14</t>
  </si>
  <si>
    <t>萩原</t>
    <rPh sb="0" eb="2">
      <t>ハギワラ</t>
    </rPh>
    <phoneticPr fontId="1"/>
  </si>
  <si>
    <t>隆介</t>
    <rPh sb="0" eb="2">
      <t>リュウスケ</t>
    </rPh>
    <phoneticPr fontId="1"/>
  </si>
  <si>
    <t>ﾘｭｳｽｹ</t>
  </si>
  <si>
    <t>Ryusuke</t>
  </si>
  <si>
    <t>2009.11.20</t>
  </si>
  <si>
    <t>森</t>
    <rPh sb="0" eb="1">
      <t>モリ</t>
    </rPh>
    <phoneticPr fontId="1"/>
  </si>
  <si>
    <t>瑚太郎</t>
    <rPh sb="0" eb="1">
      <t>コ</t>
    </rPh>
    <rPh sb="1" eb="3">
      <t>タロウ</t>
    </rPh>
    <phoneticPr fontId="1"/>
  </si>
  <si>
    <t>2009.4.21</t>
  </si>
  <si>
    <t>森山</t>
    <rPh sb="0" eb="2">
      <t>モリヤマ</t>
    </rPh>
    <phoneticPr fontId="1"/>
  </si>
  <si>
    <t>慧音</t>
    <rPh sb="0" eb="1">
      <t>ケイ</t>
    </rPh>
    <rPh sb="1" eb="2">
      <t>オト</t>
    </rPh>
    <phoneticPr fontId="1"/>
  </si>
  <si>
    <t>ﾓﾘﾔﾏ</t>
  </si>
  <si>
    <t>MORIYAMA</t>
  </si>
  <si>
    <t>2009.6.16</t>
  </si>
  <si>
    <t>上田</t>
    <rPh sb="0" eb="2">
      <t>ウエダ</t>
    </rPh>
    <phoneticPr fontId="2"/>
  </si>
  <si>
    <t>隆斗</t>
    <rPh sb="0" eb="1">
      <t>リュウ</t>
    </rPh>
    <rPh sb="1" eb="2">
      <t>ト</t>
    </rPh>
    <phoneticPr fontId="2"/>
  </si>
  <si>
    <t>Ryuto</t>
  </si>
  <si>
    <t>小田原</t>
    <rPh sb="0" eb="2">
      <t>オダ</t>
    </rPh>
    <rPh sb="2" eb="3">
      <t>ハラ</t>
    </rPh>
    <phoneticPr fontId="2"/>
  </si>
  <si>
    <t>葵空</t>
    <rPh sb="0" eb="1">
      <t>アオイ</t>
    </rPh>
    <rPh sb="1" eb="2">
      <t>ソラ</t>
    </rPh>
    <phoneticPr fontId="2"/>
  </si>
  <si>
    <t>ｵﾀﾞﾊﾗ</t>
  </si>
  <si>
    <t>ODAHARA</t>
  </si>
  <si>
    <t>楓弥</t>
    <rPh sb="0" eb="1">
      <t>カエデ</t>
    </rPh>
    <phoneticPr fontId="2"/>
  </si>
  <si>
    <t>ﾌｳﾔ</t>
  </si>
  <si>
    <t>Fuya</t>
  </si>
  <si>
    <t>2008.12.16</t>
  </si>
  <si>
    <t>木原</t>
    <rPh sb="0" eb="2">
      <t>キハラ</t>
    </rPh>
    <phoneticPr fontId="2"/>
  </si>
  <si>
    <t>ｷﾊﾗ</t>
  </si>
  <si>
    <t>KIHARA</t>
  </si>
  <si>
    <t>2008.11.25</t>
  </si>
  <si>
    <t>小宮山</t>
    <rPh sb="0" eb="3">
      <t>コミヤマ</t>
    </rPh>
    <phoneticPr fontId="2"/>
  </si>
  <si>
    <t>ｺﾐﾔﾏ</t>
  </si>
  <si>
    <t>KOMIYAMA</t>
  </si>
  <si>
    <t>2009.2.10</t>
  </si>
  <si>
    <t>澤潟</t>
    <rPh sb="0" eb="1">
      <t>サワ</t>
    </rPh>
    <rPh sb="1" eb="2">
      <t>ガタ</t>
    </rPh>
    <phoneticPr fontId="2"/>
  </si>
  <si>
    <t>洸士郎</t>
    <rPh sb="0" eb="1">
      <t>コウ</t>
    </rPh>
    <rPh sb="1" eb="3">
      <t>シロウ</t>
    </rPh>
    <phoneticPr fontId="2"/>
  </si>
  <si>
    <t>ｻﾜｶﾞﾀ</t>
  </si>
  <si>
    <t>ｺｳｼﾛｳ</t>
  </si>
  <si>
    <t>SAWAGATA</t>
  </si>
  <si>
    <t>Koushirou</t>
  </si>
  <si>
    <t>2008.11.29</t>
  </si>
  <si>
    <t>瑛歩</t>
  </si>
  <si>
    <t>陽斗</t>
    <rPh sb="0" eb="1">
      <t>ハル</t>
    </rPh>
    <rPh sb="1" eb="2">
      <t>ト</t>
    </rPh>
    <phoneticPr fontId="2"/>
  </si>
  <si>
    <t>2008.4.23</t>
  </si>
  <si>
    <t>森</t>
    <rPh sb="0" eb="1">
      <t>モリ</t>
    </rPh>
    <phoneticPr fontId="2"/>
  </si>
  <si>
    <t>千晴</t>
    <rPh sb="0" eb="2">
      <t>チハル</t>
    </rPh>
    <phoneticPr fontId="2"/>
  </si>
  <si>
    <t>森永</t>
    <rPh sb="0" eb="2">
      <t>モリナガ</t>
    </rPh>
    <phoneticPr fontId="2"/>
  </si>
  <si>
    <t>天馬</t>
    <rPh sb="0" eb="2">
      <t>テンマ</t>
    </rPh>
    <phoneticPr fontId="2"/>
  </si>
  <si>
    <t>ﾓﾘﾅｶﾞ</t>
  </si>
  <si>
    <t>ﾃﾝﾏ</t>
  </si>
  <si>
    <t>MORINAGA</t>
  </si>
  <si>
    <t>Tenma</t>
  </si>
  <si>
    <t>2008.4.7</t>
  </si>
  <si>
    <t>今泉</t>
    <rPh sb="0" eb="2">
      <t>イマイズミ</t>
    </rPh>
    <phoneticPr fontId="2"/>
  </si>
  <si>
    <t>天良</t>
    <rPh sb="0" eb="1">
      <t>テン</t>
    </rPh>
    <rPh sb="1" eb="2">
      <t>ヨ</t>
    </rPh>
    <phoneticPr fontId="2"/>
  </si>
  <si>
    <t>ﾀｶﾗ</t>
  </si>
  <si>
    <t>Takara</t>
  </si>
  <si>
    <t>木村</t>
    <rPh sb="0" eb="2">
      <t>キムラ</t>
    </rPh>
    <phoneticPr fontId="2"/>
  </si>
  <si>
    <t>皇太</t>
    <rPh sb="0" eb="1">
      <t>スベラギ</t>
    </rPh>
    <rPh sb="1" eb="2">
      <t>ブト</t>
    </rPh>
    <phoneticPr fontId="2"/>
  </si>
  <si>
    <t>2009.5.31</t>
  </si>
  <si>
    <t>牧村</t>
    <rPh sb="0" eb="2">
      <t>マキムラ</t>
    </rPh>
    <phoneticPr fontId="2"/>
  </si>
  <si>
    <t>颯馬</t>
    <rPh sb="0" eb="1">
      <t>ソウ</t>
    </rPh>
    <rPh sb="1" eb="2">
      <t>ウマ</t>
    </rPh>
    <phoneticPr fontId="2"/>
  </si>
  <si>
    <t>ﾏｷﾑﾗ</t>
  </si>
  <si>
    <t>MAKIMURA</t>
  </si>
  <si>
    <t>2009.8.22</t>
  </si>
  <si>
    <t>松崎</t>
    <rPh sb="0" eb="2">
      <t>マツザキ</t>
    </rPh>
    <phoneticPr fontId="2"/>
  </si>
  <si>
    <t>水川</t>
    <rPh sb="0" eb="2">
      <t>ミズカワ</t>
    </rPh>
    <phoneticPr fontId="2"/>
  </si>
  <si>
    <t>絢介</t>
    <rPh sb="0" eb="2">
      <t>シュンスケ</t>
    </rPh>
    <phoneticPr fontId="2"/>
  </si>
  <si>
    <t>ﾐｽﾞｶﾜ</t>
  </si>
  <si>
    <t>ｹﾝｽｹ</t>
  </si>
  <si>
    <t>MIZUKAWA</t>
  </si>
  <si>
    <t>Kensuke</t>
  </si>
  <si>
    <t>飯塚</t>
    <rPh sb="0" eb="2">
      <t>イイヅカ</t>
    </rPh>
    <phoneticPr fontId="8"/>
  </si>
  <si>
    <t>勇真</t>
    <rPh sb="0" eb="2">
      <t>ユウマ</t>
    </rPh>
    <phoneticPr fontId="8"/>
  </si>
  <si>
    <t>2008.04.15</t>
  </si>
  <si>
    <t>石髙</t>
    <rPh sb="0" eb="2">
      <t>イシタカ</t>
    </rPh>
    <phoneticPr fontId="8"/>
  </si>
  <si>
    <t>煌也</t>
    <rPh sb="0" eb="1">
      <t>コウ</t>
    </rPh>
    <rPh sb="1" eb="2">
      <t>ヤ</t>
    </rPh>
    <phoneticPr fontId="8"/>
  </si>
  <si>
    <t>ｲｼﾀｶ</t>
  </si>
  <si>
    <t>ｺｳﾔ</t>
  </si>
  <si>
    <t>ISHITAKA</t>
  </si>
  <si>
    <t>Kouya</t>
  </si>
  <si>
    <t>2008.06.03</t>
  </si>
  <si>
    <t>岩竹</t>
    <rPh sb="0" eb="2">
      <t>イワタケ</t>
    </rPh>
    <phoneticPr fontId="2"/>
  </si>
  <si>
    <t>治利</t>
    <rPh sb="0" eb="1">
      <t>オサム</t>
    </rPh>
    <rPh sb="1" eb="2">
      <t>リ</t>
    </rPh>
    <phoneticPr fontId="2"/>
  </si>
  <si>
    <t>ｲﾜﾀｹ</t>
  </si>
  <si>
    <t>IWATAKE</t>
  </si>
  <si>
    <t>大森</t>
    <rPh sb="0" eb="2">
      <t>オオモリ</t>
    </rPh>
    <phoneticPr fontId="2"/>
  </si>
  <si>
    <t>敦</t>
    <rPh sb="0" eb="1">
      <t>アツシ</t>
    </rPh>
    <phoneticPr fontId="2"/>
  </si>
  <si>
    <t>Atsushi</t>
  </si>
  <si>
    <t>2008.4.30</t>
  </si>
  <si>
    <t>坂本</t>
    <rPh sb="0" eb="2">
      <t>サカモト</t>
    </rPh>
    <phoneticPr fontId="2"/>
  </si>
  <si>
    <t>寛人</t>
    <rPh sb="0" eb="2">
      <t>ヒロト</t>
    </rPh>
    <phoneticPr fontId="2"/>
  </si>
  <si>
    <t>2009.1.31</t>
  </si>
  <si>
    <t>笹﨑</t>
    <rPh sb="0" eb="2">
      <t>ササザキ</t>
    </rPh>
    <phoneticPr fontId="2"/>
  </si>
  <si>
    <t>叶</t>
    <rPh sb="0" eb="1">
      <t>カナ</t>
    </rPh>
    <phoneticPr fontId="2"/>
  </si>
  <si>
    <t>ｻｻｻﾞｷ</t>
  </si>
  <si>
    <t>ｶﾉ</t>
  </si>
  <si>
    <t>SASAZAKI</t>
  </si>
  <si>
    <t>Kano</t>
  </si>
  <si>
    <t>二斗蒔</t>
    <rPh sb="0" eb="3">
      <t>ニトマキ</t>
    </rPh>
    <phoneticPr fontId="8"/>
  </si>
  <si>
    <t>瑛太</t>
    <rPh sb="0" eb="2">
      <t>エイタ</t>
    </rPh>
    <phoneticPr fontId="8"/>
  </si>
  <si>
    <t>ﾆﾄﾏｷ</t>
  </si>
  <si>
    <t>NITOMAKI</t>
  </si>
  <si>
    <t>2008.06.26</t>
  </si>
  <si>
    <t>塙</t>
    <rPh sb="0" eb="1">
      <t>ハナワ</t>
    </rPh>
    <phoneticPr fontId="8"/>
  </si>
  <si>
    <t>隼斗</t>
    <rPh sb="0" eb="2">
      <t>ハヤト</t>
    </rPh>
    <phoneticPr fontId="8"/>
  </si>
  <si>
    <t>ﾊﾅﾜ</t>
  </si>
  <si>
    <t>HANAWA</t>
  </si>
  <si>
    <t>2008.09.12</t>
  </si>
  <si>
    <t>濵野</t>
    <rPh sb="0" eb="2">
      <t>ハマノ</t>
    </rPh>
    <phoneticPr fontId="8"/>
  </si>
  <si>
    <t>逢生</t>
    <rPh sb="0" eb="1">
      <t>ア</t>
    </rPh>
    <rPh sb="1" eb="2">
      <t>イ</t>
    </rPh>
    <phoneticPr fontId="8"/>
  </si>
  <si>
    <t>ｱｵ</t>
  </si>
  <si>
    <t>Ao</t>
  </si>
  <si>
    <t>古橋</t>
    <rPh sb="0" eb="2">
      <t>フルハシ</t>
    </rPh>
    <phoneticPr fontId="8"/>
  </si>
  <si>
    <t>直弥</t>
    <rPh sb="0" eb="2">
      <t>ナオヤ</t>
    </rPh>
    <phoneticPr fontId="8"/>
  </si>
  <si>
    <t>ﾌﾙﾊｼ</t>
  </si>
  <si>
    <t>FURUHASHI</t>
  </si>
  <si>
    <t>2008.10.12</t>
  </si>
  <si>
    <t>森川</t>
    <rPh sb="0" eb="2">
      <t>モリカワ</t>
    </rPh>
    <phoneticPr fontId="8"/>
  </si>
  <si>
    <t>嵩也</t>
    <rPh sb="0" eb="1">
      <t>タカ</t>
    </rPh>
    <rPh sb="1" eb="2">
      <t>ヤ</t>
    </rPh>
    <phoneticPr fontId="8"/>
  </si>
  <si>
    <t>上富</t>
    <rPh sb="0" eb="1">
      <t>ウエ</t>
    </rPh>
    <rPh sb="1" eb="2">
      <t>トミ</t>
    </rPh>
    <phoneticPr fontId="2"/>
  </si>
  <si>
    <t>ｳｴﾄﾐ</t>
  </si>
  <si>
    <t>UETOMI</t>
  </si>
  <si>
    <t>2010.1.15</t>
  </si>
  <si>
    <t>内間木</t>
    <rPh sb="0" eb="1">
      <t>ウチ</t>
    </rPh>
    <rPh sb="1" eb="2">
      <t>マ</t>
    </rPh>
    <rPh sb="2" eb="3">
      <t>キ</t>
    </rPh>
    <phoneticPr fontId="2"/>
  </si>
  <si>
    <t>大地</t>
    <rPh sb="0" eb="2">
      <t>ダイチ</t>
    </rPh>
    <phoneticPr fontId="2"/>
  </si>
  <si>
    <t>ｳﾁﾏｷ</t>
  </si>
  <si>
    <t>UCHIMAKI</t>
  </si>
  <si>
    <t>2010.1.7</t>
  </si>
  <si>
    <t>大堀</t>
    <rPh sb="0" eb="2">
      <t>オオボリ</t>
    </rPh>
    <phoneticPr fontId="2"/>
  </si>
  <si>
    <t>瞬世</t>
    <rPh sb="0" eb="1">
      <t>シュン</t>
    </rPh>
    <rPh sb="1" eb="2">
      <t>ヨ</t>
    </rPh>
    <phoneticPr fontId="2"/>
  </si>
  <si>
    <t>ｵｵﾎﾞﾘ</t>
  </si>
  <si>
    <t>ｼｭﾝｾｲ</t>
  </si>
  <si>
    <t>OBORI</t>
  </si>
  <si>
    <t>Syunsei</t>
  </si>
  <si>
    <t>2009.9.13</t>
  </si>
  <si>
    <t>諺</t>
    <rPh sb="0" eb="1">
      <t>ゲン</t>
    </rPh>
    <phoneticPr fontId="2"/>
  </si>
  <si>
    <t>ｹﾞﾝ</t>
  </si>
  <si>
    <t>Gen</t>
  </si>
  <si>
    <t>史規</t>
    <rPh sb="0" eb="1">
      <t>フミ</t>
    </rPh>
    <rPh sb="1" eb="2">
      <t>キ</t>
    </rPh>
    <phoneticPr fontId="2"/>
  </si>
  <si>
    <t>ﾌﾐｱｷ</t>
  </si>
  <si>
    <t>Fumiaki</t>
  </si>
  <si>
    <t>高良</t>
    <rPh sb="0" eb="2">
      <t>タカラ</t>
    </rPh>
    <phoneticPr fontId="2"/>
  </si>
  <si>
    <t>旺希</t>
    <rPh sb="0" eb="1">
      <t>オウ</t>
    </rPh>
    <rPh sb="1" eb="2">
      <t>ノゾミ</t>
    </rPh>
    <phoneticPr fontId="2"/>
  </si>
  <si>
    <t>ｵｳｷ</t>
  </si>
  <si>
    <t>TAKARA</t>
  </si>
  <si>
    <t>Ouki</t>
  </si>
  <si>
    <t>宏翔</t>
    <rPh sb="0" eb="1">
      <t>ヒロシ</t>
    </rPh>
    <rPh sb="1" eb="2">
      <t>ショウ</t>
    </rPh>
    <phoneticPr fontId="2"/>
  </si>
  <si>
    <t>2009.4.5</t>
  </si>
  <si>
    <t>武井</t>
    <rPh sb="0" eb="2">
      <t>タケイ</t>
    </rPh>
    <phoneticPr fontId="2"/>
  </si>
  <si>
    <t>優二</t>
    <rPh sb="0" eb="2">
      <t>ユウジ</t>
    </rPh>
    <phoneticPr fontId="2"/>
  </si>
  <si>
    <t>ﾀｹｲ</t>
  </si>
  <si>
    <t>TAKEI</t>
  </si>
  <si>
    <t>長岐</t>
    <rPh sb="0" eb="2">
      <t>ナガキ</t>
    </rPh>
    <phoneticPr fontId="2"/>
  </si>
  <si>
    <t>ﾅｶﾞｷ</t>
  </si>
  <si>
    <t>NAGAKI</t>
  </si>
  <si>
    <t>中橋</t>
    <rPh sb="0" eb="2">
      <t>ナカハシ</t>
    </rPh>
    <phoneticPr fontId="2"/>
  </si>
  <si>
    <t>ﾅｶﾊｼ</t>
  </si>
  <si>
    <t>NAKAHASHI</t>
  </si>
  <si>
    <t>2009 .5.31</t>
  </si>
  <si>
    <t>藤原</t>
    <rPh sb="0" eb="2">
      <t>フジワラ</t>
    </rPh>
    <phoneticPr fontId="2"/>
  </si>
  <si>
    <t>樹己</t>
    <rPh sb="0" eb="2">
      <t>キオノレ</t>
    </rPh>
    <phoneticPr fontId="2"/>
  </si>
  <si>
    <t>FUJIWARA</t>
  </si>
  <si>
    <t>星</t>
    <rPh sb="0" eb="1">
      <t>ホシ</t>
    </rPh>
    <phoneticPr fontId="2"/>
  </si>
  <si>
    <t>成達</t>
    <rPh sb="0" eb="1">
      <t>セイ</t>
    </rPh>
    <rPh sb="1" eb="2">
      <t>タツ</t>
    </rPh>
    <phoneticPr fontId="2"/>
  </si>
  <si>
    <t>ﾎｼ</t>
  </si>
  <si>
    <t>ｾｲﾀﾂ</t>
  </si>
  <si>
    <t>HOSHI</t>
  </si>
  <si>
    <t>Seitatsu</t>
  </si>
  <si>
    <t>2009.7.22</t>
  </si>
  <si>
    <t>宇野</t>
    <rPh sb="0" eb="2">
      <t>ウノ</t>
    </rPh>
    <phoneticPr fontId="7"/>
  </si>
  <si>
    <t>匠朗</t>
  </si>
  <si>
    <t>北林</t>
    <rPh sb="0" eb="2">
      <t>キタバヤシ</t>
    </rPh>
    <phoneticPr fontId="7"/>
  </si>
  <si>
    <t>愛翔</t>
  </si>
  <si>
    <t>ｷﾀﾊﾞﾔｼ</t>
  </si>
  <si>
    <t>ｱｲﾄ</t>
  </si>
  <si>
    <t>KITABAYASHI</t>
  </si>
  <si>
    <t>Aito</t>
  </si>
  <si>
    <t>黒沢</t>
    <rPh sb="0" eb="2">
      <t>クロサワ</t>
    </rPh>
    <phoneticPr fontId="2"/>
  </si>
  <si>
    <t>紗良衣</t>
    <rPh sb="0" eb="1">
      <t>サ</t>
    </rPh>
    <rPh sb="1" eb="2">
      <t>リョウ</t>
    </rPh>
    <rPh sb="2" eb="3">
      <t>イ</t>
    </rPh>
    <phoneticPr fontId="2"/>
  </si>
  <si>
    <t>ｸﾛｻﾜ</t>
  </si>
  <si>
    <t>ｻﾗｲ</t>
  </si>
  <si>
    <t>KUROSAWA</t>
  </si>
  <si>
    <t>Sarai</t>
  </si>
  <si>
    <t>健人</t>
    <rPh sb="0" eb="1">
      <t>ケン</t>
    </rPh>
    <rPh sb="1" eb="2">
      <t>ヒト</t>
    </rPh>
    <phoneticPr fontId="2"/>
  </si>
  <si>
    <t>2008.5.3</t>
  </si>
  <si>
    <t>高橋</t>
    <rPh sb="0" eb="2">
      <t>タカハシ</t>
    </rPh>
    <phoneticPr fontId="7"/>
  </si>
  <si>
    <t>志昂</t>
  </si>
  <si>
    <t>ｼｺｳ</t>
  </si>
  <si>
    <t>Shikou</t>
  </si>
  <si>
    <t>髙橋</t>
    <rPh sb="0" eb="2">
      <t>タカハシ</t>
    </rPh>
    <phoneticPr fontId="7"/>
  </si>
  <si>
    <t>颯揮</t>
  </si>
  <si>
    <t>2008.7.11</t>
  </si>
  <si>
    <t>髙山</t>
    <rPh sb="0" eb="2">
      <t>タカヤマ</t>
    </rPh>
    <phoneticPr fontId="7"/>
  </si>
  <si>
    <t>冨田</t>
    <rPh sb="0" eb="2">
      <t>トミタ</t>
    </rPh>
    <phoneticPr fontId="7"/>
  </si>
  <si>
    <t>篤哉</t>
  </si>
  <si>
    <t>2008.6.2</t>
  </si>
  <si>
    <t>中野</t>
    <rPh sb="0" eb="2">
      <t>ナカノ</t>
    </rPh>
    <phoneticPr fontId="7"/>
  </si>
  <si>
    <t>友雅</t>
  </si>
  <si>
    <t>ﾕｳｶﾞ</t>
  </si>
  <si>
    <t>Yuuga</t>
  </si>
  <si>
    <t>中村</t>
    <rPh sb="0" eb="2">
      <t>ナカムラ</t>
    </rPh>
    <phoneticPr fontId="7"/>
  </si>
  <si>
    <t>2008.12.25</t>
  </si>
  <si>
    <t>花岡</t>
    <rPh sb="0" eb="2">
      <t>ハナオカ</t>
    </rPh>
    <phoneticPr fontId="7"/>
  </si>
  <si>
    <t>夢路</t>
  </si>
  <si>
    <t>ﾊﾅｵｶ</t>
  </si>
  <si>
    <t>ﾕﾒｼﾞ</t>
  </si>
  <si>
    <t>HANAOKA</t>
  </si>
  <si>
    <t>Yumeji</t>
  </si>
  <si>
    <t>阿部</t>
    <rPh sb="0" eb="2">
      <t>アベ</t>
    </rPh>
    <phoneticPr fontId="2"/>
  </si>
  <si>
    <t>純太</t>
    <rPh sb="0" eb="2">
      <t>ジュンタ</t>
    </rPh>
    <phoneticPr fontId="2"/>
  </si>
  <si>
    <t>ｼﾞｭﾝﾀ</t>
  </si>
  <si>
    <t>Junta</t>
  </si>
  <si>
    <t>2009.8.20</t>
  </si>
  <si>
    <t>颯</t>
    <rPh sb="0" eb="1">
      <t>ハヤテ</t>
    </rPh>
    <phoneticPr fontId="2"/>
  </si>
  <si>
    <t>ﾊﾔﾃ</t>
  </si>
  <si>
    <t>Hayate</t>
  </si>
  <si>
    <t>2009.6.7</t>
  </si>
  <si>
    <t>石神</t>
    <rPh sb="0" eb="2">
      <t>イシガミ</t>
    </rPh>
    <phoneticPr fontId="2"/>
  </si>
  <si>
    <t>智也</t>
    <rPh sb="0" eb="2">
      <t>トモヤ</t>
    </rPh>
    <phoneticPr fontId="2"/>
  </si>
  <si>
    <t>ｲｼｶﾞﾐ</t>
  </si>
  <si>
    <t>ISHIGAMI</t>
  </si>
  <si>
    <t>2009.12.6</t>
  </si>
  <si>
    <t>井戸田</t>
    <rPh sb="0" eb="3">
      <t>イドタ</t>
    </rPh>
    <phoneticPr fontId="2"/>
  </si>
  <si>
    <t>蒼空</t>
    <rPh sb="0" eb="1">
      <t>アオ</t>
    </rPh>
    <rPh sb="1" eb="2">
      <t>ソラ</t>
    </rPh>
    <phoneticPr fontId="2"/>
  </si>
  <si>
    <t>ｲﾄﾞﾀ</t>
  </si>
  <si>
    <t>IDOTA</t>
  </si>
  <si>
    <t>今敷</t>
    <rPh sb="0" eb="1">
      <t>イマ</t>
    </rPh>
    <rPh sb="1" eb="2">
      <t>シ</t>
    </rPh>
    <phoneticPr fontId="2"/>
  </si>
  <si>
    <t>ｲﾏｼｷ</t>
  </si>
  <si>
    <t>IMASHIKI</t>
  </si>
  <si>
    <t>2009.12.26</t>
  </si>
  <si>
    <t>江島</t>
    <rPh sb="0" eb="2">
      <t>エジマ</t>
    </rPh>
    <phoneticPr fontId="2"/>
  </si>
  <si>
    <t>睦益</t>
    <rPh sb="0" eb="1">
      <t>ムツ</t>
    </rPh>
    <rPh sb="1" eb="2">
      <t>マ</t>
    </rPh>
    <phoneticPr fontId="2"/>
  </si>
  <si>
    <t>ｴｼﾞﾏ</t>
  </si>
  <si>
    <t>ﾑﾂﾏｽ</t>
  </si>
  <si>
    <t>EJIMA</t>
  </si>
  <si>
    <t>Mutsumasu</t>
  </si>
  <si>
    <t>2009.11.21</t>
  </si>
  <si>
    <t>大橋</t>
    <rPh sb="0" eb="2">
      <t>オオハシ</t>
    </rPh>
    <phoneticPr fontId="2"/>
  </si>
  <si>
    <t>良央</t>
    <rPh sb="0" eb="1">
      <t>リョウ</t>
    </rPh>
    <rPh sb="1" eb="2">
      <t>オウ</t>
    </rPh>
    <phoneticPr fontId="2"/>
  </si>
  <si>
    <t>ﾗｵ</t>
  </si>
  <si>
    <t>OOHASHI</t>
  </si>
  <si>
    <t>Rao</t>
  </si>
  <si>
    <t>紘太</t>
    <rPh sb="0" eb="2">
      <t>コウタ</t>
    </rPh>
    <phoneticPr fontId="2"/>
  </si>
  <si>
    <t>2009.5.27</t>
  </si>
  <si>
    <t>恵莉斗</t>
    <rPh sb="0" eb="1">
      <t>メグ</t>
    </rPh>
    <rPh sb="1" eb="2">
      <t>リ</t>
    </rPh>
    <rPh sb="2" eb="3">
      <t>ト</t>
    </rPh>
    <phoneticPr fontId="2"/>
  </si>
  <si>
    <t>ｴﾘﾄ</t>
  </si>
  <si>
    <t>Erito</t>
  </si>
  <si>
    <t>羚音</t>
    <rPh sb="0" eb="1">
      <t>レイ</t>
    </rPh>
    <rPh sb="1" eb="2">
      <t>オト</t>
    </rPh>
    <phoneticPr fontId="2"/>
  </si>
  <si>
    <t>Syo</t>
  </si>
  <si>
    <t>2010.3.22</t>
  </si>
  <si>
    <t>猿谷</t>
    <rPh sb="0" eb="2">
      <t>サルタニ</t>
    </rPh>
    <phoneticPr fontId="2"/>
  </si>
  <si>
    <t>晃大</t>
    <rPh sb="0" eb="2">
      <t>コウタ</t>
    </rPh>
    <phoneticPr fontId="2"/>
  </si>
  <si>
    <t>ｻﾙﾔ</t>
  </si>
  <si>
    <t>SARUYA</t>
  </si>
  <si>
    <t>諏訪</t>
    <rPh sb="0" eb="2">
      <t>スワ</t>
    </rPh>
    <phoneticPr fontId="2"/>
  </si>
  <si>
    <t>光輝</t>
    <rPh sb="0" eb="2">
      <t>コウキ</t>
    </rPh>
    <phoneticPr fontId="2"/>
  </si>
  <si>
    <t>ｽﾜ</t>
  </si>
  <si>
    <t>SUWA</t>
  </si>
  <si>
    <t>曽我部</t>
    <rPh sb="0" eb="3">
      <t>ソガベ</t>
    </rPh>
    <phoneticPr fontId="2"/>
  </si>
  <si>
    <t>龍優</t>
    <rPh sb="0" eb="1">
      <t>リュウ</t>
    </rPh>
    <rPh sb="1" eb="2">
      <t>ユウ</t>
    </rPh>
    <phoneticPr fontId="2"/>
  </si>
  <si>
    <t>ｿｶﾞﾍﾞ</t>
  </si>
  <si>
    <t>SOGABE</t>
  </si>
  <si>
    <t>2010.3.10</t>
  </si>
  <si>
    <t>髙城</t>
    <rPh sb="0" eb="2">
      <t>タカギ</t>
    </rPh>
    <phoneticPr fontId="2"/>
  </si>
  <si>
    <t>悠人</t>
    <rPh sb="0" eb="2">
      <t>ハルト</t>
    </rPh>
    <phoneticPr fontId="2"/>
  </si>
  <si>
    <t>2009.11.3</t>
  </si>
  <si>
    <t>辻武</t>
    <rPh sb="0" eb="1">
      <t>ツジ</t>
    </rPh>
    <rPh sb="1" eb="2">
      <t>ム</t>
    </rPh>
    <phoneticPr fontId="2"/>
  </si>
  <si>
    <t>駿弥</t>
    <rPh sb="0" eb="1">
      <t>シュン</t>
    </rPh>
    <rPh sb="1" eb="2">
      <t>ヤ</t>
    </rPh>
    <phoneticPr fontId="2"/>
  </si>
  <si>
    <t>ﾂｼﾞﾀｹ</t>
  </si>
  <si>
    <t>TSUJITAKE</t>
  </si>
  <si>
    <t>2009.4.14</t>
  </si>
  <si>
    <t>成毛</t>
    <rPh sb="0" eb="2">
      <t>ナルケ</t>
    </rPh>
    <phoneticPr fontId="2"/>
  </si>
  <si>
    <t>颯涼</t>
    <rPh sb="0" eb="1">
      <t>ソウ</t>
    </rPh>
    <rPh sb="1" eb="2">
      <t>リョウ</t>
    </rPh>
    <phoneticPr fontId="2"/>
  </si>
  <si>
    <t>ﾅﾙｹ</t>
  </si>
  <si>
    <t>NARUKE</t>
  </si>
  <si>
    <t>2010.1.22</t>
  </si>
  <si>
    <t>西岡</t>
    <rPh sb="0" eb="2">
      <t>ニシオカ</t>
    </rPh>
    <phoneticPr fontId="2"/>
  </si>
  <si>
    <t>明澄</t>
    <rPh sb="0" eb="1">
      <t>アカ</t>
    </rPh>
    <rPh sb="1" eb="2">
      <t>ス</t>
    </rPh>
    <phoneticPr fontId="2"/>
  </si>
  <si>
    <t>ｱｽﾑ</t>
  </si>
  <si>
    <t>NISHIOKA</t>
  </si>
  <si>
    <t>Asumu</t>
  </si>
  <si>
    <t>2009.12.20</t>
  </si>
  <si>
    <t>西村</t>
    <rPh sb="0" eb="2">
      <t>ニシムラ</t>
    </rPh>
    <phoneticPr fontId="2"/>
  </si>
  <si>
    <t>翔真</t>
    <rPh sb="0" eb="1">
      <t>ショウ</t>
    </rPh>
    <rPh sb="1" eb="2">
      <t>マ</t>
    </rPh>
    <phoneticPr fontId="2"/>
  </si>
  <si>
    <t>NISHIMURA</t>
  </si>
  <si>
    <t>Shoma</t>
  </si>
  <si>
    <t>2009.10.20</t>
  </si>
  <si>
    <t>野嶋</t>
    <rPh sb="0" eb="2">
      <t>ノジマ</t>
    </rPh>
    <phoneticPr fontId="2"/>
  </si>
  <si>
    <t>晴空</t>
    <rPh sb="0" eb="1">
      <t>ハ</t>
    </rPh>
    <rPh sb="1" eb="2">
      <t>ソラ</t>
    </rPh>
    <phoneticPr fontId="2"/>
  </si>
  <si>
    <t>ﾉｼﾞﾏ</t>
  </si>
  <si>
    <t>ｾｲﾗ</t>
  </si>
  <si>
    <t>NOJIMA</t>
  </si>
  <si>
    <t>Seira</t>
  </si>
  <si>
    <t>琥己</t>
    <rPh sb="0" eb="1">
      <t>コ</t>
    </rPh>
    <rPh sb="1" eb="2">
      <t>オノレ</t>
    </rPh>
    <phoneticPr fontId="2"/>
  </si>
  <si>
    <t>三小田</t>
    <rPh sb="0" eb="1">
      <t>ミ</t>
    </rPh>
    <rPh sb="1" eb="3">
      <t>オダ</t>
    </rPh>
    <phoneticPr fontId="2"/>
  </si>
  <si>
    <t>丈留</t>
    <rPh sb="0" eb="1">
      <t>タケ</t>
    </rPh>
    <rPh sb="1" eb="2">
      <t>ル</t>
    </rPh>
    <phoneticPr fontId="2"/>
  </si>
  <si>
    <t>ﾐｺﾀﾞ</t>
  </si>
  <si>
    <t>MIKODA</t>
  </si>
  <si>
    <t>2009.10.9</t>
  </si>
  <si>
    <t>義規</t>
    <rPh sb="0" eb="1">
      <t>ギ</t>
    </rPh>
    <rPh sb="1" eb="2">
      <t>キ</t>
    </rPh>
    <phoneticPr fontId="2"/>
  </si>
  <si>
    <t>ﾖｼﾁｶ</t>
  </si>
  <si>
    <t>Yoshichika</t>
  </si>
  <si>
    <t>2008.10.9</t>
  </si>
  <si>
    <t>晃英</t>
    <rPh sb="0" eb="1">
      <t>コウ</t>
    </rPh>
    <rPh sb="1" eb="2">
      <t>エイ</t>
    </rPh>
    <phoneticPr fontId="2"/>
  </si>
  <si>
    <t>ｱｷﾋﾃﾞ</t>
  </si>
  <si>
    <t>Akihide</t>
  </si>
  <si>
    <t>大塚</t>
    <rPh sb="0" eb="2">
      <t>オオツカ</t>
    </rPh>
    <phoneticPr fontId="2"/>
  </si>
  <si>
    <t>琉司</t>
    <rPh sb="0" eb="1">
      <t>ル</t>
    </rPh>
    <rPh sb="1" eb="2">
      <t>ツカサ</t>
    </rPh>
    <phoneticPr fontId="2"/>
  </si>
  <si>
    <t>Ryuji</t>
  </si>
  <si>
    <t>2008.12.12</t>
  </si>
  <si>
    <t>遥大</t>
    <rPh sb="0" eb="1">
      <t>ハル</t>
    </rPh>
    <rPh sb="1" eb="2">
      <t>ダイ</t>
    </rPh>
    <phoneticPr fontId="2"/>
  </si>
  <si>
    <t>SATOH</t>
  </si>
  <si>
    <t>2008.12.3</t>
  </si>
  <si>
    <t>将</t>
  </si>
  <si>
    <t>So</t>
  </si>
  <si>
    <t>2008.8.15</t>
  </si>
  <si>
    <t>平田</t>
    <rPh sb="0" eb="2">
      <t>ヒラタ</t>
    </rPh>
    <phoneticPr fontId="2"/>
  </si>
  <si>
    <t>祥太</t>
    <rPh sb="0" eb="1">
      <t>ショウ</t>
    </rPh>
    <rPh sb="1" eb="2">
      <t>フト</t>
    </rPh>
    <phoneticPr fontId="2"/>
  </si>
  <si>
    <t>井野</t>
    <rPh sb="0" eb="2">
      <t>イノ</t>
    </rPh>
    <phoneticPr fontId="2"/>
  </si>
  <si>
    <t>宇梶</t>
    <rPh sb="0" eb="2">
      <t>ウカジ</t>
    </rPh>
    <phoneticPr fontId="2"/>
  </si>
  <si>
    <t>聡太</t>
    <rPh sb="0" eb="2">
      <t>ソウタ</t>
    </rPh>
    <phoneticPr fontId="2"/>
  </si>
  <si>
    <t>ｳｶｼﾞ</t>
  </si>
  <si>
    <t>UKAJI</t>
  </si>
  <si>
    <t>2008.6.6</t>
  </si>
  <si>
    <t>奥田</t>
    <rPh sb="0" eb="2">
      <t>オクダ</t>
    </rPh>
    <phoneticPr fontId="2"/>
  </si>
  <si>
    <t>川上</t>
    <rPh sb="0" eb="2">
      <t>カワカミ</t>
    </rPh>
    <phoneticPr fontId="2"/>
  </si>
  <si>
    <t>有智</t>
    <rPh sb="0" eb="1">
      <t>ユウ</t>
    </rPh>
    <rPh sb="1" eb="2">
      <t>サトシ</t>
    </rPh>
    <phoneticPr fontId="2"/>
  </si>
  <si>
    <t>ｱﾘﾄﾓ</t>
  </si>
  <si>
    <t>Aritomo</t>
  </si>
  <si>
    <t>2008.6.30</t>
  </si>
  <si>
    <t>寛大</t>
    <rPh sb="0" eb="2">
      <t>カンダイ</t>
    </rPh>
    <phoneticPr fontId="2"/>
  </si>
  <si>
    <t>塩入</t>
    <rPh sb="0" eb="2">
      <t>シオイリ</t>
    </rPh>
    <phoneticPr fontId="2"/>
  </si>
  <si>
    <t>柊</t>
    <rPh sb="0" eb="1">
      <t>シュウ</t>
    </rPh>
    <phoneticPr fontId="2"/>
  </si>
  <si>
    <t>SHIOIRI</t>
  </si>
  <si>
    <t>Shu</t>
  </si>
  <si>
    <t>辻村</t>
    <rPh sb="0" eb="2">
      <t>ツジムラ</t>
    </rPh>
    <phoneticPr fontId="2"/>
  </si>
  <si>
    <t>総悟</t>
    <rPh sb="0" eb="2">
      <t>ソウゴ</t>
    </rPh>
    <phoneticPr fontId="2"/>
  </si>
  <si>
    <t>TSUJIMURA</t>
  </si>
  <si>
    <t>Sogo</t>
  </si>
  <si>
    <t>永田</t>
    <rPh sb="0" eb="2">
      <t>ナガタ</t>
    </rPh>
    <phoneticPr fontId="2"/>
  </si>
  <si>
    <t>佑翔</t>
    <rPh sb="0" eb="1">
      <t>ユウ</t>
    </rPh>
    <rPh sb="1" eb="2">
      <t>ショウ</t>
    </rPh>
    <phoneticPr fontId="2"/>
  </si>
  <si>
    <t>ﾅｶﾞﾀ</t>
  </si>
  <si>
    <t>NAGATA</t>
  </si>
  <si>
    <t>中野</t>
    <rPh sb="0" eb="2">
      <t>ナカノ</t>
    </rPh>
    <phoneticPr fontId="2"/>
  </si>
  <si>
    <t>瑛斗</t>
    <rPh sb="0" eb="2">
      <t>エイト</t>
    </rPh>
    <phoneticPr fontId="2"/>
  </si>
  <si>
    <t>2008.4.18</t>
  </si>
  <si>
    <t>友哉</t>
    <rPh sb="0" eb="2">
      <t>トモヤ</t>
    </rPh>
    <phoneticPr fontId="2"/>
  </si>
  <si>
    <t>2009.2.23</t>
  </si>
  <si>
    <t>橋田</t>
    <rPh sb="0" eb="2">
      <t>ハシダ</t>
    </rPh>
    <phoneticPr fontId="2"/>
  </si>
  <si>
    <t>幹大</t>
    <rPh sb="0" eb="2">
      <t>ミキヒロ</t>
    </rPh>
    <phoneticPr fontId="2"/>
  </si>
  <si>
    <t>ﾊｼﾀﾞ</t>
  </si>
  <si>
    <t>HASHIDA</t>
  </si>
  <si>
    <t>2008.7.30</t>
  </si>
  <si>
    <t>祥彦</t>
    <rPh sb="0" eb="1">
      <t>サチ</t>
    </rPh>
    <rPh sb="1" eb="2">
      <t>ヒコ</t>
    </rPh>
    <phoneticPr fontId="2"/>
  </si>
  <si>
    <t>ﾖｼﾋｺ</t>
  </si>
  <si>
    <t>Yoshihiko</t>
  </si>
  <si>
    <t>山越</t>
    <rPh sb="0" eb="2">
      <t>ヤマコシ</t>
    </rPh>
    <phoneticPr fontId="2"/>
  </si>
  <si>
    <t>源斗</t>
    <rPh sb="0" eb="1">
      <t>ゲン</t>
    </rPh>
    <rPh sb="1" eb="2">
      <t>ト</t>
    </rPh>
    <phoneticPr fontId="2"/>
  </si>
  <si>
    <t>ｹﾞﾝﾄ</t>
  </si>
  <si>
    <t>YAMAKOSHI</t>
  </si>
  <si>
    <t>Gento</t>
  </si>
  <si>
    <t>2009.3.10</t>
  </si>
  <si>
    <t>岩佐</t>
    <rPh sb="0" eb="2">
      <t>イワサ</t>
    </rPh>
    <phoneticPr fontId="2"/>
  </si>
  <si>
    <t>琉希亜</t>
    <rPh sb="0" eb="2">
      <t>リュウキ</t>
    </rPh>
    <rPh sb="2" eb="3">
      <t>ア</t>
    </rPh>
    <phoneticPr fontId="2"/>
  </si>
  <si>
    <t>ﾙｷｱ</t>
  </si>
  <si>
    <t>Rukia</t>
  </si>
  <si>
    <t>2009.9.26</t>
  </si>
  <si>
    <t>沖野</t>
    <rPh sb="0" eb="2">
      <t>オキノ</t>
    </rPh>
    <phoneticPr fontId="2"/>
  </si>
  <si>
    <t>伶</t>
    <rPh sb="0" eb="1">
      <t>レイ</t>
    </rPh>
    <phoneticPr fontId="2"/>
  </si>
  <si>
    <t>ｵｷﾉ</t>
  </si>
  <si>
    <t>OKINO</t>
  </si>
  <si>
    <t>2009.11.26</t>
  </si>
  <si>
    <t>岸</t>
    <rPh sb="0" eb="1">
      <t>キシ</t>
    </rPh>
    <phoneticPr fontId="2"/>
  </si>
  <si>
    <t>瑛知</t>
    <rPh sb="0" eb="1">
      <t>エイ</t>
    </rPh>
    <rPh sb="1" eb="2">
      <t>チ</t>
    </rPh>
    <phoneticPr fontId="2"/>
  </si>
  <si>
    <t>ｷｼ</t>
  </si>
  <si>
    <t>ｴｲﾁ</t>
  </si>
  <si>
    <t>KISHI</t>
  </si>
  <si>
    <t>Eichi</t>
  </si>
  <si>
    <t>金髙</t>
    <rPh sb="0" eb="1">
      <t>キム</t>
    </rPh>
    <rPh sb="1" eb="2">
      <t>タカ</t>
    </rPh>
    <phoneticPr fontId="2"/>
  </si>
  <si>
    <t>駿佑</t>
    <rPh sb="0" eb="2">
      <t>シュンスケ</t>
    </rPh>
    <phoneticPr fontId="2"/>
  </si>
  <si>
    <t>久保田</t>
    <rPh sb="0" eb="3">
      <t>クボタ</t>
    </rPh>
    <phoneticPr fontId="2"/>
  </si>
  <si>
    <t>凪冴</t>
    <rPh sb="0" eb="1">
      <t>ナギ</t>
    </rPh>
    <rPh sb="1" eb="2">
      <t>サエ</t>
    </rPh>
    <phoneticPr fontId="2"/>
  </si>
  <si>
    <t>2010.2.27</t>
  </si>
  <si>
    <t>樹</t>
    <rPh sb="0" eb="1">
      <t>イツキ</t>
    </rPh>
    <phoneticPr fontId="2"/>
  </si>
  <si>
    <t>篠原</t>
    <rPh sb="0" eb="2">
      <t>シノハラ</t>
    </rPh>
    <phoneticPr fontId="2"/>
  </si>
  <si>
    <t>蒼司</t>
    <rPh sb="0" eb="1">
      <t>アオ</t>
    </rPh>
    <rPh sb="1" eb="2">
      <t>ツカサ</t>
    </rPh>
    <phoneticPr fontId="2"/>
  </si>
  <si>
    <t>SHINOHARA</t>
  </si>
  <si>
    <t>Soshi</t>
  </si>
  <si>
    <t>2009.4.7</t>
  </si>
  <si>
    <t>島影</t>
    <rPh sb="0" eb="2">
      <t>シマカゲ</t>
    </rPh>
    <phoneticPr fontId="2"/>
  </si>
  <si>
    <t>龍</t>
    <rPh sb="0" eb="1">
      <t>リュウ</t>
    </rPh>
    <phoneticPr fontId="2"/>
  </si>
  <si>
    <t>ｼﾏｶｹﾞ</t>
  </si>
  <si>
    <t>SHIMAKAGE</t>
  </si>
  <si>
    <t>涼介</t>
    <rPh sb="0" eb="2">
      <t>リョウスケ</t>
    </rPh>
    <phoneticPr fontId="2"/>
  </si>
  <si>
    <t>竹下</t>
    <rPh sb="0" eb="2">
      <t>タケシタ</t>
    </rPh>
    <phoneticPr fontId="2"/>
  </si>
  <si>
    <t>誠馬</t>
    <rPh sb="0" eb="1">
      <t>マコト</t>
    </rPh>
    <rPh sb="1" eb="2">
      <t>ウマ</t>
    </rPh>
    <phoneticPr fontId="2"/>
  </si>
  <si>
    <t>ﾀｹｼﾀ</t>
  </si>
  <si>
    <t>ｾｲﾏ</t>
  </si>
  <si>
    <t>TAKESHITA</t>
  </si>
  <si>
    <t>Seima</t>
  </si>
  <si>
    <t>瑛介</t>
    <rPh sb="0" eb="1">
      <t>エイ</t>
    </rPh>
    <rPh sb="1" eb="2">
      <t>カイ</t>
    </rPh>
    <phoneticPr fontId="2"/>
  </si>
  <si>
    <t>2009.9.11</t>
  </si>
  <si>
    <t>平古場</t>
    <rPh sb="0" eb="2">
      <t>ヒラコ</t>
    </rPh>
    <rPh sb="2" eb="3">
      <t>バ</t>
    </rPh>
    <phoneticPr fontId="2"/>
  </si>
  <si>
    <t>ﾋﾗｺﾊﾞ</t>
  </si>
  <si>
    <t>HIRAKOBA</t>
  </si>
  <si>
    <t>笛田</t>
    <rPh sb="0" eb="2">
      <t>フエタ</t>
    </rPh>
    <phoneticPr fontId="2"/>
  </si>
  <si>
    <t>祐成</t>
    <rPh sb="0" eb="1">
      <t>ユウ</t>
    </rPh>
    <rPh sb="1" eb="2">
      <t>シゲル</t>
    </rPh>
    <phoneticPr fontId="2"/>
  </si>
  <si>
    <t>ﾌｴﾀﾞ</t>
  </si>
  <si>
    <t>FUEDA</t>
  </si>
  <si>
    <t>2009.8.15</t>
  </si>
  <si>
    <t>阿部</t>
    <rPh sb="0" eb="2">
      <t>アベ</t>
    </rPh>
    <phoneticPr fontId="9"/>
  </si>
  <si>
    <t>楓大</t>
    <rPh sb="0" eb="1">
      <t>カエデ</t>
    </rPh>
    <rPh sb="1" eb="2">
      <t>ダイ</t>
    </rPh>
    <phoneticPr fontId="9"/>
  </si>
  <si>
    <t>ﾌｳﾀ</t>
  </si>
  <si>
    <t>Futa</t>
  </si>
  <si>
    <t>2008.6.23</t>
  </si>
  <si>
    <t>五十嵐</t>
    <rPh sb="0" eb="3">
      <t>イガラシ</t>
    </rPh>
    <phoneticPr fontId="9"/>
  </si>
  <si>
    <t>瑛信</t>
    <rPh sb="0" eb="1">
      <t>エイ</t>
    </rPh>
    <rPh sb="1" eb="2">
      <t>シン</t>
    </rPh>
    <phoneticPr fontId="9"/>
  </si>
  <si>
    <t>ｲｶﾗｼ</t>
  </si>
  <si>
    <t>ｴｲｼﾝ</t>
  </si>
  <si>
    <t>IKARASHI</t>
  </si>
  <si>
    <t>Eishin</t>
  </si>
  <si>
    <t>2009.4.1</t>
  </si>
  <si>
    <t>小川</t>
    <rPh sb="0" eb="2">
      <t>オガワ</t>
    </rPh>
    <phoneticPr fontId="9"/>
  </si>
  <si>
    <t>和真</t>
    <rPh sb="0" eb="2">
      <t>カズマ</t>
    </rPh>
    <phoneticPr fontId="9"/>
  </si>
  <si>
    <t>2008.4.29</t>
  </si>
  <si>
    <t>香取</t>
    <rPh sb="0" eb="2">
      <t>カトリ</t>
    </rPh>
    <phoneticPr fontId="9"/>
  </si>
  <si>
    <t>佑紀</t>
    <rPh sb="0" eb="2">
      <t>ユウキ</t>
    </rPh>
    <phoneticPr fontId="9"/>
  </si>
  <si>
    <t>金林</t>
    <rPh sb="0" eb="1">
      <t>カネ</t>
    </rPh>
    <rPh sb="1" eb="2">
      <t>ハヤシ</t>
    </rPh>
    <phoneticPr fontId="9"/>
  </si>
  <si>
    <t>潤橙</t>
    <rPh sb="0" eb="1">
      <t>ジュン</t>
    </rPh>
    <rPh sb="1" eb="2">
      <t>トウ</t>
    </rPh>
    <phoneticPr fontId="9"/>
  </si>
  <si>
    <t>ｶﾈﾊﾞﾔｼ</t>
  </si>
  <si>
    <t>KANEBAYASHI</t>
  </si>
  <si>
    <t>2008.5.13</t>
  </si>
  <si>
    <t>國武</t>
    <rPh sb="0" eb="2">
      <t>クニタケ</t>
    </rPh>
    <phoneticPr fontId="9"/>
  </si>
  <si>
    <t>健</t>
    <rPh sb="0" eb="1">
      <t>ケン</t>
    </rPh>
    <phoneticPr fontId="9"/>
  </si>
  <si>
    <t>ｸﾆﾀｹ</t>
  </si>
  <si>
    <t>KUNITAKE</t>
  </si>
  <si>
    <t>2008.7.2</t>
  </si>
  <si>
    <t>後藤</t>
    <rPh sb="0" eb="2">
      <t>ゴトウ</t>
    </rPh>
    <phoneticPr fontId="9"/>
  </si>
  <si>
    <t>駿介</t>
    <rPh sb="0" eb="2">
      <t>シュンスケ</t>
    </rPh>
    <phoneticPr fontId="9"/>
  </si>
  <si>
    <t>GOTOH</t>
  </si>
  <si>
    <t>2008.12.6</t>
  </si>
  <si>
    <t>佐藤</t>
    <rPh sb="0" eb="2">
      <t>サトウ</t>
    </rPh>
    <phoneticPr fontId="9"/>
  </si>
  <si>
    <t>樂</t>
    <rPh sb="0" eb="1">
      <t>ガク</t>
    </rPh>
    <phoneticPr fontId="9"/>
  </si>
  <si>
    <t>沢田</t>
    <rPh sb="0" eb="2">
      <t>サワダ</t>
    </rPh>
    <phoneticPr fontId="9"/>
  </si>
  <si>
    <t>健悟</t>
    <rPh sb="0" eb="2">
      <t>ケンゴ</t>
    </rPh>
    <phoneticPr fontId="9"/>
  </si>
  <si>
    <t>新間</t>
    <rPh sb="0" eb="2">
      <t>シンマ</t>
    </rPh>
    <phoneticPr fontId="9"/>
  </si>
  <si>
    <t>陽斗</t>
    <rPh sb="0" eb="1">
      <t>ヨウ</t>
    </rPh>
    <rPh sb="1" eb="2">
      <t>ト</t>
    </rPh>
    <phoneticPr fontId="9"/>
  </si>
  <si>
    <t>ｼﾝﾏ</t>
  </si>
  <si>
    <t>SHINMA</t>
  </si>
  <si>
    <t>2009.1.26</t>
  </si>
  <si>
    <t>髙岡</t>
    <rPh sb="0" eb="2">
      <t>タカオカ</t>
    </rPh>
    <phoneticPr fontId="9"/>
  </si>
  <si>
    <t>歩太</t>
    <rPh sb="0" eb="1">
      <t>アユミ</t>
    </rPh>
    <rPh sb="1" eb="2">
      <t>タ</t>
    </rPh>
    <phoneticPr fontId="9"/>
  </si>
  <si>
    <t>ﾀｶｵｶ</t>
  </si>
  <si>
    <t>ｱﾕﾀ</t>
  </si>
  <si>
    <t>TAKAOKA</t>
  </si>
  <si>
    <t>Ayuta</t>
  </si>
  <si>
    <t>寺川</t>
    <rPh sb="0" eb="2">
      <t>テラカワ</t>
    </rPh>
    <phoneticPr fontId="9"/>
  </si>
  <si>
    <t>成海</t>
    <rPh sb="0" eb="1">
      <t>セイ</t>
    </rPh>
    <rPh sb="1" eb="2">
      <t>ウミ</t>
    </rPh>
    <phoneticPr fontId="9"/>
  </si>
  <si>
    <t>ﾃﾗｶﾜ</t>
  </si>
  <si>
    <t>TERAKAWA</t>
  </si>
  <si>
    <t>Narumi</t>
  </si>
  <si>
    <t>2008.8.29</t>
  </si>
  <si>
    <t>西村</t>
    <rPh sb="0" eb="2">
      <t>ニシムラ</t>
    </rPh>
    <phoneticPr fontId="9"/>
  </si>
  <si>
    <t>太一</t>
    <rPh sb="0" eb="2">
      <t>タイチ</t>
    </rPh>
    <phoneticPr fontId="9"/>
  </si>
  <si>
    <t>西山</t>
    <rPh sb="0" eb="2">
      <t>ニシヤマ</t>
    </rPh>
    <phoneticPr fontId="9"/>
  </si>
  <si>
    <t>祐治</t>
    <rPh sb="0" eb="2">
      <t>ユウジ</t>
    </rPh>
    <phoneticPr fontId="9"/>
  </si>
  <si>
    <t>村田</t>
    <rPh sb="0" eb="2">
      <t>ムラタ</t>
    </rPh>
    <phoneticPr fontId="9"/>
  </si>
  <si>
    <t>大知</t>
    <rPh sb="0" eb="2">
      <t>ダイチ</t>
    </rPh>
    <phoneticPr fontId="9"/>
  </si>
  <si>
    <t>山口</t>
    <rPh sb="0" eb="2">
      <t>ヤマグチ</t>
    </rPh>
    <phoneticPr fontId="9"/>
  </si>
  <si>
    <t>蕉</t>
    <rPh sb="0" eb="1">
      <t>ショウ</t>
    </rPh>
    <phoneticPr fontId="9"/>
  </si>
  <si>
    <t>2009.2.17</t>
  </si>
  <si>
    <t>布施</t>
    <rPh sb="0" eb="2">
      <t>フセ</t>
    </rPh>
    <phoneticPr fontId="2"/>
  </si>
  <si>
    <t>ﾌｾ</t>
  </si>
  <si>
    <t>FUSE</t>
  </si>
  <si>
    <t>宮久地</t>
    <rPh sb="0" eb="3">
      <t>ミヤクジ</t>
    </rPh>
    <phoneticPr fontId="2"/>
  </si>
  <si>
    <t>泰成</t>
    <rPh sb="0" eb="2">
      <t>ヤスナリ</t>
    </rPh>
    <phoneticPr fontId="2"/>
  </si>
  <si>
    <t>ﾐﾔｸｼﾞ</t>
  </si>
  <si>
    <t>MIYAKUJI</t>
  </si>
  <si>
    <t>柳澤</t>
    <rPh sb="0" eb="2">
      <t>ヤナギサワ</t>
    </rPh>
    <phoneticPr fontId="2"/>
  </si>
  <si>
    <t>ﾔﾅｷﾞｻﾜ</t>
  </si>
  <si>
    <t>YANAGISAWA</t>
  </si>
  <si>
    <t>相川</t>
    <rPh sb="0" eb="2">
      <t>アイカワ</t>
    </rPh>
    <phoneticPr fontId="2"/>
  </si>
  <si>
    <t>2009.8.21</t>
  </si>
  <si>
    <t>會田</t>
    <rPh sb="0" eb="2">
      <t>アイダ</t>
    </rPh>
    <phoneticPr fontId="2"/>
  </si>
  <si>
    <t>晟侍</t>
    <rPh sb="0" eb="1">
      <t>セイ</t>
    </rPh>
    <rPh sb="1" eb="2">
      <t>サムライ</t>
    </rPh>
    <phoneticPr fontId="2"/>
  </si>
  <si>
    <t>ｱｲﾀﾞ</t>
  </si>
  <si>
    <t>AIDA</t>
  </si>
  <si>
    <t>Jouji</t>
  </si>
  <si>
    <t>犬股</t>
    <rPh sb="0" eb="1">
      <t>イヌ</t>
    </rPh>
    <rPh sb="1" eb="2">
      <t>マタ</t>
    </rPh>
    <phoneticPr fontId="2"/>
  </si>
  <si>
    <t>一紗</t>
    <rPh sb="0" eb="2">
      <t>イッサ</t>
    </rPh>
    <phoneticPr fontId="2"/>
  </si>
  <si>
    <t>ｲﾇﾏﾀ</t>
  </si>
  <si>
    <t>INUMATA</t>
  </si>
  <si>
    <t>太田</t>
    <rPh sb="0" eb="2">
      <t>オオタ</t>
    </rPh>
    <phoneticPr fontId="2"/>
  </si>
  <si>
    <t>安龍</t>
    <rPh sb="0" eb="1">
      <t>アン</t>
    </rPh>
    <rPh sb="1" eb="2">
      <t>リュウ</t>
    </rPh>
    <phoneticPr fontId="2"/>
  </si>
  <si>
    <t>ｱﾝﾘ</t>
  </si>
  <si>
    <t>Anri</t>
  </si>
  <si>
    <t>桒島</t>
    <rPh sb="0" eb="2">
      <t>クワジマ</t>
    </rPh>
    <phoneticPr fontId="2"/>
  </si>
  <si>
    <t>ｸﾜｼﾞﾏ</t>
  </si>
  <si>
    <t>KUWAJIMA</t>
  </si>
  <si>
    <t>2010.3.5</t>
  </si>
  <si>
    <t>須賀</t>
    <rPh sb="0" eb="2">
      <t>スガ</t>
    </rPh>
    <phoneticPr fontId="2"/>
  </si>
  <si>
    <t>凛音</t>
    <rPh sb="0" eb="1">
      <t>リン</t>
    </rPh>
    <rPh sb="1" eb="2">
      <t>オト</t>
    </rPh>
    <phoneticPr fontId="2"/>
  </si>
  <si>
    <t>ｽｶﾞ</t>
  </si>
  <si>
    <t>SUGA</t>
  </si>
  <si>
    <t>2009.11.2</t>
  </si>
  <si>
    <t>對中</t>
    <rPh sb="0" eb="1">
      <t>タイ</t>
    </rPh>
    <rPh sb="1" eb="2">
      <t>ナカ</t>
    </rPh>
    <phoneticPr fontId="2"/>
  </si>
  <si>
    <t>奏太</t>
    <rPh sb="0" eb="1">
      <t>ソウ</t>
    </rPh>
    <rPh sb="1" eb="2">
      <t>タ</t>
    </rPh>
    <phoneticPr fontId="2"/>
  </si>
  <si>
    <t>ﾀｲﾅｶ</t>
  </si>
  <si>
    <t>TAINAKA</t>
  </si>
  <si>
    <t>天水</t>
    <rPh sb="0" eb="2">
      <t>テンスイ</t>
    </rPh>
    <phoneticPr fontId="2"/>
  </si>
  <si>
    <t>晶人</t>
    <rPh sb="0" eb="2">
      <t>アキヒト</t>
    </rPh>
    <phoneticPr fontId="2"/>
  </si>
  <si>
    <t>ﾃﾝﾐｽﾞ</t>
  </si>
  <si>
    <t>TENMIZU</t>
  </si>
  <si>
    <t>凜空</t>
    <rPh sb="0" eb="1">
      <t>リン</t>
    </rPh>
    <rPh sb="1" eb="2">
      <t>ソラ</t>
    </rPh>
    <phoneticPr fontId="2"/>
  </si>
  <si>
    <t>平島</t>
    <rPh sb="0" eb="2">
      <t>ヒラシマ</t>
    </rPh>
    <phoneticPr fontId="2"/>
  </si>
  <si>
    <t>結仁</t>
    <rPh sb="0" eb="1">
      <t>ユ</t>
    </rPh>
    <rPh sb="1" eb="2">
      <t>ジン</t>
    </rPh>
    <phoneticPr fontId="2"/>
  </si>
  <si>
    <t>ﾋﾗｼﾏ</t>
  </si>
  <si>
    <t>HIRASHIMA</t>
  </si>
  <si>
    <t>2009.11.25</t>
  </si>
  <si>
    <t>若林</t>
    <rPh sb="0" eb="2">
      <t>ワカバヤシ</t>
    </rPh>
    <phoneticPr fontId="2"/>
  </si>
  <si>
    <t>冬真</t>
    <rPh sb="0" eb="2">
      <t>トウマ</t>
    </rPh>
    <phoneticPr fontId="2"/>
  </si>
  <si>
    <t>2010.1.4</t>
  </si>
  <si>
    <t>稲葉</t>
    <rPh sb="0" eb="2">
      <t>イナバ</t>
    </rPh>
    <phoneticPr fontId="2"/>
  </si>
  <si>
    <t>力</t>
    <rPh sb="0" eb="1">
      <t>リキ</t>
    </rPh>
    <phoneticPr fontId="2"/>
  </si>
  <si>
    <t>2009.3.12</t>
  </si>
  <si>
    <t>OTA</t>
  </si>
  <si>
    <t>島田</t>
    <rPh sb="0" eb="2">
      <t>シマダ</t>
    </rPh>
    <phoneticPr fontId="2"/>
  </si>
  <si>
    <t>詢也</t>
    <rPh sb="0" eb="1">
      <t>シュン</t>
    </rPh>
    <rPh sb="1" eb="2">
      <t>ナリ</t>
    </rPh>
    <phoneticPr fontId="2"/>
  </si>
  <si>
    <t>宮下</t>
    <rPh sb="0" eb="2">
      <t>ミヤシタ</t>
    </rPh>
    <phoneticPr fontId="2"/>
  </si>
  <si>
    <t>智貴</t>
    <rPh sb="0" eb="2">
      <t>トモキ</t>
    </rPh>
    <phoneticPr fontId="2"/>
  </si>
  <si>
    <t>MIYASHITA</t>
  </si>
  <si>
    <t>2008.10.21</t>
  </si>
  <si>
    <t>百木</t>
    <rPh sb="0" eb="2">
      <t>モモキ</t>
    </rPh>
    <phoneticPr fontId="2"/>
  </si>
  <si>
    <t>廉翔</t>
    <rPh sb="0" eb="1">
      <t>レン</t>
    </rPh>
    <rPh sb="1" eb="2">
      <t>ショウ</t>
    </rPh>
    <phoneticPr fontId="2"/>
  </si>
  <si>
    <t>ﾓﾓｷ</t>
  </si>
  <si>
    <t>ﾚﾝﾄ</t>
  </si>
  <si>
    <t>MOMOKI</t>
  </si>
  <si>
    <t>Rento</t>
  </si>
  <si>
    <t>矢口</t>
    <rPh sb="0" eb="2">
      <t>ヤグチ</t>
    </rPh>
    <phoneticPr fontId="2"/>
  </si>
  <si>
    <t>匠</t>
    <rPh sb="0" eb="1">
      <t>タクミ</t>
    </rPh>
    <phoneticPr fontId="2"/>
  </si>
  <si>
    <t>2008.11.16</t>
  </si>
  <si>
    <t>山賀</t>
    <rPh sb="0" eb="2">
      <t>ヤマガ</t>
    </rPh>
    <phoneticPr fontId="2"/>
  </si>
  <si>
    <t>ﾔﾏｶﾞ</t>
  </si>
  <si>
    <t>YAMAGA</t>
  </si>
  <si>
    <t>2009.3.11</t>
  </si>
  <si>
    <t>赤津</t>
    <rPh sb="0" eb="1">
      <t>アカ</t>
    </rPh>
    <rPh sb="1" eb="2">
      <t>ツ</t>
    </rPh>
    <phoneticPr fontId="2"/>
  </si>
  <si>
    <t>和也</t>
    <rPh sb="0" eb="2">
      <t>カズヤ</t>
    </rPh>
    <phoneticPr fontId="2"/>
  </si>
  <si>
    <t>ｱｶﾂ</t>
  </si>
  <si>
    <t>AKATSU</t>
  </si>
  <si>
    <t>2009.4.9</t>
  </si>
  <si>
    <t>大野</t>
    <rPh sb="0" eb="2">
      <t>オオノ</t>
    </rPh>
    <phoneticPr fontId="2"/>
  </si>
  <si>
    <t>伸二郎</t>
    <rPh sb="0" eb="3">
      <t>シンジロウ</t>
    </rPh>
    <phoneticPr fontId="2"/>
  </si>
  <si>
    <t>ｼﾝｼﾞﾛｳ</t>
  </si>
  <si>
    <t>Shinjiro</t>
  </si>
  <si>
    <t>神村</t>
    <rPh sb="0" eb="2">
      <t>カミムラ</t>
    </rPh>
    <phoneticPr fontId="2"/>
  </si>
  <si>
    <t>和輝</t>
    <rPh sb="0" eb="1">
      <t>カズ</t>
    </rPh>
    <rPh sb="1" eb="2">
      <t>カガヤ</t>
    </rPh>
    <phoneticPr fontId="2"/>
  </si>
  <si>
    <t>ｶﾐﾑﾗ</t>
  </si>
  <si>
    <t>KAMIMURA</t>
  </si>
  <si>
    <t>河津</t>
    <rPh sb="0" eb="2">
      <t>カワヅ</t>
    </rPh>
    <phoneticPr fontId="2"/>
  </si>
  <si>
    <t>颯汰</t>
    <rPh sb="0" eb="2">
      <t>ソウタ</t>
    </rPh>
    <phoneticPr fontId="2"/>
  </si>
  <si>
    <t>2009.5.10</t>
  </si>
  <si>
    <t>塩澤</t>
    <rPh sb="0" eb="2">
      <t>シオザワ</t>
    </rPh>
    <phoneticPr fontId="2"/>
  </si>
  <si>
    <t>健泰郎</t>
    <rPh sb="0" eb="1">
      <t>ケン</t>
    </rPh>
    <rPh sb="1" eb="3">
      <t>ヤスロウ</t>
    </rPh>
    <phoneticPr fontId="2"/>
  </si>
  <si>
    <t>ｼｵｻﾞﾜ</t>
  </si>
  <si>
    <t>SHIOZAWA</t>
  </si>
  <si>
    <t>Kentaro</t>
  </si>
  <si>
    <t>玉置</t>
    <rPh sb="0" eb="2">
      <t>タマオキ</t>
    </rPh>
    <phoneticPr fontId="2"/>
  </si>
  <si>
    <t>篤</t>
    <rPh sb="0" eb="1">
      <t>アツシ</t>
    </rPh>
    <phoneticPr fontId="2"/>
  </si>
  <si>
    <t>2009.9.17</t>
  </si>
  <si>
    <t>永野</t>
    <rPh sb="0" eb="2">
      <t>ナガノ</t>
    </rPh>
    <phoneticPr fontId="2"/>
  </si>
  <si>
    <t>央樹</t>
    <rPh sb="0" eb="1">
      <t>オウ</t>
    </rPh>
    <rPh sb="1" eb="2">
      <t>キ</t>
    </rPh>
    <phoneticPr fontId="2"/>
  </si>
  <si>
    <t>2009.10.4</t>
  </si>
  <si>
    <t>中林</t>
    <rPh sb="0" eb="2">
      <t>ナカバヤシ</t>
    </rPh>
    <phoneticPr fontId="2"/>
  </si>
  <si>
    <t>喜</t>
    <rPh sb="0" eb="1">
      <t>ヨロコ</t>
    </rPh>
    <phoneticPr fontId="2"/>
  </si>
  <si>
    <t>ﾅｶﾊﾞﾔｼ</t>
  </si>
  <si>
    <t>ﾖｼ</t>
  </si>
  <si>
    <t>NAKABAYASHI</t>
  </si>
  <si>
    <t>Yoshi</t>
  </si>
  <si>
    <t>司</t>
    <rPh sb="0" eb="1">
      <t>ツカサ</t>
    </rPh>
    <phoneticPr fontId="2"/>
  </si>
  <si>
    <t>2009.8.6</t>
  </si>
  <si>
    <t>山根</t>
    <rPh sb="0" eb="2">
      <t>ヤマネ</t>
    </rPh>
    <phoneticPr fontId="2"/>
  </si>
  <si>
    <t>洋輝</t>
    <rPh sb="0" eb="1">
      <t>ヨウ</t>
    </rPh>
    <rPh sb="1" eb="2">
      <t>カガヤ</t>
    </rPh>
    <phoneticPr fontId="2"/>
  </si>
  <si>
    <t>ﾔﾏﾈ</t>
  </si>
  <si>
    <t>YAMANE</t>
  </si>
  <si>
    <t>2010.2.23</t>
  </si>
  <si>
    <t>赤嶺</t>
    <rPh sb="0" eb="2">
      <t>アカミネ</t>
    </rPh>
    <phoneticPr fontId="2"/>
  </si>
  <si>
    <t>海</t>
    <rPh sb="0" eb="1">
      <t>カイ</t>
    </rPh>
    <phoneticPr fontId="2"/>
  </si>
  <si>
    <t>ｱｶﾐﾈ</t>
  </si>
  <si>
    <t>AKAMINE</t>
  </si>
  <si>
    <t>2008.5.11</t>
  </si>
  <si>
    <t>大和田</t>
    <rPh sb="0" eb="3">
      <t>オオワダ</t>
    </rPh>
    <phoneticPr fontId="2"/>
  </si>
  <si>
    <t>琳太郎</t>
    <rPh sb="0" eb="1">
      <t>リン</t>
    </rPh>
    <rPh sb="1" eb="3">
      <t>タロウ</t>
    </rPh>
    <phoneticPr fontId="2"/>
  </si>
  <si>
    <t>ｵｵﾜﾀﾞ</t>
  </si>
  <si>
    <t>OWADA</t>
  </si>
  <si>
    <t>片根</t>
    <rPh sb="0" eb="1">
      <t>カタ</t>
    </rPh>
    <rPh sb="1" eb="2">
      <t>ネ</t>
    </rPh>
    <phoneticPr fontId="2"/>
  </si>
  <si>
    <t>陸渡</t>
    <rPh sb="0" eb="1">
      <t>リク</t>
    </rPh>
    <rPh sb="1" eb="2">
      <t>ワタ</t>
    </rPh>
    <phoneticPr fontId="2"/>
  </si>
  <si>
    <t>ｶﾀﾈ</t>
  </si>
  <si>
    <t>KATANE</t>
  </si>
  <si>
    <t>2008.5.18</t>
  </si>
  <si>
    <t>航太</t>
    <rPh sb="0" eb="2">
      <t>コウタ</t>
    </rPh>
    <phoneticPr fontId="2"/>
  </si>
  <si>
    <t>2008.4.24</t>
  </si>
  <si>
    <t>深田</t>
    <rPh sb="0" eb="2">
      <t>フカダ</t>
    </rPh>
    <phoneticPr fontId="2"/>
  </si>
  <si>
    <t>健介</t>
    <rPh sb="0" eb="2">
      <t>ケンスケ</t>
    </rPh>
    <phoneticPr fontId="2"/>
  </si>
  <si>
    <t>ﾌｶﾀﾞ</t>
  </si>
  <si>
    <t>FUKADA</t>
  </si>
  <si>
    <t>マーレー</t>
  </si>
  <si>
    <t>亜嵐</t>
    <rPh sb="0" eb="1">
      <t>ア</t>
    </rPh>
    <rPh sb="1" eb="2">
      <t>ラン</t>
    </rPh>
    <phoneticPr fontId="2"/>
  </si>
  <si>
    <t>ﾏｰﾚｰ</t>
  </si>
  <si>
    <t>ｱﾗﾝ</t>
  </si>
  <si>
    <t>MURRAY</t>
  </si>
  <si>
    <t>Alan</t>
  </si>
  <si>
    <t>颯太朗</t>
    <rPh sb="0" eb="1">
      <t>ソウ</t>
    </rPh>
    <rPh sb="1" eb="3">
      <t>タロウ</t>
    </rPh>
    <phoneticPr fontId="2"/>
  </si>
  <si>
    <t>伊東</t>
    <rPh sb="0" eb="2">
      <t>イトウ</t>
    </rPh>
    <phoneticPr fontId="2"/>
  </si>
  <si>
    <t>和眞</t>
    <rPh sb="0" eb="1">
      <t>カズ</t>
    </rPh>
    <rPh sb="1" eb="2">
      <t>マ</t>
    </rPh>
    <phoneticPr fontId="2"/>
  </si>
  <si>
    <t>久我</t>
    <rPh sb="0" eb="2">
      <t>クガ</t>
    </rPh>
    <phoneticPr fontId="2"/>
  </si>
  <si>
    <t>真聖</t>
    <rPh sb="0" eb="1">
      <t>シン</t>
    </rPh>
    <rPh sb="1" eb="2">
      <t>セイ</t>
    </rPh>
    <phoneticPr fontId="2"/>
  </si>
  <si>
    <t>ｸｶﾞ</t>
  </si>
  <si>
    <t>KUGA</t>
  </si>
  <si>
    <t>2010.2.6</t>
  </si>
  <si>
    <t>濵口</t>
    <rPh sb="0" eb="2">
      <t>ハマグチ</t>
    </rPh>
    <phoneticPr fontId="2"/>
  </si>
  <si>
    <t>莉空</t>
    <rPh sb="0" eb="1">
      <t>リ</t>
    </rPh>
    <rPh sb="1" eb="2">
      <t>ソラ</t>
    </rPh>
    <phoneticPr fontId="2"/>
  </si>
  <si>
    <t>ﾊﾏｸﾞﾁ</t>
  </si>
  <si>
    <t>HAMAGUCHI</t>
  </si>
  <si>
    <t>ﾏｯｷﾝﾀｲﾔｰ</t>
  </si>
  <si>
    <t>海偉</t>
    <rPh sb="0" eb="1">
      <t>ウミ</t>
    </rPh>
    <rPh sb="1" eb="2">
      <t>イ</t>
    </rPh>
    <phoneticPr fontId="2"/>
  </si>
  <si>
    <t>MACINTYRE</t>
  </si>
  <si>
    <t>2009.12.24</t>
  </si>
  <si>
    <t>美﨑</t>
    <rPh sb="0" eb="1">
      <t>ミ</t>
    </rPh>
    <rPh sb="1" eb="2">
      <t>サキ</t>
    </rPh>
    <phoneticPr fontId="2"/>
  </si>
  <si>
    <t>2009.6.26</t>
  </si>
  <si>
    <t>田原</t>
    <rPh sb="0" eb="2">
      <t>タバラ</t>
    </rPh>
    <phoneticPr fontId="2"/>
  </si>
  <si>
    <t>羚史</t>
    <rPh sb="0" eb="1">
      <t>レイ</t>
    </rPh>
    <rPh sb="1" eb="2">
      <t>シ</t>
    </rPh>
    <phoneticPr fontId="2"/>
  </si>
  <si>
    <t>ﾀﾊﾞﾗ</t>
  </si>
  <si>
    <t>TABARA</t>
  </si>
  <si>
    <t>Reiji</t>
  </si>
  <si>
    <t>板倉</t>
    <rPh sb="0" eb="2">
      <t>イタクラ</t>
    </rPh>
    <phoneticPr fontId="2"/>
  </si>
  <si>
    <t>大賀</t>
    <rPh sb="0" eb="2">
      <t>タイガ</t>
    </rPh>
    <phoneticPr fontId="2"/>
  </si>
  <si>
    <t>2008.12.31</t>
  </si>
  <si>
    <t>横間</t>
    <rPh sb="0" eb="2">
      <t>ヨコマ</t>
    </rPh>
    <phoneticPr fontId="2"/>
  </si>
  <si>
    <t>健</t>
    <rPh sb="0" eb="1">
      <t>タケル</t>
    </rPh>
    <phoneticPr fontId="2"/>
  </si>
  <si>
    <t>ﾖｺﾏ</t>
  </si>
  <si>
    <t>YOKOMA</t>
  </si>
  <si>
    <t>村尾</t>
    <rPh sb="0" eb="2">
      <t>ムラオ</t>
    </rPh>
    <phoneticPr fontId="2"/>
  </si>
  <si>
    <t>和哉</t>
    <rPh sb="0" eb="1">
      <t>カズ</t>
    </rPh>
    <rPh sb="1" eb="2">
      <t>ヤ</t>
    </rPh>
    <phoneticPr fontId="2"/>
  </si>
  <si>
    <t>山崎</t>
    <rPh sb="0" eb="2">
      <t>ヤマザキ</t>
    </rPh>
    <phoneticPr fontId="2"/>
  </si>
  <si>
    <t>陽向</t>
    <rPh sb="0" eb="1">
      <t>ヒナタ</t>
    </rPh>
    <rPh sb="1" eb="2">
      <t>ム</t>
    </rPh>
    <phoneticPr fontId="2"/>
  </si>
  <si>
    <t>2009.9.12</t>
  </si>
  <si>
    <t>石塚</t>
    <rPh sb="0" eb="2">
      <t>イシヅカ</t>
    </rPh>
    <phoneticPr fontId="2"/>
  </si>
  <si>
    <t>琉聖</t>
    <rPh sb="0" eb="1">
      <t>リュウ</t>
    </rPh>
    <rPh sb="1" eb="2">
      <t>ヒジリ</t>
    </rPh>
    <phoneticPr fontId="2"/>
  </si>
  <si>
    <t>ISHIZUKA</t>
  </si>
  <si>
    <t>2010.6.2</t>
  </si>
  <si>
    <t>上原</t>
    <rPh sb="0" eb="2">
      <t>ウエハラ</t>
    </rPh>
    <phoneticPr fontId="2"/>
  </si>
  <si>
    <t>璃久</t>
    <rPh sb="0" eb="2">
      <t>リク</t>
    </rPh>
    <phoneticPr fontId="2"/>
  </si>
  <si>
    <t>2010.9.20</t>
  </si>
  <si>
    <t>嘉悦</t>
    <rPh sb="0" eb="1">
      <t>カ</t>
    </rPh>
    <rPh sb="1" eb="2">
      <t>エツ</t>
    </rPh>
    <phoneticPr fontId="2"/>
  </si>
  <si>
    <t>伯</t>
    <rPh sb="0" eb="1">
      <t>ハク</t>
    </rPh>
    <phoneticPr fontId="2"/>
  </si>
  <si>
    <t>ｶｴﾂ</t>
  </si>
  <si>
    <t>ﾊｸ</t>
  </si>
  <si>
    <t>KAETSU</t>
  </si>
  <si>
    <t>Haku</t>
  </si>
  <si>
    <t>2010.7.5</t>
  </si>
  <si>
    <t>北川</t>
    <rPh sb="0" eb="2">
      <t>キタガワ</t>
    </rPh>
    <phoneticPr fontId="2"/>
  </si>
  <si>
    <t>湧月</t>
    <rPh sb="0" eb="1">
      <t>ワ</t>
    </rPh>
    <rPh sb="1" eb="2">
      <t>ツキ</t>
    </rPh>
    <phoneticPr fontId="2"/>
  </si>
  <si>
    <t>考太郎</t>
    <rPh sb="0" eb="1">
      <t>カンガ</t>
    </rPh>
    <rPh sb="1" eb="3">
      <t>タロウ</t>
    </rPh>
    <phoneticPr fontId="2"/>
  </si>
  <si>
    <t>2011.3.17</t>
  </si>
  <si>
    <t>小沼</t>
    <rPh sb="0" eb="2">
      <t>コヌマ</t>
    </rPh>
    <phoneticPr fontId="2"/>
  </si>
  <si>
    <t>ｺﾇﾏ</t>
  </si>
  <si>
    <t>KONUMA</t>
  </si>
  <si>
    <t>2010.10.13</t>
  </si>
  <si>
    <t>侑平</t>
    <rPh sb="0" eb="1">
      <t>ユウ</t>
    </rPh>
    <rPh sb="1" eb="2">
      <t>ヘイ</t>
    </rPh>
    <phoneticPr fontId="2"/>
  </si>
  <si>
    <t>2010.8.11</t>
  </si>
  <si>
    <t>克嘉</t>
    <rPh sb="0" eb="1">
      <t>カツ</t>
    </rPh>
    <rPh sb="1" eb="2">
      <t>ヨシ</t>
    </rPh>
    <phoneticPr fontId="2"/>
  </si>
  <si>
    <t>ｶﾂﾖｼ</t>
  </si>
  <si>
    <t>Katsuyoshi</t>
  </si>
  <si>
    <t>2010.10.22</t>
  </si>
  <si>
    <t>桂太</t>
    <rPh sb="0" eb="1">
      <t>カツラ</t>
    </rPh>
    <rPh sb="1" eb="2">
      <t>タ</t>
    </rPh>
    <phoneticPr fontId="2"/>
  </si>
  <si>
    <t>2010.8.7</t>
  </si>
  <si>
    <t>坂路</t>
    <rPh sb="0" eb="1">
      <t>サカ</t>
    </rPh>
    <rPh sb="1" eb="2">
      <t>ミチ</t>
    </rPh>
    <phoneticPr fontId="2"/>
  </si>
  <si>
    <t>蘭馬</t>
    <rPh sb="0" eb="1">
      <t>ラン</t>
    </rPh>
    <rPh sb="1" eb="2">
      <t>ウマ</t>
    </rPh>
    <phoneticPr fontId="2"/>
  </si>
  <si>
    <t>ｻｶｼﾞ</t>
  </si>
  <si>
    <t>ﾗﾝﾏ</t>
  </si>
  <si>
    <t>SAKAJI</t>
  </si>
  <si>
    <t>Ranma</t>
  </si>
  <si>
    <t>2010.5.1</t>
  </si>
  <si>
    <t>佐久間</t>
    <rPh sb="0" eb="3">
      <t>サクマ</t>
    </rPh>
    <phoneticPr fontId="2"/>
  </si>
  <si>
    <t>2010.7.2</t>
  </si>
  <si>
    <t>下鍋</t>
    <rPh sb="0" eb="1">
      <t>シタ</t>
    </rPh>
    <rPh sb="1" eb="2">
      <t>ナベ</t>
    </rPh>
    <phoneticPr fontId="2"/>
  </si>
  <si>
    <t>颯一朗</t>
    <rPh sb="0" eb="1">
      <t>ソウ</t>
    </rPh>
    <rPh sb="1" eb="2">
      <t>イチ</t>
    </rPh>
    <rPh sb="2" eb="3">
      <t>ロウ</t>
    </rPh>
    <phoneticPr fontId="2"/>
  </si>
  <si>
    <t>ｼﾓﾅﾍﾞ</t>
  </si>
  <si>
    <t>SHIMONABE</t>
  </si>
  <si>
    <t>2010.5.17</t>
  </si>
  <si>
    <t>武</t>
    <rPh sb="0" eb="1">
      <t>タケル</t>
    </rPh>
    <phoneticPr fontId="2"/>
  </si>
  <si>
    <t>2010.8.5</t>
  </si>
  <si>
    <t>征人</t>
    <rPh sb="0" eb="1">
      <t>ショウ</t>
    </rPh>
    <rPh sb="1" eb="2">
      <t>ヒト</t>
    </rPh>
    <phoneticPr fontId="2"/>
  </si>
  <si>
    <t>2010.12.15</t>
  </si>
  <si>
    <t>大田黒</t>
    <rPh sb="0" eb="2">
      <t>オオタ</t>
    </rPh>
    <rPh sb="2" eb="3">
      <t>クロ</t>
    </rPh>
    <phoneticPr fontId="2"/>
  </si>
  <si>
    <t>琉海</t>
    <rPh sb="0" eb="1">
      <t>リュウ</t>
    </rPh>
    <rPh sb="1" eb="2">
      <t>ウミ</t>
    </rPh>
    <phoneticPr fontId="2"/>
  </si>
  <si>
    <t>OHTAGURO</t>
  </si>
  <si>
    <t>2011.2.18</t>
  </si>
  <si>
    <t>蒼佑</t>
    <rPh sb="0" eb="2">
      <t>ソウスケ</t>
    </rPh>
    <phoneticPr fontId="2"/>
  </si>
  <si>
    <t>2010.4.27</t>
  </si>
  <si>
    <t>惇</t>
    <rPh sb="0" eb="1">
      <t>アツシ</t>
    </rPh>
    <phoneticPr fontId="2"/>
  </si>
  <si>
    <t>ｱﾂ</t>
  </si>
  <si>
    <t>Atsu</t>
  </si>
  <si>
    <t>2010.9.14</t>
  </si>
  <si>
    <t>中谷</t>
    <rPh sb="0" eb="2">
      <t>ナカタニ</t>
    </rPh>
    <phoneticPr fontId="2"/>
  </si>
  <si>
    <t>ﾅｶﾔ</t>
  </si>
  <si>
    <t>NAKAYA</t>
  </si>
  <si>
    <t>2010.11.9</t>
  </si>
  <si>
    <t>深見</t>
    <rPh sb="0" eb="2">
      <t>フカミ</t>
    </rPh>
    <phoneticPr fontId="2"/>
  </si>
  <si>
    <t>青空</t>
    <rPh sb="0" eb="2">
      <t>アオソラ</t>
    </rPh>
    <phoneticPr fontId="2"/>
  </si>
  <si>
    <t>ﾌｶﾐ</t>
  </si>
  <si>
    <t>FUKAMI</t>
  </si>
  <si>
    <t>2010.7.31</t>
  </si>
  <si>
    <t>福原</t>
    <rPh sb="0" eb="2">
      <t>フクハラ</t>
    </rPh>
    <phoneticPr fontId="2"/>
  </si>
  <si>
    <t>知英</t>
    <rPh sb="0" eb="1">
      <t>チ</t>
    </rPh>
    <rPh sb="1" eb="2">
      <t>ヒデ</t>
    </rPh>
    <phoneticPr fontId="2"/>
  </si>
  <si>
    <t>ﾄﾓﾋﾃﾞ</t>
  </si>
  <si>
    <t>Tomohide</t>
  </si>
  <si>
    <t>2011.2.9</t>
  </si>
  <si>
    <t>町田</t>
    <rPh sb="0" eb="2">
      <t>マチダ</t>
    </rPh>
    <phoneticPr fontId="2"/>
  </si>
  <si>
    <t>光絆</t>
    <rPh sb="0" eb="1">
      <t>ミツ</t>
    </rPh>
    <rPh sb="1" eb="2">
      <t>キズナ</t>
    </rPh>
    <phoneticPr fontId="2"/>
  </si>
  <si>
    <t>2010.11.21</t>
  </si>
  <si>
    <t>松浦</t>
    <rPh sb="0" eb="2">
      <t>マツウラ</t>
    </rPh>
    <phoneticPr fontId="2"/>
  </si>
  <si>
    <t>央季</t>
    <rPh sb="0" eb="1">
      <t>オウ</t>
    </rPh>
    <rPh sb="1" eb="2">
      <t>キ</t>
    </rPh>
    <phoneticPr fontId="2"/>
  </si>
  <si>
    <t>2010.8.14</t>
  </si>
  <si>
    <t>柚樂</t>
    <rPh sb="0" eb="1">
      <t>ユズ</t>
    </rPh>
    <rPh sb="1" eb="2">
      <t>ラク</t>
    </rPh>
    <phoneticPr fontId="2"/>
  </si>
  <si>
    <t>2011.1.11</t>
  </si>
  <si>
    <t>岩瀬</t>
    <rPh sb="0" eb="2">
      <t>イワセ</t>
    </rPh>
    <phoneticPr fontId="2"/>
  </si>
  <si>
    <t>矢祐</t>
    <rPh sb="0" eb="1">
      <t>ヤ</t>
    </rPh>
    <rPh sb="1" eb="2">
      <t>ユウ</t>
    </rPh>
    <phoneticPr fontId="2"/>
  </si>
  <si>
    <t>ｲﾜｾ</t>
  </si>
  <si>
    <t>ﾔﾋﾛ</t>
  </si>
  <si>
    <t>IWASE</t>
  </si>
  <si>
    <t>Yahiro</t>
  </si>
  <si>
    <t>OHNO</t>
  </si>
  <si>
    <t>狩野</t>
    <rPh sb="0" eb="2">
      <t>カノウ</t>
    </rPh>
    <phoneticPr fontId="2"/>
  </si>
  <si>
    <t>良輔</t>
    <rPh sb="0" eb="2">
      <t>リョウスケ</t>
    </rPh>
    <phoneticPr fontId="2"/>
  </si>
  <si>
    <t>ｶﾉｳ</t>
  </si>
  <si>
    <t>KANO</t>
  </si>
  <si>
    <t>上井</t>
    <rPh sb="0" eb="2">
      <t>カミイ</t>
    </rPh>
    <phoneticPr fontId="2"/>
  </si>
  <si>
    <t>陽太</t>
    <rPh sb="0" eb="2">
      <t>ヨウタ</t>
    </rPh>
    <phoneticPr fontId="2"/>
  </si>
  <si>
    <t>ｶﾐｲ</t>
  </si>
  <si>
    <t>KAMII</t>
  </si>
  <si>
    <t>2010.10.26</t>
  </si>
  <si>
    <t>權代</t>
    <rPh sb="0" eb="2">
      <t>ゴンダイ</t>
    </rPh>
    <phoneticPr fontId="2"/>
  </si>
  <si>
    <t>心幹</t>
    <rPh sb="0" eb="1">
      <t>シン</t>
    </rPh>
    <rPh sb="1" eb="2">
      <t>ミキ</t>
    </rPh>
    <phoneticPr fontId="2"/>
  </si>
  <si>
    <t>ｺﾞﾝﾀﾞｲ</t>
  </si>
  <si>
    <t>ｻﾈﾄﾓ</t>
  </si>
  <si>
    <t>GONDAI</t>
  </si>
  <si>
    <t>Sanetomo</t>
  </si>
  <si>
    <t>2011.3.14</t>
  </si>
  <si>
    <t>麗音</t>
    <rPh sb="0" eb="1">
      <t>レイ</t>
    </rPh>
    <rPh sb="1" eb="2">
      <t>オト</t>
    </rPh>
    <phoneticPr fontId="2"/>
  </si>
  <si>
    <t>2010.9.27</t>
  </si>
  <si>
    <t>関谷</t>
    <rPh sb="0" eb="2">
      <t>セキヤ</t>
    </rPh>
    <phoneticPr fontId="2"/>
  </si>
  <si>
    <t>弥月</t>
    <rPh sb="0" eb="1">
      <t>ヤ</t>
    </rPh>
    <rPh sb="1" eb="2">
      <t>ガツ</t>
    </rPh>
    <phoneticPr fontId="2"/>
  </si>
  <si>
    <t>2011.2.16</t>
  </si>
  <si>
    <t>三國</t>
    <rPh sb="0" eb="2">
      <t>ミクニ</t>
    </rPh>
    <phoneticPr fontId="2"/>
  </si>
  <si>
    <t>大芽</t>
    <rPh sb="0" eb="1">
      <t>ダイ</t>
    </rPh>
    <rPh sb="1" eb="2">
      <t>メ</t>
    </rPh>
    <phoneticPr fontId="2"/>
  </si>
  <si>
    <t>ﾐｸﾆ</t>
  </si>
  <si>
    <t>MIKUNI</t>
  </si>
  <si>
    <t>2010.11.18</t>
  </si>
  <si>
    <t>古川</t>
    <rPh sb="0" eb="2">
      <t>コガワ</t>
    </rPh>
    <phoneticPr fontId="2"/>
  </si>
  <si>
    <t>大成</t>
    <rPh sb="0" eb="2">
      <t>タイセイ</t>
    </rPh>
    <phoneticPr fontId="2"/>
  </si>
  <si>
    <t>ｺｶﾞﾜ</t>
  </si>
  <si>
    <t>KOGAWA</t>
  </si>
  <si>
    <t>2010.9.26</t>
  </si>
  <si>
    <t>財津</t>
    <rPh sb="0" eb="2">
      <t>ザイツ</t>
    </rPh>
    <phoneticPr fontId="2"/>
  </si>
  <si>
    <t>向陽</t>
    <rPh sb="0" eb="2">
      <t>コウヨウ</t>
    </rPh>
    <phoneticPr fontId="2"/>
  </si>
  <si>
    <t>Koyo</t>
  </si>
  <si>
    <t>2010.6.8</t>
  </si>
  <si>
    <t>涼太</t>
    <rPh sb="0" eb="2">
      <t>リョウタ</t>
    </rPh>
    <phoneticPr fontId="2"/>
  </si>
  <si>
    <t>髙木</t>
    <rPh sb="0" eb="2">
      <t>タカギ</t>
    </rPh>
    <phoneticPr fontId="2"/>
  </si>
  <si>
    <t>晴斗</t>
    <rPh sb="0" eb="1">
      <t>ハル</t>
    </rPh>
    <rPh sb="1" eb="2">
      <t>ト</t>
    </rPh>
    <phoneticPr fontId="2"/>
  </si>
  <si>
    <t>2011.2.15</t>
  </si>
  <si>
    <t>悠成</t>
    <rPh sb="0" eb="2">
      <t>ユウセイ</t>
    </rPh>
    <phoneticPr fontId="2"/>
  </si>
  <si>
    <t>2010.6.11</t>
  </si>
  <si>
    <t>圭透</t>
    <rPh sb="0" eb="1">
      <t>ケイ</t>
    </rPh>
    <rPh sb="1" eb="2">
      <t>トウ</t>
    </rPh>
    <phoneticPr fontId="2"/>
  </si>
  <si>
    <t>2010.7.30</t>
  </si>
  <si>
    <t>奏良</t>
    <rPh sb="0" eb="1">
      <t>カナ</t>
    </rPh>
    <rPh sb="1" eb="2">
      <t>ヨ</t>
    </rPh>
    <phoneticPr fontId="2"/>
  </si>
  <si>
    <t>2010.4.7</t>
  </si>
  <si>
    <t>堀内</t>
    <rPh sb="0" eb="2">
      <t>ホリウチ</t>
    </rPh>
    <phoneticPr fontId="2"/>
  </si>
  <si>
    <t>陽帆</t>
    <rPh sb="0" eb="1">
      <t>ヨウ</t>
    </rPh>
    <rPh sb="1" eb="2">
      <t>ハン</t>
    </rPh>
    <phoneticPr fontId="2"/>
  </si>
  <si>
    <t>ﾖﾊﾝ</t>
  </si>
  <si>
    <t>Yohan</t>
  </si>
  <si>
    <t>2011.3.29</t>
  </si>
  <si>
    <t>吉澤</t>
    <rPh sb="0" eb="2">
      <t>ヨシザワ</t>
    </rPh>
    <phoneticPr fontId="2"/>
  </si>
  <si>
    <t>慶人</t>
    <rPh sb="0" eb="1">
      <t>ケイ</t>
    </rPh>
    <rPh sb="1" eb="2">
      <t>ヒト</t>
    </rPh>
    <phoneticPr fontId="2"/>
  </si>
  <si>
    <t>ﾖｼｻﾞﾜ</t>
  </si>
  <si>
    <t>YOSHIZAWA</t>
  </si>
  <si>
    <t>2010.9.13</t>
  </si>
  <si>
    <t>和啓</t>
    <rPh sb="0" eb="1">
      <t>ワ</t>
    </rPh>
    <rPh sb="1" eb="2">
      <t>ケイ</t>
    </rPh>
    <phoneticPr fontId="2"/>
  </si>
  <si>
    <t>2010.11.23</t>
  </si>
  <si>
    <t>梅野</t>
    <rPh sb="0" eb="2">
      <t>ウメノ</t>
    </rPh>
    <phoneticPr fontId="2"/>
  </si>
  <si>
    <t>侑志</t>
    <rPh sb="0" eb="1">
      <t>ススム</t>
    </rPh>
    <rPh sb="1" eb="2">
      <t>ココロザシ</t>
    </rPh>
    <phoneticPr fontId="2"/>
  </si>
  <si>
    <t>木下</t>
    <rPh sb="0" eb="2">
      <t>キノシタ</t>
    </rPh>
    <phoneticPr fontId="2"/>
  </si>
  <si>
    <t>悠</t>
    <rPh sb="0" eb="1">
      <t>ハルカ</t>
    </rPh>
    <phoneticPr fontId="2"/>
  </si>
  <si>
    <t>KINOSHITA</t>
  </si>
  <si>
    <t>2010.10.9</t>
  </si>
  <si>
    <t>武田</t>
    <rPh sb="0" eb="2">
      <t>タケダ</t>
    </rPh>
    <phoneticPr fontId="2"/>
  </si>
  <si>
    <t>2010.5.22</t>
  </si>
  <si>
    <t>鶴</t>
    <rPh sb="0" eb="1">
      <t>ツル</t>
    </rPh>
    <phoneticPr fontId="2"/>
  </si>
  <si>
    <t>寛太</t>
    <rPh sb="0" eb="2">
      <t>カンタ</t>
    </rPh>
    <phoneticPr fontId="2"/>
  </si>
  <si>
    <t>2010.4.11</t>
  </si>
  <si>
    <t>横尾</t>
    <rPh sb="0" eb="2">
      <t>ヨコオ</t>
    </rPh>
    <phoneticPr fontId="2"/>
  </si>
  <si>
    <t>海誠</t>
    <rPh sb="0" eb="1">
      <t>ウミ</t>
    </rPh>
    <rPh sb="1" eb="2">
      <t>マコト</t>
    </rPh>
    <phoneticPr fontId="2"/>
  </si>
  <si>
    <t>2009.8.13</t>
  </si>
  <si>
    <t>穣治</t>
    <rPh sb="0" eb="2">
      <t>ジョウジ</t>
    </rPh>
    <phoneticPr fontId="2"/>
  </si>
  <si>
    <t>Joji</t>
  </si>
  <si>
    <t>2010.8.18</t>
  </si>
  <si>
    <t>瑛祐</t>
    <rPh sb="0" eb="2">
      <t>エイスケ</t>
    </rPh>
    <phoneticPr fontId="2"/>
  </si>
  <si>
    <t>2010.12.18</t>
  </si>
  <si>
    <t>岡山</t>
    <rPh sb="0" eb="2">
      <t>オカヤマ</t>
    </rPh>
    <phoneticPr fontId="2"/>
  </si>
  <si>
    <t>久恩</t>
    <rPh sb="0" eb="1">
      <t>ヒサ</t>
    </rPh>
    <rPh sb="1" eb="2">
      <t>オン</t>
    </rPh>
    <phoneticPr fontId="2"/>
  </si>
  <si>
    <t>ｸｵﾝ</t>
  </si>
  <si>
    <t>Kuon</t>
  </si>
  <si>
    <t>2010.5.8</t>
  </si>
  <si>
    <t>兼子</t>
    <rPh sb="0" eb="2">
      <t>カネコ</t>
    </rPh>
    <phoneticPr fontId="2"/>
  </si>
  <si>
    <t>2010.5.13</t>
  </si>
  <si>
    <t>竹内</t>
    <rPh sb="0" eb="2">
      <t>タケウチ</t>
    </rPh>
    <phoneticPr fontId="2"/>
  </si>
  <si>
    <t>小太朗</t>
    <rPh sb="0" eb="3">
      <t>コタロウ</t>
    </rPh>
    <phoneticPr fontId="2"/>
  </si>
  <si>
    <t>Kotarou</t>
  </si>
  <si>
    <t>2010.10.24</t>
  </si>
  <si>
    <t>七町</t>
    <rPh sb="0" eb="2">
      <t>ナナマチ</t>
    </rPh>
    <phoneticPr fontId="2"/>
  </si>
  <si>
    <t>琥太朗</t>
    <rPh sb="0" eb="1">
      <t>ク</t>
    </rPh>
    <rPh sb="1" eb="3">
      <t>タロウ</t>
    </rPh>
    <phoneticPr fontId="2"/>
  </si>
  <si>
    <t>ﾅﾅﾏﾁ</t>
  </si>
  <si>
    <t>NANAMACHI</t>
  </si>
  <si>
    <t>2010.4.17</t>
  </si>
  <si>
    <t>大城</t>
    <rPh sb="0" eb="2">
      <t>オオシロ</t>
    </rPh>
    <phoneticPr fontId="2"/>
  </si>
  <si>
    <t>渉介</t>
    <rPh sb="0" eb="2">
      <t>ショウスケ</t>
    </rPh>
    <phoneticPr fontId="2"/>
  </si>
  <si>
    <t>ｵｵｼﾛ</t>
  </si>
  <si>
    <t>ｼｮｳｽｹ</t>
  </si>
  <si>
    <t>OSHIRO</t>
  </si>
  <si>
    <t>Shousuke</t>
  </si>
  <si>
    <t>穐田</t>
    <rPh sb="0" eb="2">
      <t>アキタ</t>
    </rPh>
    <phoneticPr fontId="2"/>
  </si>
  <si>
    <t>啓佑</t>
    <rPh sb="0" eb="2">
      <t>ケイスケ</t>
    </rPh>
    <phoneticPr fontId="2"/>
  </si>
  <si>
    <t>2010.12.22</t>
  </si>
  <si>
    <t>岩崎</t>
    <rPh sb="0" eb="2">
      <t>イワサキ</t>
    </rPh>
    <phoneticPr fontId="2"/>
  </si>
  <si>
    <t>心太朗</t>
    <rPh sb="0" eb="1">
      <t>ココロ</t>
    </rPh>
    <rPh sb="1" eb="3">
      <t>タロウ</t>
    </rPh>
    <phoneticPr fontId="2"/>
  </si>
  <si>
    <t>2011.1.29</t>
  </si>
  <si>
    <t>宇田川</t>
    <rPh sb="0" eb="3">
      <t>ウダガワ</t>
    </rPh>
    <phoneticPr fontId="2"/>
  </si>
  <si>
    <t>ｳﾀﾞｶﾞﾜ</t>
  </si>
  <si>
    <t>UDAGAWA</t>
  </si>
  <si>
    <t>2010.8.3</t>
  </si>
  <si>
    <t>甲斐田</t>
    <rPh sb="0" eb="2">
      <t>カイ</t>
    </rPh>
    <rPh sb="2" eb="3">
      <t>デン</t>
    </rPh>
    <phoneticPr fontId="2"/>
  </si>
  <si>
    <t>ｶｲﾀﾞ</t>
  </si>
  <si>
    <t>KAIDA</t>
  </si>
  <si>
    <t>2010.10.28</t>
  </si>
  <si>
    <t>澤渡</t>
    <rPh sb="0" eb="2">
      <t>サワタリ</t>
    </rPh>
    <phoneticPr fontId="2"/>
  </si>
  <si>
    <t>晃</t>
    <rPh sb="0" eb="1">
      <t>コウ</t>
    </rPh>
    <phoneticPr fontId="2"/>
  </si>
  <si>
    <t>ｻﾜﾀﾘ</t>
  </si>
  <si>
    <t>SAWATARI</t>
  </si>
  <si>
    <t>2011.2.24</t>
  </si>
  <si>
    <t>椎葉</t>
    <rPh sb="0" eb="2">
      <t>シイバ</t>
    </rPh>
    <phoneticPr fontId="2"/>
  </si>
  <si>
    <t>晴也</t>
    <rPh sb="0" eb="2">
      <t>ハルヤ</t>
    </rPh>
    <phoneticPr fontId="2"/>
  </si>
  <si>
    <t>ｼｲﾊﾞ</t>
  </si>
  <si>
    <t>SHIIBA</t>
  </si>
  <si>
    <t>2010.6.29</t>
  </si>
  <si>
    <t>進藤</t>
    <rPh sb="0" eb="2">
      <t>シンドウ</t>
    </rPh>
    <phoneticPr fontId="2"/>
  </si>
  <si>
    <t>永太</t>
    <rPh sb="0" eb="2">
      <t>エイタ</t>
    </rPh>
    <phoneticPr fontId="2"/>
  </si>
  <si>
    <t>SHINDO</t>
  </si>
  <si>
    <t>2010.11.7</t>
  </si>
  <si>
    <t>駈</t>
  </si>
  <si>
    <t>2011.4.1</t>
  </si>
  <si>
    <t>多々良</t>
    <rPh sb="0" eb="3">
      <t>タタラ</t>
    </rPh>
    <phoneticPr fontId="2"/>
  </si>
  <si>
    <t>璃音</t>
    <rPh sb="0" eb="2">
      <t>リオン</t>
    </rPh>
    <phoneticPr fontId="2"/>
  </si>
  <si>
    <t>戸枝</t>
    <rPh sb="0" eb="2">
      <t>トエダ</t>
    </rPh>
    <phoneticPr fontId="2"/>
  </si>
  <si>
    <t>篤来</t>
    <rPh sb="0" eb="1">
      <t>アツシ</t>
    </rPh>
    <rPh sb="1" eb="2">
      <t>ク</t>
    </rPh>
    <phoneticPr fontId="2"/>
  </si>
  <si>
    <t>ﾄｴﾀﾞ</t>
  </si>
  <si>
    <t>TOEDA</t>
  </si>
  <si>
    <t>2011.3.16</t>
  </si>
  <si>
    <t>永沢</t>
    <rPh sb="0" eb="2">
      <t>ナガサワ</t>
    </rPh>
    <phoneticPr fontId="2"/>
  </si>
  <si>
    <t>歩睦</t>
    <rPh sb="0" eb="1">
      <t>アユ</t>
    </rPh>
    <rPh sb="1" eb="2">
      <t>ムツミ</t>
    </rPh>
    <phoneticPr fontId="2"/>
  </si>
  <si>
    <t>2011.1.26</t>
  </si>
  <si>
    <t>能澤</t>
    <rPh sb="0" eb="2">
      <t>ノザワ</t>
    </rPh>
    <phoneticPr fontId="2"/>
  </si>
  <si>
    <t>佑吏</t>
  </si>
  <si>
    <t>2010.5.5</t>
  </si>
  <si>
    <t>望月</t>
    <rPh sb="0" eb="2">
      <t>モチヅキ</t>
    </rPh>
    <phoneticPr fontId="2"/>
  </si>
  <si>
    <t>皓太</t>
    <rPh sb="0" eb="1">
      <t>コウ</t>
    </rPh>
    <rPh sb="1" eb="2">
      <t>フト</t>
    </rPh>
    <phoneticPr fontId="2"/>
  </si>
  <si>
    <t>MOCHIZUKI</t>
  </si>
  <si>
    <t>2010.5.31</t>
  </si>
  <si>
    <t>皇</t>
  </si>
  <si>
    <t>2011.1.6</t>
  </si>
  <si>
    <t>飯代</t>
  </si>
  <si>
    <t>武琉</t>
  </si>
  <si>
    <t>ｲｲｼﾛ</t>
  </si>
  <si>
    <t>IISHIRO</t>
  </si>
  <si>
    <t>2010.8.28</t>
  </si>
  <si>
    <t>陵聖</t>
  </si>
  <si>
    <t>誠</t>
  </si>
  <si>
    <t>2010.4.23</t>
  </si>
  <si>
    <t>律希</t>
  </si>
  <si>
    <t>ﾘﾂｷ</t>
  </si>
  <si>
    <t>Ritsuki</t>
  </si>
  <si>
    <t>2010.7.7</t>
  </si>
  <si>
    <t>楓牙</t>
    <rPh sb="1" eb="2">
      <t>キバ</t>
    </rPh>
    <phoneticPr fontId="2"/>
  </si>
  <si>
    <t>2010.12.24</t>
  </si>
  <si>
    <t>2010.11.1</t>
  </si>
  <si>
    <t>裕宇</t>
  </si>
  <si>
    <t>2011.3.22</t>
  </si>
  <si>
    <t>晃佑</t>
  </si>
  <si>
    <t>2011.1.15</t>
  </si>
  <si>
    <t>隆晴</t>
    <rPh sb="0" eb="1">
      <t>タカシ</t>
    </rPh>
    <rPh sb="1" eb="2">
      <t>ハ</t>
    </rPh>
    <phoneticPr fontId="2"/>
  </si>
  <si>
    <t>伊勢田</t>
    <rPh sb="0" eb="3">
      <t>イセダ</t>
    </rPh>
    <phoneticPr fontId="2"/>
  </si>
  <si>
    <t>ｲｾﾀﾞ</t>
  </si>
  <si>
    <t>ISEDA</t>
  </si>
  <si>
    <t>2010.6.21</t>
  </si>
  <si>
    <t>甲斐</t>
    <rPh sb="0" eb="2">
      <t>カイ</t>
    </rPh>
    <phoneticPr fontId="2"/>
  </si>
  <si>
    <t>奏亮</t>
    <rPh sb="0" eb="1">
      <t>カナ</t>
    </rPh>
    <rPh sb="1" eb="2">
      <t>リョウ</t>
    </rPh>
    <phoneticPr fontId="2"/>
  </si>
  <si>
    <t>2010.8.16</t>
  </si>
  <si>
    <t>川畑</t>
    <rPh sb="0" eb="2">
      <t>カワバタ</t>
    </rPh>
    <phoneticPr fontId="2"/>
  </si>
  <si>
    <t>洸人</t>
    <rPh sb="0" eb="1">
      <t>コウ</t>
    </rPh>
    <rPh sb="1" eb="2">
      <t>ヒト</t>
    </rPh>
    <phoneticPr fontId="2"/>
  </si>
  <si>
    <t>2010.6.19</t>
  </si>
  <si>
    <t>岸本</t>
    <rPh sb="0" eb="2">
      <t>キシモト</t>
    </rPh>
    <phoneticPr fontId="2"/>
  </si>
  <si>
    <t>悠李</t>
    <rPh sb="0" eb="1">
      <t>ユウ</t>
    </rPh>
    <rPh sb="1" eb="2">
      <t>リ</t>
    </rPh>
    <phoneticPr fontId="2"/>
  </si>
  <si>
    <t>KISHIMOTO</t>
  </si>
  <si>
    <t>2010.12.28</t>
  </si>
  <si>
    <t>小泉</t>
    <rPh sb="0" eb="2">
      <t>コイズミ</t>
    </rPh>
    <phoneticPr fontId="2"/>
  </si>
  <si>
    <t>剛</t>
    <rPh sb="0" eb="1">
      <t>ゴウ</t>
    </rPh>
    <phoneticPr fontId="2"/>
  </si>
  <si>
    <t>Go</t>
  </si>
  <si>
    <t>2011.1.7</t>
  </si>
  <si>
    <t>砂田</t>
    <rPh sb="0" eb="2">
      <t>スナダ</t>
    </rPh>
    <phoneticPr fontId="2"/>
  </si>
  <si>
    <t>瑞貴</t>
    <rPh sb="0" eb="2">
      <t>ミズキ</t>
    </rPh>
    <phoneticPr fontId="2"/>
  </si>
  <si>
    <t>ｽﾅﾀﾞ</t>
  </si>
  <si>
    <t>SUNADA</t>
  </si>
  <si>
    <t>中里</t>
    <rPh sb="0" eb="2">
      <t>ナカザト</t>
    </rPh>
    <phoneticPr fontId="2"/>
  </si>
  <si>
    <t>ﾅｶｻﾞﾄ</t>
  </si>
  <si>
    <t>NAKAZATO</t>
  </si>
  <si>
    <t>2010.7.23</t>
  </si>
  <si>
    <t>鍋嶋</t>
    <rPh sb="0" eb="2">
      <t>ナベシマ</t>
    </rPh>
    <phoneticPr fontId="2"/>
  </si>
  <si>
    <t>元</t>
    <rPh sb="0" eb="1">
      <t>モト</t>
    </rPh>
    <phoneticPr fontId="2"/>
  </si>
  <si>
    <t>ﾅﾍﾞｼﾏ</t>
  </si>
  <si>
    <t>NABESHIMA</t>
  </si>
  <si>
    <t>2010.11.4</t>
  </si>
  <si>
    <t>橋本</t>
    <rPh sb="0" eb="2">
      <t>ハシモト</t>
    </rPh>
    <phoneticPr fontId="2"/>
  </si>
  <si>
    <t>大志</t>
    <rPh sb="0" eb="2">
      <t>タイシ</t>
    </rPh>
    <phoneticPr fontId="2"/>
  </si>
  <si>
    <t>HASHIMOTO</t>
  </si>
  <si>
    <t>箕輪</t>
    <rPh sb="0" eb="2">
      <t>ミノワ</t>
    </rPh>
    <phoneticPr fontId="2"/>
  </si>
  <si>
    <t>晴都</t>
    <rPh sb="0" eb="1">
      <t>ハル</t>
    </rPh>
    <rPh sb="1" eb="2">
      <t>ト</t>
    </rPh>
    <phoneticPr fontId="2"/>
  </si>
  <si>
    <t>柳田</t>
    <rPh sb="0" eb="2">
      <t>ヤナギダ</t>
    </rPh>
    <phoneticPr fontId="2"/>
  </si>
  <si>
    <t>佳祐</t>
    <rPh sb="0" eb="2">
      <t>ケイスケ</t>
    </rPh>
    <phoneticPr fontId="2"/>
  </si>
  <si>
    <t>YANAGIDA</t>
  </si>
  <si>
    <t>2011.3.30</t>
  </si>
  <si>
    <t>長野</t>
    <rPh sb="0" eb="2">
      <t>ナガノ</t>
    </rPh>
    <phoneticPr fontId="2"/>
  </si>
  <si>
    <t>一樹</t>
    <rPh sb="0" eb="2">
      <t>カズキ</t>
    </rPh>
    <phoneticPr fontId="2"/>
  </si>
  <si>
    <t>2009.8.23</t>
  </si>
  <si>
    <t>井手</t>
    <rPh sb="0" eb="2">
      <t>イデ</t>
    </rPh>
    <phoneticPr fontId="1"/>
  </si>
  <si>
    <t>源星</t>
    <rPh sb="0" eb="1">
      <t>ミナモト</t>
    </rPh>
    <rPh sb="1" eb="2">
      <t>ホシ</t>
    </rPh>
    <phoneticPr fontId="1"/>
  </si>
  <si>
    <t>ｲﾃﾞ</t>
  </si>
  <si>
    <t>ｹﾞﾝｾｲ</t>
  </si>
  <si>
    <t>IDE</t>
  </si>
  <si>
    <t>Gensei</t>
  </si>
  <si>
    <t>2010.11.26</t>
  </si>
  <si>
    <t>岩田</t>
    <rPh sb="0" eb="2">
      <t>イワタ</t>
    </rPh>
    <phoneticPr fontId="1"/>
  </si>
  <si>
    <t>晃士</t>
    <rPh sb="0" eb="1">
      <t>アキ</t>
    </rPh>
    <rPh sb="1" eb="2">
      <t>シ</t>
    </rPh>
    <phoneticPr fontId="1"/>
  </si>
  <si>
    <t>2010.4.5</t>
  </si>
  <si>
    <t>太田</t>
    <rPh sb="0" eb="2">
      <t>オオタ</t>
    </rPh>
    <phoneticPr fontId="1"/>
  </si>
  <si>
    <t>雄星</t>
    <rPh sb="0" eb="2">
      <t>ユウセイ</t>
    </rPh>
    <phoneticPr fontId="1"/>
  </si>
  <si>
    <t>2010.9.1</t>
  </si>
  <si>
    <t>金井</t>
    <rPh sb="0" eb="2">
      <t>カナイ</t>
    </rPh>
    <phoneticPr fontId="1"/>
  </si>
  <si>
    <t>優緯</t>
    <rPh sb="0" eb="1">
      <t>ユウ</t>
    </rPh>
    <rPh sb="1" eb="2">
      <t>イ</t>
    </rPh>
    <phoneticPr fontId="1"/>
  </si>
  <si>
    <t>ﾕｳｲ</t>
  </si>
  <si>
    <t>小髙</t>
    <rPh sb="0" eb="1">
      <t>コ</t>
    </rPh>
    <rPh sb="1" eb="2">
      <t>タカ</t>
    </rPh>
    <phoneticPr fontId="1"/>
  </si>
  <si>
    <t>慧</t>
    <rPh sb="0" eb="1">
      <t>ケイ</t>
    </rPh>
    <phoneticPr fontId="1"/>
  </si>
  <si>
    <t>ｵﾀﾞｶ</t>
  </si>
  <si>
    <t>ODAKA</t>
  </si>
  <si>
    <t>2010.11.17</t>
  </si>
  <si>
    <t>津久井</t>
    <rPh sb="0" eb="3">
      <t>ツクイ</t>
    </rPh>
    <phoneticPr fontId="1"/>
  </si>
  <si>
    <t>2010.5.24</t>
  </si>
  <si>
    <t>根本</t>
    <rPh sb="0" eb="2">
      <t>ネモト</t>
    </rPh>
    <phoneticPr fontId="1"/>
  </si>
  <si>
    <t>大雅</t>
    <rPh sb="0" eb="2">
      <t>タイガ</t>
    </rPh>
    <phoneticPr fontId="1"/>
  </si>
  <si>
    <t>2010.10.25</t>
  </si>
  <si>
    <t>野澤</t>
    <rPh sb="0" eb="2">
      <t>ノザワ</t>
    </rPh>
    <phoneticPr fontId="1"/>
  </si>
  <si>
    <t>健人</t>
    <rPh sb="0" eb="2">
      <t>ケンヒト</t>
    </rPh>
    <phoneticPr fontId="1"/>
  </si>
  <si>
    <t>嶺王</t>
    <rPh sb="0" eb="1">
      <t>リョウ</t>
    </rPh>
    <rPh sb="1" eb="2">
      <t>オウ</t>
    </rPh>
    <phoneticPr fontId="1"/>
  </si>
  <si>
    <t>ﾈｵ</t>
  </si>
  <si>
    <t>Neo</t>
  </si>
  <si>
    <t>2010.12.21</t>
  </si>
  <si>
    <t>藤岡</t>
    <rPh sb="0" eb="2">
      <t>フジオカ</t>
    </rPh>
    <phoneticPr fontId="1"/>
  </si>
  <si>
    <t>啓太</t>
    <rPh sb="0" eb="2">
      <t>ケイタ</t>
    </rPh>
    <phoneticPr fontId="1"/>
  </si>
  <si>
    <t>2010.12.14</t>
  </si>
  <si>
    <t>藤嶋</t>
    <rPh sb="0" eb="2">
      <t>フジシマ</t>
    </rPh>
    <phoneticPr fontId="1"/>
  </si>
  <si>
    <t>志門</t>
    <rPh sb="0" eb="1">
      <t>シ</t>
    </rPh>
    <rPh sb="1" eb="2">
      <t>モン</t>
    </rPh>
    <phoneticPr fontId="1"/>
  </si>
  <si>
    <t>ﾌｼﾞｼﾏ</t>
  </si>
  <si>
    <t>ｼﾓﾝ</t>
  </si>
  <si>
    <t>FUJISHIMA</t>
  </si>
  <si>
    <t>Shimon</t>
  </si>
  <si>
    <t>2010.12.9</t>
  </si>
  <si>
    <t>藤田</t>
    <rPh sb="0" eb="2">
      <t>フジタ</t>
    </rPh>
    <phoneticPr fontId="1"/>
  </si>
  <si>
    <t>海斗</t>
    <rPh sb="0" eb="2">
      <t>カイト</t>
    </rPh>
    <phoneticPr fontId="1"/>
  </si>
  <si>
    <t>2011.1.12</t>
  </si>
  <si>
    <t>藤原</t>
    <rPh sb="0" eb="2">
      <t>フジワラ</t>
    </rPh>
    <phoneticPr fontId="1"/>
  </si>
  <si>
    <t>大志</t>
    <rPh sb="0" eb="2">
      <t>タイシ</t>
    </rPh>
    <phoneticPr fontId="1"/>
  </si>
  <si>
    <t>2010.9.23</t>
  </si>
  <si>
    <t>堀端</t>
    <rPh sb="0" eb="2">
      <t>ホリバタ</t>
    </rPh>
    <phoneticPr fontId="1"/>
  </si>
  <si>
    <t>佑太</t>
    <rPh sb="0" eb="1">
      <t>ユウ</t>
    </rPh>
    <rPh sb="1" eb="2">
      <t>タ</t>
    </rPh>
    <phoneticPr fontId="1"/>
  </si>
  <si>
    <t>ﾎﾘﾊﾞﾀ</t>
  </si>
  <si>
    <t>HORIBATA</t>
  </si>
  <si>
    <t>2010.9.22</t>
  </si>
  <si>
    <t>正田</t>
    <rPh sb="0" eb="2">
      <t>マサダ</t>
    </rPh>
    <phoneticPr fontId="1"/>
  </si>
  <si>
    <t>洋斗</t>
    <rPh sb="0" eb="1">
      <t>マサヒロ</t>
    </rPh>
    <rPh sb="1" eb="2">
      <t>ト</t>
    </rPh>
    <phoneticPr fontId="1"/>
  </si>
  <si>
    <t>2010.7.24</t>
  </si>
  <si>
    <t>山﨑</t>
    <rPh sb="0" eb="2">
      <t>ヤマサキ</t>
    </rPh>
    <phoneticPr fontId="2"/>
  </si>
  <si>
    <t>将人</t>
    <rPh sb="0" eb="2">
      <t>ショウヒト</t>
    </rPh>
    <phoneticPr fontId="2"/>
  </si>
  <si>
    <t>2010.9.19</t>
  </si>
  <si>
    <t>結城</t>
    <rPh sb="0" eb="2">
      <t>ユウキ</t>
    </rPh>
    <phoneticPr fontId="1"/>
  </si>
  <si>
    <t>太陽</t>
    <rPh sb="0" eb="2">
      <t>タイヨウユウタ</t>
    </rPh>
    <phoneticPr fontId="1"/>
  </si>
  <si>
    <t>YUKI</t>
  </si>
  <si>
    <t>小池</t>
    <rPh sb="0" eb="2">
      <t>コイケ</t>
    </rPh>
    <phoneticPr fontId="2"/>
  </si>
  <si>
    <t>佳佑</t>
    <rPh sb="0" eb="1">
      <t>カ</t>
    </rPh>
    <rPh sb="1" eb="2">
      <t>ユウ</t>
    </rPh>
    <phoneticPr fontId="2"/>
  </si>
  <si>
    <t>青山</t>
    <rPh sb="0" eb="2">
      <t>アオヤマ</t>
    </rPh>
    <phoneticPr fontId="2"/>
  </si>
  <si>
    <t>大翔</t>
    <rPh sb="0" eb="1">
      <t>ダイ</t>
    </rPh>
    <rPh sb="1" eb="2">
      <t>ショウ</t>
    </rPh>
    <phoneticPr fontId="2"/>
  </si>
  <si>
    <t>2010.10.7</t>
  </si>
  <si>
    <t>浅村</t>
    <rPh sb="0" eb="2">
      <t>アサムラ</t>
    </rPh>
    <phoneticPr fontId="2"/>
  </si>
  <si>
    <t>春樹</t>
    <rPh sb="0" eb="2">
      <t>ハルキ</t>
    </rPh>
    <phoneticPr fontId="2"/>
  </si>
  <si>
    <t>ｱｻﾑﾗ</t>
  </si>
  <si>
    <t>ASAMURA</t>
  </si>
  <si>
    <t>2011.3.7</t>
  </si>
  <si>
    <t>榎</t>
    <rPh sb="0" eb="1">
      <t>エノキ</t>
    </rPh>
    <phoneticPr fontId="2"/>
  </si>
  <si>
    <t>竜侍</t>
    <rPh sb="0" eb="1">
      <t>リュウ</t>
    </rPh>
    <rPh sb="1" eb="2">
      <t>サムライ</t>
    </rPh>
    <phoneticPr fontId="2"/>
  </si>
  <si>
    <t>ｴﾉｷ</t>
  </si>
  <si>
    <t>ENOKI</t>
  </si>
  <si>
    <t>2010.4.21</t>
  </si>
  <si>
    <t>功雅</t>
    <rPh sb="0" eb="1">
      <t>コウ</t>
    </rPh>
    <rPh sb="1" eb="2">
      <t>ミヤビ</t>
    </rPh>
    <phoneticPr fontId="2"/>
  </si>
  <si>
    <t>2011.2.22</t>
  </si>
  <si>
    <t>桐内</t>
    <rPh sb="0" eb="2">
      <t>キリナイ</t>
    </rPh>
    <phoneticPr fontId="2"/>
  </si>
  <si>
    <t>風神</t>
    <rPh sb="0" eb="2">
      <t>フウジン</t>
    </rPh>
    <phoneticPr fontId="2"/>
  </si>
  <si>
    <t>ｷﾘﾅｲ</t>
  </si>
  <si>
    <t>ｶｻﾞﾐ</t>
  </si>
  <si>
    <t>KIRINAI</t>
  </si>
  <si>
    <t>Kazami</t>
  </si>
  <si>
    <t>子田</t>
    <rPh sb="0" eb="1">
      <t>コ</t>
    </rPh>
    <rPh sb="1" eb="2">
      <t>タ</t>
    </rPh>
    <phoneticPr fontId="2"/>
  </si>
  <si>
    <t>熙人</t>
    <rPh sb="0" eb="1">
      <t>ヒロ</t>
    </rPh>
    <rPh sb="1" eb="2">
      <t>ヒト</t>
    </rPh>
    <phoneticPr fontId="2"/>
  </si>
  <si>
    <t>ｺﾀﾞ</t>
  </si>
  <si>
    <t>KODA</t>
  </si>
  <si>
    <t>2010.11.2</t>
  </si>
  <si>
    <t>櫻井</t>
    <rPh sb="0" eb="2">
      <t>サクライ</t>
    </rPh>
    <phoneticPr fontId="2"/>
  </si>
  <si>
    <t>悠人</t>
    <rPh sb="0" eb="1">
      <t>ユウ</t>
    </rPh>
    <rPh sb="1" eb="2">
      <t>ヒト</t>
    </rPh>
    <phoneticPr fontId="2"/>
  </si>
  <si>
    <t>2010.5.18</t>
  </si>
  <si>
    <t>椙浦</t>
    <rPh sb="0" eb="1">
      <t>スギ</t>
    </rPh>
    <rPh sb="1" eb="2">
      <t>ウラ</t>
    </rPh>
    <phoneticPr fontId="2"/>
  </si>
  <si>
    <t>槙也</t>
    <rPh sb="0" eb="1">
      <t>マキ</t>
    </rPh>
    <rPh sb="1" eb="2">
      <t>ヤ</t>
    </rPh>
    <phoneticPr fontId="2"/>
  </si>
  <si>
    <t>ｽｷﾞｳﾗ</t>
  </si>
  <si>
    <t>ﾏｷﾔ</t>
  </si>
  <si>
    <t>SUGIURA</t>
  </si>
  <si>
    <t>Makiya</t>
  </si>
  <si>
    <t>2011.3.15</t>
  </si>
  <si>
    <t>寺田</t>
    <rPh sb="0" eb="2">
      <t>テラダ</t>
    </rPh>
    <phoneticPr fontId="2"/>
  </si>
  <si>
    <t>ナユタ</t>
  </si>
  <si>
    <t>ﾅﾕﾀ</t>
  </si>
  <si>
    <t>Nayuta</t>
  </si>
  <si>
    <t>2011.3.19</t>
  </si>
  <si>
    <t>日沼</t>
    <rPh sb="0" eb="2">
      <t>ヒヌマ</t>
    </rPh>
    <phoneticPr fontId="2"/>
  </si>
  <si>
    <t>育夢</t>
    <rPh sb="0" eb="1">
      <t>イク</t>
    </rPh>
    <rPh sb="1" eb="2">
      <t>ユメ</t>
    </rPh>
    <phoneticPr fontId="2"/>
  </si>
  <si>
    <t>ﾋﾇﾏ</t>
  </si>
  <si>
    <t>ｲｸﾑ</t>
  </si>
  <si>
    <t>HINUMA</t>
  </si>
  <si>
    <t>Ikumu</t>
  </si>
  <si>
    <t>2010.7.22</t>
  </si>
  <si>
    <t>福迫</t>
    <rPh sb="0" eb="2">
      <t>フクサコ</t>
    </rPh>
    <phoneticPr fontId="2"/>
  </si>
  <si>
    <t>大河</t>
    <rPh sb="0" eb="2">
      <t>タイガ</t>
    </rPh>
    <phoneticPr fontId="2"/>
  </si>
  <si>
    <t>ﾌｸｻｺ</t>
  </si>
  <si>
    <t>FUKUSAKO</t>
  </si>
  <si>
    <t>2010.9.7</t>
  </si>
  <si>
    <t>赤妻</t>
    <rPh sb="0" eb="2">
      <t>アカツマ</t>
    </rPh>
    <phoneticPr fontId="2"/>
  </si>
  <si>
    <t>澪</t>
    <rPh sb="0" eb="1">
      <t>レイ</t>
    </rPh>
    <phoneticPr fontId="2"/>
  </si>
  <si>
    <t>ｱｶｽﾞﾏ</t>
  </si>
  <si>
    <t>AKAZUMA</t>
  </si>
  <si>
    <t>2010.12.19</t>
  </si>
  <si>
    <t>謙心</t>
    <rPh sb="0" eb="2">
      <t>ケンシン</t>
    </rPh>
    <phoneticPr fontId="2"/>
  </si>
  <si>
    <t>快成</t>
    <rPh sb="0" eb="1">
      <t>カイ</t>
    </rPh>
    <rPh sb="1" eb="2">
      <t>セイ</t>
    </rPh>
    <phoneticPr fontId="2"/>
  </si>
  <si>
    <t>2010.6.27</t>
  </si>
  <si>
    <t>2010.12.16</t>
  </si>
  <si>
    <t>関</t>
    <rPh sb="0" eb="1">
      <t>セキ</t>
    </rPh>
    <phoneticPr fontId="2"/>
  </si>
  <si>
    <t>優弥</t>
    <rPh sb="0" eb="2">
      <t>ユウヤ</t>
    </rPh>
    <phoneticPr fontId="2"/>
  </si>
  <si>
    <t>陽流真</t>
    <rPh sb="0" eb="1">
      <t>ヨウ</t>
    </rPh>
    <rPh sb="1" eb="2">
      <t>ナガ</t>
    </rPh>
    <rPh sb="2" eb="3">
      <t>マ</t>
    </rPh>
    <phoneticPr fontId="2"/>
  </si>
  <si>
    <t>2010.7.16</t>
  </si>
  <si>
    <t>小山</t>
    <rPh sb="0" eb="2">
      <t>コヤマ</t>
    </rPh>
    <phoneticPr fontId="2"/>
  </si>
  <si>
    <t>真輝</t>
    <rPh sb="0" eb="1">
      <t>シン</t>
    </rPh>
    <rPh sb="1" eb="2">
      <t>カガヤ</t>
    </rPh>
    <phoneticPr fontId="2"/>
  </si>
  <si>
    <t>2010.11.24</t>
  </si>
  <si>
    <t>歩希</t>
    <rPh sb="0" eb="1">
      <t>アユ</t>
    </rPh>
    <rPh sb="1" eb="2">
      <t>キ</t>
    </rPh>
    <phoneticPr fontId="2"/>
  </si>
  <si>
    <t>ﾎﾏﾚ</t>
  </si>
  <si>
    <t>Homare</t>
  </si>
  <si>
    <t>西脇</t>
    <rPh sb="0" eb="1">
      <t>ニシ</t>
    </rPh>
    <rPh sb="1" eb="2">
      <t>ワキ</t>
    </rPh>
    <phoneticPr fontId="2"/>
  </si>
  <si>
    <t>健心</t>
    <rPh sb="0" eb="2">
      <t>ケンシン</t>
    </rPh>
    <phoneticPr fontId="2"/>
  </si>
  <si>
    <t>NISHIWAKI</t>
  </si>
  <si>
    <t>2010.12.4</t>
  </si>
  <si>
    <t>古川</t>
    <rPh sb="0" eb="2">
      <t>フルカワ</t>
    </rPh>
    <phoneticPr fontId="2"/>
  </si>
  <si>
    <t>優光</t>
    <rPh sb="0" eb="1">
      <t>ヤサ</t>
    </rPh>
    <rPh sb="1" eb="2">
      <t>ヒカリ</t>
    </rPh>
    <phoneticPr fontId="2"/>
  </si>
  <si>
    <t>2011.3.11</t>
  </si>
  <si>
    <t>相沢</t>
    <rPh sb="0" eb="2">
      <t>アイザワ</t>
    </rPh>
    <phoneticPr fontId="2"/>
  </si>
  <si>
    <t>志來</t>
    <rPh sb="0" eb="1">
      <t>シ</t>
    </rPh>
    <rPh sb="1" eb="2">
      <t>ライ</t>
    </rPh>
    <phoneticPr fontId="2"/>
  </si>
  <si>
    <t>Shirai</t>
  </si>
  <si>
    <t>2010.10.30</t>
  </si>
  <si>
    <t>堅登</t>
    <rPh sb="0" eb="1">
      <t>カタ</t>
    </rPh>
    <rPh sb="1" eb="2">
      <t>ノボル</t>
    </rPh>
    <phoneticPr fontId="2"/>
  </si>
  <si>
    <t>石田</t>
    <rPh sb="0" eb="2">
      <t>イシダ</t>
    </rPh>
    <phoneticPr fontId="2"/>
  </si>
  <si>
    <t>逞真</t>
    <rPh sb="0" eb="1">
      <t>タクマ</t>
    </rPh>
    <rPh sb="1" eb="2">
      <t>マ</t>
    </rPh>
    <phoneticPr fontId="2"/>
  </si>
  <si>
    <t>2010.6.9</t>
  </si>
  <si>
    <t>勢</t>
    <rPh sb="0" eb="1">
      <t>イキオ</t>
    </rPh>
    <phoneticPr fontId="2"/>
  </si>
  <si>
    <t>2010.12.12</t>
  </si>
  <si>
    <t>髙橋</t>
    <rPh sb="0" eb="1">
      <t>タカ</t>
    </rPh>
    <rPh sb="1" eb="2">
      <t>ハシ</t>
    </rPh>
    <phoneticPr fontId="2"/>
  </si>
  <si>
    <t>昭成</t>
    <rPh sb="0" eb="1">
      <t>アキラ</t>
    </rPh>
    <rPh sb="1" eb="2">
      <t>シゲル</t>
    </rPh>
    <phoneticPr fontId="2"/>
  </si>
  <si>
    <t>ｼｮｳｾｲ</t>
  </si>
  <si>
    <t>Shousei</t>
  </si>
  <si>
    <t>2010.5.4</t>
  </si>
  <si>
    <t>福山　</t>
    <rPh sb="0" eb="2">
      <t>フクヤマ</t>
    </rPh>
    <phoneticPr fontId="2"/>
  </si>
  <si>
    <t>悠里</t>
    <rPh sb="0" eb="2">
      <t>ユウリ</t>
    </rPh>
    <phoneticPr fontId="2"/>
  </si>
  <si>
    <t>ﾌｸﾔﾏ</t>
  </si>
  <si>
    <t>FUKUYAMA</t>
  </si>
  <si>
    <t>2011.3.3</t>
  </si>
  <si>
    <t>櫻井</t>
    <rPh sb="0" eb="2">
      <t>サクライ</t>
    </rPh>
    <phoneticPr fontId="2"/>
  </si>
  <si>
    <t>遥哉</t>
    <rPh sb="0" eb="1">
      <t>ハル</t>
    </rPh>
    <rPh sb="1" eb="2">
      <t>ヤ</t>
    </rPh>
    <phoneticPr fontId="2"/>
  </si>
  <si>
    <t>2011.2.2</t>
  </si>
  <si>
    <t>湊</t>
    <rPh sb="0" eb="1">
      <t>ミナト</t>
    </rPh>
    <phoneticPr fontId="2"/>
  </si>
  <si>
    <t>2010.5.27</t>
  </si>
  <si>
    <t>竹内</t>
    <rPh sb="0" eb="2">
      <t>タケウチ</t>
    </rPh>
    <phoneticPr fontId="2"/>
  </si>
  <si>
    <t>琉久</t>
    <rPh sb="0" eb="1">
      <t>リュウ</t>
    </rPh>
    <rPh sb="1" eb="2">
      <t>ヒサ</t>
    </rPh>
    <phoneticPr fontId="2"/>
  </si>
  <si>
    <t>2011.2.19</t>
  </si>
  <si>
    <t>松本</t>
    <rPh sb="0" eb="2">
      <t>マツモト</t>
    </rPh>
    <phoneticPr fontId="2"/>
  </si>
  <si>
    <t>神</t>
    <rPh sb="0" eb="1">
      <t>カミ</t>
    </rPh>
    <phoneticPr fontId="2"/>
  </si>
  <si>
    <t>Jin</t>
  </si>
  <si>
    <t>石橋</t>
    <rPh sb="0" eb="2">
      <t>イシバシ</t>
    </rPh>
    <phoneticPr fontId="2"/>
  </si>
  <si>
    <t>琉希</t>
    <rPh sb="0" eb="1">
      <t>リュウ</t>
    </rPh>
    <rPh sb="1" eb="2">
      <t>ノゾミ</t>
    </rPh>
    <phoneticPr fontId="2"/>
  </si>
  <si>
    <t>ﾙｷ</t>
  </si>
  <si>
    <t>Ruki</t>
  </si>
  <si>
    <t>2010.6.28</t>
  </si>
  <si>
    <t>川名</t>
    <rPh sb="0" eb="2">
      <t>カワナ</t>
    </rPh>
    <phoneticPr fontId="2"/>
  </si>
  <si>
    <t>浩平</t>
    <rPh sb="0" eb="2">
      <t>コウヘイ</t>
    </rPh>
    <phoneticPr fontId="2"/>
  </si>
  <si>
    <t>木島</t>
    <rPh sb="0" eb="2">
      <t>キジマ</t>
    </rPh>
    <phoneticPr fontId="2"/>
  </si>
  <si>
    <t>光晴</t>
    <rPh sb="0" eb="1">
      <t>ヒカリ</t>
    </rPh>
    <rPh sb="1" eb="2">
      <t>ハル</t>
    </rPh>
    <phoneticPr fontId="2"/>
  </si>
  <si>
    <t>ｷｼﾞﾏ</t>
  </si>
  <si>
    <t>ﾐﾂﾊﾙ</t>
  </si>
  <si>
    <t>KIJIMA</t>
  </si>
  <si>
    <t>Mitsuharu</t>
  </si>
  <si>
    <t>2010.5.6</t>
  </si>
  <si>
    <t>海人</t>
    <rPh sb="0" eb="1">
      <t>ウミ</t>
    </rPh>
    <rPh sb="1" eb="2">
      <t>ヒト</t>
    </rPh>
    <phoneticPr fontId="2"/>
  </si>
  <si>
    <t>2010.5.26</t>
  </si>
  <si>
    <t>在國寺</t>
    <rPh sb="0" eb="1">
      <t>ザイ</t>
    </rPh>
    <rPh sb="1" eb="2">
      <t>コク</t>
    </rPh>
    <rPh sb="2" eb="3">
      <t>テラ</t>
    </rPh>
    <phoneticPr fontId="2"/>
  </si>
  <si>
    <t>慧士</t>
    <rPh sb="0" eb="2">
      <t>ケイシ</t>
    </rPh>
    <phoneticPr fontId="2"/>
  </si>
  <si>
    <t>ｻﾞｲｺｸｼﾞ</t>
  </si>
  <si>
    <t>ｹｲｼ</t>
  </si>
  <si>
    <t>ZAIKOKUJI</t>
  </si>
  <si>
    <t>Keishi</t>
  </si>
  <si>
    <t>2010.8.12</t>
  </si>
  <si>
    <t>柊也</t>
    <rPh sb="0" eb="2">
      <t>シュウヤ</t>
    </rPh>
    <phoneticPr fontId="2"/>
  </si>
  <si>
    <t>2010.11.13</t>
  </si>
  <si>
    <t>深川</t>
    <rPh sb="0" eb="2">
      <t>フカガワ</t>
    </rPh>
    <phoneticPr fontId="2"/>
  </si>
  <si>
    <t>瑠生</t>
    <rPh sb="0" eb="1">
      <t>ル</t>
    </rPh>
    <rPh sb="1" eb="2">
      <t>セイ</t>
    </rPh>
    <phoneticPr fontId="2"/>
  </si>
  <si>
    <t>ﾌｶｶﾞﾜ</t>
  </si>
  <si>
    <t>FUKAGAWA</t>
  </si>
  <si>
    <t>2010.11.19</t>
  </si>
  <si>
    <t>牧野</t>
    <rPh sb="0" eb="2">
      <t>マキノ</t>
    </rPh>
    <phoneticPr fontId="2"/>
  </si>
  <si>
    <t>響希</t>
    <rPh sb="0" eb="1">
      <t>ヒビ</t>
    </rPh>
    <rPh sb="1" eb="2">
      <t>キ</t>
    </rPh>
    <phoneticPr fontId="2"/>
  </si>
  <si>
    <t>2010.6.25</t>
  </si>
  <si>
    <t>松岡</t>
    <rPh sb="0" eb="2">
      <t>マツオカ</t>
    </rPh>
    <phoneticPr fontId="2"/>
  </si>
  <si>
    <t>陽斗</t>
    <rPh sb="0" eb="1">
      <t>ヨウ</t>
    </rPh>
    <rPh sb="1" eb="2">
      <t>ト</t>
    </rPh>
    <phoneticPr fontId="2"/>
  </si>
  <si>
    <t>2010.9.10</t>
  </si>
  <si>
    <t>郁人</t>
    <rPh sb="0" eb="1">
      <t>イク</t>
    </rPh>
    <rPh sb="1" eb="2">
      <t>ヒト</t>
    </rPh>
    <phoneticPr fontId="2"/>
  </si>
  <si>
    <t>首藤</t>
    <rPh sb="0" eb="2">
      <t>シュトウ</t>
    </rPh>
    <phoneticPr fontId="2"/>
  </si>
  <si>
    <t>篤生</t>
    <rPh sb="0" eb="1">
      <t>アツ</t>
    </rPh>
    <rPh sb="1" eb="2">
      <t>セイ</t>
    </rPh>
    <phoneticPr fontId="2"/>
  </si>
  <si>
    <t>ｼｭﾄｳ</t>
  </si>
  <si>
    <t>SHUTO</t>
  </si>
  <si>
    <t>杉本</t>
    <rPh sb="0" eb="2">
      <t>スギモト</t>
    </rPh>
    <phoneticPr fontId="2"/>
  </si>
  <si>
    <t>園田</t>
    <rPh sb="0" eb="2">
      <t>ソノダ</t>
    </rPh>
    <phoneticPr fontId="2"/>
  </si>
  <si>
    <t>Jotaro</t>
  </si>
  <si>
    <t>小川</t>
    <rPh sb="0" eb="2">
      <t>オガワ</t>
    </rPh>
    <phoneticPr fontId="2"/>
  </si>
  <si>
    <t>晃雅</t>
    <rPh sb="0" eb="1">
      <t>コウ</t>
    </rPh>
    <rPh sb="1" eb="2">
      <t>ガ</t>
    </rPh>
    <phoneticPr fontId="2"/>
  </si>
  <si>
    <t>2010.7.20</t>
  </si>
  <si>
    <t>杉崎</t>
    <rPh sb="0" eb="2">
      <t>スギサキ</t>
    </rPh>
    <phoneticPr fontId="2"/>
  </si>
  <si>
    <t>翔琉</t>
    <rPh sb="0" eb="1">
      <t>ショウ</t>
    </rPh>
    <rPh sb="1" eb="2">
      <t>リュウ</t>
    </rPh>
    <phoneticPr fontId="2"/>
  </si>
  <si>
    <t>2011.2.28</t>
  </si>
  <si>
    <t>大樹</t>
    <rPh sb="0" eb="2">
      <t>タイキ</t>
    </rPh>
    <phoneticPr fontId="2"/>
  </si>
  <si>
    <t>2010.6.7</t>
  </si>
  <si>
    <t>2010.10.17</t>
  </si>
  <si>
    <t>楓真</t>
    <rPh sb="0" eb="2">
      <t>フウマ</t>
    </rPh>
    <phoneticPr fontId="2"/>
  </si>
  <si>
    <t>ﾌｳﾏ</t>
  </si>
  <si>
    <t>Fuma</t>
  </si>
  <si>
    <t>2010.10.16</t>
  </si>
  <si>
    <t>濱谷</t>
    <rPh sb="0" eb="2">
      <t>ハマヤ</t>
    </rPh>
    <phoneticPr fontId="2"/>
  </si>
  <si>
    <t>ﾊﾏﾔ</t>
  </si>
  <si>
    <t>HAMAYA</t>
  </si>
  <si>
    <t>2010.7.10</t>
  </si>
  <si>
    <t>山平</t>
    <rPh sb="0" eb="2">
      <t>ヤマヒラ</t>
    </rPh>
    <phoneticPr fontId="2"/>
  </si>
  <si>
    <t>灯</t>
    <rPh sb="0" eb="1">
      <t>トモ</t>
    </rPh>
    <phoneticPr fontId="2"/>
  </si>
  <si>
    <t>ﾔﾏﾋﾗ</t>
  </si>
  <si>
    <t>ﾄﾓｽ</t>
  </si>
  <si>
    <t>YAMAHIRA</t>
  </si>
  <si>
    <t>Tomosu</t>
  </si>
  <si>
    <t>2010.8.25</t>
  </si>
  <si>
    <t>2010.11.3</t>
  </si>
  <si>
    <t>2010.5.15</t>
  </si>
  <si>
    <t>奥津</t>
    <rPh sb="0" eb="2">
      <t>オクツ</t>
    </rPh>
    <phoneticPr fontId="2"/>
  </si>
  <si>
    <t>佳耀</t>
    <rPh sb="0" eb="1">
      <t>カ</t>
    </rPh>
    <rPh sb="1" eb="2">
      <t>ヨウ</t>
    </rPh>
    <phoneticPr fontId="2"/>
  </si>
  <si>
    <t>ｵｸﾂ</t>
  </si>
  <si>
    <t>OKUTSU</t>
  </si>
  <si>
    <t>睦己</t>
  </si>
  <si>
    <t>2011.1.2</t>
  </si>
  <si>
    <t>千早</t>
  </si>
  <si>
    <t>ﾁﾊﾔ</t>
  </si>
  <si>
    <t>Chihaya</t>
  </si>
  <si>
    <t>2010.12.10</t>
  </si>
  <si>
    <t>隼</t>
  </si>
  <si>
    <t>高久</t>
    <rPh sb="0" eb="1">
      <t>タカ</t>
    </rPh>
    <rPh sb="1" eb="2">
      <t>ヒサ</t>
    </rPh>
    <phoneticPr fontId="2"/>
  </si>
  <si>
    <t>浩輝</t>
    <rPh sb="0" eb="2">
      <t>ヒロキ</t>
    </rPh>
    <phoneticPr fontId="2"/>
  </si>
  <si>
    <t>ﾀｶｸ</t>
  </si>
  <si>
    <t>TAKAKU</t>
  </si>
  <si>
    <t>2011.3.13</t>
  </si>
  <si>
    <t>斗真</t>
  </si>
  <si>
    <t>2011.2.23</t>
  </si>
  <si>
    <t>友城</t>
  </si>
  <si>
    <t>2011.1.3</t>
  </si>
  <si>
    <t>倖汰</t>
  </si>
  <si>
    <t>2010.8.15</t>
  </si>
  <si>
    <t>畠山</t>
    <rPh sb="0" eb="2">
      <t>ハタケヤマ</t>
    </rPh>
    <phoneticPr fontId="2"/>
  </si>
  <si>
    <t>Ryu</t>
  </si>
  <si>
    <t>2010.4.25</t>
  </si>
  <si>
    <t>濵辺</t>
  </si>
  <si>
    <t>ﾊﾏﾍﾞ</t>
  </si>
  <si>
    <t>HAMABE</t>
  </si>
  <si>
    <t>2011.2.21</t>
  </si>
  <si>
    <t>ﾌｶｻﾞﾜ</t>
  </si>
  <si>
    <t>FUKAZAWA</t>
  </si>
  <si>
    <t>2011.3.9</t>
  </si>
  <si>
    <t>琉夏</t>
  </si>
  <si>
    <t>2010.6.13</t>
  </si>
  <si>
    <t>圭司</t>
    <rPh sb="0" eb="1">
      <t>ケイ</t>
    </rPh>
    <rPh sb="1" eb="2">
      <t>ツカサ</t>
    </rPh>
    <phoneticPr fontId="2"/>
  </si>
  <si>
    <t>Keiji</t>
  </si>
  <si>
    <t>杉浦</t>
    <rPh sb="0" eb="2">
      <t>スギウラ</t>
    </rPh>
    <phoneticPr fontId="2"/>
  </si>
  <si>
    <t>一徳</t>
    <rPh sb="0" eb="2">
      <t>イチトク</t>
    </rPh>
    <phoneticPr fontId="2"/>
  </si>
  <si>
    <t>ｶｽﾞﾅﾘ</t>
  </si>
  <si>
    <t>Kazunari</t>
  </si>
  <si>
    <t>髙埜</t>
    <rPh sb="0" eb="1">
      <t>タカ</t>
    </rPh>
    <rPh sb="1" eb="2">
      <t>ノ</t>
    </rPh>
    <phoneticPr fontId="2"/>
  </si>
  <si>
    <t>祐陽</t>
    <rPh sb="0" eb="1">
      <t>スケ</t>
    </rPh>
    <rPh sb="1" eb="2">
      <t>ヨウ</t>
    </rPh>
    <phoneticPr fontId="2"/>
  </si>
  <si>
    <t>新山</t>
    <rPh sb="0" eb="2">
      <t>ニイヤマ</t>
    </rPh>
    <phoneticPr fontId="2"/>
  </si>
  <si>
    <t>翔愛</t>
    <rPh sb="0" eb="1">
      <t>カケル</t>
    </rPh>
    <rPh sb="1" eb="2">
      <t>アイ</t>
    </rPh>
    <phoneticPr fontId="2"/>
  </si>
  <si>
    <t>ﾆｲﾔﾏ</t>
  </si>
  <si>
    <t>NIIYAMA</t>
  </si>
  <si>
    <t>2010.6.10</t>
  </si>
  <si>
    <t>大翔</t>
    <rPh sb="0" eb="1">
      <t>ダイ</t>
    </rPh>
    <rPh sb="1" eb="2">
      <t>カケル</t>
    </rPh>
    <phoneticPr fontId="2"/>
  </si>
  <si>
    <t>2010.10.18</t>
  </si>
  <si>
    <t>陸仁</t>
    <rPh sb="0" eb="1">
      <t>リク</t>
    </rPh>
    <rPh sb="1" eb="2">
      <t>ジン</t>
    </rPh>
    <phoneticPr fontId="2"/>
  </si>
  <si>
    <t>泰良</t>
    <rPh sb="0" eb="2">
      <t>タイラ</t>
    </rPh>
    <phoneticPr fontId="2"/>
  </si>
  <si>
    <t>Taira</t>
  </si>
  <si>
    <t>2011.3.1</t>
  </si>
  <si>
    <t>仲村</t>
    <rPh sb="0" eb="2">
      <t>ナカムラ</t>
    </rPh>
    <phoneticPr fontId="2"/>
  </si>
  <si>
    <t>翔馬</t>
    <rPh sb="0" eb="1">
      <t>ショウ</t>
    </rPh>
    <rPh sb="1" eb="2">
      <t>ウマ</t>
    </rPh>
    <phoneticPr fontId="2"/>
  </si>
  <si>
    <t>2010.10.8</t>
  </si>
  <si>
    <t>白石</t>
    <rPh sb="0" eb="2">
      <t>シライシ</t>
    </rPh>
    <phoneticPr fontId="2"/>
  </si>
  <si>
    <t>唯人</t>
    <rPh sb="0" eb="1">
      <t>ユイ</t>
    </rPh>
    <rPh sb="1" eb="2">
      <t>ヒト</t>
    </rPh>
    <phoneticPr fontId="2"/>
  </si>
  <si>
    <t>ｼﾗｲｼ</t>
  </si>
  <si>
    <t>SHIRAISHI</t>
  </si>
  <si>
    <t>波多野</t>
    <rPh sb="0" eb="3">
      <t>ハタノ</t>
    </rPh>
    <phoneticPr fontId="2"/>
  </si>
  <si>
    <t>稟</t>
    <rPh sb="0" eb="1">
      <t>リン</t>
    </rPh>
    <phoneticPr fontId="2"/>
  </si>
  <si>
    <t>2010.11.16</t>
  </si>
  <si>
    <t>琉星</t>
    <rPh sb="0" eb="2">
      <t>リュウセイ</t>
    </rPh>
    <phoneticPr fontId="2"/>
  </si>
  <si>
    <t>板垣</t>
    <rPh sb="0" eb="2">
      <t>イタガキ</t>
    </rPh>
    <phoneticPr fontId="2"/>
  </si>
  <si>
    <t>碧</t>
    <rPh sb="0" eb="1">
      <t>アオイ</t>
    </rPh>
    <phoneticPr fontId="2"/>
  </si>
  <si>
    <t>ｲﾀｶﾞｷ</t>
  </si>
  <si>
    <t>ITAGAKI</t>
  </si>
  <si>
    <t>2010.8.22</t>
  </si>
  <si>
    <t>井上</t>
    <rPh sb="0" eb="2">
      <t>イノウエ</t>
    </rPh>
    <phoneticPr fontId="2"/>
  </si>
  <si>
    <t>遥翔</t>
    <rPh sb="0" eb="1">
      <t>ハルカ</t>
    </rPh>
    <rPh sb="1" eb="2">
      <t>ショウ</t>
    </rPh>
    <phoneticPr fontId="2"/>
  </si>
  <si>
    <t>2010.10.15</t>
  </si>
  <si>
    <t>小野木</t>
    <rPh sb="0" eb="3">
      <t>オノギ</t>
    </rPh>
    <phoneticPr fontId="2"/>
  </si>
  <si>
    <t>奏</t>
    <rPh sb="0" eb="1">
      <t>カナ</t>
    </rPh>
    <phoneticPr fontId="2"/>
  </si>
  <si>
    <t>ｵﾉｷﾞ</t>
  </si>
  <si>
    <t>ONOGI</t>
  </si>
  <si>
    <t>晴</t>
    <rPh sb="0" eb="1">
      <t>ハル</t>
    </rPh>
    <phoneticPr fontId="2"/>
  </si>
  <si>
    <t>健正</t>
    <rPh sb="0" eb="1">
      <t>ケン</t>
    </rPh>
    <rPh sb="1" eb="2">
      <t>タダシ</t>
    </rPh>
    <phoneticPr fontId="2"/>
  </si>
  <si>
    <t>ｹﾝｼｮｳ</t>
  </si>
  <si>
    <t>Kensho</t>
  </si>
  <si>
    <t>2010.4.20</t>
  </si>
  <si>
    <t>堀江</t>
    <rPh sb="0" eb="2">
      <t>ホリエ</t>
    </rPh>
    <phoneticPr fontId="2"/>
  </si>
  <si>
    <t>桜介</t>
    <rPh sb="0" eb="1">
      <t>サクラ</t>
    </rPh>
    <rPh sb="1" eb="2">
      <t>スケ</t>
    </rPh>
    <phoneticPr fontId="2"/>
  </si>
  <si>
    <t>ﾎﾘｴ</t>
  </si>
  <si>
    <t>HORIE</t>
  </si>
  <si>
    <t>Osuke</t>
  </si>
  <si>
    <t>紛失</t>
    <rPh sb="0" eb="2">
      <t>フンシツ</t>
    </rPh>
    <phoneticPr fontId="2"/>
  </si>
  <si>
    <t>藤澤</t>
    <rPh sb="0" eb="2">
      <t>フジサワ</t>
    </rPh>
    <phoneticPr fontId="2"/>
  </si>
  <si>
    <t>駿人</t>
    <rPh sb="0" eb="1">
      <t>シュン</t>
    </rPh>
    <rPh sb="1" eb="2">
      <t>ヒト</t>
    </rPh>
    <phoneticPr fontId="2"/>
  </si>
  <si>
    <t>FUJISAWA</t>
  </si>
  <si>
    <t>2009.5.13</t>
  </si>
  <si>
    <t>光</t>
    <rPh sb="0" eb="1">
      <t>ヒカル</t>
    </rPh>
    <phoneticPr fontId="2"/>
  </si>
  <si>
    <t>飯田</t>
    <rPh sb="0" eb="2">
      <t>イイダ</t>
    </rPh>
    <phoneticPr fontId="2"/>
  </si>
  <si>
    <t>陽介</t>
    <rPh sb="0" eb="2">
      <t>ヨウスケ</t>
    </rPh>
    <phoneticPr fontId="2"/>
  </si>
  <si>
    <t>2011.2.3</t>
  </si>
  <si>
    <t>岩井</t>
    <rPh sb="0" eb="2">
      <t>イワイ</t>
    </rPh>
    <phoneticPr fontId="2"/>
  </si>
  <si>
    <t>勇樹</t>
    <rPh sb="0" eb="1">
      <t>ユウ</t>
    </rPh>
    <rPh sb="1" eb="2">
      <t>キ</t>
    </rPh>
    <phoneticPr fontId="2"/>
  </si>
  <si>
    <t>2010.7.21</t>
  </si>
  <si>
    <t>良希</t>
    <rPh sb="0" eb="1">
      <t>リョウ</t>
    </rPh>
    <rPh sb="1" eb="2">
      <t>キ</t>
    </rPh>
    <phoneticPr fontId="2"/>
  </si>
  <si>
    <t>ﾗｷ</t>
  </si>
  <si>
    <t>Raki</t>
  </si>
  <si>
    <t>小笠原</t>
    <rPh sb="0" eb="3">
      <t>オガサワラ</t>
    </rPh>
    <phoneticPr fontId="2"/>
  </si>
  <si>
    <t>柊真</t>
    <rPh sb="0" eb="2">
      <t>トウマ</t>
    </rPh>
    <phoneticPr fontId="2"/>
  </si>
  <si>
    <t>白井</t>
    <rPh sb="0" eb="2">
      <t>シライ</t>
    </rPh>
    <phoneticPr fontId="2"/>
  </si>
  <si>
    <t>珀</t>
    <rPh sb="0" eb="1">
      <t>ハク</t>
    </rPh>
    <phoneticPr fontId="2"/>
  </si>
  <si>
    <t>SHIRAI</t>
  </si>
  <si>
    <t>2010.7.6</t>
  </si>
  <si>
    <t>知樹</t>
    <rPh sb="0" eb="1">
      <t>チ</t>
    </rPh>
    <rPh sb="1" eb="2">
      <t>キ</t>
    </rPh>
    <phoneticPr fontId="2"/>
  </si>
  <si>
    <t>2010.9.18</t>
  </si>
  <si>
    <t>新大</t>
    <rPh sb="0" eb="1">
      <t>シン</t>
    </rPh>
    <rPh sb="1" eb="2">
      <t>ダイ</t>
    </rPh>
    <phoneticPr fontId="1"/>
  </si>
  <si>
    <t>市来</t>
    <rPh sb="0" eb="1">
      <t>シ</t>
    </rPh>
    <rPh sb="1" eb="2">
      <t>ク</t>
    </rPh>
    <phoneticPr fontId="1"/>
  </si>
  <si>
    <t>晃</t>
    <rPh sb="0" eb="1">
      <t>アキラ</t>
    </rPh>
    <phoneticPr fontId="1"/>
  </si>
  <si>
    <t>ｲﾁｷ</t>
  </si>
  <si>
    <t>ICHIKI</t>
  </si>
  <si>
    <t>市橋</t>
    <rPh sb="0" eb="2">
      <t>イチハシ</t>
    </rPh>
    <phoneticPr fontId="1"/>
  </si>
  <si>
    <t>輝一</t>
    <rPh sb="0" eb="1">
      <t>カガヤ</t>
    </rPh>
    <rPh sb="1" eb="2">
      <t>イチ</t>
    </rPh>
    <phoneticPr fontId="1"/>
  </si>
  <si>
    <t>ｲﾁﾊｼ</t>
  </si>
  <si>
    <t>ﾃﾙﾋﾄ</t>
  </si>
  <si>
    <t>ICHIHASHI</t>
  </si>
  <si>
    <t>Teruhito</t>
  </si>
  <si>
    <t>井内</t>
    <rPh sb="0" eb="2">
      <t>イウチ</t>
    </rPh>
    <phoneticPr fontId="1"/>
  </si>
  <si>
    <t>慶</t>
    <rPh sb="0" eb="1">
      <t>ケイ</t>
    </rPh>
    <phoneticPr fontId="1"/>
  </si>
  <si>
    <t>ｲﾉｳﾁ</t>
  </si>
  <si>
    <t>INOUCHI</t>
  </si>
  <si>
    <t>2011.1.24</t>
  </si>
  <si>
    <t>金丸</t>
    <rPh sb="0" eb="2">
      <t>カナマル</t>
    </rPh>
    <phoneticPr fontId="1"/>
  </si>
  <si>
    <t>浩史郎</t>
    <rPh sb="0" eb="1">
      <t>ヒロシ</t>
    </rPh>
    <rPh sb="1" eb="2">
      <t>フミ</t>
    </rPh>
    <rPh sb="2" eb="3">
      <t>ロウ</t>
    </rPh>
    <phoneticPr fontId="1"/>
  </si>
  <si>
    <t>ｶﾅﾏﾙ</t>
  </si>
  <si>
    <t>KANAMARU</t>
  </si>
  <si>
    <t>絢斗</t>
    <rPh sb="0" eb="1">
      <t>アヤ</t>
    </rPh>
    <rPh sb="1" eb="2">
      <t>ト</t>
    </rPh>
    <phoneticPr fontId="1"/>
  </si>
  <si>
    <t>2010.7.8</t>
  </si>
  <si>
    <t>徳永</t>
    <rPh sb="0" eb="2">
      <t>トクナガ</t>
    </rPh>
    <phoneticPr fontId="1"/>
  </si>
  <si>
    <t>竣也</t>
    <rPh sb="0" eb="1">
      <t>シュン</t>
    </rPh>
    <rPh sb="1" eb="2">
      <t>ナリ</t>
    </rPh>
    <phoneticPr fontId="1"/>
  </si>
  <si>
    <t>ﾄｸﾅｶﾞ</t>
  </si>
  <si>
    <t>TOKUNAGA</t>
  </si>
  <si>
    <t>春木</t>
    <rPh sb="0" eb="2">
      <t>ハルキ</t>
    </rPh>
    <phoneticPr fontId="1"/>
  </si>
  <si>
    <t>研二</t>
    <rPh sb="0" eb="2">
      <t>ケンジ</t>
    </rPh>
    <phoneticPr fontId="1"/>
  </si>
  <si>
    <t>HARUKI</t>
  </si>
  <si>
    <t>Kenji</t>
  </si>
  <si>
    <t>2010.10.1</t>
  </si>
  <si>
    <t>深田</t>
    <rPh sb="0" eb="2">
      <t>フカダ</t>
    </rPh>
    <phoneticPr fontId="1"/>
  </si>
  <si>
    <t>祥太郎</t>
    <rPh sb="0" eb="3">
      <t>ショウタロウ</t>
    </rPh>
    <phoneticPr fontId="1"/>
  </si>
  <si>
    <t>Shotaro</t>
  </si>
  <si>
    <t>2010.11.10</t>
  </si>
  <si>
    <t>山神</t>
    <rPh sb="0" eb="2">
      <t>ヤマガミ</t>
    </rPh>
    <phoneticPr fontId="1"/>
  </si>
  <si>
    <t>秀忠</t>
    <rPh sb="0" eb="1">
      <t>ヒデ</t>
    </rPh>
    <rPh sb="1" eb="2">
      <t>タダシ</t>
    </rPh>
    <phoneticPr fontId="1"/>
  </si>
  <si>
    <t>ﾔﾏｶﾞﾐ</t>
  </si>
  <si>
    <t>ﾋﾃﾞﾀﾀﾞ</t>
  </si>
  <si>
    <t>YAMAGAMI</t>
  </si>
  <si>
    <t>Hidetada</t>
  </si>
  <si>
    <t>2010.8.9</t>
  </si>
  <si>
    <t>遼太郎</t>
    <rPh sb="0" eb="3">
      <t>リョウタロウ</t>
    </rPh>
    <phoneticPr fontId="2"/>
  </si>
  <si>
    <t>Ryotaro</t>
  </si>
  <si>
    <t>清永</t>
    <rPh sb="0" eb="2">
      <t>キヨナガ</t>
    </rPh>
    <phoneticPr fontId="2"/>
  </si>
  <si>
    <t>朗寿</t>
    <rPh sb="0" eb="1">
      <t>ロウ</t>
    </rPh>
    <rPh sb="1" eb="2">
      <t>コトブキ</t>
    </rPh>
    <phoneticPr fontId="2"/>
  </si>
  <si>
    <t>ｷﾖﾅｶﾞ</t>
  </si>
  <si>
    <t>ｱｷﾋｻ</t>
  </si>
  <si>
    <t>KIYONAGA</t>
  </si>
  <si>
    <t>Akihisa</t>
  </si>
  <si>
    <t>佐下橋</t>
    <rPh sb="0" eb="3">
      <t>サゲハシ</t>
    </rPh>
    <phoneticPr fontId="2"/>
  </si>
  <si>
    <t>颯良</t>
    <rPh sb="0" eb="1">
      <t>ソウ</t>
    </rPh>
    <rPh sb="1" eb="2">
      <t>リョウ</t>
    </rPh>
    <phoneticPr fontId="2"/>
  </si>
  <si>
    <t>SAGEHASHI</t>
  </si>
  <si>
    <t>2009.5.12</t>
  </si>
  <si>
    <t>大空</t>
    <rPh sb="0" eb="2">
      <t>オオゾラ</t>
    </rPh>
    <phoneticPr fontId="2"/>
  </si>
  <si>
    <t>Yo</t>
  </si>
  <si>
    <t>岩城</t>
    <rPh sb="0" eb="2">
      <t>イワキ</t>
    </rPh>
    <phoneticPr fontId="2"/>
  </si>
  <si>
    <t>悠之介</t>
    <rPh sb="0" eb="1">
      <t>ユウ</t>
    </rPh>
    <rPh sb="1" eb="3">
      <t>ノスケ</t>
    </rPh>
    <phoneticPr fontId="2"/>
  </si>
  <si>
    <t>ｲﾜｷ</t>
  </si>
  <si>
    <t>IWAKI</t>
  </si>
  <si>
    <t>Yunosuke</t>
  </si>
  <si>
    <t>2010.5.23</t>
  </si>
  <si>
    <t>金本</t>
    <rPh sb="0" eb="2">
      <t>カネモト</t>
    </rPh>
    <phoneticPr fontId="2"/>
  </si>
  <si>
    <t>凌</t>
    <rPh sb="0" eb="1">
      <t>リョウ</t>
    </rPh>
    <phoneticPr fontId="2"/>
  </si>
  <si>
    <t>ｶﾈﾓﾄ</t>
  </si>
  <si>
    <t>ｼﾉｸﾞ</t>
  </si>
  <si>
    <t>KANEMOTO</t>
  </si>
  <si>
    <t>Shinogu</t>
  </si>
  <si>
    <t>琉生</t>
    <rPh sb="0" eb="2">
      <t>ルイ</t>
    </rPh>
    <phoneticPr fontId="2"/>
  </si>
  <si>
    <t>2010.4.6</t>
  </si>
  <si>
    <t>元斗</t>
    <rPh sb="0" eb="1">
      <t>ゲン</t>
    </rPh>
    <rPh sb="1" eb="2">
      <t>ト</t>
    </rPh>
    <phoneticPr fontId="2"/>
  </si>
  <si>
    <t>ﾓﾄ</t>
  </si>
  <si>
    <t>Moto</t>
  </si>
  <si>
    <t>2010.8.26</t>
  </si>
  <si>
    <t>竣</t>
    <rPh sb="0" eb="1">
      <t>シュン</t>
    </rPh>
    <phoneticPr fontId="2"/>
  </si>
  <si>
    <t>2011.1.10</t>
  </si>
  <si>
    <t>颯太</t>
    <rPh sb="0" eb="2">
      <t>ソウタ</t>
    </rPh>
    <phoneticPr fontId="2"/>
  </si>
  <si>
    <t>ﾂﾎﾞｲ</t>
  </si>
  <si>
    <t>TSUBOI</t>
  </si>
  <si>
    <t>2010.6.6</t>
  </si>
  <si>
    <t>成田</t>
    <rPh sb="0" eb="2">
      <t>ナリタ</t>
    </rPh>
    <phoneticPr fontId="2"/>
  </si>
  <si>
    <t>2010.10.23</t>
  </si>
  <si>
    <t>大和</t>
    <rPh sb="0" eb="2">
      <t>ダイワ</t>
    </rPh>
    <phoneticPr fontId="2"/>
  </si>
  <si>
    <t>2010.11.15</t>
  </si>
  <si>
    <t>友廣</t>
    <rPh sb="0" eb="2">
      <t>トモヒロ</t>
    </rPh>
    <phoneticPr fontId="2"/>
  </si>
  <si>
    <t>孝朗</t>
    <rPh sb="0" eb="1">
      <t>タカ</t>
    </rPh>
    <rPh sb="1" eb="2">
      <t>ロウ</t>
    </rPh>
    <phoneticPr fontId="2"/>
  </si>
  <si>
    <t>ﾀｶﾕｷ</t>
  </si>
  <si>
    <t>TOMOHIRO</t>
  </si>
  <si>
    <t>Takayuki</t>
  </si>
  <si>
    <t>海翔</t>
    <rPh sb="0" eb="1">
      <t>ウミ</t>
    </rPh>
    <rPh sb="1" eb="2">
      <t>カケル</t>
    </rPh>
    <phoneticPr fontId="2"/>
  </si>
  <si>
    <t>2010.9.3</t>
  </si>
  <si>
    <t>咲太朗</t>
    <rPh sb="0" eb="1">
      <t>サキ</t>
    </rPh>
    <rPh sb="1" eb="3">
      <t>タロウ</t>
    </rPh>
    <phoneticPr fontId="2"/>
  </si>
  <si>
    <t>Sakutaro</t>
  </si>
  <si>
    <t>蒼</t>
    <rPh sb="0" eb="1">
      <t>アオ</t>
    </rPh>
    <phoneticPr fontId="2"/>
  </si>
  <si>
    <t>2010.7.29</t>
  </si>
  <si>
    <t>香西</t>
    <rPh sb="0" eb="2">
      <t>コウサイ</t>
    </rPh>
    <phoneticPr fontId="2"/>
  </si>
  <si>
    <t>浩幸</t>
    <rPh sb="0" eb="1">
      <t>ヒロシ</t>
    </rPh>
    <rPh sb="1" eb="2">
      <t>ユキ</t>
    </rPh>
    <phoneticPr fontId="2"/>
  </si>
  <si>
    <t>ﾋﾛﾕｷ</t>
  </si>
  <si>
    <t>KOUSAI</t>
  </si>
  <si>
    <t>Hiroyuki</t>
  </si>
  <si>
    <t>斎藤</t>
    <rPh sb="0" eb="2">
      <t>サイトウ</t>
    </rPh>
    <phoneticPr fontId="2"/>
  </si>
  <si>
    <t>晴真</t>
    <rPh sb="0" eb="1">
      <t>ハレ</t>
    </rPh>
    <rPh sb="1" eb="2">
      <t>シン</t>
    </rPh>
    <phoneticPr fontId="2"/>
  </si>
  <si>
    <t>響</t>
    <rPh sb="0" eb="1">
      <t>ヒビ</t>
    </rPh>
    <phoneticPr fontId="2"/>
  </si>
  <si>
    <t>2010.11.22</t>
  </si>
  <si>
    <t>脩平</t>
    <rPh sb="0" eb="1">
      <t>シュウ</t>
    </rPh>
    <rPh sb="1" eb="2">
      <t>ヘイ</t>
    </rPh>
    <phoneticPr fontId="2"/>
  </si>
  <si>
    <t>Syuhei</t>
  </si>
  <si>
    <t>淵本</t>
    <rPh sb="0" eb="2">
      <t>フチモト</t>
    </rPh>
    <phoneticPr fontId="2"/>
  </si>
  <si>
    <t>凜太郎</t>
    <rPh sb="0" eb="3">
      <t>リンタロウ</t>
    </rPh>
    <phoneticPr fontId="2"/>
  </si>
  <si>
    <t>ﾌﾁﾓﾄ</t>
  </si>
  <si>
    <t>FUCHIMOTO</t>
  </si>
  <si>
    <t>凌大</t>
    <rPh sb="0" eb="2">
      <t>リョウタ</t>
    </rPh>
    <phoneticPr fontId="2"/>
  </si>
  <si>
    <t>光</t>
    <rPh sb="0" eb="1">
      <t>ヒカ</t>
    </rPh>
    <phoneticPr fontId="2"/>
  </si>
  <si>
    <t>2010.12.8</t>
  </si>
  <si>
    <t>丹野</t>
    <rPh sb="0" eb="2">
      <t>タンノ</t>
    </rPh>
    <phoneticPr fontId="11"/>
  </si>
  <si>
    <t>敢太</t>
    <rPh sb="0" eb="2">
      <t>カンタ</t>
    </rPh>
    <phoneticPr fontId="11"/>
  </si>
  <si>
    <t>船橋</t>
    <rPh sb="0" eb="2">
      <t>フナバシ</t>
    </rPh>
    <phoneticPr fontId="11"/>
  </si>
  <si>
    <t>ﾀﾝﾉ</t>
  </si>
  <si>
    <t>TANNO</t>
  </si>
  <si>
    <t>長谷川</t>
    <rPh sb="0" eb="3">
      <t>ハセガワ</t>
    </rPh>
    <phoneticPr fontId="11"/>
  </si>
  <si>
    <t>詩温</t>
    <rPh sb="0" eb="2">
      <t>シオン</t>
    </rPh>
    <phoneticPr fontId="11"/>
  </si>
  <si>
    <t>Shion</t>
  </si>
  <si>
    <t>武藤</t>
    <rPh sb="0" eb="2">
      <t>ムトウ</t>
    </rPh>
    <phoneticPr fontId="11"/>
  </si>
  <si>
    <t>幸輝</t>
    <rPh sb="0" eb="2">
      <t>コウキ</t>
    </rPh>
    <phoneticPr fontId="11"/>
  </si>
  <si>
    <t>ﾑﾄｳ</t>
  </si>
  <si>
    <t>MUTOU</t>
  </si>
  <si>
    <t>龍河</t>
    <rPh sb="0" eb="1">
      <t>リュウ</t>
    </rPh>
    <rPh sb="1" eb="2">
      <t>カワ</t>
    </rPh>
    <phoneticPr fontId="2"/>
  </si>
  <si>
    <t>ﾘｭｳｶﾞ</t>
  </si>
  <si>
    <t>Ryuga</t>
  </si>
  <si>
    <t>鈴木</t>
    <rPh sb="0" eb="2">
      <t>スズキ</t>
    </rPh>
    <phoneticPr fontId="11"/>
  </si>
  <si>
    <t>健人</t>
    <rPh sb="0" eb="2">
      <t>ケント</t>
    </rPh>
    <phoneticPr fontId="11"/>
  </si>
  <si>
    <t>紛失</t>
  </si>
  <si>
    <t>竹下</t>
    <rPh sb="0" eb="2">
      <t>タケシタ</t>
    </rPh>
    <phoneticPr fontId="3"/>
  </si>
  <si>
    <t>諒</t>
    <rPh sb="0" eb="1">
      <t>リョウ</t>
    </rPh>
    <phoneticPr fontId="3"/>
  </si>
  <si>
    <t>廣森</t>
    <rPh sb="0" eb="2">
      <t>ヒロモリ</t>
    </rPh>
    <phoneticPr fontId="3"/>
  </si>
  <si>
    <t>瑛太</t>
    <rPh sb="0" eb="2">
      <t>エイタ</t>
    </rPh>
    <phoneticPr fontId="3"/>
  </si>
  <si>
    <t>ﾋﾛﾓﾘ</t>
  </si>
  <si>
    <t>HIROMORI</t>
  </si>
  <si>
    <t>2009.12.12</t>
  </si>
  <si>
    <t>敦貴</t>
    <rPh sb="0" eb="1">
      <t>アツシ</t>
    </rPh>
    <rPh sb="1" eb="2">
      <t>キ</t>
    </rPh>
    <phoneticPr fontId="2"/>
  </si>
  <si>
    <t>2009.10.27</t>
  </si>
  <si>
    <t>荒井</t>
    <rPh sb="0" eb="2">
      <t>アライ</t>
    </rPh>
    <phoneticPr fontId="2"/>
  </si>
  <si>
    <t>遥貴</t>
    <rPh sb="0" eb="1">
      <t>ハルカ</t>
    </rPh>
    <rPh sb="1" eb="2">
      <t>タカシ</t>
    </rPh>
    <phoneticPr fontId="2"/>
  </si>
  <si>
    <t>2009.5.5</t>
  </si>
  <si>
    <t>2010.9.29</t>
  </si>
  <si>
    <t>押方</t>
    <rPh sb="0" eb="1">
      <t>オ</t>
    </rPh>
    <rPh sb="1" eb="2">
      <t>カタ</t>
    </rPh>
    <phoneticPr fontId="2"/>
  </si>
  <si>
    <t>逞</t>
    <rPh sb="0" eb="1">
      <t>タクマ</t>
    </rPh>
    <phoneticPr fontId="2"/>
  </si>
  <si>
    <t>ｵｼｶﾀ</t>
  </si>
  <si>
    <t>OSHIKATA</t>
  </si>
  <si>
    <t>2010.11.29</t>
  </si>
  <si>
    <t>宮岡</t>
    <rPh sb="0" eb="2">
      <t>ミヤオカ</t>
    </rPh>
    <phoneticPr fontId="2"/>
  </si>
  <si>
    <t>康聖</t>
    <rPh sb="0" eb="1">
      <t>ヤスシ</t>
    </rPh>
    <rPh sb="1" eb="2">
      <t>セイ</t>
    </rPh>
    <phoneticPr fontId="2"/>
  </si>
  <si>
    <t>ﾐﾔｵｶ</t>
  </si>
  <si>
    <t>MIYAOKA</t>
  </si>
  <si>
    <t>浅賀</t>
    <rPh sb="0" eb="2">
      <t>アサカ</t>
    </rPh>
    <phoneticPr fontId="2"/>
  </si>
  <si>
    <t>胡春</t>
    <rPh sb="0" eb="1">
      <t>コ</t>
    </rPh>
    <rPh sb="1" eb="2">
      <t>ハル</t>
    </rPh>
    <phoneticPr fontId="2"/>
  </si>
  <si>
    <t>ｱｻｶ</t>
  </si>
  <si>
    <t>ASAKA</t>
  </si>
  <si>
    <t>2008.4.9</t>
  </si>
  <si>
    <t>亀井</t>
    <rPh sb="0" eb="2">
      <t>カメイ</t>
    </rPh>
    <phoneticPr fontId="2"/>
  </si>
  <si>
    <t>恵</t>
    <rPh sb="0" eb="1">
      <t>メグミ</t>
    </rPh>
    <phoneticPr fontId="2"/>
  </si>
  <si>
    <t>ﾒｸﾞﾐ</t>
  </si>
  <si>
    <t>Megumi</t>
  </si>
  <si>
    <t>2008.12.27</t>
  </si>
  <si>
    <t>優奈</t>
    <rPh sb="0" eb="2">
      <t>ユウナ</t>
    </rPh>
    <phoneticPr fontId="2"/>
  </si>
  <si>
    <t>2008.11.13</t>
  </si>
  <si>
    <t>三好</t>
    <rPh sb="0" eb="2">
      <t>ミヨシ</t>
    </rPh>
    <phoneticPr fontId="2"/>
  </si>
  <si>
    <t>ひより</t>
  </si>
  <si>
    <t>ﾐﾖｼ</t>
  </si>
  <si>
    <t>MIYOSHI</t>
  </si>
  <si>
    <t>2009.1.22</t>
  </si>
  <si>
    <t>渡辺</t>
    <rPh sb="0" eb="2">
      <t>ワタナベ</t>
    </rPh>
    <phoneticPr fontId="2"/>
  </si>
  <si>
    <t>絵麻</t>
    <rPh sb="0" eb="2">
      <t>エマ</t>
    </rPh>
    <phoneticPr fontId="2"/>
  </si>
  <si>
    <t>綾乃</t>
    <rPh sb="0" eb="2">
      <t>アヤノ</t>
    </rPh>
    <phoneticPr fontId="2"/>
  </si>
  <si>
    <t>小島</t>
    <rPh sb="0" eb="2">
      <t>コジマ</t>
    </rPh>
    <phoneticPr fontId="2"/>
  </si>
  <si>
    <t>佑月</t>
    <rPh sb="0" eb="2">
      <t>ユヅキ</t>
    </rPh>
    <phoneticPr fontId="2"/>
  </si>
  <si>
    <t>KOJIMA</t>
  </si>
  <si>
    <t>長嶋</t>
    <rPh sb="0" eb="2">
      <t>ナガシマ</t>
    </rPh>
    <phoneticPr fontId="2"/>
  </si>
  <si>
    <t>倖暖</t>
    <rPh sb="0" eb="1">
      <t>サチ</t>
    </rPh>
    <rPh sb="1" eb="2">
      <t>ダン</t>
    </rPh>
    <phoneticPr fontId="2"/>
  </si>
  <si>
    <t>NAGASHIMA</t>
  </si>
  <si>
    <t>彩音</t>
    <rPh sb="0" eb="2">
      <t>アヤネ</t>
    </rPh>
    <phoneticPr fontId="2"/>
  </si>
  <si>
    <t>2010.2.22</t>
  </si>
  <si>
    <t>若槻</t>
    <rPh sb="0" eb="2">
      <t>ワカツキ</t>
    </rPh>
    <phoneticPr fontId="2"/>
  </si>
  <si>
    <t>莉奈</t>
    <rPh sb="0" eb="2">
      <t>リナ</t>
    </rPh>
    <phoneticPr fontId="2"/>
  </si>
  <si>
    <t>ﾜｶﾂｷ</t>
  </si>
  <si>
    <t>WAKATSUKI</t>
  </si>
  <si>
    <t>明莉</t>
    <rPh sb="0" eb="1">
      <t>アカ</t>
    </rPh>
    <rPh sb="1" eb="2">
      <t>リ</t>
    </rPh>
    <phoneticPr fontId="2"/>
  </si>
  <si>
    <t>江田</t>
    <rPh sb="0" eb="2">
      <t>エダ</t>
    </rPh>
    <phoneticPr fontId="2"/>
  </si>
  <si>
    <t>安珠希</t>
    <rPh sb="0" eb="1">
      <t>アン</t>
    </rPh>
    <rPh sb="1" eb="2">
      <t>ジュ</t>
    </rPh>
    <rPh sb="2" eb="3">
      <t>キ</t>
    </rPh>
    <phoneticPr fontId="2"/>
  </si>
  <si>
    <t>ｴﾀﾞ</t>
  </si>
  <si>
    <t>ｱｽﾞｷ</t>
  </si>
  <si>
    <t>EDA</t>
  </si>
  <si>
    <t>Azuki</t>
  </si>
  <si>
    <t>2009.3.20</t>
  </si>
  <si>
    <t>萌葉</t>
    <rPh sb="0" eb="1">
      <t>モ</t>
    </rPh>
    <rPh sb="1" eb="2">
      <t>ハ</t>
    </rPh>
    <phoneticPr fontId="2"/>
  </si>
  <si>
    <t>ﾓｴﾊ</t>
  </si>
  <si>
    <t>Moeha</t>
  </si>
  <si>
    <t>2009.2.2</t>
  </si>
  <si>
    <t>大原</t>
    <rPh sb="0" eb="2">
      <t>オオハラ</t>
    </rPh>
    <phoneticPr fontId="2"/>
  </si>
  <si>
    <t>雫</t>
    <rPh sb="0" eb="1">
      <t>シズク</t>
    </rPh>
    <phoneticPr fontId="2"/>
  </si>
  <si>
    <t>ｵｵﾊﾗ</t>
  </si>
  <si>
    <t>Shizuku</t>
  </si>
  <si>
    <t>川﨑</t>
    <rPh sb="0" eb="2">
      <t>カワサキ</t>
    </rPh>
    <phoneticPr fontId="2"/>
  </si>
  <si>
    <t>心愛</t>
    <rPh sb="0" eb="1">
      <t>ココロ</t>
    </rPh>
    <rPh sb="1" eb="2">
      <t>アイ</t>
    </rPh>
    <phoneticPr fontId="2"/>
  </si>
  <si>
    <t>ｺｺｱ</t>
  </si>
  <si>
    <t>Kokoa</t>
  </si>
  <si>
    <t>2008.6.8</t>
  </si>
  <si>
    <t>竹林</t>
    <rPh sb="0" eb="2">
      <t>タケバヤシ</t>
    </rPh>
    <phoneticPr fontId="2"/>
  </si>
  <si>
    <t>慧音</t>
    <rPh sb="0" eb="1">
      <t>サト</t>
    </rPh>
    <rPh sb="1" eb="2">
      <t>オト</t>
    </rPh>
    <phoneticPr fontId="2"/>
  </si>
  <si>
    <t>ｻﾄﾈ</t>
  </si>
  <si>
    <t>TAKEBAYASHI</t>
  </si>
  <si>
    <t>Satone</t>
  </si>
  <si>
    <t>2008.5.7</t>
  </si>
  <si>
    <t>柚子</t>
    <rPh sb="0" eb="2">
      <t>ユズ</t>
    </rPh>
    <phoneticPr fontId="2"/>
  </si>
  <si>
    <t>ﾕｽﾞ</t>
  </si>
  <si>
    <t>Yuzu</t>
  </si>
  <si>
    <t>玲奈</t>
    <rPh sb="0" eb="2">
      <t>レイナ</t>
    </rPh>
    <phoneticPr fontId="2"/>
  </si>
  <si>
    <t>OMORI</t>
  </si>
  <si>
    <t>2009.7.27</t>
  </si>
  <si>
    <t>柚香</t>
    <rPh sb="0" eb="2">
      <t>ユズカ</t>
    </rPh>
    <phoneticPr fontId="2"/>
  </si>
  <si>
    <t>夏実</t>
    <rPh sb="0" eb="2">
      <t>ナツミ</t>
    </rPh>
    <phoneticPr fontId="2"/>
  </si>
  <si>
    <t>2009.8.30</t>
  </si>
  <si>
    <t>神谷</t>
    <rPh sb="0" eb="2">
      <t>カミヤ</t>
    </rPh>
    <phoneticPr fontId="2"/>
  </si>
  <si>
    <t>恵美里</t>
    <rPh sb="0" eb="3">
      <t>エミリ</t>
    </rPh>
    <phoneticPr fontId="2"/>
  </si>
  <si>
    <t>ｴﾐﾘ</t>
  </si>
  <si>
    <t>Emiri</t>
  </si>
  <si>
    <t>2009.12.29</t>
  </si>
  <si>
    <t>富田</t>
    <rPh sb="0" eb="2">
      <t>トミタ</t>
    </rPh>
    <phoneticPr fontId="2"/>
  </si>
  <si>
    <t>舞香</t>
    <rPh sb="0" eb="2">
      <t>マイカ</t>
    </rPh>
    <phoneticPr fontId="2"/>
  </si>
  <si>
    <t>ﾏｲｶ</t>
  </si>
  <si>
    <t>Maika</t>
  </si>
  <si>
    <t>芽生</t>
    <rPh sb="0" eb="2">
      <t>メイ</t>
    </rPh>
    <phoneticPr fontId="2"/>
  </si>
  <si>
    <t>松﨑</t>
    <rPh sb="0" eb="2">
      <t>マツザキ</t>
    </rPh>
    <phoneticPr fontId="2"/>
  </si>
  <si>
    <t>奏音</t>
    <rPh sb="0" eb="2">
      <t>カノン</t>
    </rPh>
    <phoneticPr fontId="2"/>
  </si>
  <si>
    <t>2009.10.24</t>
  </si>
  <si>
    <t>聡美</t>
    <rPh sb="0" eb="2">
      <t>サトミ</t>
    </rPh>
    <phoneticPr fontId="2"/>
  </si>
  <si>
    <t>Satomi</t>
  </si>
  <si>
    <t>2009.7.11</t>
  </si>
  <si>
    <t>山﨑</t>
    <rPh sb="0" eb="2">
      <t>ヤマザキ</t>
    </rPh>
    <phoneticPr fontId="2"/>
  </si>
  <si>
    <t>怜愛</t>
    <rPh sb="0" eb="1">
      <t>レイ</t>
    </rPh>
    <rPh sb="1" eb="2">
      <t>アイ</t>
    </rPh>
    <phoneticPr fontId="2"/>
  </si>
  <si>
    <t>ﾚｲｱ</t>
  </si>
  <si>
    <t>Reia</t>
  </si>
  <si>
    <t>葵</t>
    <rPh sb="0" eb="1">
      <t>アオイ</t>
    </rPh>
    <phoneticPr fontId="2"/>
  </si>
  <si>
    <t>一瀬</t>
    <rPh sb="0" eb="1">
      <t>イチ</t>
    </rPh>
    <rPh sb="1" eb="2">
      <t>セ</t>
    </rPh>
    <phoneticPr fontId="2"/>
  </si>
  <si>
    <t>柚希</t>
    <rPh sb="0" eb="2">
      <t>ユズキ</t>
    </rPh>
    <phoneticPr fontId="2"/>
  </si>
  <si>
    <t>2009.2.8</t>
  </si>
  <si>
    <t>莉七</t>
    <rPh sb="0" eb="1">
      <t>リ</t>
    </rPh>
    <rPh sb="1" eb="2">
      <t>ナナ</t>
    </rPh>
    <phoneticPr fontId="2"/>
  </si>
  <si>
    <t>2008.7.1</t>
  </si>
  <si>
    <t>世渚</t>
    <rPh sb="0" eb="1">
      <t>ヨ</t>
    </rPh>
    <rPh sb="1" eb="2">
      <t>ナギサ</t>
    </rPh>
    <phoneticPr fontId="2"/>
  </si>
  <si>
    <t>大田</t>
    <rPh sb="0" eb="2">
      <t>オオタ</t>
    </rPh>
    <phoneticPr fontId="2"/>
  </si>
  <si>
    <t>真帆</t>
    <rPh sb="0" eb="2">
      <t>マホ</t>
    </rPh>
    <phoneticPr fontId="2"/>
  </si>
  <si>
    <t>川嶋</t>
    <rPh sb="0" eb="2">
      <t>カワシマ</t>
    </rPh>
    <phoneticPr fontId="2"/>
  </si>
  <si>
    <t>美羽</t>
    <rPh sb="0" eb="2">
      <t>ミウ</t>
    </rPh>
    <phoneticPr fontId="2"/>
  </si>
  <si>
    <t>島野</t>
    <rPh sb="0" eb="2">
      <t>シマノ</t>
    </rPh>
    <phoneticPr fontId="2"/>
  </si>
  <si>
    <t>天果</t>
    <rPh sb="0" eb="1">
      <t>テン</t>
    </rPh>
    <rPh sb="1" eb="2">
      <t>カ</t>
    </rPh>
    <phoneticPr fontId="2"/>
  </si>
  <si>
    <t>ｼﾏﾉ</t>
  </si>
  <si>
    <t>ﾃﾝｶ</t>
  </si>
  <si>
    <t>SHIMANO</t>
  </si>
  <si>
    <t>Tenka</t>
  </si>
  <si>
    <t>妹尾</t>
    <rPh sb="0" eb="2">
      <t>セノオ</t>
    </rPh>
    <phoneticPr fontId="2"/>
  </si>
  <si>
    <t>美優</t>
    <rPh sb="0" eb="2">
      <t>ミユ</t>
    </rPh>
    <phoneticPr fontId="2"/>
  </si>
  <si>
    <t>ｾﾉｵ</t>
  </si>
  <si>
    <t>SENO</t>
  </si>
  <si>
    <t>2008.10.30</t>
  </si>
  <si>
    <t>田尾</t>
    <rPh sb="0" eb="2">
      <t>タオ</t>
    </rPh>
    <phoneticPr fontId="2"/>
  </si>
  <si>
    <t>しいか</t>
  </si>
  <si>
    <t>ﾀｵ</t>
  </si>
  <si>
    <t>ｼｲｶ</t>
  </si>
  <si>
    <t>TAO</t>
  </si>
  <si>
    <t>Shiika</t>
  </si>
  <si>
    <t>2008.12.28</t>
  </si>
  <si>
    <t>宮﨑</t>
    <rPh sb="0" eb="2">
      <t>ミヤザキ</t>
    </rPh>
    <phoneticPr fontId="2"/>
  </si>
  <si>
    <t>花音</t>
    <rPh sb="0" eb="1">
      <t>ハナ</t>
    </rPh>
    <rPh sb="1" eb="2">
      <t>オト</t>
    </rPh>
    <phoneticPr fontId="2"/>
  </si>
  <si>
    <t>森田</t>
    <rPh sb="0" eb="2">
      <t>モリタ</t>
    </rPh>
    <phoneticPr fontId="2"/>
  </si>
  <si>
    <t>咲英</t>
    <rPh sb="0" eb="1">
      <t>サ</t>
    </rPh>
    <rPh sb="1" eb="2">
      <t>エイ</t>
    </rPh>
    <phoneticPr fontId="2"/>
  </si>
  <si>
    <t>ｻｴ</t>
  </si>
  <si>
    <t>Sae</t>
  </si>
  <si>
    <t>2008.5.22</t>
  </si>
  <si>
    <t>米田</t>
    <rPh sb="0" eb="2">
      <t>ヨネダ</t>
    </rPh>
    <phoneticPr fontId="2"/>
  </si>
  <si>
    <t>ﾖﾈﾀﾞ</t>
  </si>
  <si>
    <t>YONEDA</t>
  </si>
  <si>
    <t>大槻</t>
    <rPh sb="0" eb="2">
      <t>オオツキ</t>
    </rPh>
    <phoneticPr fontId="2"/>
  </si>
  <si>
    <t>彩葉</t>
    <rPh sb="0" eb="1">
      <t>アヤ</t>
    </rPh>
    <rPh sb="1" eb="2">
      <t>ハ</t>
    </rPh>
    <phoneticPr fontId="2"/>
  </si>
  <si>
    <t>ｲﾛﾊ</t>
  </si>
  <si>
    <t>OTSUKI</t>
  </si>
  <si>
    <t>Iroha</t>
  </si>
  <si>
    <t>2010.3.7</t>
  </si>
  <si>
    <t>荻山</t>
    <rPh sb="0" eb="1">
      <t>オギ</t>
    </rPh>
    <rPh sb="1" eb="2">
      <t>ヤマ</t>
    </rPh>
    <phoneticPr fontId="2"/>
  </si>
  <si>
    <t>由花</t>
    <rPh sb="0" eb="2">
      <t>ユカ</t>
    </rPh>
    <phoneticPr fontId="2"/>
  </si>
  <si>
    <t>ｵｷﾞﾔﾏ</t>
  </si>
  <si>
    <t>OGIYAMA</t>
  </si>
  <si>
    <t>2009.7.29</t>
  </si>
  <si>
    <t>詩桜</t>
    <rPh sb="0" eb="1">
      <t>ウタ</t>
    </rPh>
    <rPh sb="1" eb="2">
      <t>サクラ</t>
    </rPh>
    <phoneticPr fontId="2"/>
  </si>
  <si>
    <t>ｼｵ</t>
  </si>
  <si>
    <t>Shio</t>
  </si>
  <si>
    <t>美空</t>
    <rPh sb="0" eb="1">
      <t>ミ</t>
    </rPh>
    <rPh sb="1" eb="2">
      <t>ソラ</t>
    </rPh>
    <phoneticPr fontId="2"/>
  </si>
  <si>
    <t>茉稀</t>
    <rPh sb="0" eb="1">
      <t>マツ</t>
    </rPh>
    <rPh sb="1" eb="2">
      <t>キ</t>
    </rPh>
    <phoneticPr fontId="2"/>
  </si>
  <si>
    <t>ﾏｷ</t>
  </si>
  <si>
    <t>Maki</t>
  </si>
  <si>
    <t>美結</t>
    <rPh sb="0" eb="1">
      <t>ミ</t>
    </rPh>
    <rPh sb="1" eb="2">
      <t>ユイ</t>
    </rPh>
    <phoneticPr fontId="2"/>
  </si>
  <si>
    <t>珠菜</t>
    <rPh sb="0" eb="1">
      <t>ジュ</t>
    </rPh>
    <rPh sb="1" eb="2">
      <t>ナ</t>
    </rPh>
    <phoneticPr fontId="2"/>
  </si>
  <si>
    <t>ｼｭﾅ</t>
  </si>
  <si>
    <t>Shuna</t>
  </si>
  <si>
    <t>手塚</t>
    <rPh sb="0" eb="2">
      <t>テヅカ</t>
    </rPh>
    <phoneticPr fontId="2"/>
  </si>
  <si>
    <t>千稀</t>
    <rPh sb="0" eb="1">
      <t>セン</t>
    </rPh>
    <rPh sb="1" eb="2">
      <t>キ</t>
    </rPh>
    <phoneticPr fontId="2"/>
  </si>
  <si>
    <t>ﾁﾎ</t>
  </si>
  <si>
    <t>Chiho</t>
  </si>
  <si>
    <t>2009.12.19</t>
  </si>
  <si>
    <t>荷方</t>
    <rPh sb="0" eb="1">
      <t>ニ</t>
    </rPh>
    <rPh sb="1" eb="2">
      <t>カタ</t>
    </rPh>
    <phoneticPr fontId="2"/>
  </si>
  <si>
    <t>朝海</t>
    <rPh sb="0" eb="1">
      <t>アサ</t>
    </rPh>
    <rPh sb="1" eb="2">
      <t>ウミ</t>
    </rPh>
    <phoneticPr fontId="2"/>
  </si>
  <si>
    <t>ﾆｶﾀ</t>
  </si>
  <si>
    <t>NIKATA</t>
  </si>
  <si>
    <t>2009.6.9</t>
  </si>
  <si>
    <t>野上</t>
    <rPh sb="0" eb="2">
      <t>ノガミ</t>
    </rPh>
    <phoneticPr fontId="2"/>
  </si>
  <si>
    <t>史織</t>
    <rPh sb="0" eb="2">
      <t>シオリ</t>
    </rPh>
    <phoneticPr fontId="2"/>
  </si>
  <si>
    <t>ﾉｶﾞﾐ</t>
  </si>
  <si>
    <t>NOGAMI</t>
  </si>
  <si>
    <t>Shiori</t>
  </si>
  <si>
    <t>絢乃</t>
    <rPh sb="0" eb="1">
      <t>アヤ</t>
    </rPh>
    <rPh sb="1" eb="2">
      <t>ノ</t>
    </rPh>
    <phoneticPr fontId="2"/>
  </si>
  <si>
    <t>2009.2.21</t>
  </si>
  <si>
    <t>玲奈</t>
    <rPh sb="0" eb="2">
      <t>レナ</t>
    </rPh>
    <phoneticPr fontId="2"/>
  </si>
  <si>
    <t>猪瀬</t>
    <rPh sb="0" eb="2">
      <t>イノセ</t>
    </rPh>
    <phoneticPr fontId="2"/>
  </si>
  <si>
    <t>眞子</t>
    <rPh sb="0" eb="2">
      <t>マコ</t>
    </rPh>
    <phoneticPr fontId="2"/>
  </si>
  <si>
    <t>ｲﾉｾ</t>
  </si>
  <si>
    <t>ﾏｺ</t>
  </si>
  <si>
    <t>INOSE</t>
  </si>
  <si>
    <t>Mako</t>
  </si>
  <si>
    <t>2008.11.2</t>
  </si>
  <si>
    <t>岩野</t>
    <rPh sb="0" eb="2">
      <t>イワノ</t>
    </rPh>
    <phoneticPr fontId="2"/>
  </si>
  <si>
    <t>夏希</t>
    <rPh sb="0" eb="2">
      <t>ナツキ</t>
    </rPh>
    <phoneticPr fontId="2"/>
  </si>
  <si>
    <t>ｲﾜﾉ</t>
  </si>
  <si>
    <t>IWANO</t>
  </si>
  <si>
    <t>2008.7.17</t>
  </si>
  <si>
    <t>仮谷</t>
  </si>
  <si>
    <t>由奈</t>
  </si>
  <si>
    <t>ｶﾘﾔ</t>
  </si>
  <si>
    <t>KARIYA</t>
  </si>
  <si>
    <t>2008.6.27</t>
  </si>
  <si>
    <t>亜依</t>
    <rPh sb="0" eb="1">
      <t>ア</t>
    </rPh>
    <rPh sb="1" eb="2">
      <t>イ</t>
    </rPh>
    <phoneticPr fontId="2"/>
  </si>
  <si>
    <t>畠</t>
    <rPh sb="0" eb="1">
      <t>ハタケ</t>
    </rPh>
    <phoneticPr fontId="2"/>
  </si>
  <si>
    <t>瑛羚奈</t>
    <rPh sb="0" eb="1">
      <t>エイ</t>
    </rPh>
    <rPh sb="1" eb="2">
      <t>レイ</t>
    </rPh>
    <rPh sb="2" eb="3">
      <t>ナ</t>
    </rPh>
    <phoneticPr fontId="2"/>
  </si>
  <si>
    <t>ｴﾚﾅ</t>
  </si>
  <si>
    <t>Erena</t>
  </si>
  <si>
    <t>2009.1.23</t>
  </si>
  <si>
    <t>悠央</t>
    <rPh sb="0" eb="1">
      <t>ユウ</t>
    </rPh>
    <rPh sb="1" eb="2">
      <t>オウ</t>
    </rPh>
    <phoneticPr fontId="2"/>
  </si>
  <si>
    <t>宮部</t>
    <rPh sb="0" eb="2">
      <t>ミヤベ</t>
    </rPh>
    <phoneticPr fontId="2"/>
  </si>
  <si>
    <t>七海</t>
    <rPh sb="0" eb="2">
      <t>ナナミ</t>
    </rPh>
    <phoneticPr fontId="2"/>
  </si>
  <si>
    <t>ﾐﾔﾍﾞ</t>
  </si>
  <si>
    <t>MIYABE</t>
  </si>
  <si>
    <t>2008.7.21</t>
  </si>
  <si>
    <t>矢﨑</t>
    <rPh sb="0" eb="2">
      <t>ヤザキ</t>
    </rPh>
    <phoneticPr fontId="2"/>
  </si>
  <si>
    <t>美波</t>
    <rPh sb="0" eb="2">
      <t>ミナミ</t>
    </rPh>
    <phoneticPr fontId="2"/>
  </si>
  <si>
    <t>ﾔｻﾞｷ</t>
  </si>
  <si>
    <t>YAZAKI</t>
  </si>
  <si>
    <t>2008.4.6</t>
  </si>
  <si>
    <t>和佳</t>
    <rPh sb="0" eb="1">
      <t>ワ</t>
    </rPh>
    <rPh sb="1" eb="2">
      <t>カ</t>
    </rPh>
    <phoneticPr fontId="2"/>
  </si>
  <si>
    <t>ﾜｶ</t>
  </si>
  <si>
    <t>Waka</t>
  </si>
  <si>
    <t>𠮷田</t>
    <rPh sb="2" eb="3">
      <t>タ</t>
    </rPh>
    <phoneticPr fontId="2"/>
  </si>
  <si>
    <t>米倉</t>
    <rPh sb="0" eb="2">
      <t>ヨネクラ</t>
    </rPh>
    <phoneticPr fontId="2"/>
  </si>
  <si>
    <t>ゆい</t>
  </si>
  <si>
    <t>ﾖﾈｸﾗ</t>
  </si>
  <si>
    <t>YONEKURA</t>
  </si>
  <si>
    <t>2008.6.17</t>
  </si>
  <si>
    <t>杏</t>
    <rPh sb="0" eb="1">
      <t>アン</t>
    </rPh>
    <phoneticPr fontId="2"/>
  </si>
  <si>
    <t>ｱﾝ</t>
  </si>
  <si>
    <t>An</t>
  </si>
  <si>
    <t>梅本</t>
  </si>
  <si>
    <t>ｳﾒﾓﾄ</t>
  </si>
  <si>
    <t>UMEMOTO</t>
  </si>
  <si>
    <t>さら</t>
  </si>
  <si>
    <t>大曽根</t>
  </si>
  <si>
    <t>空</t>
  </si>
  <si>
    <t>ｵｵｿﾈ</t>
  </si>
  <si>
    <t>OSONE</t>
  </si>
  <si>
    <t>OBUCHI</t>
  </si>
  <si>
    <t>2009.11.23</t>
  </si>
  <si>
    <t>古山</t>
  </si>
  <si>
    <t>遥</t>
  </si>
  <si>
    <t>2009.4.4</t>
  </si>
  <si>
    <t>酒井</t>
    <rPh sb="0" eb="1">
      <t>サケ</t>
    </rPh>
    <phoneticPr fontId="2"/>
  </si>
  <si>
    <t>霞</t>
    <rPh sb="0" eb="1">
      <t>カスミ</t>
    </rPh>
    <phoneticPr fontId="2"/>
  </si>
  <si>
    <t>ｶｽﾐ</t>
  </si>
  <si>
    <t>Kasumi</t>
  </si>
  <si>
    <t>2009.5.14</t>
  </si>
  <si>
    <t>髙棟</t>
  </si>
  <si>
    <t>千紘</t>
  </si>
  <si>
    <t>TAKAMUNE</t>
  </si>
  <si>
    <t>細根</t>
  </si>
  <si>
    <t>ﾎｿﾈ</t>
  </si>
  <si>
    <t>HOSONE</t>
  </si>
  <si>
    <t>梨々花</t>
  </si>
  <si>
    <t>愛心</t>
  </si>
  <si>
    <t>紗衣</t>
  </si>
  <si>
    <t>2010.3.28</t>
  </si>
  <si>
    <t>珠梨</t>
  </si>
  <si>
    <t>2009.6.13</t>
  </si>
  <si>
    <t>美恵</t>
  </si>
  <si>
    <t>ﾐｴ</t>
  </si>
  <si>
    <t>Mie</t>
  </si>
  <si>
    <t>椛</t>
  </si>
  <si>
    <t>ﾓﾐｼﾞ</t>
  </si>
  <si>
    <t>Momiji</t>
  </si>
  <si>
    <t>2009.11.5</t>
  </si>
  <si>
    <t>2009.1.28</t>
  </si>
  <si>
    <t>金杉</t>
    <rPh sb="0" eb="2">
      <t>カナスギ</t>
    </rPh>
    <phoneticPr fontId="2"/>
  </si>
  <si>
    <t>芽音</t>
    <rPh sb="0" eb="1">
      <t>メ</t>
    </rPh>
    <rPh sb="1" eb="2">
      <t>オト</t>
    </rPh>
    <phoneticPr fontId="2"/>
  </si>
  <si>
    <t>ｶﾅｽｷﾞ</t>
  </si>
  <si>
    <t>KANASUGI</t>
  </si>
  <si>
    <t>美南</t>
    <rPh sb="0" eb="1">
      <t>ビ</t>
    </rPh>
    <rPh sb="1" eb="2">
      <t>ミナミ</t>
    </rPh>
    <phoneticPr fontId="2"/>
  </si>
  <si>
    <t>2008.7.3</t>
  </si>
  <si>
    <t>三條</t>
    <rPh sb="0" eb="2">
      <t>サンジョウ</t>
    </rPh>
    <phoneticPr fontId="2"/>
  </si>
  <si>
    <t>二知花</t>
    <rPh sb="0" eb="1">
      <t>ニ</t>
    </rPh>
    <rPh sb="1" eb="2">
      <t>チ</t>
    </rPh>
    <rPh sb="2" eb="3">
      <t>カ</t>
    </rPh>
    <phoneticPr fontId="2"/>
  </si>
  <si>
    <t>ｻﾝｼﾞｮｳ</t>
  </si>
  <si>
    <t>ﾆﾁｶ</t>
  </si>
  <si>
    <t>SANJYO</t>
  </si>
  <si>
    <t>Nichika</t>
  </si>
  <si>
    <t>渋谷</t>
    <rPh sb="0" eb="2">
      <t>シブヤ</t>
    </rPh>
    <phoneticPr fontId="2"/>
  </si>
  <si>
    <t>のぞみ</t>
  </si>
  <si>
    <t>SHIBUYA</t>
  </si>
  <si>
    <t>多田隈</t>
    <rPh sb="0" eb="3">
      <t>タダクマ</t>
    </rPh>
    <phoneticPr fontId="2"/>
  </si>
  <si>
    <t>にいな</t>
  </si>
  <si>
    <t>2009.2.14</t>
  </si>
  <si>
    <t>塚本</t>
    <rPh sb="0" eb="2">
      <t>ツカモト</t>
    </rPh>
    <phoneticPr fontId="2"/>
  </si>
  <si>
    <t>遥香</t>
    <rPh sb="0" eb="2">
      <t>ハルカ</t>
    </rPh>
    <phoneticPr fontId="2"/>
  </si>
  <si>
    <t>2008.6.16</t>
  </si>
  <si>
    <t>難波</t>
    <rPh sb="0" eb="2">
      <t>ナンバ</t>
    </rPh>
    <phoneticPr fontId="2"/>
  </si>
  <si>
    <t>由珠奈</t>
    <rPh sb="0" eb="1">
      <t>ヨシ</t>
    </rPh>
    <rPh sb="1" eb="2">
      <t>タマキ</t>
    </rPh>
    <rPh sb="2" eb="3">
      <t>ナ</t>
    </rPh>
    <phoneticPr fontId="2"/>
  </si>
  <si>
    <t>ﾕｽﾞﾅ</t>
  </si>
  <si>
    <t>Yuzuna</t>
  </si>
  <si>
    <t>夏葵</t>
    <rPh sb="0" eb="1">
      <t>ナツ</t>
    </rPh>
    <rPh sb="1" eb="2">
      <t>キ</t>
    </rPh>
    <phoneticPr fontId="2"/>
  </si>
  <si>
    <t>心彩</t>
    <rPh sb="0" eb="2">
      <t>ココア</t>
    </rPh>
    <phoneticPr fontId="2"/>
  </si>
  <si>
    <t>城</t>
    <rPh sb="0" eb="1">
      <t>ジョウ</t>
    </rPh>
    <phoneticPr fontId="2"/>
  </si>
  <si>
    <t>朱莉</t>
    <rPh sb="0" eb="2">
      <t>アカリ</t>
    </rPh>
    <phoneticPr fontId="2"/>
  </si>
  <si>
    <t>JO</t>
  </si>
  <si>
    <t>須田</t>
    <rPh sb="0" eb="2">
      <t>スダ</t>
    </rPh>
    <phoneticPr fontId="2"/>
  </si>
  <si>
    <t>美乃里</t>
    <rPh sb="0" eb="1">
      <t>ミ</t>
    </rPh>
    <rPh sb="1" eb="2">
      <t>ノ</t>
    </rPh>
    <rPh sb="2" eb="3">
      <t>リ</t>
    </rPh>
    <phoneticPr fontId="2"/>
  </si>
  <si>
    <t>2010.1.20</t>
  </si>
  <si>
    <t>土屋</t>
    <rPh sb="0" eb="2">
      <t>ツチヤ</t>
    </rPh>
    <phoneticPr fontId="2"/>
  </si>
  <si>
    <t>麗菜</t>
    <rPh sb="0" eb="1">
      <t>レイ</t>
    </rPh>
    <rPh sb="1" eb="2">
      <t>ナ</t>
    </rPh>
    <phoneticPr fontId="2"/>
  </si>
  <si>
    <t>ﾚｲﾅ</t>
  </si>
  <si>
    <t>Reina</t>
  </si>
  <si>
    <t>2009.4.2</t>
  </si>
  <si>
    <t>中崎</t>
    <rPh sb="0" eb="2">
      <t>ナカザキ</t>
    </rPh>
    <phoneticPr fontId="2"/>
  </si>
  <si>
    <t>心紅</t>
    <rPh sb="0" eb="1">
      <t>ココロ</t>
    </rPh>
    <rPh sb="1" eb="2">
      <t>ベニ</t>
    </rPh>
    <phoneticPr fontId="2"/>
  </si>
  <si>
    <t>ﾅｶｻﾞｷ</t>
  </si>
  <si>
    <t>ﾗﾌﾞ</t>
  </si>
  <si>
    <t>NAKAZAKI</t>
  </si>
  <si>
    <t>Rabu</t>
  </si>
  <si>
    <t>西尾</t>
    <rPh sb="0" eb="2">
      <t>ニシオ</t>
    </rPh>
    <phoneticPr fontId="2"/>
  </si>
  <si>
    <t>2009.5.28</t>
  </si>
  <si>
    <t>仁結</t>
    <rPh sb="0" eb="1">
      <t>ジン</t>
    </rPh>
    <rPh sb="1" eb="2">
      <t>ユ</t>
    </rPh>
    <phoneticPr fontId="2"/>
  </si>
  <si>
    <t>ﾆﾅ</t>
  </si>
  <si>
    <t>Nina</t>
  </si>
  <si>
    <t>愛</t>
    <rPh sb="0" eb="1">
      <t>アイ</t>
    </rPh>
    <phoneticPr fontId="2"/>
  </si>
  <si>
    <t>友芽</t>
    <rPh sb="0" eb="1">
      <t>トモ</t>
    </rPh>
    <rPh sb="1" eb="2">
      <t>メ</t>
    </rPh>
    <phoneticPr fontId="2"/>
  </si>
  <si>
    <t>永井</t>
    <rPh sb="0" eb="2">
      <t>ナガイ</t>
    </rPh>
    <phoneticPr fontId="2"/>
  </si>
  <si>
    <t>里奈</t>
    <rPh sb="0" eb="2">
      <t>リナ</t>
    </rPh>
    <phoneticPr fontId="2"/>
  </si>
  <si>
    <t>中込</t>
    <rPh sb="0" eb="2">
      <t>ナカゴメ</t>
    </rPh>
    <phoneticPr fontId="2"/>
  </si>
  <si>
    <t>璃子</t>
    <rPh sb="0" eb="2">
      <t>リコ</t>
    </rPh>
    <phoneticPr fontId="2"/>
  </si>
  <si>
    <t>ﾅｶｺﾞﾒ</t>
  </si>
  <si>
    <t>NAKAGOME</t>
  </si>
  <si>
    <t>2008.9.22</t>
  </si>
  <si>
    <t>奈琴</t>
    <rPh sb="0" eb="1">
      <t>ナ</t>
    </rPh>
    <rPh sb="1" eb="2">
      <t>コト</t>
    </rPh>
    <phoneticPr fontId="2"/>
  </si>
  <si>
    <t>ﾅｺﾄ</t>
  </si>
  <si>
    <t>Nakoto</t>
  </si>
  <si>
    <t>2008.4.13</t>
  </si>
  <si>
    <t>仲森</t>
    <rPh sb="0" eb="2">
      <t>ナカモリ</t>
    </rPh>
    <phoneticPr fontId="2"/>
  </si>
  <si>
    <t>寛子</t>
    <rPh sb="0" eb="1">
      <t>ヒロシ</t>
    </rPh>
    <rPh sb="1" eb="2">
      <t>コ</t>
    </rPh>
    <phoneticPr fontId="2"/>
  </si>
  <si>
    <t>ﾋﾛｺ</t>
  </si>
  <si>
    <t>Hiroko</t>
  </si>
  <si>
    <t>奈々</t>
    <rPh sb="0" eb="2">
      <t>ナナ</t>
    </rPh>
    <phoneticPr fontId="2"/>
  </si>
  <si>
    <t>福島</t>
    <rPh sb="0" eb="2">
      <t>フクシマ</t>
    </rPh>
    <phoneticPr fontId="2"/>
  </si>
  <si>
    <t>千帆</t>
    <rPh sb="0" eb="1">
      <t>セン</t>
    </rPh>
    <rPh sb="1" eb="2">
      <t>ホ</t>
    </rPh>
    <phoneticPr fontId="2"/>
  </si>
  <si>
    <t>ﾌｸｼﾏ</t>
  </si>
  <si>
    <t>FUKUSHIMA</t>
  </si>
  <si>
    <t>松目</t>
    <rPh sb="0" eb="1">
      <t>マツ</t>
    </rPh>
    <rPh sb="1" eb="2">
      <t>メ</t>
    </rPh>
    <phoneticPr fontId="2"/>
  </si>
  <si>
    <t>紗季</t>
    <rPh sb="0" eb="2">
      <t>サキ</t>
    </rPh>
    <phoneticPr fontId="2"/>
  </si>
  <si>
    <t>ﾏﾂﾒ</t>
  </si>
  <si>
    <t>MATSUME</t>
  </si>
  <si>
    <t>2008.4.19</t>
  </si>
  <si>
    <t>元吉</t>
    <rPh sb="0" eb="2">
      <t>モトヨシ</t>
    </rPh>
    <phoneticPr fontId="2"/>
  </si>
  <si>
    <t>萌心</t>
    <rPh sb="0" eb="1">
      <t>モエ</t>
    </rPh>
    <rPh sb="1" eb="2">
      <t>ココロ</t>
    </rPh>
    <phoneticPr fontId="2"/>
  </si>
  <si>
    <t>ﾓﾄﾖｼ</t>
  </si>
  <si>
    <t>ﾓｺ</t>
  </si>
  <si>
    <t>MOTOYOSHI</t>
  </si>
  <si>
    <t>Moko</t>
  </si>
  <si>
    <t>紗笑</t>
    <rPh sb="0" eb="1">
      <t>シャ</t>
    </rPh>
    <rPh sb="1" eb="2">
      <t>ワライ</t>
    </rPh>
    <phoneticPr fontId="2"/>
  </si>
  <si>
    <t>優奈</t>
    <rPh sb="0" eb="1">
      <t>ユウ</t>
    </rPh>
    <rPh sb="1" eb="2">
      <t>ナ</t>
    </rPh>
    <phoneticPr fontId="2"/>
  </si>
  <si>
    <t>2008.4.27</t>
  </si>
  <si>
    <t>夏帆</t>
    <rPh sb="0" eb="2">
      <t>カホ</t>
    </rPh>
    <phoneticPr fontId="2"/>
  </si>
  <si>
    <t>天本</t>
    <rPh sb="0" eb="2">
      <t>アマモト</t>
    </rPh>
    <phoneticPr fontId="2"/>
  </si>
  <si>
    <t>千尋</t>
    <rPh sb="0" eb="2">
      <t>チヒロ</t>
    </rPh>
    <phoneticPr fontId="2"/>
  </si>
  <si>
    <t>ｱﾏﾓﾄ</t>
  </si>
  <si>
    <t>AMAMOTO</t>
  </si>
  <si>
    <t>稲本</t>
    <rPh sb="0" eb="2">
      <t>イナモト</t>
    </rPh>
    <phoneticPr fontId="2"/>
  </si>
  <si>
    <t>奈月</t>
    <rPh sb="0" eb="2">
      <t>ナツキ</t>
    </rPh>
    <phoneticPr fontId="2"/>
  </si>
  <si>
    <t>ｲﾅﾓﾄ</t>
  </si>
  <si>
    <t>INAMOTO</t>
  </si>
  <si>
    <t>移川</t>
    <rPh sb="0" eb="2">
      <t>ウツシカワ</t>
    </rPh>
    <phoneticPr fontId="2"/>
  </si>
  <si>
    <t>絢音</t>
    <rPh sb="0" eb="1">
      <t>アヤ</t>
    </rPh>
    <rPh sb="1" eb="2">
      <t>オト</t>
    </rPh>
    <phoneticPr fontId="2"/>
  </si>
  <si>
    <t>ｳﾂｼｶﾜ</t>
  </si>
  <si>
    <t>UTSUSHIKAWA</t>
  </si>
  <si>
    <t>岡﨑</t>
    <rPh sb="0" eb="2">
      <t>オカザキ</t>
    </rPh>
    <phoneticPr fontId="2"/>
  </si>
  <si>
    <t>花菜</t>
    <rPh sb="0" eb="1">
      <t>ハナ</t>
    </rPh>
    <rPh sb="1" eb="2">
      <t>ナ</t>
    </rPh>
    <phoneticPr fontId="2"/>
  </si>
  <si>
    <t>ｵｶｻﾞｷ</t>
  </si>
  <si>
    <t>OKAZAKI</t>
  </si>
  <si>
    <t>2009.10.22</t>
  </si>
  <si>
    <t>桐山</t>
    <rPh sb="0" eb="2">
      <t>キリヤマ</t>
    </rPh>
    <phoneticPr fontId="2"/>
  </si>
  <si>
    <t>佑瞳</t>
    <rPh sb="0" eb="1">
      <t>ユウ</t>
    </rPh>
    <rPh sb="1" eb="2">
      <t>ヒトミ</t>
    </rPh>
    <phoneticPr fontId="2"/>
  </si>
  <si>
    <t>ｷﾘﾔﾏ</t>
  </si>
  <si>
    <t>KIRIYAMA</t>
  </si>
  <si>
    <t>佐々木</t>
    <rPh sb="0" eb="3">
      <t>ササキ</t>
    </rPh>
    <phoneticPr fontId="2"/>
  </si>
  <si>
    <t>わこ</t>
  </si>
  <si>
    <t>はゆの</t>
  </si>
  <si>
    <t>ﾊﾕﾉ</t>
  </si>
  <si>
    <t>Hayuno</t>
  </si>
  <si>
    <t>2010.1.26</t>
  </si>
  <si>
    <t>瀧澤</t>
    <rPh sb="0" eb="2">
      <t>タキザワ</t>
    </rPh>
    <phoneticPr fontId="2"/>
  </si>
  <si>
    <t>瑠美</t>
    <rPh sb="0" eb="2">
      <t>ルミ</t>
    </rPh>
    <phoneticPr fontId="2"/>
  </si>
  <si>
    <t>ﾙﾋﾞ</t>
  </si>
  <si>
    <t>Rubi</t>
  </si>
  <si>
    <t>碧</t>
    <rPh sb="0" eb="1">
      <t>アオ</t>
    </rPh>
    <phoneticPr fontId="2"/>
  </si>
  <si>
    <t>浜田</t>
    <rPh sb="0" eb="2">
      <t>ハマダ</t>
    </rPh>
    <phoneticPr fontId="2"/>
  </si>
  <si>
    <t>芽依</t>
    <rPh sb="0" eb="2">
      <t>メイ</t>
    </rPh>
    <phoneticPr fontId="2"/>
  </si>
  <si>
    <t>2009.6.27</t>
  </si>
  <si>
    <t>2009.8.7</t>
  </si>
  <si>
    <t>石井</t>
    <rPh sb="0" eb="2">
      <t>イシイ</t>
    </rPh>
    <phoneticPr fontId="3"/>
  </si>
  <si>
    <t>歩佳</t>
    <rPh sb="0" eb="2">
      <t>ホノカ</t>
    </rPh>
    <phoneticPr fontId="3"/>
  </si>
  <si>
    <t>2009.2.27</t>
  </si>
  <si>
    <t>今崎</t>
    <rPh sb="0" eb="2">
      <t>イマサキ</t>
    </rPh>
    <phoneticPr fontId="3"/>
  </si>
  <si>
    <t>鈴葉</t>
    <rPh sb="0" eb="2">
      <t>スズハ</t>
    </rPh>
    <phoneticPr fontId="3"/>
  </si>
  <si>
    <t>ｲﾏｻｷ</t>
  </si>
  <si>
    <t>ｽｽﾞﾊ</t>
  </si>
  <si>
    <t>IMASAKI</t>
  </si>
  <si>
    <t>Suzuha</t>
  </si>
  <si>
    <t>加藤</t>
    <rPh sb="0" eb="2">
      <t>カトウ</t>
    </rPh>
    <phoneticPr fontId="3"/>
  </si>
  <si>
    <t>恋雪</t>
    <rPh sb="0" eb="1">
      <t>コイ</t>
    </rPh>
    <rPh sb="1" eb="2">
      <t>ユキ</t>
    </rPh>
    <phoneticPr fontId="3"/>
  </si>
  <si>
    <t>2008.12.5</t>
  </si>
  <si>
    <t>樹奈</t>
    <rPh sb="0" eb="1">
      <t>ジュ</t>
    </rPh>
    <rPh sb="1" eb="2">
      <t>ナ</t>
    </rPh>
    <phoneticPr fontId="3"/>
  </si>
  <si>
    <t>ｼﾞｭﾅ</t>
  </si>
  <si>
    <t>Juna</t>
  </si>
  <si>
    <t>2008.6.4</t>
  </si>
  <si>
    <r>
      <t>髙</t>
    </r>
    <r>
      <rPr>
        <sz val="11"/>
        <color theme="1"/>
        <rFont val="游ゴシック"/>
        <family val="2"/>
        <charset val="128"/>
        <scheme val="minor"/>
      </rPr>
      <t>橋</t>
    </r>
    <rPh sb="1" eb="2">
      <t>ハシ</t>
    </rPh>
    <phoneticPr fontId="2"/>
  </si>
  <si>
    <t>平野</t>
    <rPh sb="0" eb="2">
      <t>ヒラノ</t>
    </rPh>
    <phoneticPr fontId="3"/>
  </si>
  <si>
    <t>心菜</t>
    <rPh sb="0" eb="1">
      <t>ココロ</t>
    </rPh>
    <rPh sb="1" eb="2">
      <t>ナ</t>
    </rPh>
    <phoneticPr fontId="3"/>
  </si>
  <si>
    <t>深瀬</t>
    <rPh sb="0" eb="2">
      <t>フカセ</t>
    </rPh>
    <phoneticPr fontId="3"/>
  </si>
  <si>
    <t>みのり</t>
  </si>
  <si>
    <t>ﾌｶｾ</t>
  </si>
  <si>
    <t>FUKASE</t>
  </si>
  <si>
    <t>堀口</t>
    <rPh sb="0" eb="2">
      <t>ホリグチ</t>
    </rPh>
    <phoneticPr fontId="3"/>
  </si>
  <si>
    <t>夢羽</t>
    <rPh sb="0" eb="2">
      <t>ムウ</t>
    </rPh>
    <phoneticPr fontId="3"/>
  </si>
  <si>
    <t>ﾑｳ</t>
  </si>
  <si>
    <t>Muu</t>
  </si>
  <si>
    <t>2008.12.22</t>
  </si>
  <si>
    <t>今田</t>
    <rPh sb="0" eb="2">
      <t>イマダ</t>
    </rPh>
    <phoneticPr fontId="2"/>
  </si>
  <si>
    <t>凜世</t>
    <rPh sb="0" eb="1">
      <t>リン</t>
    </rPh>
    <rPh sb="1" eb="2">
      <t>ヨ</t>
    </rPh>
    <phoneticPr fontId="2"/>
  </si>
  <si>
    <t>ﾘﾖ</t>
  </si>
  <si>
    <t>Riyo</t>
  </si>
  <si>
    <t>2009.9.8</t>
  </si>
  <si>
    <t>梅田</t>
  </si>
  <si>
    <t>珠羽</t>
  </si>
  <si>
    <t>ｳﾒﾀﾞ</t>
  </si>
  <si>
    <t>UMEDA</t>
  </si>
  <si>
    <t>梅山</t>
  </si>
  <si>
    <t>優和</t>
  </si>
  <si>
    <t>2009.10.16</t>
  </si>
  <si>
    <t>小山田</t>
  </si>
  <si>
    <t>樹里</t>
  </si>
  <si>
    <t>ｵﾔﾏﾀﾞ</t>
  </si>
  <si>
    <t>OYAMADA</t>
  </si>
  <si>
    <t>2009.10.19</t>
  </si>
  <si>
    <t>川添</t>
  </si>
  <si>
    <t>愛莉</t>
  </si>
  <si>
    <t>ｶﾜｿﾞｴ</t>
  </si>
  <si>
    <t>KAWAZOE</t>
  </si>
  <si>
    <t>川附</t>
    <rPh sb="0" eb="2">
      <t>カワツ</t>
    </rPh>
    <phoneticPr fontId="2"/>
  </si>
  <si>
    <t>めゆ</t>
  </si>
  <si>
    <t>ｶﾜﾂｷ</t>
  </si>
  <si>
    <t>ﾒﾕ</t>
  </si>
  <si>
    <t>KAWATSUKI</t>
  </si>
  <si>
    <t>Meyu</t>
  </si>
  <si>
    <t>七穂</t>
  </si>
  <si>
    <t>ﾅﾅﾎ</t>
  </si>
  <si>
    <t>Nanaho</t>
  </si>
  <si>
    <t>理結</t>
  </si>
  <si>
    <t>ﾘﾕ</t>
  </si>
  <si>
    <t>Riyu</t>
  </si>
  <si>
    <t>みずき</t>
  </si>
  <si>
    <t>2009.10.5</t>
  </si>
  <si>
    <t>堀之内</t>
  </si>
  <si>
    <t>七美</t>
  </si>
  <si>
    <t>ﾎﾘﾉｳﾁ</t>
  </si>
  <si>
    <t>HORINOUCHI</t>
  </si>
  <si>
    <t>かおり</t>
  </si>
  <si>
    <t>ｶｵﾘ</t>
  </si>
  <si>
    <t>Kaori</t>
  </si>
  <si>
    <t>2009.8.19</t>
  </si>
  <si>
    <t>明梨</t>
    <rPh sb="0" eb="2">
      <t>アカリ</t>
    </rPh>
    <phoneticPr fontId="2"/>
  </si>
  <si>
    <t>美陽</t>
    <rPh sb="0" eb="2">
      <t>ミハル</t>
    </rPh>
    <phoneticPr fontId="2"/>
  </si>
  <si>
    <t>一葉</t>
    <rPh sb="0" eb="2">
      <t>カズハ</t>
    </rPh>
    <phoneticPr fontId="2"/>
  </si>
  <si>
    <t>OOHARA</t>
  </si>
  <si>
    <t>2009.3.23</t>
  </si>
  <si>
    <t>川端</t>
    <rPh sb="0" eb="2">
      <t>カワバタ</t>
    </rPh>
    <phoneticPr fontId="2"/>
  </si>
  <si>
    <t>愛莉</t>
    <rPh sb="0" eb="2">
      <t>アイリ</t>
    </rPh>
    <phoneticPr fontId="2"/>
  </si>
  <si>
    <t>古閑</t>
    <rPh sb="0" eb="2">
      <t>コガ</t>
    </rPh>
    <phoneticPr fontId="2"/>
  </si>
  <si>
    <t>結那</t>
    <rPh sb="0" eb="1">
      <t>ケツ</t>
    </rPh>
    <rPh sb="1" eb="2">
      <t>ナ</t>
    </rPh>
    <phoneticPr fontId="2"/>
  </si>
  <si>
    <t>佐伯</t>
    <rPh sb="0" eb="2">
      <t>サエキ</t>
    </rPh>
    <phoneticPr fontId="2"/>
  </si>
  <si>
    <t>ｻｴｷ</t>
  </si>
  <si>
    <t>SAEKI</t>
  </si>
  <si>
    <t>2009.2.28</t>
  </si>
  <si>
    <t>塩見</t>
    <rPh sb="0" eb="2">
      <t>シオミ</t>
    </rPh>
    <phoneticPr fontId="2"/>
  </si>
  <si>
    <t>若子</t>
    <rPh sb="0" eb="1">
      <t>ワカ</t>
    </rPh>
    <rPh sb="1" eb="2">
      <t>コ</t>
    </rPh>
    <phoneticPr fontId="2"/>
  </si>
  <si>
    <t>ｼｵﾐ</t>
  </si>
  <si>
    <t>ﾓﾈ</t>
  </si>
  <si>
    <t>SHIOMI</t>
  </si>
  <si>
    <t>Mone</t>
  </si>
  <si>
    <t>2008.8.25</t>
  </si>
  <si>
    <t>2009.3.24</t>
  </si>
  <si>
    <t>千葉</t>
    <rPh sb="0" eb="2">
      <t>チバ</t>
    </rPh>
    <phoneticPr fontId="2"/>
  </si>
  <si>
    <t>美優</t>
    <rPh sb="0" eb="2">
      <t>ミユウ</t>
    </rPh>
    <phoneticPr fontId="2"/>
  </si>
  <si>
    <t>ﾁﾊﾞ</t>
  </si>
  <si>
    <t>CHIBA</t>
  </si>
  <si>
    <t>2008.5.17</t>
  </si>
  <si>
    <t>辻田</t>
    <rPh sb="0" eb="2">
      <t>ツジタ</t>
    </rPh>
    <phoneticPr fontId="2"/>
  </si>
  <si>
    <t>実璃</t>
    <rPh sb="0" eb="1">
      <t>ミノル</t>
    </rPh>
    <rPh sb="1" eb="2">
      <t>リ</t>
    </rPh>
    <phoneticPr fontId="2"/>
  </si>
  <si>
    <t>ﾂｼﾞﾀ</t>
  </si>
  <si>
    <t>TSUJITA</t>
  </si>
  <si>
    <t>2008.10.27</t>
  </si>
  <si>
    <t>根本</t>
    <rPh sb="0" eb="2">
      <t>ネモト</t>
    </rPh>
    <phoneticPr fontId="2"/>
  </si>
  <si>
    <t>理桜</t>
    <rPh sb="0" eb="2">
      <t>リオ</t>
    </rPh>
    <phoneticPr fontId="2"/>
  </si>
  <si>
    <t>理子</t>
    <rPh sb="0" eb="1">
      <t>リ</t>
    </rPh>
    <rPh sb="1" eb="2">
      <t>コ</t>
    </rPh>
    <phoneticPr fontId="2"/>
  </si>
  <si>
    <t>侭田</t>
    <rPh sb="0" eb="1">
      <t>ママ</t>
    </rPh>
    <rPh sb="1" eb="2">
      <t>タ</t>
    </rPh>
    <phoneticPr fontId="2"/>
  </si>
  <si>
    <t>心</t>
    <rPh sb="0" eb="1">
      <t>ココロ</t>
    </rPh>
    <phoneticPr fontId="2"/>
  </si>
  <si>
    <t>2008.5.8</t>
  </si>
  <si>
    <t>亜紗実</t>
    <rPh sb="0" eb="3">
      <t>アサミ</t>
    </rPh>
    <phoneticPr fontId="2"/>
  </si>
  <si>
    <t>吉松</t>
    <rPh sb="0" eb="2">
      <t>ヨシマツ</t>
    </rPh>
    <phoneticPr fontId="2"/>
  </si>
  <si>
    <t>ゆずな</t>
  </si>
  <si>
    <t>ﾖｼﾏﾂ</t>
  </si>
  <si>
    <t>YOSHIMATSU</t>
  </si>
  <si>
    <t>金銅</t>
    <rPh sb="0" eb="2">
      <t>キンドウ</t>
    </rPh>
    <phoneticPr fontId="2"/>
  </si>
  <si>
    <t>佑泉</t>
  </si>
  <si>
    <t>ｷﾝﾄﾞｳ</t>
  </si>
  <si>
    <t>KINDO</t>
  </si>
  <si>
    <t>髙嶋</t>
    <rPh sb="0" eb="2">
      <t>タカシマ</t>
    </rPh>
    <phoneticPr fontId="2"/>
  </si>
  <si>
    <t>菜々香</t>
  </si>
  <si>
    <t>2009.6.19</t>
  </si>
  <si>
    <t>西山</t>
    <rPh sb="0" eb="1">
      <t>ニシ</t>
    </rPh>
    <rPh sb="1" eb="2">
      <t>ヤマ</t>
    </rPh>
    <phoneticPr fontId="2"/>
  </si>
  <si>
    <t>陽月</t>
  </si>
  <si>
    <t>2009.8.17</t>
  </si>
  <si>
    <t>唯愛</t>
  </si>
  <si>
    <t>2010.3.8</t>
  </si>
  <si>
    <t>早川</t>
    <rPh sb="0" eb="2">
      <t>ハヤカワ</t>
    </rPh>
    <phoneticPr fontId="2"/>
  </si>
  <si>
    <t>莉瑚</t>
  </si>
  <si>
    <t>古山</t>
    <rPh sb="0" eb="2">
      <t>フルヤマ</t>
    </rPh>
    <phoneticPr fontId="2"/>
  </si>
  <si>
    <t>玲子</t>
  </si>
  <si>
    <t>ﾌﾙﾔﾏ</t>
  </si>
  <si>
    <t>ﾚｲｺ</t>
  </si>
  <si>
    <t>FURUYAMA</t>
  </si>
  <si>
    <t>Reiko</t>
  </si>
  <si>
    <t>美春</t>
    <rPh sb="0" eb="1">
      <t>ミ</t>
    </rPh>
    <rPh sb="1" eb="2">
      <t>ハル</t>
    </rPh>
    <phoneticPr fontId="2"/>
  </si>
  <si>
    <t>上岡</t>
    <rPh sb="0" eb="2">
      <t>カミオカ</t>
    </rPh>
    <phoneticPr fontId="2"/>
  </si>
  <si>
    <t>神田</t>
    <rPh sb="0" eb="2">
      <t>カンダ</t>
    </rPh>
    <phoneticPr fontId="2"/>
  </si>
  <si>
    <t>桃果</t>
    <rPh sb="0" eb="1">
      <t>モモ</t>
    </rPh>
    <rPh sb="1" eb="2">
      <t>カ</t>
    </rPh>
    <phoneticPr fontId="2"/>
  </si>
  <si>
    <t>ｶﾝﾀﾞ</t>
  </si>
  <si>
    <t>KANDA</t>
  </si>
  <si>
    <t>木嶋</t>
    <rPh sb="0" eb="2">
      <t>キジマ</t>
    </rPh>
    <phoneticPr fontId="2"/>
  </si>
  <si>
    <t>捺乃</t>
    <rPh sb="0" eb="1">
      <t>ナツ</t>
    </rPh>
    <rPh sb="1" eb="2">
      <t>ノ</t>
    </rPh>
    <phoneticPr fontId="2"/>
  </si>
  <si>
    <t>ﾅﾂﾉ</t>
  </si>
  <si>
    <t>Natsuno</t>
  </si>
  <si>
    <t>北村</t>
    <rPh sb="0" eb="2">
      <t>キタムラ</t>
    </rPh>
    <phoneticPr fontId="2"/>
  </si>
  <si>
    <t>菜乃羽</t>
    <rPh sb="0" eb="2">
      <t>ナノ</t>
    </rPh>
    <rPh sb="2" eb="3">
      <t>ハネ</t>
    </rPh>
    <phoneticPr fontId="2"/>
  </si>
  <si>
    <t>ｷﾀﾑﾗ</t>
  </si>
  <si>
    <t>ﾅﾉﾊ</t>
  </si>
  <si>
    <t>KITAMURA</t>
  </si>
  <si>
    <t>Nanoha</t>
  </si>
  <si>
    <t>優里菜</t>
    <rPh sb="0" eb="1">
      <t>ユウ</t>
    </rPh>
    <rPh sb="1" eb="2">
      <t>サト</t>
    </rPh>
    <rPh sb="2" eb="3">
      <t>ナ</t>
    </rPh>
    <phoneticPr fontId="2"/>
  </si>
  <si>
    <t>小嶋</t>
    <rPh sb="0" eb="2">
      <t>コジマ</t>
    </rPh>
    <phoneticPr fontId="2"/>
  </si>
  <si>
    <t>瑠那</t>
    <rPh sb="0" eb="1">
      <t>ル</t>
    </rPh>
    <rPh sb="1" eb="2">
      <t>ナ</t>
    </rPh>
    <phoneticPr fontId="2"/>
  </si>
  <si>
    <t>那奈</t>
    <rPh sb="0" eb="2">
      <t>ナナ</t>
    </rPh>
    <phoneticPr fontId="2"/>
  </si>
  <si>
    <t>2008.10.19</t>
  </si>
  <si>
    <t>上葉</t>
    <rPh sb="0" eb="1">
      <t>ウエ</t>
    </rPh>
    <rPh sb="1" eb="2">
      <t>ハ</t>
    </rPh>
    <phoneticPr fontId="2"/>
  </si>
  <si>
    <t>ｳｴﾊ</t>
  </si>
  <si>
    <t>Ueha</t>
  </si>
  <si>
    <t>花楓</t>
    <rPh sb="0" eb="1">
      <t>ハナ</t>
    </rPh>
    <rPh sb="1" eb="2">
      <t>カエデ</t>
    </rPh>
    <phoneticPr fontId="2"/>
  </si>
  <si>
    <t>2008.8.26</t>
  </si>
  <si>
    <t>ゆきな</t>
  </si>
  <si>
    <t>ﾕｷﾅ</t>
  </si>
  <si>
    <t>Yukina</t>
  </si>
  <si>
    <t>2008.5.14</t>
  </si>
  <si>
    <t>鈴木</t>
    <rPh sb="0" eb="1">
      <t>スズ</t>
    </rPh>
    <rPh sb="1" eb="2">
      <t>キ</t>
    </rPh>
    <phoneticPr fontId="2"/>
  </si>
  <si>
    <t>俐々</t>
    <rPh sb="0" eb="1">
      <t>リ</t>
    </rPh>
    <phoneticPr fontId="2"/>
  </si>
  <si>
    <t>ﾘﾘ</t>
  </si>
  <si>
    <t>Riri</t>
  </si>
  <si>
    <t>津田</t>
    <rPh sb="0" eb="2">
      <t>ツダ</t>
    </rPh>
    <phoneticPr fontId="2"/>
  </si>
  <si>
    <t>菜々美</t>
    <rPh sb="0" eb="3">
      <t>ナナミ</t>
    </rPh>
    <phoneticPr fontId="2"/>
  </si>
  <si>
    <t>里美</t>
    <rPh sb="0" eb="2">
      <t>サトミ</t>
    </rPh>
    <phoneticPr fontId="2"/>
  </si>
  <si>
    <t>2008.5.20</t>
  </si>
  <si>
    <t>福山</t>
    <rPh sb="0" eb="2">
      <t>フクヤマ</t>
    </rPh>
    <phoneticPr fontId="2"/>
  </si>
  <si>
    <t>美澪</t>
    <rPh sb="0" eb="1">
      <t>フクミ</t>
    </rPh>
    <rPh sb="1" eb="2">
      <t>レイ</t>
    </rPh>
    <phoneticPr fontId="2"/>
  </si>
  <si>
    <t>ミオン</t>
  </si>
  <si>
    <t>ﾐｵﾝ</t>
  </si>
  <si>
    <t>Mion</t>
  </si>
  <si>
    <t>堀越</t>
    <rPh sb="0" eb="2">
      <t>ホリコシ</t>
    </rPh>
    <phoneticPr fontId="2"/>
  </si>
  <si>
    <t>彩日</t>
    <rPh sb="0" eb="1">
      <t>アヤ</t>
    </rPh>
    <rPh sb="1" eb="2">
      <t>ヒ</t>
    </rPh>
    <phoneticPr fontId="2"/>
  </si>
  <si>
    <t>ﾎﾘｺｼ</t>
  </si>
  <si>
    <t>HORIKOSHI</t>
  </si>
  <si>
    <t>陽菜</t>
    <rPh sb="0" eb="1">
      <t>ヨウ</t>
    </rPh>
    <rPh sb="1" eb="2">
      <t>ナ</t>
    </rPh>
    <phoneticPr fontId="2"/>
  </si>
  <si>
    <t>松矢</t>
    <rPh sb="0" eb="2">
      <t>マツヤ</t>
    </rPh>
    <phoneticPr fontId="2"/>
  </si>
  <si>
    <t>知佳</t>
    <rPh sb="0" eb="1">
      <t>チ</t>
    </rPh>
    <rPh sb="1" eb="2">
      <t>カ</t>
    </rPh>
    <phoneticPr fontId="2"/>
  </si>
  <si>
    <t>ﾏﾂﾔ</t>
  </si>
  <si>
    <t>MATSUYA</t>
  </si>
  <si>
    <t>山添</t>
    <rPh sb="0" eb="2">
      <t>ヤマゾエ</t>
    </rPh>
    <phoneticPr fontId="2"/>
  </si>
  <si>
    <t>陽菜乃</t>
    <rPh sb="0" eb="1">
      <t>ヨウ</t>
    </rPh>
    <rPh sb="1" eb="2">
      <t>ナ</t>
    </rPh>
    <rPh sb="2" eb="3">
      <t>ノ</t>
    </rPh>
    <phoneticPr fontId="2"/>
  </si>
  <si>
    <t>ﾔﾏｿﾞｴ</t>
  </si>
  <si>
    <t>YAMAZOE</t>
  </si>
  <si>
    <t>2008.8.30</t>
  </si>
  <si>
    <t>横山</t>
    <rPh sb="0" eb="2">
      <t>ヨコヤマ</t>
    </rPh>
    <phoneticPr fontId="2"/>
  </si>
  <si>
    <t>彩佳</t>
    <rPh sb="0" eb="1">
      <t>アヤ</t>
    </rPh>
    <rPh sb="1" eb="2">
      <t>カ</t>
    </rPh>
    <phoneticPr fontId="2"/>
  </si>
  <si>
    <t>ｻﾔｶ</t>
  </si>
  <si>
    <t>Sayaka</t>
  </si>
  <si>
    <t>2008.9.25</t>
  </si>
  <si>
    <t>渡部</t>
    <rPh sb="0" eb="2">
      <t>ワタナベ</t>
    </rPh>
    <phoneticPr fontId="2"/>
  </si>
  <si>
    <t>陽葵</t>
    <rPh sb="0" eb="1">
      <t>ヨウ</t>
    </rPh>
    <rPh sb="1" eb="2">
      <t>アオイ</t>
    </rPh>
    <phoneticPr fontId="2"/>
  </si>
  <si>
    <t>莉胡</t>
    <rPh sb="0" eb="1">
      <t>リ</t>
    </rPh>
    <rPh sb="1" eb="2">
      <t>コ</t>
    </rPh>
    <phoneticPr fontId="2"/>
  </si>
  <si>
    <t>赤島</t>
    <rPh sb="0" eb="2">
      <t>アカシマ</t>
    </rPh>
    <phoneticPr fontId="1"/>
  </si>
  <si>
    <t>美結</t>
    <rPh sb="0" eb="2">
      <t>ミユ</t>
    </rPh>
    <phoneticPr fontId="1"/>
  </si>
  <si>
    <t>ｱｶｼﾏ</t>
  </si>
  <si>
    <t>AKASHIMA</t>
  </si>
  <si>
    <t>石原</t>
    <rPh sb="0" eb="2">
      <t>イシハラ</t>
    </rPh>
    <phoneticPr fontId="2"/>
  </si>
  <si>
    <t>海虹</t>
    <rPh sb="0" eb="1">
      <t>ウミ</t>
    </rPh>
    <rPh sb="1" eb="2">
      <t>ニジ</t>
    </rPh>
    <phoneticPr fontId="2"/>
  </si>
  <si>
    <t>ｲｼﾊﾗ</t>
  </si>
  <si>
    <t>ｴｺｳ</t>
  </si>
  <si>
    <t>ISHIHARA</t>
  </si>
  <si>
    <t>Eko</t>
  </si>
  <si>
    <t>2009.5.7</t>
  </si>
  <si>
    <t>市川</t>
    <rPh sb="0" eb="2">
      <t>イチカワ</t>
    </rPh>
    <phoneticPr fontId="2"/>
  </si>
  <si>
    <t>杏莉</t>
    <rPh sb="0" eb="1">
      <t>アン</t>
    </rPh>
    <rPh sb="1" eb="2">
      <t>リ</t>
    </rPh>
    <phoneticPr fontId="2"/>
  </si>
  <si>
    <t>宇部</t>
    <rPh sb="0" eb="2">
      <t>ウベ</t>
    </rPh>
    <phoneticPr fontId="1"/>
  </si>
  <si>
    <t>聖那</t>
    <rPh sb="0" eb="2">
      <t>セイナ</t>
    </rPh>
    <phoneticPr fontId="1"/>
  </si>
  <si>
    <t>ｳﾍﾞ</t>
  </si>
  <si>
    <t>UBE</t>
  </si>
  <si>
    <t>岡本</t>
    <rPh sb="0" eb="2">
      <t>オカモト</t>
    </rPh>
    <phoneticPr fontId="2"/>
  </si>
  <si>
    <t>結愛</t>
    <rPh sb="0" eb="1">
      <t>コムスビ</t>
    </rPh>
    <rPh sb="1" eb="2">
      <t>アイ</t>
    </rPh>
    <phoneticPr fontId="1"/>
  </si>
  <si>
    <t>ﾕｳｱ</t>
  </si>
  <si>
    <t>川島</t>
    <rPh sb="0" eb="2">
      <t>カワシマ</t>
    </rPh>
    <phoneticPr fontId="1"/>
  </si>
  <si>
    <t>凜華</t>
    <rPh sb="0" eb="1">
      <t>リン</t>
    </rPh>
    <rPh sb="1" eb="2">
      <t>ハナ</t>
    </rPh>
    <phoneticPr fontId="1"/>
  </si>
  <si>
    <t>ﾘﾝｶ</t>
  </si>
  <si>
    <t>Rinka</t>
  </si>
  <si>
    <t>河野</t>
    <rPh sb="0" eb="2">
      <t>カワノ</t>
    </rPh>
    <phoneticPr fontId="1"/>
  </si>
  <si>
    <t>志保</t>
    <rPh sb="0" eb="2">
      <t>シホ</t>
    </rPh>
    <phoneticPr fontId="1"/>
  </si>
  <si>
    <t>ｼﾎ</t>
  </si>
  <si>
    <t>Shiho</t>
  </si>
  <si>
    <t>小池</t>
    <rPh sb="0" eb="2">
      <t>コイケ</t>
    </rPh>
    <phoneticPr fontId="1"/>
  </si>
  <si>
    <t>凛々子</t>
    <rPh sb="0" eb="3">
      <t>リリコ</t>
    </rPh>
    <phoneticPr fontId="1"/>
  </si>
  <si>
    <t>ﾘﾘｺ</t>
  </si>
  <si>
    <t>Ririko</t>
  </si>
  <si>
    <t>2009.5.19</t>
  </si>
  <si>
    <t>宍戸</t>
    <rPh sb="0" eb="2">
      <t>シシド</t>
    </rPh>
    <phoneticPr fontId="1"/>
  </si>
  <si>
    <t>千夏</t>
    <rPh sb="0" eb="2">
      <t>チナツ</t>
    </rPh>
    <phoneticPr fontId="1"/>
  </si>
  <si>
    <t>ｼｼﾄﾞ</t>
  </si>
  <si>
    <t>ﾁﾅﾂ</t>
  </si>
  <si>
    <t>SHISHIDO</t>
  </si>
  <si>
    <t>Chinatsu</t>
  </si>
  <si>
    <t>白旗</t>
    <rPh sb="0" eb="2">
      <t>シラハタ</t>
    </rPh>
    <phoneticPr fontId="1"/>
  </si>
  <si>
    <t>叶愛</t>
    <rPh sb="0" eb="2">
      <t>ノア</t>
    </rPh>
    <phoneticPr fontId="1"/>
  </si>
  <si>
    <t>ｼﾗﾊﾀ</t>
  </si>
  <si>
    <t>SHIRAHATA</t>
  </si>
  <si>
    <t>関根</t>
    <rPh sb="0" eb="2">
      <t>セキネ</t>
    </rPh>
    <phoneticPr fontId="1"/>
  </si>
  <si>
    <t>菜月</t>
    <rPh sb="0" eb="2">
      <t>ナツキ</t>
    </rPh>
    <phoneticPr fontId="1"/>
  </si>
  <si>
    <t>滝澤</t>
    <rPh sb="0" eb="2">
      <t>タキザワ</t>
    </rPh>
    <phoneticPr fontId="1"/>
  </si>
  <si>
    <t>芽依</t>
    <rPh sb="0" eb="2">
      <t>メイ</t>
    </rPh>
    <phoneticPr fontId="1"/>
  </si>
  <si>
    <t>仁尾</t>
    <rPh sb="0" eb="2">
      <t>ニオ</t>
    </rPh>
    <phoneticPr fontId="1"/>
  </si>
  <si>
    <t>莉彩</t>
    <rPh sb="0" eb="2">
      <t>リサ</t>
    </rPh>
    <phoneticPr fontId="1"/>
  </si>
  <si>
    <t>ﾆｵ</t>
  </si>
  <si>
    <t>ﾘｻ</t>
  </si>
  <si>
    <t>NIO</t>
  </si>
  <si>
    <t>Risa</t>
  </si>
  <si>
    <t>2009.12.21</t>
  </si>
  <si>
    <t>西川</t>
    <rPh sb="0" eb="2">
      <t>ニシカワ</t>
    </rPh>
    <phoneticPr fontId="1"/>
  </si>
  <si>
    <t>愛笑</t>
    <rPh sb="0" eb="1">
      <t>アイ</t>
    </rPh>
    <rPh sb="1" eb="2">
      <t>ワライ</t>
    </rPh>
    <phoneticPr fontId="1"/>
  </si>
  <si>
    <t>ﾏﾅｴ</t>
  </si>
  <si>
    <t>NISHIKAWA</t>
  </si>
  <si>
    <t>Manae</t>
  </si>
  <si>
    <t>空奏</t>
    <rPh sb="0" eb="1">
      <t>ソラ</t>
    </rPh>
    <rPh sb="1" eb="2">
      <t>カナ</t>
    </rPh>
    <phoneticPr fontId="1"/>
  </si>
  <si>
    <t>ｿﾗﾅ</t>
  </si>
  <si>
    <t>Sorana</t>
  </si>
  <si>
    <t>三科</t>
    <rPh sb="0" eb="2">
      <t>ミシナ</t>
    </rPh>
    <phoneticPr fontId="1"/>
  </si>
  <si>
    <t>妃奈乃</t>
    <rPh sb="0" eb="1">
      <t>ヒ</t>
    </rPh>
    <rPh sb="1" eb="2">
      <t>ナ</t>
    </rPh>
    <rPh sb="2" eb="3">
      <t>ノ</t>
    </rPh>
    <phoneticPr fontId="1"/>
  </si>
  <si>
    <t>MISHINA</t>
  </si>
  <si>
    <t>望月</t>
    <rPh sb="0" eb="2">
      <t>モチヅキ</t>
    </rPh>
    <phoneticPr fontId="1"/>
  </si>
  <si>
    <t>結衣</t>
    <rPh sb="0" eb="2">
      <t>ユイ</t>
    </rPh>
    <phoneticPr fontId="1"/>
  </si>
  <si>
    <t>青野</t>
    <rPh sb="0" eb="2">
      <t>アオノ</t>
    </rPh>
    <phoneticPr fontId="2"/>
  </si>
  <si>
    <t>佑香</t>
    <rPh sb="0" eb="2">
      <t>ユウカ</t>
    </rPh>
    <phoneticPr fontId="2"/>
  </si>
  <si>
    <t>ｱｵﾉ</t>
  </si>
  <si>
    <t>AONO</t>
  </si>
  <si>
    <t>秋葉</t>
    <rPh sb="0" eb="2">
      <t>アキバ</t>
    </rPh>
    <phoneticPr fontId="2"/>
  </si>
  <si>
    <t>茜音</t>
    <rPh sb="0" eb="1">
      <t>アカネ</t>
    </rPh>
    <rPh sb="1" eb="2">
      <t>オト</t>
    </rPh>
    <phoneticPr fontId="2"/>
  </si>
  <si>
    <t>叶恵</t>
    <rPh sb="0" eb="1">
      <t>カナ</t>
    </rPh>
    <rPh sb="1" eb="2">
      <t>エ</t>
    </rPh>
    <phoneticPr fontId="2"/>
  </si>
  <si>
    <t>桃子</t>
    <rPh sb="0" eb="2">
      <t>モモコ</t>
    </rPh>
    <phoneticPr fontId="2"/>
  </si>
  <si>
    <t>髙久</t>
    <rPh sb="0" eb="1">
      <t>ダカイ</t>
    </rPh>
    <rPh sb="1" eb="2">
      <t>ク</t>
    </rPh>
    <phoneticPr fontId="2"/>
  </si>
  <si>
    <t>結菜</t>
    <rPh sb="0" eb="2">
      <t>ユイナ</t>
    </rPh>
    <phoneticPr fontId="2"/>
  </si>
  <si>
    <t>高杉</t>
    <rPh sb="0" eb="2">
      <t>タカスギ</t>
    </rPh>
    <phoneticPr fontId="2"/>
  </si>
  <si>
    <t>りんか</t>
  </si>
  <si>
    <t>ﾀｶｽｷﾞ</t>
  </si>
  <si>
    <t>TAKASUGI</t>
  </si>
  <si>
    <t>長島</t>
    <rPh sb="0" eb="2">
      <t>ナガシマ</t>
    </rPh>
    <phoneticPr fontId="2"/>
  </si>
  <si>
    <t>瑠衣</t>
    <rPh sb="0" eb="2">
      <t>ルイ</t>
    </rPh>
    <phoneticPr fontId="2"/>
  </si>
  <si>
    <t>2008.6.13</t>
  </si>
  <si>
    <t>井伊</t>
    <rPh sb="0" eb="2">
      <t>イイ</t>
    </rPh>
    <phoneticPr fontId="2"/>
  </si>
  <si>
    <t>実梨愛</t>
    <rPh sb="0" eb="1">
      <t>ミ</t>
    </rPh>
    <rPh sb="1" eb="2">
      <t>ナシ</t>
    </rPh>
    <rPh sb="2" eb="3">
      <t>アイ</t>
    </rPh>
    <phoneticPr fontId="2"/>
  </si>
  <si>
    <t>ｲｲ</t>
  </si>
  <si>
    <t>ﾐﾘｱ</t>
  </si>
  <si>
    <t>II</t>
  </si>
  <si>
    <t>Miria</t>
  </si>
  <si>
    <t>2009.11.8</t>
  </si>
  <si>
    <t>大友</t>
    <rPh sb="0" eb="2">
      <t>オオトモ</t>
    </rPh>
    <phoneticPr fontId="2"/>
  </si>
  <si>
    <t>花音</t>
    <rPh sb="0" eb="2">
      <t>カノン</t>
    </rPh>
    <phoneticPr fontId="2"/>
  </si>
  <si>
    <t>ｵｵﾄﾓ</t>
  </si>
  <si>
    <t>OTOMO</t>
  </si>
  <si>
    <t>愛暖</t>
    <rPh sb="0" eb="1">
      <t>アイ</t>
    </rPh>
    <rPh sb="1" eb="2">
      <t>ダン</t>
    </rPh>
    <phoneticPr fontId="2"/>
  </si>
  <si>
    <t>ｱﾉﾝ</t>
  </si>
  <si>
    <t>Anon</t>
  </si>
  <si>
    <t>富永</t>
    <rPh sb="0" eb="2">
      <t>トミナガ</t>
    </rPh>
    <phoneticPr fontId="2"/>
  </si>
  <si>
    <t>初</t>
    <rPh sb="0" eb="1">
      <t>ウイ</t>
    </rPh>
    <phoneticPr fontId="2"/>
  </si>
  <si>
    <t>ｳｲ</t>
  </si>
  <si>
    <t>Ui</t>
  </si>
  <si>
    <t>2009.7.28</t>
  </si>
  <si>
    <t>沼</t>
    <rPh sb="0" eb="1">
      <t>ヌマ</t>
    </rPh>
    <phoneticPr fontId="2"/>
  </si>
  <si>
    <t>舞葉</t>
    <rPh sb="0" eb="1">
      <t>マイ</t>
    </rPh>
    <rPh sb="1" eb="2">
      <t>ハ</t>
    </rPh>
    <phoneticPr fontId="2"/>
  </si>
  <si>
    <t>ﾇﾏ</t>
  </si>
  <si>
    <t>ﾏｲﾊ</t>
  </si>
  <si>
    <t>NUMA</t>
  </si>
  <si>
    <t>Maiha</t>
  </si>
  <si>
    <t>2009.9.27</t>
  </si>
  <si>
    <t>三上</t>
    <rPh sb="0" eb="2">
      <t>ミカミ</t>
    </rPh>
    <phoneticPr fontId="2"/>
  </si>
  <si>
    <t>麗</t>
    <rPh sb="0" eb="1">
      <t>ウララ</t>
    </rPh>
    <phoneticPr fontId="2"/>
  </si>
  <si>
    <t>ｳﾗﾗ</t>
  </si>
  <si>
    <t>Urara</t>
  </si>
  <si>
    <t>あい</t>
  </si>
  <si>
    <t>勝</t>
    <rPh sb="0" eb="1">
      <t>カ</t>
    </rPh>
    <phoneticPr fontId="2"/>
  </si>
  <si>
    <t>環成</t>
    <rPh sb="0" eb="1">
      <t>ワ</t>
    </rPh>
    <rPh sb="1" eb="2">
      <t>セイ</t>
    </rPh>
    <phoneticPr fontId="2"/>
  </si>
  <si>
    <t>ｶﾂ</t>
  </si>
  <si>
    <t>ｶﾝﾅ</t>
  </si>
  <si>
    <t>KATSU</t>
  </si>
  <si>
    <t>Kanna</t>
  </si>
  <si>
    <t>重野</t>
    <rPh sb="0" eb="2">
      <t>シゲノ</t>
    </rPh>
    <phoneticPr fontId="2"/>
  </si>
  <si>
    <t>詩葉</t>
    <rPh sb="0" eb="1">
      <t>シ</t>
    </rPh>
    <rPh sb="1" eb="2">
      <t>ハ</t>
    </rPh>
    <phoneticPr fontId="2"/>
  </si>
  <si>
    <t>ｼｹﾞﾉ</t>
  </si>
  <si>
    <t>SHIGENO</t>
  </si>
  <si>
    <t>2008.11.21</t>
  </si>
  <si>
    <t>樋口</t>
    <rPh sb="0" eb="2">
      <t>ヒグチ</t>
    </rPh>
    <phoneticPr fontId="2"/>
  </si>
  <si>
    <t>早絢香</t>
    <rPh sb="0" eb="1">
      <t>ハヤ</t>
    </rPh>
    <rPh sb="1" eb="2">
      <t>アヤ</t>
    </rPh>
    <rPh sb="2" eb="3">
      <t>カ</t>
    </rPh>
    <phoneticPr fontId="2"/>
  </si>
  <si>
    <t>船本</t>
    <rPh sb="0" eb="2">
      <t>フナモト</t>
    </rPh>
    <phoneticPr fontId="2"/>
  </si>
  <si>
    <t>光莉</t>
    <rPh sb="0" eb="1">
      <t>ヒカリ</t>
    </rPh>
    <rPh sb="1" eb="2">
      <t>リ</t>
    </rPh>
    <phoneticPr fontId="2"/>
  </si>
  <si>
    <t>ﾌﾅﾓﾄ</t>
  </si>
  <si>
    <t>FUNAMOTO</t>
  </si>
  <si>
    <t>凛</t>
    <rPh sb="0" eb="1">
      <t>リン</t>
    </rPh>
    <phoneticPr fontId="2"/>
  </si>
  <si>
    <t>足立</t>
    <rPh sb="0" eb="2">
      <t>アダチ</t>
    </rPh>
    <phoneticPr fontId="2"/>
  </si>
  <si>
    <t>ここ里</t>
    <rPh sb="2" eb="3">
      <t>リ</t>
    </rPh>
    <phoneticPr fontId="2"/>
  </si>
  <si>
    <t>ｱﾀﾞﾁ</t>
  </si>
  <si>
    <t>ｺｺﾘ</t>
  </si>
  <si>
    <t>ADACHI</t>
  </si>
  <si>
    <t>Kokori</t>
  </si>
  <si>
    <t>2009.7.17</t>
  </si>
  <si>
    <t>石本</t>
    <rPh sb="0" eb="2">
      <t>イシモト</t>
    </rPh>
    <phoneticPr fontId="2"/>
  </si>
  <si>
    <t>悠夏</t>
    <rPh sb="0" eb="1">
      <t>ユウ</t>
    </rPh>
    <rPh sb="1" eb="2">
      <t>ナツ</t>
    </rPh>
    <phoneticPr fontId="2"/>
  </si>
  <si>
    <t>ｲｼﾓﾄ</t>
  </si>
  <si>
    <t>ISHIMOTO</t>
  </si>
  <si>
    <t>2010.3.20</t>
  </si>
  <si>
    <t>麻美</t>
    <rPh sb="0" eb="2">
      <t>アサミ</t>
    </rPh>
    <phoneticPr fontId="2"/>
  </si>
  <si>
    <t>2010.1.25</t>
  </si>
  <si>
    <t>咲彩</t>
    <rPh sb="0" eb="2">
      <t>サアヤ</t>
    </rPh>
    <phoneticPr fontId="2"/>
  </si>
  <si>
    <t>北島</t>
    <rPh sb="0" eb="2">
      <t>キタジマ</t>
    </rPh>
    <phoneticPr fontId="2"/>
  </si>
  <si>
    <t>栞</t>
    <rPh sb="0" eb="1">
      <t>シオリ</t>
    </rPh>
    <phoneticPr fontId="2"/>
  </si>
  <si>
    <t>KITAJIMA</t>
  </si>
  <si>
    <t>嶋路</t>
    <rPh sb="0" eb="2">
      <t>シマジ</t>
    </rPh>
    <phoneticPr fontId="2"/>
  </si>
  <si>
    <t>美空</t>
    <rPh sb="0" eb="2">
      <t>ミソラ</t>
    </rPh>
    <phoneticPr fontId="2"/>
  </si>
  <si>
    <t>ｼﾏｼﾞ</t>
  </si>
  <si>
    <t>ﾐｿﾗ</t>
  </si>
  <si>
    <t>SHIMAJI</t>
  </si>
  <si>
    <t>Misora</t>
  </si>
  <si>
    <t>2010..2.23</t>
  </si>
  <si>
    <t>冬室</t>
    <rPh sb="0" eb="2">
      <t>フユムロ</t>
    </rPh>
    <phoneticPr fontId="2"/>
  </si>
  <si>
    <t>結衣</t>
    <rPh sb="0" eb="2">
      <t>ユイ</t>
    </rPh>
    <phoneticPr fontId="2"/>
  </si>
  <si>
    <t>松井</t>
    <rPh sb="0" eb="2">
      <t>マツイ</t>
    </rPh>
    <phoneticPr fontId="2"/>
  </si>
  <si>
    <t>香乃</t>
    <rPh sb="0" eb="2">
      <t>カノ</t>
    </rPh>
    <phoneticPr fontId="2"/>
  </si>
  <si>
    <t>悠乃</t>
    <rPh sb="0" eb="2">
      <t>ユノ</t>
    </rPh>
    <phoneticPr fontId="2"/>
  </si>
  <si>
    <t>ﾕﾉ</t>
  </si>
  <si>
    <t>Yuno</t>
  </si>
  <si>
    <t>諸永</t>
    <rPh sb="0" eb="2">
      <t>モロナガ</t>
    </rPh>
    <phoneticPr fontId="2"/>
  </si>
  <si>
    <t>希音</t>
    <rPh sb="0" eb="2">
      <t>キオン</t>
    </rPh>
    <phoneticPr fontId="2"/>
  </si>
  <si>
    <t>ﾓﾛﾅｶﾞ</t>
  </si>
  <si>
    <t>MORONAGA</t>
  </si>
  <si>
    <t>若鍋</t>
    <rPh sb="0" eb="1">
      <t>ワカ</t>
    </rPh>
    <rPh sb="1" eb="2">
      <t>ナベ</t>
    </rPh>
    <phoneticPr fontId="2"/>
  </si>
  <si>
    <t>紗英</t>
    <rPh sb="0" eb="2">
      <t>サエ</t>
    </rPh>
    <phoneticPr fontId="2"/>
  </si>
  <si>
    <t>ﾜｶﾅﾍﾞ</t>
  </si>
  <si>
    <t>WAKANABE</t>
  </si>
  <si>
    <t>2010.2.20</t>
  </si>
  <si>
    <t>尾﨑</t>
    <rPh sb="0" eb="2">
      <t>オザキ</t>
    </rPh>
    <phoneticPr fontId="2"/>
  </si>
  <si>
    <t>朝美</t>
    <rPh sb="0" eb="2">
      <t>アサミ</t>
    </rPh>
    <phoneticPr fontId="2"/>
  </si>
  <si>
    <t>穂乃花</t>
    <rPh sb="0" eb="1">
      <t>ホ</t>
    </rPh>
    <rPh sb="1" eb="2">
      <t>ノ</t>
    </rPh>
    <rPh sb="2" eb="3">
      <t>ハナ</t>
    </rPh>
    <phoneticPr fontId="2"/>
  </si>
  <si>
    <t>濱口</t>
    <rPh sb="0" eb="2">
      <t>ハマグチ</t>
    </rPh>
    <phoneticPr fontId="2"/>
  </si>
  <si>
    <t>莉那</t>
    <rPh sb="0" eb="1">
      <t>リ</t>
    </rPh>
    <rPh sb="1" eb="2">
      <t>ナ</t>
    </rPh>
    <phoneticPr fontId="2"/>
  </si>
  <si>
    <t>千咲</t>
    <rPh sb="0" eb="2">
      <t>チサキ</t>
    </rPh>
    <phoneticPr fontId="2"/>
  </si>
  <si>
    <t>蛭田</t>
    <rPh sb="0" eb="2">
      <t>ヒルタ</t>
    </rPh>
    <phoneticPr fontId="2"/>
  </si>
  <si>
    <t>梨心</t>
    <rPh sb="0" eb="1">
      <t>ナシ</t>
    </rPh>
    <rPh sb="1" eb="2">
      <t>ココロ</t>
    </rPh>
    <phoneticPr fontId="2"/>
  </si>
  <si>
    <t>莉子</t>
    <rPh sb="0" eb="2">
      <t>リコ</t>
    </rPh>
    <phoneticPr fontId="2"/>
  </si>
  <si>
    <t>奥野</t>
    <rPh sb="0" eb="2">
      <t>オクノ</t>
    </rPh>
    <phoneticPr fontId="2"/>
  </si>
  <si>
    <t>つばさ</t>
  </si>
  <si>
    <t>ｵｸﾉ</t>
  </si>
  <si>
    <t>OKUNO</t>
  </si>
  <si>
    <t>高藤</t>
    <rPh sb="0" eb="2">
      <t>タカトウ</t>
    </rPh>
    <phoneticPr fontId="2"/>
  </si>
  <si>
    <t>悠花</t>
    <rPh sb="0" eb="1">
      <t>ユウ</t>
    </rPh>
    <rPh sb="1" eb="2">
      <t>ハナ</t>
    </rPh>
    <phoneticPr fontId="2"/>
  </si>
  <si>
    <t>ﾀｶﾄｳ</t>
  </si>
  <si>
    <t>TAKATOU</t>
  </si>
  <si>
    <t>東城</t>
    <rPh sb="0" eb="2">
      <t>トウジョウ</t>
    </rPh>
    <phoneticPr fontId="2"/>
  </si>
  <si>
    <t>美桜</t>
    <rPh sb="0" eb="2">
      <t>ミオ</t>
    </rPh>
    <phoneticPr fontId="2"/>
  </si>
  <si>
    <t>ﾄｳｼﾞｮｳ</t>
  </si>
  <si>
    <t>ﾐｵ ｼｪﾊｰﾆ　ｸﾞﾅﾃｨﾗｶ</t>
  </si>
  <si>
    <t>TOJO</t>
  </si>
  <si>
    <t>新飯田</t>
    <rPh sb="0" eb="3">
      <t>ニイダ</t>
    </rPh>
    <phoneticPr fontId="2"/>
  </si>
  <si>
    <t>夢花</t>
    <rPh sb="0" eb="1">
      <t>ユメ</t>
    </rPh>
    <rPh sb="1" eb="2">
      <t>ハナ</t>
    </rPh>
    <phoneticPr fontId="2"/>
  </si>
  <si>
    <t>2010.2.16</t>
  </si>
  <si>
    <t>結音</t>
    <rPh sb="0" eb="1">
      <t>ユイ</t>
    </rPh>
    <rPh sb="1" eb="2">
      <t>オト</t>
    </rPh>
    <phoneticPr fontId="2"/>
  </si>
  <si>
    <t>2010.3.13</t>
  </si>
  <si>
    <t>飯塚</t>
    <rPh sb="0" eb="2">
      <t>イイヅカ</t>
    </rPh>
    <phoneticPr fontId="2"/>
  </si>
  <si>
    <t>優菜</t>
    <rPh sb="0" eb="2">
      <t>ユウナ</t>
    </rPh>
    <phoneticPr fontId="2"/>
  </si>
  <si>
    <t>Yuuna</t>
  </si>
  <si>
    <t>内田</t>
    <rPh sb="0" eb="2">
      <t>ウチダ</t>
    </rPh>
    <phoneticPr fontId="2"/>
  </si>
  <si>
    <t>結菜</t>
    <rPh sb="0" eb="2">
      <t>ユナ</t>
    </rPh>
    <phoneticPr fontId="2"/>
  </si>
  <si>
    <t>皐月</t>
    <rPh sb="0" eb="2">
      <t>サツキ</t>
    </rPh>
    <phoneticPr fontId="2"/>
  </si>
  <si>
    <t>栗山</t>
    <rPh sb="0" eb="2">
      <t>クリヤマ</t>
    </rPh>
    <phoneticPr fontId="2"/>
  </si>
  <si>
    <t>美月</t>
    <rPh sb="0" eb="2">
      <t>ミツキ</t>
    </rPh>
    <phoneticPr fontId="2"/>
  </si>
  <si>
    <t>2008.8.8</t>
  </si>
  <si>
    <t>桃花</t>
    <rPh sb="0" eb="1">
      <t>モモ</t>
    </rPh>
    <rPh sb="1" eb="2">
      <t>ハナ</t>
    </rPh>
    <phoneticPr fontId="2"/>
  </si>
  <si>
    <t>小原</t>
    <rPh sb="0" eb="2">
      <t>コハラ</t>
    </rPh>
    <phoneticPr fontId="2"/>
  </si>
  <si>
    <t>希望</t>
    <rPh sb="0" eb="2">
      <t>キボウ</t>
    </rPh>
    <phoneticPr fontId="2"/>
  </si>
  <si>
    <t>ｺﾊﾗ</t>
  </si>
  <si>
    <t>ﾉﾉ</t>
  </si>
  <si>
    <t>KOHARA</t>
  </si>
  <si>
    <t>Nono</t>
  </si>
  <si>
    <t>2008.9.1</t>
  </si>
  <si>
    <t>綺奈</t>
    <rPh sb="0" eb="2">
      <t>アヤナ</t>
    </rPh>
    <phoneticPr fontId="2"/>
  </si>
  <si>
    <t>ｱﾔﾅ</t>
  </si>
  <si>
    <t>Ayana</t>
  </si>
  <si>
    <t>2008.9.26</t>
  </si>
  <si>
    <t>野崎</t>
    <rPh sb="0" eb="2">
      <t>ノザキ</t>
    </rPh>
    <phoneticPr fontId="2"/>
  </si>
  <si>
    <t>美紗</t>
    <rPh sb="0" eb="1">
      <t>ミ</t>
    </rPh>
    <rPh sb="1" eb="2">
      <t>サ</t>
    </rPh>
    <phoneticPr fontId="2"/>
  </si>
  <si>
    <t>栞穂</t>
    <rPh sb="0" eb="2">
      <t>カホ</t>
    </rPh>
    <phoneticPr fontId="2"/>
  </si>
  <si>
    <t>龍﨑</t>
    <rPh sb="0" eb="2">
      <t>リュウザキ</t>
    </rPh>
    <phoneticPr fontId="2"/>
  </si>
  <si>
    <t>RYUZAKI</t>
  </si>
  <si>
    <t>梅﨑</t>
    <rPh sb="0" eb="2">
      <t>ウメザキ</t>
    </rPh>
    <phoneticPr fontId="2"/>
  </si>
  <si>
    <t>佳子</t>
    <rPh sb="0" eb="2">
      <t>カコ</t>
    </rPh>
    <phoneticPr fontId="2"/>
  </si>
  <si>
    <t>ｶｺ</t>
  </si>
  <si>
    <t>Kako</t>
  </si>
  <si>
    <t>心春</t>
    <rPh sb="0" eb="2">
      <t>コハル</t>
    </rPh>
    <phoneticPr fontId="2"/>
  </si>
  <si>
    <t>2010.2.1</t>
  </si>
  <si>
    <t>深見</t>
    <rPh sb="0" eb="1">
      <t>フカ</t>
    </rPh>
    <rPh sb="1" eb="2">
      <t>ミ</t>
    </rPh>
    <phoneticPr fontId="2"/>
  </si>
  <si>
    <t>渚</t>
    <rPh sb="0" eb="1">
      <t>ナギサ</t>
    </rPh>
    <phoneticPr fontId="2"/>
  </si>
  <si>
    <t>福井</t>
    <rPh sb="0" eb="2">
      <t>フクイ</t>
    </rPh>
    <phoneticPr fontId="2"/>
  </si>
  <si>
    <t>葉夏</t>
    <rPh sb="0" eb="1">
      <t>ハ</t>
    </rPh>
    <rPh sb="1" eb="2">
      <t>ナツ</t>
    </rPh>
    <phoneticPr fontId="2"/>
  </si>
  <si>
    <t>ﾌｸｲ</t>
  </si>
  <si>
    <t>FUKUI</t>
  </si>
  <si>
    <t>相内</t>
    <rPh sb="0" eb="2">
      <t>アイナイ</t>
    </rPh>
    <phoneticPr fontId="2"/>
  </si>
  <si>
    <t>結佳</t>
    <rPh sb="0" eb="1">
      <t>ユ</t>
    </rPh>
    <rPh sb="1" eb="2">
      <t>カ</t>
    </rPh>
    <phoneticPr fontId="2"/>
  </si>
  <si>
    <t>ｱｲﾅｲ</t>
  </si>
  <si>
    <t>AINAI</t>
  </si>
  <si>
    <t>大吉</t>
    <rPh sb="0" eb="2">
      <t>オオヨシ</t>
    </rPh>
    <phoneticPr fontId="2"/>
  </si>
  <si>
    <t>空夕里</t>
    <rPh sb="0" eb="1">
      <t>ソラ</t>
    </rPh>
    <rPh sb="1" eb="2">
      <t>ユウ</t>
    </rPh>
    <rPh sb="2" eb="3">
      <t>サト</t>
    </rPh>
    <phoneticPr fontId="2"/>
  </si>
  <si>
    <t>ｵｵﾖｼ</t>
  </si>
  <si>
    <t>ｱﾕﾘ</t>
  </si>
  <si>
    <t>OOYOSHI</t>
  </si>
  <si>
    <t>Ayuri</t>
  </si>
  <si>
    <t>結咲</t>
    <rPh sb="0" eb="1">
      <t>ユ</t>
    </rPh>
    <rPh sb="1" eb="2">
      <t>サ</t>
    </rPh>
    <phoneticPr fontId="2"/>
  </si>
  <si>
    <t>桑原</t>
    <rPh sb="0" eb="1">
      <t>クワ</t>
    </rPh>
    <rPh sb="1" eb="2">
      <t>ハラ</t>
    </rPh>
    <phoneticPr fontId="2"/>
  </si>
  <si>
    <t>結</t>
    <rPh sb="0" eb="1">
      <t>ユ</t>
    </rPh>
    <phoneticPr fontId="2"/>
  </si>
  <si>
    <t>ｸﾜﾊﾗ</t>
  </si>
  <si>
    <t>KUWAHARA</t>
  </si>
  <si>
    <t>優空</t>
    <rPh sb="0" eb="1">
      <t>ヤサ</t>
    </rPh>
    <rPh sb="1" eb="2">
      <t>ソラ</t>
    </rPh>
    <phoneticPr fontId="2"/>
  </si>
  <si>
    <t>田代</t>
    <rPh sb="0" eb="2">
      <t>タシロ</t>
    </rPh>
    <phoneticPr fontId="2"/>
  </si>
  <si>
    <t>結菜</t>
    <rPh sb="0" eb="1">
      <t>ユ</t>
    </rPh>
    <rPh sb="1" eb="2">
      <t>ナ</t>
    </rPh>
    <phoneticPr fontId="2"/>
  </si>
  <si>
    <t>ﾀｼﾛ</t>
  </si>
  <si>
    <t>TASHIRO</t>
  </si>
  <si>
    <t>内藤</t>
    <rPh sb="0" eb="2">
      <t>ナイトウ</t>
    </rPh>
    <phoneticPr fontId="2"/>
  </si>
  <si>
    <t>菜乃</t>
    <rPh sb="0" eb="1">
      <t>ナ</t>
    </rPh>
    <rPh sb="1" eb="2">
      <t>ノ</t>
    </rPh>
    <phoneticPr fontId="2"/>
  </si>
  <si>
    <t>ﾅﾉ</t>
  </si>
  <si>
    <t>Nano</t>
  </si>
  <si>
    <t>濱</t>
    <rPh sb="0" eb="1">
      <t>ハマ</t>
    </rPh>
    <phoneticPr fontId="2"/>
  </si>
  <si>
    <t>樹里</t>
    <rPh sb="0" eb="2">
      <t>ジュリ</t>
    </rPh>
    <phoneticPr fontId="2"/>
  </si>
  <si>
    <t>ﾊﾏ</t>
  </si>
  <si>
    <t>HAMA</t>
  </si>
  <si>
    <t>開</t>
    <rPh sb="0" eb="1">
      <t>ヒラ</t>
    </rPh>
    <phoneticPr fontId="2"/>
  </si>
  <si>
    <t>優羽</t>
    <rPh sb="0" eb="1">
      <t>ユウ</t>
    </rPh>
    <rPh sb="1" eb="2">
      <t>ハ</t>
    </rPh>
    <phoneticPr fontId="2"/>
  </si>
  <si>
    <t>2008.12.7</t>
  </si>
  <si>
    <t>香穂</t>
    <rPh sb="0" eb="2">
      <t>カホ</t>
    </rPh>
    <phoneticPr fontId="2"/>
  </si>
  <si>
    <t>増田</t>
    <rPh sb="0" eb="2">
      <t>マスダ</t>
    </rPh>
    <phoneticPr fontId="2"/>
  </si>
  <si>
    <t>綾奈</t>
    <rPh sb="0" eb="1">
      <t>アヤ</t>
    </rPh>
    <rPh sb="1" eb="2">
      <t>ナ</t>
    </rPh>
    <phoneticPr fontId="2"/>
  </si>
  <si>
    <t>華</t>
    <rPh sb="0" eb="1">
      <t>ハナ</t>
    </rPh>
    <phoneticPr fontId="2"/>
  </si>
  <si>
    <t>紺野</t>
    <rPh sb="0" eb="1">
      <t>コン</t>
    </rPh>
    <rPh sb="1" eb="2">
      <t>ノ</t>
    </rPh>
    <phoneticPr fontId="2"/>
  </si>
  <si>
    <t>心結</t>
    <rPh sb="0" eb="1">
      <t>ココロ</t>
    </rPh>
    <rPh sb="1" eb="2">
      <t>ユ</t>
    </rPh>
    <phoneticPr fontId="2"/>
  </si>
  <si>
    <t>愛子</t>
    <rPh sb="0" eb="2">
      <t>アイコ</t>
    </rPh>
    <phoneticPr fontId="2"/>
  </si>
  <si>
    <t>2010.3.1</t>
  </si>
  <si>
    <t>玲</t>
    <rPh sb="0" eb="1">
      <t>レイ</t>
    </rPh>
    <phoneticPr fontId="2"/>
  </si>
  <si>
    <t>佑菜</t>
    <rPh sb="0" eb="2">
      <t>ユウナ</t>
    </rPh>
    <phoneticPr fontId="2"/>
  </si>
  <si>
    <t>2009.8.3</t>
  </si>
  <si>
    <t>彩楽</t>
    <rPh sb="0" eb="1">
      <t>アヤ</t>
    </rPh>
    <rPh sb="1" eb="2">
      <t>ラク</t>
    </rPh>
    <phoneticPr fontId="2"/>
  </si>
  <si>
    <t>由賀</t>
    <rPh sb="0" eb="2">
      <t>ユガ</t>
    </rPh>
    <phoneticPr fontId="2"/>
  </si>
  <si>
    <t>杏奈</t>
    <rPh sb="0" eb="2">
      <t>アンナ</t>
    </rPh>
    <phoneticPr fontId="2"/>
  </si>
  <si>
    <t>ﾕｶﾞ</t>
  </si>
  <si>
    <t>YUGA</t>
  </si>
  <si>
    <t>後藤</t>
    <rPh sb="0" eb="2">
      <t>ゴトウ</t>
    </rPh>
    <phoneticPr fontId="2"/>
  </si>
  <si>
    <t>優月</t>
    <rPh sb="0" eb="1">
      <t>ユウ</t>
    </rPh>
    <rPh sb="1" eb="2">
      <t>ツキ</t>
    </rPh>
    <phoneticPr fontId="2"/>
  </si>
  <si>
    <t>GOTO</t>
  </si>
  <si>
    <t>2008.12.23</t>
  </si>
  <si>
    <t>由奈</t>
    <rPh sb="0" eb="1">
      <t>ユウ</t>
    </rPh>
    <rPh sb="1" eb="2">
      <t>ナ</t>
    </rPh>
    <phoneticPr fontId="2"/>
  </si>
  <si>
    <t>2008.7.22</t>
  </si>
  <si>
    <t>理花子</t>
    <rPh sb="0" eb="1">
      <t>リ</t>
    </rPh>
    <rPh sb="1" eb="2">
      <t>カ</t>
    </rPh>
    <rPh sb="2" eb="3">
      <t>コ</t>
    </rPh>
    <phoneticPr fontId="2"/>
  </si>
  <si>
    <t>ﾘｶｺ</t>
  </si>
  <si>
    <t>Rikako</t>
  </si>
  <si>
    <t>高梨</t>
    <rPh sb="0" eb="2">
      <t>タカナシ</t>
    </rPh>
    <phoneticPr fontId="2"/>
  </si>
  <si>
    <t>苺果</t>
    <rPh sb="0" eb="1">
      <t>イチゴ</t>
    </rPh>
    <rPh sb="1" eb="2">
      <t>カ</t>
    </rPh>
    <phoneticPr fontId="2"/>
  </si>
  <si>
    <t>ﾓｶ</t>
  </si>
  <si>
    <t>TAKANASHI</t>
  </si>
  <si>
    <t>Moka</t>
  </si>
  <si>
    <t>淵上</t>
    <rPh sb="0" eb="1">
      <t>フチ</t>
    </rPh>
    <rPh sb="1" eb="2">
      <t>カミ</t>
    </rPh>
    <phoneticPr fontId="2"/>
  </si>
  <si>
    <t>由紀乃</t>
    <rPh sb="0" eb="1">
      <t>ユ</t>
    </rPh>
    <rPh sb="1" eb="2">
      <t>キ</t>
    </rPh>
    <rPh sb="2" eb="3">
      <t>ノ</t>
    </rPh>
    <phoneticPr fontId="2"/>
  </si>
  <si>
    <t>ﾌﾁｶﾐ</t>
  </si>
  <si>
    <t>FUCHIKAMI</t>
  </si>
  <si>
    <t>2008.11.17</t>
  </si>
  <si>
    <t>安永</t>
    <rPh sb="0" eb="2">
      <t>ヤスナガ</t>
    </rPh>
    <phoneticPr fontId="2"/>
  </si>
  <si>
    <t>千夏</t>
    <rPh sb="0" eb="2">
      <t>チナツ</t>
    </rPh>
    <phoneticPr fontId="2"/>
  </si>
  <si>
    <t>ﾔｽﾅｶﾞ</t>
  </si>
  <si>
    <t>YASUNAGA</t>
  </si>
  <si>
    <t>2008.7.13</t>
  </si>
  <si>
    <t>明莉</t>
    <rPh sb="0" eb="2">
      <t>アカリ</t>
    </rPh>
    <phoneticPr fontId="2"/>
  </si>
  <si>
    <t>はな</t>
  </si>
  <si>
    <t>優香</t>
    <rPh sb="0" eb="1">
      <t>ユウ</t>
    </rPh>
    <rPh sb="1" eb="2">
      <t>カオリ</t>
    </rPh>
    <phoneticPr fontId="2"/>
  </si>
  <si>
    <t>山村</t>
    <rPh sb="0" eb="2">
      <t>ヤマムラ</t>
    </rPh>
    <phoneticPr fontId="2"/>
  </si>
  <si>
    <t>綾花</t>
    <rPh sb="0" eb="1">
      <t>アヤ</t>
    </rPh>
    <rPh sb="1" eb="2">
      <t>ハナ</t>
    </rPh>
    <phoneticPr fontId="2"/>
  </si>
  <si>
    <t>2009.12.13</t>
  </si>
  <si>
    <t>石</t>
    <rPh sb="0" eb="1">
      <t>イシ</t>
    </rPh>
    <phoneticPr fontId="2"/>
  </si>
  <si>
    <t>明日香</t>
    <rPh sb="0" eb="3">
      <t>アスカ</t>
    </rPh>
    <phoneticPr fontId="2"/>
  </si>
  <si>
    <t>ｲｼ</t>
  </si>
  <si>
    <t>ISHI</t>
  </si>
  <si>
    <t>2008.6.25</t>
  </si>
  <si>
    <t>桶田</t>
    <rPh sb="0" eb="1">
      <t>オケ</t>
    </rPh>
    <rPh sb="1" eb="2">
      <t>タ</t>
    </rPh>
    <phoneticPr fontId="1"/>
  </si>
  <si>
    <t>美侑</t>
    <rPh sb="0" eb="1">
      <t>ウツク</t>
    </rPh>
    <phoneticPr fontId="1"/>
  </si>
  <si>
    <t>ｵｹﾀﾞ</t>
  </si>
  <si>
    <t>OKEDA</t>
  </si>
  <si>
    <t>2008.9.17</t>
  </si>
  <si>
    <t>小田島</t>
    <rPh sb="0" eb="2">
      <t>オダ</t>
    </rPh>
    <rPh sb="2" eb="3">
      <t>シマ</t>
    </rPh>
    <phoneticPr fontId="2"/>
  </si>
  <si>
    <t>梨紗</t>
    <rPh sb="0" eb="1">
      <t>ナシ</t>
    </rPh>
    <rPh sb="1" eb="2">
      <t>サ</t>
    </rPh>
    <phoneticPr fontId="2"/>
  </si>
  <si>
    <t>ｵﾀﾞｼﾏ</t>
  </si>
  <si>
    <t>ODASHIMA</t>
  </si>
  <si>
    <t>狩野</t>
    <rPh sb="0" eb="2">
      <t>カノ</t>
    </rPh>
    <phoneticPr fontId="1"/>
  </si>
  <si>
    <t>るか</t>
  </si>
  <si>
    <t>北山</t>
    <rPh sb="0" eb="2">
      <t>キタヤマ</t>
    </rPh>
    <phoneticPr fontId="1"/>
  </si>
  <si>
    <t>りか</t>
  </si>
  <si>
    <t>ｷﾀﾔﾏ</t>
  </si>
  <si>
    <t>ﾘｶ</t>
  </si>
  <si>
    <t>KITAYAMA</t>
  </si>
  <si>
    <t>Rika</t>
  </si>
  <si>
    <t>今野</t>
    <rPh sb="0" eb="2">
      <t>コンノ</t>
    </rPh>
    <phoneticPr fontId="1"/>
  </si>
  <si>
    <t>遥菜</t>
    <rPh sb="0" eb="1">
      <t>ハル</t>
    </rPh>
    <rPh sb="1" eb="2">
      <t>ナ</t>
    </rPh>
    <phoneticPr fontId="1"/>
  </si>
  <si>
    <t>陽菜</t>
    <rPh sb="0" eb="2">
      <t>ヒナ</t>
    </rPh>
    <phoneticPr fontId="1"/>
  </si>
  <si>
    <t>杏純</t>
    <rPh sb="0" eb="1">
      <t>アンズ</t>
    </rPh>
    <rPh sb="1" eb="2">
      <t>ジュン</t>
    </rPh>
    <phoneticPr fontId="2"/>
  </si>
  <si>
    <t>ｱｽﾞﾐ</t>
  </si>
  <si>
    <t>Azumi</t>
  </si>
  <si>
    <t>2008.4.8</t>
  </si>
  <si>
    <t>藤川</t>
    <rPh sb="0" eb="2">
      <t>フジカワ</t>
    </rPh>
    <phoneticPr fontId="1"/>
  </si>
  <si>
    <t>みはね</t>
  </si>
  <si>
    <t>ﾌｼﾞｶﾜ</t>
  </si>
  <si>
    <t>FUJIKAWA</t>
  </si>
  <si>
    <t>山川</t>
    <rPh sb="0" eb="2">
      <t>ヤマカワ</t>
    </rPh>
    <phoneticPr fontId="1"/>
  </si>
  <si>
    <t>妃香</t>
    <rPh sb="1" eb="2">
      <t>カオ</t>
    </rPh>
    <phoneticPr fontId="1"/>
  </si>
  <si>
    <t>ﾔﾏｶﾜ</t>
  </si>
  <si>
    <t>ﾋﾉｶ</t>
  </si>
  <si>
    <t>YAMAKAWA</t>
  </si>
  <si>
    <t>Hinoka</t>
  </si>
  <si>
    <t>大野</t>
    <rPh sb="0" eb="2">
      <t>オオノ</t>
    </rPh>
    <phoneticPr fontId="1"/>
  </si>
  <si>
    <t>未空</t>
    <rPh sb="0" eb="2">
      <t>ミク</t>
    </rPh>
    <phoneticPr fontId="1"/>
  </si>
  <si>
    <t>2009.9.28</t>
  </si>
  <si>
    <t>心愛</t>
    <rPh sb="0" eb="2">
      <t>ココア</t>
    </rPh>
    <phoneticPr fontId="1"/>
  </si>
  <si>
    <t>柏木</t>
    <rPh sb="0" eb="2">
      <t>カシワギ</t>
    </rPh>
    <phoneticPr fontId="1"/>
  </si>
  <si>
    <t>楓</t>
    <rPh sb="0" eb="1">
      <t>カエデ</t>
    </rPh>
    <phoneticPr fontId="1"/>
  </si>
  <si>
    <t>ｶｼﾜｷﾞ</t>
  </si>
  <si>
    <t>KASHIWAGI</t>
  </si>
  <si>
    <t>文香</t>
    <rPh sb="0" eb="1">
      <t>アヤ</t>
    </rPh>
    <rPh sb="1" eb="2">
      <t>カ</t>
    </rPh>
    <phoneticPr fontId="1"/>
  </si>
  <si>
    <t>金澤</t>
    <rPh sb="0" eb="2">
      <t>カナザワ</t>
    </rPh>
    <phoneticPr fontId="1"/>
  </si>
  <si>
    <t>珠希</t>
    <rPh sb="0" eb="2">
      <t>タマキ</t>
    </rPh>
    <phoneticPr fontId="1"/>
  </si>
  <si>
    <t>2010.1.3</t>
  </si>
  <si>
    <t>神谷</t>
    <rPh sb="0" eb="2">
      <t>カミヤ</t>
    </rPh>
    <phoneticPr fontId="1"/>
  </si>
  <si>
    <t>帆美</t>
    <rPh sb="0" eb="1">
      <t>ホ</t>
    </rPh>
    <rPh sb="1" eb="2">
      <t>ミ</t>
    </rPh>
    <phoneticPr fontId="1"/>
  </si>
  <si>
    <t>ﾎﾉﾐ</t>
  </si>
  <si>
    <t>Honomi</t>
  </si>
  <si>
    <t>2010.2.19</t>
  </si>
  <si>
    <t>里乃杏</t>
    <rPh sb="0" eb="1">
      <t>サリ</t>
    </rPh>
    <rPh sb="1" eb="2">
      <t>ノ</t>
    </rPh>
    <rPh sb="2" eb="3">
      <t>アンズ</t>
    </rPh>
    <phoneticPr fontId="1"/>
  </si>
  <si>
    <t>ﾘﾉｱ</t>
  </si>
  <si>
    <t>Rinoa</t>
  </si>
  <si>
    <t>2010.3.21</t>
  </si>
  <si>
    <t>莉央</t>
    <rPh sb="0" eb="2">
      <t>リオ</t>
    </rPh>
    <phoneticPr fontId="1"/>
  </si>
  <si>
    <t>竹元</t>
    <rPh sb="0" eb="2">
      <t>タケモト</t>
    </rPh>
    <phoneticPr fontId="1"/>
  </si>
  <si>
    <t>琉愛</t>
    <rPh sb="0" eb="1">
      <t>リュウ</t>
    </rPh>
    <rPh sb="1" eb="2">
      <t>アイ</t>
    </rPh>
    <phoneticPr fontId="1"/>
  </si>
  <si>
    <t>ﾀｹﾓﾄ</t>
  </si>
  <si>
    <t>ﾙｱ</t>
  </si>
  <si>
    <t>TAKEMOTO</t>
  </si>
  <si>
    <t>Rua</t>
  </si>
  <si>
    <t>2010.1.11</t>
  </si>
  <si>
    <t>瞳</t>
    <rPh sb="0" eb="1">
      <t>ヒトミ</t>
    </rPh>
    <phoneticPr fontId="2"/>
  </si>
  <si>
    <t>越川</t>
    <rPh sb="0" eb="2">
      <t>コシカワ</t>
    </rPh>
    <phoneticPr fontId="2"/>
  </si>
  <si>
    <t>結良</t>
    <rPh sb="0" eb="2">
      <t>ユウラ</t>
    </rPh>
    <phoneticPr fontId="2"/>
  </si>
  <si>
    <t>ｺｼｶﾜ</t>
  </si>
  <si>
    <t>KOSHIKAWA</t>
  </si>
  <si>
    <t>りた</t>
  </si>
  <si>
    <t>ﾘﾀ</t>
  </si>
  <si>
    <t>Rita</t>
  </si>
  <si>
    <t>2008.9.27</t>
  </si>
  <si>
    <t>古山</t>
    <rPh sb="0" eb="2">
      <t>コヤマ</t>
    </rPh>
    <phoneticPr fontId="2"/>
  </si>
  <si>
    <t>梢</t>
    <rPh sb="0" eb="1">
      <t>コズエ</t>
    </rPh>
    <phoneticPr fontId="2"/>
  </si>
  <si>
    <t>ｺｽﾞｴ</t>
  </si>
  <si>
    <t>Kozue</t>
  </si>
  <si>
    <t>かれん</t>
  </si>
  <si>
    <t>高野</t>
    <rPh sb="0" eb="2">
      <t>タカノ</t>
    </rPh>
    <phoneticPr fontId="2"/>
  </si>
  <si>
    <t>茉莉奈</t>
    <rPh sb="0" eb="2">
      <t>マリ</t>
    </rPh>
    <rPh sb="2" eb="3">
      <t>ナ</t>
    </rPh>
    <phoneticPr fontId="2"/>
  </si>
  <si>
    <t>丸山</t>
    <rPh sb="0" eb="2">
      <t>マルヤマ</t>
    </rPh>
    <phoneticPr fontId="2"/>
  </si>
  <si>
    <t>2009.1.17</t>
  </si>
  <si>
    <t>飯島</t>
    <rPh sb="0" eb="2">
      <t>イイジマ</t>
    </rPh>
    <phoneticPr fontId="2"/>
  </si>
  <si>
    <t>菜生</t>
    <rPh sb="0" eb="2">
      <t>ナオ</t>
    </rPh>
    <phoneticPr fontId="2"/>
  </si>
  <si>
    <t>IIJIMA</t>
  </si>
  <si>
    <t>七桜香</t>
    <rPh sb="0" eb="1">
      <t>ナナ</t>
    </rPh>
    <rPh sb="1" eb="2">
      <t>サクラ</t>
    </rPh>
    <phoneticPr fontId="2"/>
  </si>
  <si>
    <t>ﾅｵｶ</t>
  </si>
  <si>
    <t>Naoka</t>
  </si>
  <si>
    <t>莉羅</t>
    <rPh sb="0" eb="2">
      <t>リラ</t>
    </rPh>
    <phoneticPr fontId="2"/>
  </si>
  <si>
    <t>ﾘﾗ</t>
  </si>
  <si>
    <t>Rira</t>
  </si>
  <si>
    <t>沙和</t>
    <rPh sb="0" eb="2">
      <t>サワ</t>
    </rPh>
    <phoneticPr fontId="2"/>
  </si>
  <si>
    <t>Sawa</t>
  </si>
  <si>
    <t>咲希</t>
    <rPh sb="0" eb="1">
      <t>サ</t>
    </rPh>
    <phoneticPr fontId="2"/>
  </si>
  <si>
    <t>百那</t>
    <rPh sb="0" eb="2">
      <t>モナ</t>
    </rPh>
    <phoneticPr fontId="2"/>
  </si>
  <si>
    <t>ﾓﾅ</t>
  </si>
  <si>
    <t>Mona</t>
  </si>
  <si>
    <t>武本</t>
    <rPh sb="0" eb="2">
      <t>タケモト</t>
    </rPh>
    <phoneticPr fontId="2"/>
  </si>
  <si>
    <t>柚乃</t>
    <rPh sb="0" eb="1">
      <t>ユズ</t>
    </rPh>
    <rPh sb="1" eb="2">
      <t>ノ</t>
    </rPh>
    <phoneticPr fontId="2"/>
  </si>
  <si>
    <t>ﾃﾞｨｽｰｻﾞ</t>
  </si>
  <si>
    <t>みあ</t>
  </si>
  <si>
    <t>ﾐｱ</t>
  </si>
  <si>
    <t>DHISUZA</t>
  </si>
  <si>
    <t>Mia</t>
  </si>
  <si>
    <t>2009.7.31</t>
  </si>
  <si>
    <t>陽世</t>
    <rPh sb="0" eb="1">
      <t>ヒ</t>
    </rPh>
    <rPh sb="1" eb="2">
      <t>ヨ</t>
    </rPh>
    <phoneticPr fontId="2"/>
  </si>
  <si>
    <t>ﾋﾖ</t>
  </si>
  <si>
    <t>Hiyo</t>
  </si>
  <si>
    <t>小林</t>
    <rPh sb="0" eb="2">
      <t>コバヤシ</t>
    </rPh>
    <phoneticPr fontId="4"/>
  </si>
  <si>
    <t>楓香</t>
    <rPh sb="0" eb="1">
      <t>フウ</t>
    </rPh>
    <rPh sb="1" eb="2">
      <t>カオル</t>
    </rPh>
    <phoneticPr fontId="4"/>
  </si>
  <si>
    <t>船橋</t>
    <rPh sb="0" eb="2">
      <t>フナバシ</t>
    </rPh>
    <phoneticPr fontId="4"/>
  </si>
  <si>
    <t>新規</t>
    <rPh sb="0" eb="2">
      <t>シンキ</t>
    </rPh>
    <phoneticPr fontId="4"/>
  </si>
  <si>
    <t>ﾌｳｶ</t>
  </si>
  <si>
    <t>Fuka</t>
  </si>
  <si>
    <t>2008.07.07</t>
  </si>
  <si>
    <t>関</t>
    <rPh sb="0" eb="1">
      <t>セキ</t>
    </rPh>
    <phoneticPr fontId="4"/>
  </si>
  <si>
    <t>玲奈</t>
    <rPh sb="0" eb="2">
      <t>レイナ</t>
    </rPh>
    <phoneticPr fontId="4"/>
  </si>
  <si>
    <t>若林</t>
    <rPh sb="0" eb="2">
      <t>ワカバヤシ</t>
    </rPh>
    <phoneticPr fontId="4"/>
  </si>
  <si>
    <t>青依</t>
    <rPh sb="0" eb="1">
      <t>アオ</t>
    </rPh>
    <rPh sb="1" eb="2">
      <t>イ</t>
    </rPh>
    <phoneticPr fontId="4"/>
  </si>
  <si>
    <t>2008.07.13</t>
  </si>
  <si>
    <t>渡邉</t>
    <rPh sb="0" eb="2">
      <t>ワタナベ</t>
    </rPh>
    <phoneticPr fontId="4"/>
  </si>
  <si>
    <t>月乃</t>
    <rPh sb="0" eb="1">
      <t>ツキ</t>
    </rPh>
    <rPh sb="1" eb="2">
      <t>ノ</t>
    </rPh>
    <phoneticPr fontId="4"/>
  </si>
  <si>
    <t>2008.11.18</t>
  </si>
  <si>
    <t>阿瀬</t>
    <rPh sb="0" eb="2">
      <t>アセ</t>
    </rPh>
    <phoneticPr fontId="2"/>
  </si>
  <si>
    <t>美月</t>
    <rPh sb="0" eb="2">
      <t>ミヅキ</t>
    </rPh>
    <phoneticPr fontId="2"/>
  </si>
  <si>
    <t>ｱｾ</t>
  </si>
  <si>
    <t>ASE</t>
  </si>
  <si>
    <t>杏璃</t>
    <rPh sb="0" eb="2">
      <t>アンリ</t>
    </rPh>
    <phoneticPr fontId="2"/>
  </si>
  <si>
    <t>2009.7.15</t>
  </si>
  <si>
    <t>梶原</t>
    <rPh sb="0" eb="2">
      <t>カジワラ</t>
    </rPh>
    <phoneticPr fontId="2"/>
  </si>
  <si>
    <t>結莉乃</t>
    <rPh sb="0" eb="1">
      <t>ムス</t>
    </rPh>
    <rPh sb="1" eb="2">
      <t>リ</t>
    </rPh>
    <rPh sb="2" eb="3">
      <t>ノ</t>
    </rPh>
    <phoneticPr fontId="2"/>
  </si>
  <si>
    <t>ﾕﾘﾉ</t>
  </si>
  <si>
    <t>Yurino</t>
  </si>
  <si>
    <t>住吉</t>
    <rPh sb="0" eb="2">
      <t>スミヨシ</t>
    </rPh>
    <phoneticPr fontId="2"/>
  </si>
  <si>
    <t>美岬</t>
    <rPh sb="0" eb="2">
      <t>ミサキ</t>
    </rPh>
    <phoneticPr fontId="2"/>
  </si>
  <si>
    <t>ｽﾐﾖｼ</t>
  </si>
  <si>
    <t>SUMIYOSHI</t>
  </si>
  <si>
    <t>2009.4.29</t>
  </si>
  <si>
    <t>阿部</t>
    <rPh sb="0" eb="2">
      <t>アベ</t>
    </rPh>
    <phoneticPr fontId="1"/>
  </si>
  <si>
    <t>まはな</t>
  </si>
  <si>
    <t>ﾏﾊﾅ</t>
  </si>
  <si>
    <t>Mahana</t>
  </si>
  <si>
    <t>牛場</t>
    <rPh sb="0" eb="2">
      <t>ウシバ</t>
    </rPh>
    <phoneticPr fontId="7"/>
  </si>
  <si>
    <t>ｳｼﾊﾞ</t>
  </si>
  <si>
    <t>USHIBA</t>
  </si>
  <si>
    <t>2008.5.24</t>
  </si>
  <si>
    <t>海老原</t>
    <rPh sb="0" eb="3">
      <t>エビハラ</t>
    </rPh>
    <phoneticPr fontId="7"/>
  </si>
  <si>
    <t>百果</t>
  </si>
  <si>
    <t>栗林</t>
    <rPh sb="0" eb="2">
      <t>クリハヤシ</t>
    </rPh>
    <phoneticPr fontId="7"/>
  </si>
  <si>
    <t>ｸﾘﾊﾞﾔｼ</t>
  </si>
  <si>
    <t>KURIBAYASHI</t>
  </si>
  <si>
    <t>齋藤</t>
    <rPh sb="0" eb="2">
      <t>サイトウ</t>
    </rPh>
    <phoneticPr fontId="7"/>
  </si>
  <si>
    <t>奏羽</t>
  </si>
  <si>
    <t>ｶﾅﾊ</t>
  </si>
  <si>
    <t>Kanaha</t>
  </si>
  <si>
    <t>須田</t>
    <rPh sb="0" eb="2">
      <t>スダ</t>
    </rPh>
    <phoneticPr fontId="7"/>
  </si>
  <si>
    <t>杏奈</t>
  </si>
  <si>
    <t>月岡</t>
    <rPh sb="0" eb="2">
      <t>ツキオカ</t>
    </rPh>
    <phoneticPr fontId="7"/>
  </si>
  <si>
    <t>花逢</t>
  </si>
  <si>
    <t>ﾂｷｵｶ</t>
  </si>
  <si>
    <t>TSUKIOKA</t>
  </si>
  <si>
    <t>2008.12.13</t>
  </si>
  <si>
    <t>藤谷</t>
    <rPh sb="0" eb="2">
      <t>フジタニ</t>
    </rPh>
    <phoneticPr fontId="7"/>
  </si>
  <si>
    <t>埜乃</t>
  </si>
  <si>
    <t>ﾌｼﾞﾀﾆ</t>
  </si>
  <si>
    <t>FUJITANI</t>
  </si>
  <si>
    <t>伊能</t>
    <rPh sb="0" eb="2">
      <t>イノウ</t>
    </rPh>
    <phoneticPr fontId="2"/>
  </si>
  <si>
    <t>果那</t>
    <rPh sb="0" eb="1">
      <t>カ</t>
    </rPh>
    <rPh sb="1" eb="2">
      <t>ナ</t>
    </rPh>
    <phoneticPr fontId="2"/>
  </si>
  <si>
    <t>ｲﾉｳ</t>
  </si>
  <si>
    <t>INOU</t>
  </si>
  <si>
    <t>美凪</t>
    <rPh sb="0" eb="1">
      <t>ミ</t>
    </rPh>
    <rPh sb="1" eb="2">
      <t>ナギ</t>
    </rPh>
    <phoneticPr fontId="2"/>
  </si>
  <si>
    <t>大木</t>
    <rPh sb="0" eb="2">
      <t>オオキ</t>
    </rPh>
    <phoneticPr fontId="2"/>
  </si>
  <si>
    <t>歩乃果</t>
    <rPh sb="0" eb="1">
      <t>ホ</t>
    </rPh>
    <rPh sb="1" eb="2">
      <t>ノ</t>
    </rPh>
    <rPh sb="2" eb="3">
      <t>カ</t>
    </rPh>
    <phoneticPr fontId="2"/>
  </si>
  <si>
    <t>大嶋</t>
    <rPh sb="0" eb="2">
      <t>オオシマ</t>
    </rPh>
    <phoneticPr fontId="2"/>
  </si>
  <si>
    <t>伶奈</t>
    <rPh sb="0" eb="1">
      <t>レイ</t>
    </rPh>
    <rPh sb="1" eb="2">
      <t>ナ</t>
    </rPh>
    <phoneticPr fontId="2"/>
  </si>
  <si>
    <t>OOSHIMA</t>
  </si>
  <si>
    <t>落合</t>
    <rPh sb="0" eb="2">
      <t>オチアイ</t>
    </rPh>
    <phoneticPr fontId="2"/>
  </si>
  <si>
    <t>音羽</t>
    <rPh sb="0" eb="2">
      <t>オトハ</t>
    </rPh>
    <phoneticPr fontId="2"/>
  </si>
  <si>
    <t>ｵﾁｱｲ</t>
  </si>
  <si>
    <t>OCHIAI</t>
  </si>
  <si>
    <t>2009.8.11</t>
  </si>
  <si>
    <t>小畑</t>
    <rPh sb="0" eb="2">
      <t>オバタ</t>
    </rPh>
    <phoneticPr fontId="2"/>
  </si>
  <si>
    <t>温美</t>
    <rPh sb="0" eb="2">
      <t>ハルミ</t>
    </rPh>
    <phoneticPr fontId="2"/>
  </si>
  <si>
    <t>Atsumi</t>
  </si>
  <si>
    <t>柿本</t>
    <rPh sb="0" eb="2">
      <t>カキモト</t>
    </rPh>
    <phoneticPr fontId="2"/>
  </si>
  <si>
    <t>梨希</t>
    <rPh sb="0" eb="1">
      <t>ナシ</t>
    </rPh>
    <rPh sb="1" eb="2">
      <t>キ</t>
    </rPh>
    <phoneticPr fontId="2"/>
  </si>
  <si>
    <t>ｶｷﾓﾄ</t>
  </si>
  <si>
    <t>ﾘﾉﾝ</t>
  </si>
  <si>
    <t>KAKIMOTO</t>
  </si>
  <si>
    <t>Rinon</t>
  </si>
  <si>
    <t>笹本</t>
    <rPh sb="0" eb="2">
      <t>ササモト</t>
    </rPh>
    <phoneticPr fontId="2"/>
  </si>
  <si>
    <t>侑香</t>
    <rPh sb="0" eb="2">
      <t>ユウカオル</t>
    </rPh>
    <phoneticPr fontId="2"/>
  </si>
  <si>
    <t>ｻｻﾓﾄ</t>
  </si>
  <si>
    <t>SASAMOTO</t>
  </si>
  <si>
    <t>笹山</t>
    <rPh sb="0" eb="2">
      <t>ササヤマ</t>
    </rPh>
    <phoneticPr fontId="2"/>
  </si>
  <si>
    <t>杏心</t>
    <rPh sb="0" eb="1">
      <t>アン</t>
    </rPh>
    <rPh sb="1" eb="2">
      <t>ココロ</t>
    </rPh>
    <phoneticPr fontId="2"/>
  </si>
  <si>
    <t>ｻｻﾔﾏ</t>
  </si>
  <si>
    <t>ｱﾝｼﾞ</t>
  </si>
  <si>
    <t>SASAYAMA</t>
  </si>
  <si>
    <t>Anji</t>
  </si>
  <si>
    <t>設楽</t>
    <rPh sb="0" eb="2">
      <t>シタラ</t>
    </rPh>
    <phoneticPr fontId="2"/>
  </si>
  <si>
    <t>結以</t>
    <rPh sb="0" eb="1">
      <t>ユ</t>
    </rPh>
    <phoneticPr fontId="2"/>
  </si>
  <si>
    <t>ｼﾀﾗ</t>
  </si>
  <si>
    <t>SHITARA</t>
  </si>
  <si>
    <t>恵な</t>
    <rPh sb="0" eb="1">
      <t>エ</t>
    </rPh>
    <phoneticPr fontId="2"/>
  </si>
  <si>
    <t>ｴﾅ</t>
  </si>
  <si>
    <t>Ena</t>
  </si>
  <si>
    <t>濱里</t>
    <rPh sb="0" eb="2">
      <t>ハマザト</t>
    </rPh>
    <phoneticPr fontId="2"/>
  </si>
  <si>
    <t>日向葵</t>
    <rPh sb="0" eb="1">
      <t>ヒ</t>
    </rPh>
    <rPh sb="1" eb="2">
      <t>ム</t>
    </rPh>
    <rPh sb="2" eb="3">
      <t>アオイ</t>
    </rPh>
    <phoneticPr fontId="2"/>
  </si>
  <si>
    <t>ﾊﾏｻﾞﾄ</t>
  </si>
  <si>
    <t>HAMAZATO</t>
  </si>
  <si>
    <t>2009.6.6</t>
  </si>
  <si>
    <t>奈南</t>
    <rPh sb="0" eb="2">
      <t>ナナ</t>
    </rPh>
    <phoneticPr fontId="2"/>
  </si>
  <si>
    <t>2009.5.24</t>
  </si>
  <si>
    <t>山内</t>
    <rPh sb="0" eb="2">
      <t>ヤマウチ</t>
    </rPh>
    <phoneticPr fontId="2"/>
  </si>
  <si>
    <t>里菜</t>
    <rPh sb="0" eb="2">
      <t>リナ</t>
    </rPh>
    <phoneticPr fontId="2"/>
  </si>
  <si>
    <t>詩</t>
    <rPh sb="0" eb="1">
      <t>ウタ</t>
    </rPh>
    <phoneticPr fontId="2"/>
  </si>
  <si>
    <t>荒川</t>
    <rPh sb="0" eb="2">
      <t>アラカワ</t>
    </rPh>
    <phoneticPr fontId="2"/>
  </si>
  <si>
    <t>耀乃</t>
    <rPh sb="0" eb="1">
      <t>カガヤ</t>
    </rPh>
    <rPh sb="1" eb="2">
      <t>ノ</t>
    </rPh>
    <phoneticPr fontId="2"/>
  </si>
  <si>
    <t>ｱﾗｶﾜ</t>
  </si>
  <si>
    <t>ｱｷﾉ</t>
  </si>
  <si>
    <t>ARAKAWA</t>
  </si>
  <si>
    <t>Akino</t>
  </si>
  <si>
    <t>2008.8.5</t>
  </si>
  <si>
    <t>紅花</t>
    <rPh sb="0" eb="1">
      <t>ベニ</t>
    </rPh>
    <rPh sb="1" eb="2">
      <t>ハナ</t>
    </rPh>
    <phoneticPr fontId="2"/>
  </si>
  <si>
    <t>ﾍﾞﾆｶ</t>
  </si>
  <si>
    <t>Benika</t>
  </si>
  <si>
    <t>2009.6.15</t>
  </si>
  <si>
    <t>詩音</t>
    <rPh sb="0" eb="1">
      <t>シ</t>
    </rPh>
    <rPh sb="1" eb="2">
      <t>オト</t>
    </rPh>
    <phoneticPr fontId="2"/>
  </si>
  <si>
    <t>2009.3.31</t>
  </si>
  <si>
    <t>齋</t>
    <rPh sb="0" eb="1">
      <t>イツキ</t>
    </rPh>
    <phoneticPr fontId="2"/>
  </si>
  <si>
    <t>美佑奈</t>
    <rPh sb="0" eb="1">
      <t>ミ</t>
    </rPh>
    <rPh sb="2" eb="3">
      <t>ナ</t>
    </rPh>
    <phoneticPr fontId="2"/>
  </si>
  <si>
    <t>ﾐﾕﾅ</t>
  </si>
  <si>
    <t>ITSUKI</t>
  </si>
  <si>
    <t>Miyuna</t>
  </si>
  <si>
    <t>2008.9.18</t>
  </si>
  <si>
    <t>小笹</t>
    <rPh sb="0" eb="2">
      <t>オザサ</t>
    </rPh>
    <phoneticPr fontId="2"/>
  </si>
  <si>
    <t>夏櫻</t>
    <rPh sb="0" eb="1">
      <t>ナツ</t>
    </rPh>
    <rPh sb="1" eb="2">
      <t>サクラ</t>
    </rPh>
    <phoneticPr fontId="2"/>
  </si>
  <si>
    <t>ｵｻﾞｻ</t>
  </si>
  <si>
    <t>ｶｵ</t>
  </si>
  <si>
    <t>OZASA</t>
  </si>
  <si>
    <t>Kao</t>
  </si>
  <si>
    <t>長田</t>
    <rPh sb="0" eb="2">
      <t>オサダ</t>
    </rPh>
    <phoneticPr fontId="2"/>
  </si>
  <si>
    <t>和香</t>
    <rPh sb="0" eb="2">
      <t>ワカ</t>
    </rPh>
    <phoneticPr fontId="2"/>
  </si>
  <si>
    <t>2009.3.19</t>
  </si>
  <si>
    <t>陽菜</t>
    <rPh sb="0" eb="2">
      <t>ヒナ</t>
    </rPh>
    <phoneticPr fontId="2"/>
  </si>
  <si>
    <t>須加</t>
    <rPh sb="0" eb="2">
      <t>スカ</t>
    </rPh>
    <phoneticPr fontId="2"/>
  </si>
  <si>
    <t>茜</t>
    <rPh sb="0" eb="1">
      <t>アカネ</t>
    </rPh>
    <phoneticPr fontId="2"/>
  </si>
  <si>
    <t>ｽｶ</t>
  </si>
  <si>
    <t>SUKA</t>
  </si>
  <si>
    <t>2008.5.9</t>
  </si>
  <si>
    <t>田上</t>
    <rPh sb="0" eb="2">
      <t>タノウエ</t>
    </rPh>
    <phoneticPr fontId="2"/>
  </si>
  <si>
    <t>ﾀﾉｳｴ</t>
  </si>
  <si>
    <t>TANOUE</t>
  </si>
  <si>
    <t>2009.3.17</t>
  </si>
  <si>
    <t>中島</t>
    <rPh sb="0" eb="2">
      <t>ナカシマ</t>
    </rPh>
    <phoneticPr fontId="2"/>
  </si>
  <si>
    <t>ﾅｶｼﾏ</t>
  </si>
  <si>
    <t>NAKASHIMA</t>
  </si>
  <si>
    <t>中西</t>
    <rPh sb="0" eb="2">
      <t>ナカニシ</t>
    </rPh>
    <phoneticPr fontId="2"/>
  </si>
  <si>
    <t>結梨</t>
    <rPh sb="0" eb="2">
      <t>ユリ</t>
    </rPh>
    <phoneticPr fontId="2"/>
  </si>
  <si>
    <t>ﾅｶﾆｼ</t>
  </si>
  <si>
    <t>NAKANISHI</t>
  </si>
  <si>
    <t>2008.7.26</t>
  </si>
  <si>
    <t>沙耶</t>
    <rPh sb="0" eb="2">
      <t>サヤ</t>
    </rPh>
    <phoneticPr fontId="2"/>
  </si>
  <si>
    <t>2008.9.12</t>
  </si>
  <si>
    <t>蒼依</t>
    <rPh sb="0" eb="1">
      <t>アオイ</t>
    </rPh>
    <rPh sb="1" eb="2">
      <t>イ</t>
    </rPh>
    <phoneticPr fontId="2"/>
  </si>
  <si>
    <t>瑛莉奈</t>
    <rPh sb="0" eb="1">
      <t>エイ</t>
    </rPh>
    <rPh sb="1" eb="2">
      <t>マリ</t>
    </rPh>
    <rPh sb="2" eb="3">
      <t>ナ</t>
    </rPh>
    <phoneticPr fontId="2"/>
  </si>
  <si>
    <t>ｴﾘﾅ</t>
  </si>
  <si>
    <t>Erina</t>
  </si>
  <si>
    <t>柑奈</t>
    <rPh sb="0" eb="2">
      <t>カンナ</t>
    </rPh>
    <phoneticPr fontId="2"/>
  </si>
  <si>
    <t>日菜多</t>
    <rPh sb="0" eb="2">
      <t>ヒナ</t>
    </rPh>
    <rPh sb="2" eb="3">
      <t>タ</t>
    </rPh>
    <phoneticPr fontId="2"/>
  </si>
  <si>
    <t>陽呂菜</t>
    <rPh sb="0" eb="1">
      <t>ヨウ</t>
    </rPh>
    <rPh sb="1" eb="2">
      <t>ロ</t>
    </rPh>
    <rPh sb="2" eb="3">
      <t>ナ</t>
    </rPh>
    <phoneticPr fontId="2"/>
  </si>
  <si>
    <t>ﾋﾛﾅ</t>
  </si>
  <si>
    <t>Hirona</t>
  </si>
  <si>
    <t>藺牟田</t>
    <rPh sb="0" eb="3">
      <t>イムタ</t>
    </rPh>
    <phoneticPr fontId="2"/>
  </si>
  <si>
    <t>早咲</t>
    <rPh sb="0" eb="1">
      <t>ハヤ</t>
    </rPh>
    <rPh sb="1" eb="2">
      <t>サ</t>
    </rPh>
    <phoneticPr fontId="2"/>
  </si>
  <si>
    <t>ｲﾑﾀ</t>
  </si>
  <si>
    <t>IMUTA</t>
  </si>
  <si>
    <t>倉田</t>
    <rPh sb="0" eb="2">
      <t>クラタ</t>
    </rPh>
    <phoneticPr fontId="2"/>
  </si>
  <si>
    <t>陽菜</t>
    <rPh sb="0" eb="2">
      <t>ハルナ</t>
    </rPh>
    <phoneticPr fontId="2"/>
  </si>
  <si>
    <t>思歩</t>
    <rPh sb="0" eb="1">
      <t>オモ</t>
    </rPh>
    <rPh sb="1" eb="2">
      <t>アル</t>
    </rPh>
    <phoneticPr fontId="2"/>
  </si>
  <si>
    <t>ｼｱﾙ</t>
  </si>
  <si>
    <t>Shiaru</t>
  </si>
  <si>
    <t>2009.12.23</t>
  </si>
  <si>
    <t>町野</t>
    <rPh sb="0" eb="1">
      <t>マチ</t>
    </rPh>
    <rPh sb="1" eb="2">
      <t>ノ</t>
    </rPh>
    <phoneticPr fontId="2"/>
  </si>
  <si>
    <t>悠璃香</t>
    <rPh sb="0" eb="1">
      <t>ユウ</t>
    </rPh>
    <rPh sb="1" eb="3">
      <t>リカ</t>
    </rPh>
    <phoneticPr fontId="2"/>
  </si>
  <si>
    <t>ﾏﾁﾉ</t>
  </si>
  <si>
    <t>ﾕﾘｶ</t>
  </si>
  <si>
    <t>MATSUMIYA</t>
  </si>
  <si>
    <t>Yurika</t>
  </si>
  <si>
    <t>松宮</t>
    <rPh sb="0" eb="2">
      <t>マツミヤ</t>
    </rPh>
    <phoneticPr fontId="2"/>
  </si>
  <si>
    <t>瞳子</t>
    <rPh sb="0" eb="1">
      <t>ヒトミ</t>
    </rPh>
    <rPh sb="1" eb="2">
      <t>コ</t>
    </rPh>
    <phoneticPr fontId="2"/>
  </si>
  <si>
    <t>ﾏﾂﾐﾔ</t>
  </si>
  <si>
    <t>2010.2.2</t>
  </si>
  <si>
    <t>森本</t>
    <rPh sb="0" eb="2">
      <t>モリモト</t>
    </rPh>
    <phoneticPr fontId="2"/>
  </si>
  <si>
    <t>真優</t>
    <rPh sb="0" eb="2">
      <t>マユ</t>
    </rPh>
    <phoneticPr fontId="2"/>
  </si>
  <si>
    <t>百花</t>
    <rPh sb="0" eb="2">
      <t>モモカ</t>
    </rPh>
    <phoneticPr fontId="2"/>
  </si>
  <si>
    <t>心実</t>
    <rPh sb="0" eb="1">
      <t>ココロ</t>
    </rPh>
    <rPh sb="1" eb="2">
      <t>ミ</t>
    </rPh>
    <phoneticPr fontId="9"/>
  </si>
  <si>
    <t>ｺｺﾐ</t>
  </si>
  <si>
    <t>Kokomi</t>
  </si>
  <si>
    <t>齊藤</t>
    <rPh sb="0" eb="2">
      <t>サイトウ</t>
    </rPh>
    <phoneticPr fontId="9"/>
  </si>
  <si>
    <t>結蘭</t>
    <rPh sb="0" eb="1">
      <t>ユイ</t>
    </rPh>
    <rPh sb="1" eb="2">
      <t>ラン</t>
    </rPh>
    <phoneticPr fontId="9"/>
  </si>
  <si>
    <t>ＳＡＩＴＯＨ</t>
  </si>
  <si>
    <t>Ｙｕｒａ</t>
  </si>
  <si>
    <t>清水</t>
    <rPh sb="0" eb="2">
      <t>シミズ</t>
    </rPh>
    <phoneticPr fontId="9"/>
  </si>
  <si>
    <t>明希乃</t>
    <rPh sb="0" eb="1">
      <t>ア</t>
    </rPh>
    <rPh sb="1" eb="2">
      <t>キ</t>
    </rPh>
    <rPh sb="2" eb="3">
      <t>ノ</t>
    </rPh>
    <phoneticPr fontId="9"/>
  </si>
  <si>
    <t>高橋</t>
    <rPh sb="0" eb="2">
      <t>タカハシ</t>
    </rPh>
    <phoneticPr fontId="9"/>
  </si>
  <si>
    <t>里茉</t>
    <rPh sb="0" eb="1">
      <t>リ</t>
    </rPh>
    <rPh sb="1" eb="2">
      <t>マ</t>
    </rPh>
    <phoneticPr fontId="9"/>
  </si>
  <si>
    <t>ﾘﾏ</t>
  </si>
  <si>
    <t>Rima</t>
  </si>
  <si>
    <t>舘田</t>
    <rPh sb="0" eb="1">
      <t>タテ</t>
    </rPh>
    <rPh sb="1" eb="2">
      <t>タ</t>
    </rPh>
    <phoneticPr fontId="9"/>
  </si>
  <si>
    <t>歩乃佳</t>
    <rPh sb="0" eb="1">
      <t>ホ</t>
    </rPh>
    <rPh sb="1" eb="2">
      <t>ノ</t>
    </rPh>
    <rPh sb="2" eb="3">
      <t>ケイ</t>
    </rPh>
    <phoneticPr fontId="9"/>
  </si>
  <si>
    <t>ﾀﾃﾀﾞ</t>
  </si>
  <si>
    <t>TATEDA</t>
  </si>
  <si>
    <t>2008.10.16</t>
  </si>
  <si>
    <t>八角</t>
    <rPh sb="0" eb="1">
      <t>ハチ</t>
    </rPh>
    <rPh sb="1" eb="2">
      <t>カク</t>
    </rPh>
    <phoneticPr fontId="9"/>
  </si>
  <si>
    <t>南津奈</t>
    <rPh sb="0" eb="1">
      <t>ミナミ</t>
    </rPh>
    <rPh sb="1" eb="2">
      <t>ツ</t>
    </rPh>
    <rPh sb="2" eb="3">
      <t>ナ</t>
    </rPh>
    <phoneticPr fontId="9"/>
  </si>
  <si>
    <t>ﾔｽﾐ</t>
  </si>
  <si>
    <t>ﾅﾂﾞﾅ</t>
  </si>
  <si>
    <t>YASUMI</t>
  </si>
  <si>
    <t>Nazuna</t>
  </si>
  <si>
    <t>2009.3.1</t>
  </si>
  <si>
    <t>三橋</t>
    <rPh sb="0" eb="2">
      <t>ミツハシ</t>
    </rPh>
    <phoneticPr fontId="2"/>
  </si>
  <si>
    <t>雅奈</t>
    <rPh sb="0" eb="1">
      <t>ミヤビ</t>
    </rPh>
    <rPh sb="1" eb="2">
      <t>ナ</t>
    </rPh>
    <phoneticPr fontId="2"/>
  </si>
  <si>
    <t>ﾐﾂﾊｼ</t>
  </si>
  <si>
    <t>MITSUHASHI</t>
  </si>
  <si>
    <t>2008.7.18</t>
  </si>
  <si>
    <t>見原</t>
    <rPh sb="0" eb="2">
      <t>ミハラ</t>
    </rPh>
    <phoneticPr fontId="9"/>
  </si>
  <si>
    <t>由珠</t>
    <rPh sb="0" eb="2">
      <t>ユズ</t>
    </rPh>
    <phoneticPr fontId="9"/>
  </si>
  <si>
    <t>ﾐﾊﾗ</t>
  </si>
  <si>
    <t>MIHARA</t>
  </si>
  <si>
    <t>儀間</t>
    <rPh sb="0" eb="2">
      <t>ギマ</t>
    </rPh>
    <phoneticPr fontId="2"/>
  </si>
  <si>
    <t>ｱﾚｸﾞﾘｱ</t>
  </si>
  <si>
    <t>ｷﾞﾏ</t>
  </si>
  <si>
    <t>GIMA</t>
  </si>
  <si>
    <t>Alegria</t>
  </si>
  <si>
    <t>虹月</t>
    <rPh sb="0" eb="1">
      <t>ニジ</t>
    </rPh>
    <rPh sb="1" eb="2">
      <t>ツキ</t>
    </rPh>
    <phoneticPr fontId="2"/>
  </si>
  <si>
    <t>ﾘﾂﾞｷ</t>
  </si>
  <si>
    <t>Rizuki</t>
  </si>
  <si>
    <t>栞菜</t>
    <rPh sb="0" eb="1">
      <t>シオリ</t>
    </rPh>
    <rPh sb="1" eb="2">
      <t>ナ</t>
    </rPh>
    <phoneticPr fontId="2"/>
  </si>
  <si>
    <t>伊場</t>
    <rPh sb="0" eb="2">
      <t>イバ</t>
    </rPh>
    <phoneticPr fontId="2"/>
  </si>
  <si>
    <t>萌生菜</t>
    <rPh sb="0" eb="2">
      <t>メイ</t>
    </rPh>
    <rPh sb="2" eb="3">
      <t>ナ</t>
    </rPh>
    <phoneticPr fontId="2"/>
  </si>
  <si>
    <t>ｲﾊﾞ</t>
  </si>
  <si>
    <t>ﾒｲﾅ</t>
  </si>
  <si>
    <t>IBA</t>
  </si>
  <si>
    <t>Meina</t>
  </si>
  <si>
    <t>2008.9.30</t>
  </si>
  <si>
    <t>笠井</t>
    <rPh sb="0" eb="2">
      <t>カサイ</t>
    </rPh>
    <phoneticPr fontId="2"/>
  </si>
  <si>
    <t>2009.3.27</t>
  </si>
  <si>
    <t>愛輝美</t>
    <rPh sb="0" eb="1">
      <t>アイ</t>
    </rPh>
    <rPh sb="1" eb="2">
      <t>カガヤ</t>
    </rPh>
    <rPh sb="2" eb="3">
      <t>ミ</t>
    </rPh>
    <phoneticPr fontId="2"/>
  </si>
  <si>
    <t>ｱｷﾐ</t>
  </si>
  <si>
    <t>Akimi</t>
  </si>
  <si>
    <t>2008.6.21</t>
  </si>
  <si>
    <t>彩花</t>
    <rPh sb="0" eb="2">
      <t>アヤカ</t>
    </rPh>
    <phoneticPr fontId="2"/>
  </si>
  <si>
    <t>仙福</t>
  </si>
  <si>
    <t>瑠花</t>
  </si>
  <si>
    <t>ｾﾝﾌﾟｸ</t>
  </si>
  <si>
    <t>SEMPUKU</t>
  </si>
  <si>
    <t>美咲</t>
    <rPh sb="0" eb="2">
      <t>ミサキ</t>
    </rPh>
    <phoneticPr fontId="2"/>
  </si>
  <si>
    <t>文音</t>
    <rPh sb="0" eb="1">
      <t>アヤ</t>
    </rPh>
    <rPh sb="1" eb="2">
      <t>オト</t>
    </rPh>
    <phoneticPr fontId="2"/>
  </si>
  <si>
    <t>安東</t>
    <rPh sb="0" eb="2">
      <t>アンドウ</t>
    </rPh>
    <phoneticPr fontId="2"/>
  </si>
  <si>
    <t>みらい</t>
  </si>
  <si>
    <t>2010.3.25</t>
  </si>
  <si>
    <t>2010.1.13</t>
  </si>
  <si>
    <t>市原</t>
    <rPh sb="0" eb="2">
      <t>イチハラ</t>
    </rPh>
    <phoneticPr fontId="2"/>
  </si>
  <si>
    <t>朱莉</t>
    <rPh sb="0" eb="1">
      <t>シュ</t>
    </rPh>
    <rPh sb="1" eb="2">
      <t>リ</t>
    </rPh>
    <phoneticPr fontId="2"/>
  </si>
  <si>
    <t>帆純</t>
    <rPh sb="0" eb="1">
      <t>ホ</t>
    </rPh>
    <rPh sb="1" eb="2">
      <t>ジュン</t>
    </rPh>
    <phoneticPr fontId="2"/>
  </si>
  <si>
    <t>ﾎｽﾞﾐ</t>
  </si>
  <si>
    <t>Hozumi</t>
  </si>
  <si>
    <t>本内</t>
    <rPh sb="0" eb="2">
      <t>ホンウチ</t>
    </rPh>
    <phoneticPr fontId="2"/>
  </si>
  <si>
    <t>美妃</t>
    <rPh sb="0" eb="1">
      <t>ミ</t>
    </rPh>
    <rPh sb="1" eb="2">
      <t>ヒ</t>
    </rPh>
    <phoneticPr fontId="2"/>
  </si>
  <si>
    <t>ﾓﾄｳﾁ</t>
  </si>
  <si>
    <t>MOTOUCHI</t>
  </si>
  <si>
    <t>矢野</t>
    <rPh sb="0" eb="2">
      <t>ヤノ</t>
    </rPh>
    <phoneticPr fontId="2"/>
  </si>
  <si>
    <t>寿花</t>
    <rPh sb="0" eb="1">
      <t>ジュ</t>
    </rPh>
    <rPh sb="1" eb="2">
      <t>ハナ</t>
    </rPh>
    <phoneticPr fontId="2"/>
  </si>
  <si>
    <t>ｽｽﾞｶ</t>
  </si>
  <si>
    <t>Suzuka</t>
  </si>
  <si>
    <t>今橋</t>
    <rPh sb="0" eb="2">
      <t>イマハシ</t>
    </rPh>
    <phoneticPr fontId="2"/>
  </si>
  <si>
    <t>希空</t>
    <rPh sb="0" eb="2">
      <t>ノア</t>
    </rPh>
    <phoneticPr fontId="2"/>
  </si>
  <si>
    <t>ｲﾏﾊｼ</t>
  </si>
  <si>
    <t>IMAHASHI</t>
  </si>
  <si>
    <t>前之園</t>
    <rPh sb="0" eb="3">
      <t>マエノソノ</t>
    </rPh>
    <phoneticPr fontId="2"/>
  </si>
  <si>
    <t>小夕姫</t>
    <rPh sb="0" eb="1">
      <t>コ</t>
    </rPh>
    <rPh sb="1" eb="2">
      <t>ユウ</t>
    </rPh>
    <rPh sb="2" eb="3">
      <t>ヒメ</t>
    </rPh>
    <phoneticPr fontId="2"/>
  </si>
  <si>
    <t>ﾏｴﾉｿﾉ</t>
  </si>
  <si>
    <t>MAENOSONO</t>
  </si>
  <si>
    <t>2010.01.18</t>
  </si>
  <si>
    <t>2010.6.15</t>
  </si>
  <si>
    <t>由依</t>
    <rPh sb="0" eb="1">
      <t>ユウ</t>
    </rPh>
    <rPh sb="1" eb="2">
      <t>イ</t>
    </rPh>
    <phoneticPr fontId="2"/>
  </si>
  <si>
    <t>鍛治</t>
    <rPh sb="0" eb="2">
      <t>カジ</t>
    </rPh>
    <phoneticPr fontId="2"/>
  </si>
  <si>
    <t>憩</t>
    <rPh sb="0" eb="1">
      <t>イコイ</t>
    </rPh>
    <phoneticPr fontId="2"/>
  </si>
  <si>
    <t>ｶｼﾞ</t>
  </si>
  <si>
    <t>ｲｺｲ</t>
  </si>
  <si>
    <t>KAJI</t>
  </si>
  <si>
    <t>Ikoi</t>
  </si>
  <si>
    <t>優里</t>
    <rPh sb="0" eb="1">
      <t>ユウ</t>
    </rPh>
    <rPh sb="1" eb="2">
      <t>リ</t>
    </rPh>
    <phoneticPr fontId="2"/>
  </si>
  <si>
    <t>KABAYASHI</t>
  </si>
  <si>
    <t>玲華</t>
    <rPh sb="0" eb="1">
      <t>レイ</t>
    </rPh>
    <rPh sb="1" eb="2">
      <t>ハナ</t>
    </rPh>
    <phoneticPr fontId="2"/>
  </si>
  <si>
    <t>2010.7.17</t>
  </si>
  <si>
    <t>由美桜</t>
    <rPh sb="0" eb="1">
      <t>ユウ</t>
    </rPh>
    <rPh sb="1" eb="2">
      <t>ミ</t>
    </rPh>
    <rPh sb="2" eb="3">
      <t>サクラ</t>
    </rPh>
    <phoneticPr fontId="2"/>
  </si>
  <si>
    <t>ﾕﾐｶ</t>
  </si>
  <si>
    <t>Yumika</t>
  </si>
  <si>
    <t>2011.1.14</t>
  </si>
  <si>
    <t>正木</t>
    <rPh sb="0" eb="2">
      <t>マサキ</t>
    </rPh>
    <phoneticPr fontId="2"/>
  </si>
  <si>
    <t>結芽</t>
    <rPh sb="0" eb="1">
      <t>ユイ</t>
    </rPh>
    <rPh sb="1" eb="2">
      <t>メ</t>
    </rPh>
    <phoneticPr fontId="2"/>
  </si>
  <si>
    <t>MASAKI</t>
  </si>
  <si>
    <t>2011.3.2</t>
  </si>
  <si>
    <t>果穂</t>
    <rPh sb="0" eb="1">
      <t>カ</t>
    </rPh>
    <rPh sb="1" eb="2">
      <t>ホ</t>
    </rPh>
    <phoneticPr fontId="2"/>
  </si>
  <si>
    <t>2011.2.27</t>
  </si>
  <si>
    <t>翠</t>
    <rPh sb="0" eb="1">
      <t>スイ</t>
    </rPh>
    <phoneticPr fontId="2"/>
  </si>
  <si>
    <t>ｽｲ</t>
  </si>
  <si>
    <t>Sui</t>
  </si>
  <si>
    <t>2010.5.21</t>
  </si>
  <si>
    <t>大瀧</t>
    <rPh sb="0" eb="2">
      <t>オオタキ</t>
    </rPh>
    <phoneticPr fontId="2"/>
  </si>
  <si>
    <t>優華</t>
    <rPh sb="0" eb="2">
      <t>ユウカ</t>
    </rPh>
    <phoneticPr fontId="2"/>
  </si>
  <si>
    <t>ｵｵﾀｷ</t>
  </si>
  <si>
    <t>OHTAKI</t>
  </si>
  <si>
    <t>2010.6.20</t>
  </si>
  <si>
    <t>一香</t>
    <rPh sb="0" eb="1">
      <t>ハジメ</t>
    </rPh>
    <rPh sb="1" eb="2">
      <t>カオリ</t>
    </rPh>
    <phoneticPr fontId="2"/>
  </si>
  <si>
    <t>2010.8.10</t>
  </si>
  <si>
    <t>神野</t>
    <rPh sb="0" eb="2">
      <t>カンノ</t>
    </rPh>
    <phoneticPr fontId="2"/>
  </si>
  <si>
    <t>七美</t>
    <rPh sb="0" eb="1">
      <t>シチ</t>
    </rPh>
    <rPh sb="1" eb="2">
      <t>ミ</t>
    </rPh>
    <phoneticPr fontId="2"/>
  </si>
  <si>
    <t>KOHNO</t>
  </si>
  <si>
    <t>璃穂</t>
    <rPh sb="0" eb="1">
      <t>リ</t>
    </rPh>
    <rPh sb="1" eb="2">
      <t>ホ</t>
    </rPh>
    <phoneticPr fontId="2"/>
  </si>
  <si>
    <t>楓季</t>
    <rPh sb="0" eb="1">
      <t>カエデ</t>
    </rPh>
    <rPh sb="1" eb="2">
      <t>キ</t>
    </rPh>
    <phoneticPr fontId="2"/>
  </si>
  <si>
    <t>ﾌｳｷ</t>
  </si>
  <si>
    <t>Fuki</t>
  </si>
  <si>
    <t>愛菜</t>
    <rPh sb="0" eb="2">
      <t>アイナ</t>
    </rPh>
    <phoneticPr fontId="2"/>
  </si>
  <si>
    <t>ｱｲﾅ</t>
  </si>
  <si>
    <t>Aina</t>
  </si>
  <si>
    <t>2010.12.2</t>
  </si>
  <si>
    <t>彩衣</t>
    <rPh sb="0" eb="1">
      <t>アヤ</t>
    </rPh>
    <rPh sb="1" eb="2">
      <t>イ</t>
    </rPh>
    <phoneticPr fontId="2"/>
  </si>
  <si>
    <t>2011.3.28</t>
  </si>
  <si>
    <t>凛々</t>
    <rPh sb="0" eb="2">
      <t>リンリン</t>
    </rPh>
    <phoneticPr fontId="2"/>
  </si>
  <si>
    <t>ﾘﾘｲ</t>
  </si>
  <si>
    <t>2010.6.14</t>
  </si>
  <si>
    <t>浅岡</t>
    <rPh sb="0" eb="2">
      <t>アサオカ</t>
    </rPh>
    <phoneticPr fontId="2"/>
  </si>
  <si>
    <t>舞美</t>
    <rPh sb="0" eb="2">
      <t>マイミ</t>
    </rPh>
    <phoneticPr fontId="2"/>
  </si>
  <si>
    <t>ｱｻｵｶ</t>
  </si>
  <si>
    <t>ﾏｲﾐ</t>
  </si>
  <si>
    <t>ASAOKA</t>
  </si>
  <si>
    <t>Maimi</t>
  </si>
  <si>
    <t>2010.8.24</t>
  </si>
  <si>
    <t>奥野</t>
    <rPh sb="0" eb="1">
      <t>オク</t>
    </rPh>
    <rPh sb="1" eb="2">
      <t>ノ</t>
    </rPh>
    <phoneticPr fontId="2"/>
  </si>
  <si>
    <t>愛依</t>
    <rPh sb="0" eb="1">
      <t>アイ</t>
    </rPh>
    <rPh sb="1" eb="2">
      <t>イ</t>
    </rPh>
    <phoneticPr fontId="2"/>
  </si>
  <si>
    <t>北尾</t>
    <rPh sb="0" eb="2">
      <t>キタオ</t>
    </rPh>
    <phoneticPr fontId="2"/>
  </si>
  <si>
    <t>柚稀</t>
    <rPh sb="0" eb="2">
      <t>ユズキ</t>
    </rPh>
    <phoneticPr fontId="2"/>
  </si>
  <si>
    <t>ｷﾀｵ</t>
  </si>
  <si>
    <t>KITAO</t>
  </si>
  <si>
    <t>2010.7.18</t>
  </si>
  <si>
    <t>結衣</t>
    <rPh sb="0" eb="1">
      <t>ユ</t>
    </rPh>
    <rPh sb="1" eb="2">
      <t>イ</t>
    </rPh>
    <phoneticPr fontId="2"/>
  </si>
  <si>
    <t>2010.12.30</t>
  </si>
  <si>
    <t>髙島</t>
    <rPh sb="0" eb="2">
      <t>タカシマ</t>
    </rPh>
    <phoneticPr fontId="2"/>
  </si>
  <si>
    <t>小波</t>
    <rPh sb="0" eb="2">
      <t>コナミ</t>
    </rPh>
    <phoneticPr fontId="2"/>
  </si>
  <si>
    <t>ｻﾅﾐ</t>
  </si>
  <si>
    <t>Sanami</t>
  </si>
  <si>
    <t>2010.4.10</t>
  </si>
  <si>
    <t>栞那</t>
    <rPh sb="0" eb="2">
      <t>カンナ</t>
    </rPh>
    <phoneticPr fontId="2"/>
  </si>
  <si>
    <t>2011.2.7</t>
  </si>
  <si>
    <t>舞奈</t>
    <rPh sb="0" eb="2">
      <t>マイナ</t>
    </rPh>
    <phoneticPr fontId="2"/>
  </si>
  <si>
    <t>ﾏｲﾅ</t>
  </si>
  <si>
    <t>Maina</t>
  </si>
  <si>
    <t>芽郁</t>
    <rPh sb="0" eb="2">
      <t>メイ</t>
    </rPh>
    <phoneticPr fontId="2"/>
  </si>
  <si>
    <t>咲帆</t>
    <rPh sb="0" eb="2">
      <t>サホ</t>
    </rPh>
    <phoneticPr fontId="2"/>
  </si>
  <si>
    <t>益子</t>
    <rPh sb="0" eb="2">
      <t>マスコ</t>
    </rPh>
    <phoneticPr fontId="2"/>
  </si>
  <si>
    <t>莉來</t>
    <rPh sb="0" eb="2">
      <t>リラ</t>
    </rPh>
    <phoneticPr fontId="2"/>
  </si>
  <si>
    <t>ﾏｽｺ</t>
  </si>
  <si>
    <t>MASUKO</t>
  </si>
  <si>
    <t>2011.3.18</t>
  </si>
  <si>
    <t>貝守</t>
    <rPh sb="0" eb="2">
      <t>カイモリ</t>
    </rPh>
    <phoneticPr fontId="2"/>
  </si>
  <si>
    <t>颯夏</t>
    <rPh sb="0" eb="1">
      <t>ソウ</t>
    </rPh>
    <rPh sb="1" eb="2">
      <t>ナツ</t>
    </rPh>
    <phoneticPr fontId="2"/>
  </si>
  <si>
    <t>ｶｲﾓﾘ</t>
  </si>
  <si>
    <t>KAIMORI</t>
  </si>
  <si>
    <t>2010.7.4</t>
  </si>
  <si>
    <t>叶佳</t>
    <rPh sb="0" eb="1">
      <t>カナ</t>
    </rPh>
    <rPh sb="1" eb="2">
      <t>ケイ</t>
    </rPh>
    <phoneticPr fontId="2"/>
  </si>
  <si>
    <t>Kyoka</t>
  </si>
  <si>
    <t>五嶋</t>
    <rPh sb="0" eb="2">
      <t>ゴシマ</t>
    </rPh>
    <phoneticPr fontId="2"/>
  </si>
  <si>
    <t>陽楓</t>
    <rPh sb="0" eb="1">
      <t>ヨウ</t>
    </rPh>
    <rPh sb="1" eb="2">
      <t>カエデ</t>
    </rPh>
    <phoneticPr fontId="2"/>
  </si>
  <si>
    <t>ｺﾞｼﾏ</t>
  </si>
  <si>
    <t>GOSHIMA</t>
  </si>
  <si>
    <t>2010.12.25</t>
  </si>
  <si>
    <t>豊田</t>
    <rPh sb="0" eb="2">
      <t>トヨダ</t>
    </rPh>
    <phoneticPr fontId="2"/>
  </si>
  <si>
    <t>千代</t>
    <rPh sb="0" eb="2">
      <t>チヨ</t>
    </rPh>
    <phoneticPr fontId="2"/>
  </si>
  <si>
    <t>ﾁﾖ</t>
  </si>
  <si>
    <t>Chiyo</t>
  </si>
  <si>
    <t>2011.3.26</t>
  </si>
  <si>
    <t>乗越</t>
    <rPh sb="0" eb="2">
      <t>ノリゴエ</t>
    </rPh>
    <phoneticPr fontId="2"/>
  </si>
  <si>
    <t>ゆきの</t>
  </si>
  <si>
    <t>ﾉﾘｺﾞｴ</t>
  </si>
  <si>
    <t>NORIGOE</t>
  </si>
  <si>
    <t>早坂</t>
    <rPh sb="0" eb="2">
      <t>ハヤサカ</t>
    </rPh>
    <phoneticPr fontId="2"/>
  </si>
  <si>
    <t>ﾊﾔｻｶ</t>
  </si>
  <si>
    <t>HAYASAKA</t>
  </si>
  <si>
    <t>2010.9.2</t>
  </si>
  <si>
    <t>安部</t>
    <rPh sb="0" eb="2">
      <t>アベ</t>
    </rPh>
    <phoneticPr fontId="2"/>
  </si>
  <si>
    <t>希</t>
    <rPh sb="0" eb="1">
      <t>ノゾミ</t>
    </rPh>
    <phoneticPr fontId="2"/>
  </si>
  <si>
    <t>2010.11.6</t>
  </si>
  <si>
    <t>浦谷</t>
    <rPh sb="0" eb="2">
      <t>ウラヤ</t>
    </rPh>
    <phoneticPr fontId="2"/>
  </si>
  <si>
    <t>恵茉</t>
    <rPh sb="0" eb="2">
      <t>エマ</t>
    </rPh>
    <phoneticPr fontId="2"/>
  </si>
  <si>
    <t>ｳﾗﾔ</t>
  </si>
  <si>
    <t>URAYA</t>
  </si>
  <si>
    <t>2010.7.28</t>
  </si>
  <si>
    <t>柑南</t>
    <rPh sb="0" eb="1">
      <t>カン</t>
    </rPh>
    <rPh sb="1" eb="2">
      <t>ミナミ</t>
    </rPh>
    <phoneticPr fontId="2"/>
  </si>
  <si>
    <t>2011.1.17</t>
  </si>
  <si>
    <t>並木</t>
    <rPh sb="0" eb="2">
      <t>ナミキ</t>
    </rPh>
    <phoneticPr fontId="2"/>
  </si>
  <si>
    <t>愛佳</t>
    <rPh sb="0" eb="2">
      <t>アイカ</t>
    </rPh>
    <phoneticPr fontId="2"/>
  </si>
  <si>
    <t>凪月</t>
    <rPh sb="0" eb="1">
      <t>ナギ</t>
    </rPh>
    <rPh sb="1" eb="2">
      <t>ツキ</t>
    </rPh>
    <phoneticPr fontId="2"/>
  </si>
  <si>
    <t>Natuki</t>
  </si>
  <si>
    <t>柚花</t>
    <rPh sb="0" eb="2">
      <t>ユカ</t>
    </rPh>
    <phoneticPr fontId="2"/>
  </si>
  <si>
    <t>井手</t>
    <rPh sb="0" eb="2">
      <t>イデ</t>
    </rPh>
    <phoneticPr fontId="2"/>
  </si>
  <si>
    <t>葉澄</t>
    <rPh sb="0" eb="1">
      <t>ハ</t>
    </rPh>
    <rPh sb="1" eb="2">
      <t>ス</t>
    </rPh>
    <phoneticPr fontId="2"/>
  </si>
  <si>
    <t>ﾊｽﾞﾐ</t>
  </si>
  <si>
    <t>Hazumi</t>
  </si>
  <si>
    <t>木暮</t>
    <rPh sb="0" eb="2">
      <t>コグレ</t>
    </rPh>
    <phoneticPr fontId="2"/>
  </si>
  <si>
    <t>ｺｸﾞﾚ</t>
  </si>
  <si>
    <t>KOGURE</t>
  </si>
  <si>
    <t>今西</t>
    <rPh sb="0" eb="2">
      <t>イマニシ</t>
    </rPh>
    <phoneticPr fontId="2"/>
  </si>
  <si>
    <t>真子</t>
    <rPh sb="0" eb="2">
      <t>マコ</t>
    </rPh>
    <phoneticPr fontId="2"/>
  </si>
  <si>
    <t>ｲﾏﾆｼ</t>
  </si>
  <si>
    <t>IMANISHI</t>
  </si>
  <si>
    <t>乃榎</t>
    <rPh sb="0" eb="1">
      <t>ノ</t>
    </rPh>
    <phoneticPr fontId="2"/>
  </si>
  <si>
    <t>ﾉｴ</t>
  </si>
  <si>
    <t>Noe</t>
  </si>
  <si>
    <t>2010.7.11</t>
  </si>
  <si>
    <t>鎌田</t>
    <rPh sb="0" eb="2">
      <t>カマタ</t>
    </rPh>
    <phoneticPr fontId="2"/>
  </si>
  <si>
    <t>萌唯</t>
    <rPh sb="0" eb="1">
      <t>モエ</t>
    </rPh>
    <rPh sb="1" eb="2">
      <t>ユイ</t>
    </rPh>
    <phoneticPr fontId="2"/>
  </si>
  <si>
    <t>ｶﾏﾀ</t>
  </si>
  <si>
    <t>KAMATA</t>
  </si>
  <si>
    <t>ｼｶｳｽｷｰ</t>
  </si>
  <si>
    <t>ｼﾞｬｽﾊﾟｰ</t>
  </si>
  <si>
    <t>SCHIKOWSKY</t>
  </si>
  <si>
    <t>Jasper</t>
  </si>
  <si>
    <t>土田</t>
    <rPh sb="0" eb="2">
      <t>ツチダ</t>
    </rPh>
    <phoneticPr fontId="2"/>
  </si>
  <si>
    <t>泉</t>
    <rPh sb="0" eb="1">
      <t>イズミ</t>
    </rPh>
    <phoneticPr fontId="2"/>
  </si>
  <si>
    <t>2010.12.3</t>
  </si>
  <si>
    <t>深浦</t>
    <rPh sb="0" eb="2">
      <t>フカウラ</t>
    </rPh>
    <phoneticPr fontId="2"/>
  </si>
  <si>
    <t>実千花</t>
    <rPh sb="0" eb="1">
      <t>ミ</t>
    </rPh>
    <rPh sb="1" eb="2">
      <t>セン</t>
    </rPh>
    <rPh sb="2" eb="3">
      <t>ハナ</t>
    </rPh>
    <phoneticPr fontId="2"/>
  </si>
  <si>
    <t>ﾌｶｳﾗ</t>
  </si>
  <si>
    <t>ﾐﾁｶ</t>
  </si>
  <si>
    <t>FUKAURA</t>
  </si>
  <si>
    <t>Michika</t>
  </si>
  <si>
    <t>2010.8.13</t>
  </si>
  <si>
    <t>琉々花</t>
    <rPh sb="0" eb="3">
      <t>ルルカ</t>
    </rPh>
    <phoneticPr fontId="2"/>
  </si>
  <si>
    <t>ﾌｶﾀ</t>
  </si>
  <si>
    <t>ﾙﾙｶ</t>
  </si>
  <si>
    <t>FUKATA</t>
  </si>
  <si>
    <t>Ruruka</t>
  </si>
  <si>
    <t>2010.6.5</t>
  </si>
  <si>
    <t>福永</t>
    <rPh sb="0" eb="2">
      <t>フクナガ</t>
    </rPh>
    <phoneticPr fontId="2"/>
  </si>
  <si>
    <t>恋々</t>
    <rPh sb="0" eb="1">
      <t>コイ</t>
    </rPh>
    <phoneticPr fontId="2"/>
  </si>
  <si>
    <t>ﾌｸﾅｶﾞ</t>
  </si>
  <si>
    <t>ｺｺ</t>
  </si>
  <si>
    <t>FUKUNAGA</t>
  </si>
  <si>
    <t>Koko</t>
  </si>
  <si>
    <t>2010.5.20</t>
  </si>
  <si>
    <t>古屋</t>
    <rPh sb="0" eb="2">
      <t>フルヤ</t>
    </rPh>
    <phoneticPr fontId="2"/>
  </si>
  <si>
    <t>海音</t>
    <rPh sb="0" eb="1">
      <t>ウミ</t>
    </rPh>
    <rPh sb="1" eb="2">
      <t>オト</t>
    </rPh>
    <phoneticPr fontId="2"/>
  </si>
  <si>
    <t>ﾌﾙﾔ</t>
  </si>
  <si>
    <t>FURUYA</t>
  </si>
  <si>
    <t>庵莉</t>
    <rPh sb="0" eb="1">
      <t>イオリ</t>
    </rPh>
    <rPh sb="1" eb="2">
      <t>リ</t>
    </rPh>
    <phoneticPr fontId="2"/>
  </si>
  <si>
    <t>三澤</t>
    <rPh sb="0" eb="2">
      <t>ミサワ</t>
    </rPh>
    <phoneticPr fontId="2"/>
  </si>
  <si>
    <t>ﾐｻﾜ</t>
  </si>
  <si>
    <t>MISAWA</t>
  </si>
  <si>
    <t>三山</t>
    <rPh sb="0" eb="2">
      <t>ミヤマ</t>
    </rPh>
    <phoneticPr fontId="2"/>
  </si>
  <si>
    <t>ﾐﾔﾏ</t>
  </si>
  <si>
    <t>MIYAMA</t>
  </si>
  <si>
    <t>大﨑</t>
    <rPh sb="0" eb="2">
      <t>オオサキ</t>
    </rPh>
    <phoneticPr fontId="2"/>
  </si>
  <si>
    <t>結月</t>
    <rPh sb="0" eb="2">
      <t>ユヅキ</t>
    </rPh>
    <phoneticPr fontId="2"/>
  </si>
  <si>
    <t>ｵｵｻｷ</t>
  </si>
  <si>
    <t>OHSAKI</t>
  </si>
  <si>
    <t>2011.3．25</t>
  </si>
  <si>
    <t>梶山</t>
  </si>
  <si>
    <t>蒼依</t>
  </si>
  <si>
    <t>白崎</t>
  </si>
  <si>
    <t>ありな</t>
  </si>
  <si>
    <t>ｼﾗｻｷ</t>
  </si>
  <si>
    <t>ｱﾘﾅ</t>
  </si>
  <si>
    <t>SHIRASAKI</t>
  </si>
  <si>
    <t>Arina</t>
  </si>
  <si>
    <t>桃</t>
  </si>
  <si>
    <t>ﾓﾓ</t>
  </si>
  <si>
    <t>Momo</t>
  </si>
  <si>
    <t>凛帆</t>
  </si>
  <si>
    <t>今関</t>
    <rPh sb="0" eb="2">
      <t>イマゼキ</t>
    </rPh>
    <phoneticPr fontId="2"/>
  </si>
  <si>
    <t>心音</t>
    <rPh sb="0" eb="2">
      <t>シンオン</t>
    </rPh>
    <phoneticPr fontId="2"/>
  </si>
  <si>
    <t>2011.2.1</t>
  </si>
  <si>
    <t>迫</t>
    <rPh sb="0" eb="1">
      <t>サコ</t>
    </rPh>
    <phoneticPr fontId="2"/>
  </si>
  <si>
    <t>陽菜乃</t>
    <rPh sb="0" eb="3">
      <t>ヒナノ</t>
    </rPh>
    <phoneticPr fontId="2"/>
  </si>
  <si>
    <t>ｻｺ</t>
  </si>
  <si>
    <t>SAKO</t>
  </si>
  <si>
    <t>髙井</t>
    <rPh sb="0" eb="2">
      <t>タカイ</t>
    </rPh>
    <phoneticPr fontId="2"/>
  </si>
  <si>
    <t>ﾕﾈ</t>
  </si>
  <si>
    <t>Yune</t>
  </si>
  <si>
    <t>2010.5.12</t>
  </si>
  <si>
    <t>奈央</t>
    <rPh sb="0" eb="2">
      <t>ナオ</t>
    </rPh>
    <phoneticPr fontId="2"/>
  </si>
  <si>
    <t>奈南</t>
    <rPh sb="0" eb="1">
      <t>ナ</t>
    </rPh>
    <rPh sb="1" eb="2">
      <t>ミナミ</t>
    </rPh>
    <phoneticPr fontId="2"/>
  </si>
  <si>
    <t>2010.8.4</t>
  </si>
  <si>
    <t>芳川</t>
    <rPh sb="0" eb="2">
      <t>ヨシカワ</t>
    </rPh>
    <phoneticPr fontId="2"/>
  </si>
  <si>
    <t>璃音</t>
    <rPh sb="0" eb="1">
      <t>リ</t>
    </rPh>
    <rPh sb="1" eb="2">
      <t>オト</t>
    </rPh>
    <phoneticPr fontId="2"/>
  </si>
  <si>
    <t>YOSHIKAWA</t>
  </si>
  <si>
    <t>青木</t>
    <rPh sb="0" eb="2">
      <t>アオキ</t>
    </rPh>
    <phoneticPr fontId="1"/>
  </si>
  <si>
    <t>美澪</t>
    <rPh sb="0" eb="1">
      <t>ビ</t>
    </rPh>
    <rPh sb="1" eb="2">
      <t>ミオ</t>
    </rPh>
    <phoneticPr fontId="1"/>
  </si>
  <si>
    <t>宇野</t>
    <rPh sb="0" eb="2">
      <t>ウノ</t>
    </rPh>
    <phoneticPr fontId="1"/>
  </si>
  <si>
    <t>愛実</t>
    <rPh sb="0" eb="1">
      <t>アイ</t>
    </rPh>
    <rPh sb="1" eb="2">
      <t>ミ</t>
    </rPh>
    <phoneticPr fontId="1"/>
  </si>
  <si>
    <t>2011.1.5</t>
  </si>
  <si>
    <t>小田切</t>
    <rPh sb="0" eb="3">
      <t>オダギリ</t>
    </rPh>
    <phoneticPr fontId="1"/>
  </si>
  <si>
    <t>咲</t>
    <rPh sb="0" eb="1">
      <t>コサキ</t>
    </rPh>
    <phoneticPr fontId="1"/>
  </si>
  <si>
    <t>ｵﾀﾞｷﾞﾘ</t>
  </si>
  <si>
    <t>ODAGIRI</t>
  </si>
  <si>
    <t>金子</t>
    <rPh sb="0" eb="2">
      <t>カネコ</t>
    </rPh>
    <phoneticPr fontId="1"/>
  </si>
  <si>
    <t>和叶</t>
    <rPh sb="0" eb="1">
      <t>ワ</t>
    </rPh>
    <rPh sb="1" eb="2">
      <t>カナ</t>
    </rPh>
    <phoneticPr fontId="1"/>
  </si>
  <si>
    <t>粂</t>
    <rPh sb="0" eb="1">
      <t>クメ</t>
    </rPh>
    <phoneticPr fontId="1"/>
  </si>
  <si>
    <t>美優</t>
    <rPh sb="0" eb="2">
      <t>ミユウ</t>
    </rPh>
    <phoneticPr fontId="1"/>
  </si>
  <si>
    <t>三橋</t>
    <rPh sb="0" eb="1">
      <t>サン</t>
    </rPh>
    <rPh sb="1" eb="2">
      <t>ハシ</t>
    </rPh>
    <phoneticPr fontId="1"/>
  </si>
  <si>
    <t>芽生</t>
    <rPh sb="0" eb="1">
      <t>メ</t>
    </rPh>
    <rPh sb="1" eb="2">
      <t>イ</t>
    </rPh>
    <phoneticPr fontId="1"/>
  </si>
  <si>
    <t>2010.7.27</t>
  </si>
  <si>
    <t>音々</t>
    <rPh sb="0" eb="2">
      <t>ネネスズネ</t>
    </rPh>
    <phoneticPr fontId="1"/>
  </si>
  <si>
    <t>玉置</t>
    <rPh sb="0" eb="2">
      <t>タマキ</t>
    </rPh>
    <phoneticPr fontId="1"/>
  </si>
  <si>
    <t>心那</t>
    <rPh sb="0" eb="1">
      <t>ココロ</t>
    </rPh>
    <rPh sb="1" eb="2">
      <t>ナ</t>
    </rPh>
    <phoneticPr fontId="1"/>
  </si>
  <si>
    <t>TAMAKI</t>
  </si>
  <si>
    <t>仲田</t>
    <rPh sb="0" eb="2">
      <t>ナカタ</t>
    </rPh>
    <phoneticPr fontId="1"/>
  </si>
  <si>
    <t>夕莉咲</t>
    <rPh sb="0" eb="1">
      <t>ユウ</t>
    </rPh>
    <rPh sb="1" eb="2">
      <t>リ</t>
    </rPh>
    <rPh sb="2" eb="3">
      <t>サキ</t>
    </rPh>
    <phoneticPr fontId="1"/>
  </si>
  <si>
    <t>ﾕﾘｻ</t>
  </si>
  <si>
    <t>Yurisa</t>
  </si>
  <si>
    <t>藤﨑</t>
    <rPh sb="0" eb="2">
      <t>フジサキ</t>
    </rPh>
    <phoneticPr fontId="1"/>
  </si>
  <si>
    <t>2010.6.23</t>
  </si>
  <si>
    <t>的場</t>
    <rPh sb="0" eb="2">
      <t>マトバ</t>
    </rPh>
    <phoneticPr fontId="1"/>
  </si>
  <si>
    <t>ﾏﾄﾊﾞ</t>
  </si>
  <si>
    <t>ﾕﾏ</t>
  </si>
  <si>
    <t>MATOBA</t>
  </si>
  <si>
    <t>矢田貝</t>
    <rPh sb="0" eb="3">
      <t>ヤタガイ</t>
    </rPh>
    <phoneticPr fontId="2"/>
  </si>
  <si>
    <t>知怜</t>
    <rPh sb="0" eb="1">
      <t>トモ</t>
    </rPh>
    <rPh sb="1" eb="2">
      <t>レイ</t>
    </rPh>
    <phoneticPr fontId="2"/>
  </si>
  <si>
    <t>ﾔﾀｶﾞｲ</t>
  </si>
  <si>
    <t>ﾁｻﾄ</t>
  </si>
  <si>
    <t>YATAGAI</t>
  </si>
  <si>
    <t>Chisato</t>
  </si>
  <si>
    <t>綺子</t>
    <rPh sb="0" eb="1">
      <t>キ</t>
    </rPh>
    <rPh sb="1" eb="2">
      <t>コ</t>
    </rPh>
    <phoneticPr fontId="2"/>
  </si>
  <si>
    <t>吉冨</t>
    <rPh sb="0" eb="2">
      <t>ヨシトミ</t>
    </rPh>
    <phoneticPr fontId="2"/>
  </si>
  <si>
    <t>沙南</t>
    <rPh sb="0" eb="2">
      <t>サナ</t>
    </rPh>
    <phoneticPr fontId="2"/>
  </si>
  <si>
    <t>ﾖｼﾄﾐ</t>
  </si>
  <si>
    <t>YOSHITOMI</t>
  </si>
  <si>
    <t>2010.9.6</t>
  </si>
  <si>
    <t>2010.5.9</t>
  </si>
  <si>
    <t>里佳</t>
    <rPh sb="0" eb="2">
      <t>リカ</t>
    </rPh>
    <phoneticPr fontId="2"/>
  </si>
  <si>
    <t>2010.5.28</t>
  </si>
  <si>
    <t>瑠夏</t>
    <rPh sb="0" eb="1">
      <t>リュウ</t>
    </rPh>
    <rPh sb="1" eb="2">
      <t>ナツ</t>
    </rPh>
    <phoneticPr fontId="2"/>
  </si>
  <si>
    <t>2010.6.22</t>
  </si>
  <si>
    <t>亀山</t>
    <rPh sb="0" eb="2">
      <t>カメヤマ</t>
    </rPh>
    <phoneticPr fontId="2"/>
  </si>
  <si>
    <t>理名</t>
    <rPh sb="0" eb="2">
      <t>リナ</t>
    </rPh>
    <phoneticPr fontId="2"/>
  </si>
  <si>
    <t>2010.5.11</t>
  </si>
  <si>
    <t>明奏</t>
    <rPh sb="0" eb="1">
      <t>アカ</t>
    </rPh>
    <rPh sb="1" eb="2">
      <t>カナデ</t>
    </rPh>
    <phoneticPr fontId="2"/>
  </si>
  <si>
    <t>ﾋﾛｶ</t>
  </si>
  <si>
    <t>Hiroka</t>
  </si>
  <si>
    <t>下谷</t>
    <rPh sb="0" eb="2">
      <t>シタヤ</t>
    </rPh>
    <phoneticPr fontId="2"/>
  </si>
  <si>
    <t>寧々</t>
    <rPh sb="0" eb="2">
      <t>ネネ</t>
    </rPh>
    <phoneticPr fontId="2"/>
  </si>
  <si>
    <t>ｼﾀﾔ</t>
  </si>
  <si>
    <t>SHITAYA</t>
  </si>
  <si>
    <t>庄崎</t>
    <rPh sb="0" eb="2">
      <t>ショウザキ</t>
    </rPh>
    <phoneticPr fontId="2"/>
  </si>
  <si>
    <t>柚羽</t>
    <rPh sb="0" eb="1">
      <t>ユズ</t>
    </rPh>
    <rPh sb="1" eb="2">
      <t>ハネ</t>
    </rPh>
    <phoneticPr fontId="2"/>
  </si>
  <si>
    <t>ｼｮｳｻﾞｷ</t>
  </si>
  <si>
    <t>SHOZAKI</t>
  </si>
  <si>
    <t>2010.9.11</t>
  </si>
  <si>
    <t>末吉</t>
    <rPh sb="0" eb="2">
      <t>スエヨシ</t>
    </rPh>
    <phoneticPr fontId="2"/>
  </si>
  <si>
    <t>夏美</t>
    <rPh sb="0" eb="2">
      <t>ナツミ</t>
    </rPh>
    <phoneticPr fontId="2"/>
  </si>
  <si>
    <t>ｽｴﾖｼ</t>
  </si>
  <si>
    <t>SUEYOSHI</t>
  </si>
  <si>
    <t>凜花</t>
    <rPh sb="0" eb="2">
      <t>リンカ</t>
    </rPh>
    <phoneticPr fontId="2"/>
  </si>
  <si>
    <t>愛菜</t>
    <rPh sb="0" eb="2">
      <t>マナ</t>
    </rPh>
    <phoneticPr fontId="2"/>
  </si>
  <si>
    <t>麻紀</t>
    <rPh sb="0" eb="1">
      <t>アサ</t>
    </rPh>
    <rPh sb="1" eb="2">
      <t>キ</t>
    </rPh>
    <phoneticPr fontId="2"/>
  </si>
  <si>
    <t>珠菜</t>
    <rPh sb="0" eb="1">
      <t>タマ</t>
    </rPh>
    <rPh sb="1" eb="2">
      <t>ナ</t>
    </rPh>
    <phoneticPr fontId="2"/>
  </si>
  <si>
    <t>ﾐﾅ</t>
  </si>
  <si>
    <t>Mina</t>
  </si>
  <si>
    <t>2010.6.30</t>
  </si>
  <si>
    <t>星野</t>
    <rPh sb="0" eb="2">
      <t>ホシノ</t>
    </rPh>
    <phoneticPr fontId="2"/>
  </si>
  <si>
    <t>真澄</t>
    <rPh sb="0" eb="2">
      <t>マスミ</t>
    </rPh>
    <phoneticPr fontId="2"/>
  </si>
  <si>
    <t>ﾏｽﾐ</t>
  </si>
  <si>
    <t>HOSHINO</t>
  </si>
  <si>
    <t>Masumi</t>
  </si>
  <si>
    <t>真砂</t>
    <rPh sb="0" eb="2">
      <t>マサゴ</t>
    </rPh>
    <phoneticPr fontId="2"/>
  </si>
  <si>
    <t>希妃</t>
    <rPh sb="0" eb="1">
      <t>ノゾミ</t>
    </rPh>
    <rPh sb="1" eb="2">
      <t>ヒ</t>
    </rPh>
    <phoneticPr fontId="2"/>
  </si>
  <si>
    <t>ﾏｻｺﾞ</t>
  </si>
  <si>
    <t>ｷｻｷ</t>
  </si>
  <si>
    <t>MASAGO</t>
  </si>
  <si>
    <t>Kisaki</t>
  </si>
  <si>
    <t>2010.6.26</t>
  </si>
  <si>
    <t>沙南</t>
    <rPh sb="0" eb="1">
      <t>サ</t>
    </rPh>
    <rPh sb="1" eb="2">
      <t>ミナミ</t>
    </rPh>
    <phoneticPr fontId="2"/>
  </si>
  <si>
    <t>梨奈</t>
    <rPh sb="0" eb="2">
      <t>リナ</t>
    </rPh>
    <phoneticPr fontId="2"/>
  </si>
  <si>
    <t>2010.10.27</t>
  </si>
  <si>
    <t>萌杏</t>
    <rPh sb="0" eb="1">
      <t>モ</t>
    </rPh>
    <rPh sb="1" eb="2">
      <t>アン</t>
    </rPh>
    <phoneticPr fontId="2"/>
  </si>
  <si>
    <t>ﾓｱ</t>
  </si>
  <si>
    <t>Moa</t>
  </si>
  <si>
    <t>稲田</t>
    <rPh sb="0" eb="2">
      <t>イナダ</t>
    </rPh>
    <phoneticPr fontId="2"/>
  </si>
  <si>
    <t>凛月</t>
    <rPh sb="0" eb="1">
      <t>リン</t>
    </rPh>
    <rPh sb="1" eb="2">
      <t>ツキ</t>
    </rPh>
    <phoneticPr fontId="2"/>
  </si>
  <si>
    <t>ｲﾅﾀﾞ</t>
  </si>
  <si>
    <t>ﾘﾑ</t>
  </si>
  <si>
    <t>INADA</t>
  </si>
  <si>
    <t>Rimu</t>
  </si>
  <si>
    <t>姫風</t>
    <rPh sb="0" eb="1">
      <t>ヒメ</t>
    </rPh>
    <rPh sb="1" eb="2">
      <t>カゼ</t>
    </rPh>
    <phoneticPr fontId="2"/>
  </si>
  <si>
    <t>ﾋﾒｶ</t>
  </si>
  <si>
    <t>Himeka</t>
  </si>
  <si>
    <t>2011.2.14</t>
  </si>
  <si>
    <t>境</t>
    <rPh sb="0" eb="1">
      <t>サカイ</t>
    </rPh>
    <phoneticPr fontId="2"/>
  </si>
  <si>
    <t>くるみ</t>
  </si>
  <si>
    <t>2010.11.12</t>
  </si>
  <si>
    <t>愛梨</t>
    <rPh sb="0" eb="2">
      <t>アイリ</t>
    </rPh>
    <phoneticPr fontId="2"/>
  </si>
  <si>
    <t>2010.12.17</t>
  </si>
  <si>
    <t>醍醐</t>
    <rPh sb="0" eb="2">
      <t>ダイゴ</t>
    </rPh>
    <phoneticPr fontId="2"/>
  </si>
  <si>
    <t>DAIGO</t>
  </si>
  <si>
    <t>2010.8.31</t>
  </si>
  <si>
    <t>しおり</t>
  </si>
  <si>
    <t>かや</t>
  </si>
  <si>
    <t>ｶﾔ</t>
  </si>
  <si>
    <t>Kaya</t>
  </si>
  <si>
    <t>向後</t>
    <rPh sb="0" eb="2">
      <t>コウゴ</t>
    </rPh>
    <phoneticPr fontId="2"/>
  </si>
  <si>
    <t>KOGO</t>
  </si>
  <si>
    <t>2011.1.13</t>
  </si>
  <si>
    <t>宇川</t>
    <rPh sb="0" eb="2">
      <t>ウカワ</t>
    </rPh>
    <phoneticPr fontId="2"/>
  </si>
  <si>
    <t>星空</t>
    <rPh sb="0" eb="2">
      <t>ホシゾラ</t>
    </rPh>
    <phoneticPr fontId="2"/>
  </si>
  <si>
    <t>ｳｶﾜ</t>
  </si>
  <si>
    <t>ｾﾗ</t>
  </si>
  <si>
    <t>UKAWA</t>
  </si>
  <si>
    <t>Sera</t>
  </si>
  <si>
    <t>2011.3.12</t>
  </si>
  <si>
    <t>杉尾</t>
    <rPh sb="0" eb="2">
      <t>スギオ</t>
    </rPh>
    <phoneticPr fontId="2"/>
  </si>
  <si>
    <t>ｽｷﾞｵ</t>
  </si>
  <si>
    <t>SUGIO</t>
  </si>
  <si>
    <t>2010.10.14</t>
  </si>
  <si>
    <t>吉沢</t>
    <rPh sb="0" eb="2">
      <t>ヨシザワ</t>
    </rPh>
    <phoneticPr fontId="2"/>
  </si>
  <si>
    <t>和琉</t>
    <rPh sb="0" eb="1">
      <t>ワ</t>
    </rPh>
    <rPh sb="1" eb="2">
      <t>リュウ</t>
    </rPh>
    <phoneticPr fontId="2"/>
  </si>
  <si>
    <t>ﾅﾙ</t>
  </si>
  <si>
    <t>Naru</t>
  </si>
  <si>
    <t>折原</t>
    <rPh sb="0" eb="2">
      <t>オリハラ</t>
    </rPh>
    <phoneticPr fontId="2"/>
  </si>
  <si>
    <t>希実</t>
    <rPh sb="0" eb="1">
      <t>ノゾミ</t>
    </rPh>
    <rPh sb="1" eb="2">
      <t>ミ</t>
    </rPh>
    <phoneticPr fontId="2"/>
  </si>
  <si>
    <t>ｵﾘﾊﾗ</t>
  </si>
  <si>
    <t>ORIHARA</t>
  </si>
  <si>
    <t>木澤</t>
    <rPh sb="0" eb="2">
      <t>キザワ</t>
    </rPh>
    <phoneticPr fontId="2"/>
  </si>
  <si>
    <t>来美</t>
    <rPh sb="0" eb="1">
      <t>ク</t>
    </rPh>
    <rPh sb="1" eb="2">
      <t>ミ</t>
    </rPh>
    <phoneticPr fontId="2"/>
  </si>
  <si>
    <t>ｷｻﾞﾜ</t>
  </si>
  <si>
    <t>KIZAWA</t>
  </si>
  <si>
    <t>心波</t>
    <rPh sb="0" eb="1">
      <t>ココロ</t>
    </rPh>
    <rPh sb="1" eb="2">
      <t>ナミ</t>
    </rPh>
    <phoneticPr fontId="2"/>
  </si>
  <si>
    <t>ｺﾅﾐ</t>
  </si>
  <si>
    <t>Konami</t>
  </si>
  <si>
    <t>信川</t>
    <rPh sb="0" eb="2">
      <t>シンカワ</t>
    </rPh>
    <phoneticPr fontId="2"/>
  </si>
  <si>
    <t>雛里</t>
    <rPh sb="0" eb="1">
      <t>ヒナ</t>
    </rPh>
    <rPh sb="1" eb="2">
      <t>サト</t>
    </rPh>
    <phoneticPr fontId="2"/>
  </si>
  <si>
    <t>ｼﾝｶﾜ</t>
  </si>
  <si>
    <t>ﾋﾅﾘ</t>
  </si>
  <si>
    <t>SHINKAWA</t>
  </si>
  <si>
    <t>Hinari</t>
  </si>
  <si>
    <t>美和</t>
    <rPh sb="0" eb="2">
      <t>ミワ</t>
    </rPh>
    <phoneticPr fontId="2"/>
  </si>
  <si>
    <t>よつ葉</t>
    <rPh sb="2" eb="3">
      <t>ハ</t>
    </rPh>
    <phoneticPr fontId="2"/>
  </si>
  <si>
    <t>ﾖﾂﾊﾞ</t>
  </si>
  <si>
    <t>Yotsuba</t>
  </si>
  <si>
    <t>2010.4.28</t>
  </si>
  <si>
    <t>奈穂</t>
    <rPh sb="0" eb="1">
      <t>ナ</t>
    </rPh>
    <rPh sb="1" eb="2">
      <t>ホ</t>
    </rPh>
    <phoneticPr fontId="2"/>
  </si>
  <si>
    <t>ﾅﾎ</t>
  </si>
  <si>
    <t>Naho</t>
  </si>
  <si>
    <t>羽菜</t>
    <rPh sb="0" eb="1">
      <t>ハネ</t>
    </rPh>
    <rPh sb="1" eb="2">
      <t>ナ</t>
    </rPh>
    <phoneticPr fontId="2"/>
  </si>
  <si>
    <t>安達</t>
    <rPh sb="0" eb="2">
      <t>アダチ</t>
    </rPh>
    <phoneticPr fontId="2"/>
  </si>
  <si>
    <t>2010.4.18</t>
  </si>
  <si>
    <t>2010.9.12</t>
  </si>
  <si>
    <t>貴田</t>
    <rPh sb="0" eb="2">
      <t>キダ</t>
    </rPh>
    <phoneticPr fontId="2"/>
  </si>
  <si>
    <t>紗弓</t>
    <rPh sb="0" eb="2">
      <t>サユミ</t>
    </rPh>
    <phoneticPr fontId="2"/>
  </si>
  <si>
    <t>ｷﾀﾞ</t>
  </si>
  <si>
    <t>ｻﾕﾐ</t>
  </si>
  <si>
    <t>KIDA</t>
  </si>
  <si>
    <t>Sayumi</t>
  </si>
  <si>
    <t>愛姫</t>
    <rPh sb="0" eb="1">
      <t>アイ</t>
    </rPh>
    <rPh sb="1" eb="2">
      <t>ヒメ</t>
    </rPh>
    <phoneticPr fontId="2"/>
  </si>
  <si>
    <t>ｱｲﾗ</t>
  </si>
  <si>
    <t>Aira</t>
  </si>
  <si>
    <t>2010.9.28</t>
  </si>
  <si>
    <t>江村</t>
    <rPh sb="0" eb="2">
      <t>エムラ</t>
    </rPh>
    <phoneticPr fontId="2"/>
  </si>
  <si>
    <t>心花</t>
    <rPh sb="0" eb="1">
      <t>ココロ</t>
    </rPh>
    <rPh sb="1" eb="2">
      <t>ハナ</t>
    </rPh>
    <phoneticPr fontId="2"/>
  </si>
  <si>
    <t>ｴﾑﾗ</t>
  </si>
  <si>
    <t>EMURA</t>
  </si>
  <si>
    <t>結叶</t>
    <rPh sb="0" eb="1">
      <t>ケツ</t>
    </rPh>
    <rPh sb="1" eb="2">
      <t>カノウ</t>
    </rPh>
    <phoneticPr fontId="2"/>
  </si>
  <si>
    <t>OHKI</t>
  </si>
  <si>
    <t>恵都</t>
    <rPh sb="0" eb="1">
      <t>ケイ</t>
    </rPh>
    <rPh sb="1" eb="2">
      <t>ト</t>
    </rPh>
    <phoneticPr fontId="2"/>
  </si>
  <si>
    <t>SANJO</t>
  </si>
  <si>
    <t>寺阪</t>
    <rPh sb="0" eb="2">
      <t>テラサカ</t>
    </rPh>
    <phoneticPr fontId="2"/>
  </si>
  <si>
    <t>芽咲</t>
    <rPh sb="0" eb="1">
      <t>メ</t>
    </rPh>
    <rPh sb="1" eb="2">
      <t>サ</t>
    </rPh>
    <phoneticPr fontId="2"/>
  </si>
  <si>
    <t>ﾃﾗｻｶ</t>
  </si>
  <si>
    <t>ﾒｲｻ</t>
  </si>
  <si>
    <t>TERASAKA</t>
  </si>
  <si>
    <t>Meisa</t>
  </si>
  <si>
    <t>榮</t>
    <rPh sb="0" eb="1">
      <t>サカエ</t>
    </rPh>
    <phoneticPr fontId="2"/>
  </si>
  <si>
    <t>千桜</t>
    <rPh sb="0" eb="1">
      <t>チ</t>
    </rPh>
    <rPh sb="1" eb="2">
      <t>サクラ</t>
    </rPh>
    <phoneticPr fontId="2"/>
  </si>
  <si>
    <t>ﾁｻ</t>
  </si>
  <si>
    <t>Chisa</t>
  </si>
  <si>
    <t>2010.4.9</t>
  </si>
  <si>
    <t>結花</t>
    <rPh sb="0" eb="2">
      <t>ユカ</t>
    </rPh>
    <phoneticPr fontId="2"/>
  </si>
  <si>
    <t>花澤</t>
    <rPh sb="0" eb="2">
      <t>ハナザワ</t>
    </rPh>
    <phoneticPr fontId="2"/>
  </si>
  <si>
    <t>岬季</t>
    <rPh sb="0" eb="1">
      <t>ミサキ</t>
    </rPh>
    <rPh sb="1" eb="2">
      <t>キ</t>
    </rPh>
    <phoneticPr fontId="2"/>
  </si>
  <si>
    <t>2011.2.10</t>
  </si>
  <si>
    <t>御代川</t>
    <rPh sb="0" eb="3">
      <t>ミヨカワ</t>
    </rPh>
    <phoneticPr fontId="2"/>
  </si>
  <si>
    <t>心羽</t>
    <rPh sb="0" eb="1">
      <t>ココロ</t>
    </rPh>
    <rPh sb="1" eb="2">
      <t>ハネ</t>
    </rPh>
    <phoneticPr fontId="2"/>
  </si>
  <si>
    <t>ﾐﾖｶﾜ</t>
  </si>
  <si>
    <t>ｺｺﾊ</t>
  </si>
  <si>
    <t>MIYOKAWA</t>
  </si>
  <si>
    <t>Kokoha</t>
  </si>
  <si>
    <t>槇平</t>
    <rPh sb="0" eb="1">
      <t>マキ</t>
    </rPh>
    <rPh sb="1" eb="2">
      <t>タイラ</t>
    </rPh>
    <phoneticPr fontId="2"/>
  </si>
  <si>
    <t>ﾏｷﾀﾞｲﾗ</t>
  </si>
  <si>
    <t>MAKIDAIRA</t>
  </si>
  <si>
    <t>大橋</t>
  </si>
  <si>
    <t>心夏</t>
  </si>
  <si>
    <t>ｺﾅﾂ</t>
  </si>
  <si>
    <t>Konatsu</t>
  </si>
  <si>
    <t>2010.7.19</t>
  </si>
  <si>
    <t>岸保</t>
  </si>
  <si>
    <t>碧桜</t>
  </si>
  <si>
    <t>ｶﾞﾝﾎﾞ</t>
  </si>
  <si>
    <t>GANBO</t>
  </si>
  <si>
    <t>奈々</t>
  </si>
  <si>
    <t>未玖乃</t>
  </si>
  <si>
    <t>ﾐｸﾉ</t>
  </si>
  <si>
    <t>Mikuno</t>
  </si>
  <si>
    <t>白川</t>
  </si>
  <si>
    <t>晴子</t>
  </si>
  <si>
    <t>ｼﾗｶﾜ</t>
  </si>
  <si>
    <t>ﾊﾙｺ</t>
  </si>
  <si>
    <t>SHIRAKAWA</t>
  </si>
  <si>
    <t>Haruko</t>
  </si>
  <si>
    <t>2010.5.3</t>
  </si>
  <si>
    <t>莉菜</t>
  </si>
  <si>
    <t>2010.7.9</t>
  </si>
  <si>
    <t>明穂</t>
  </si>
  <si>
    <t>Akiho</t>
  </si>
  <si>
    <t>丹野</t>
  </si>
  <si>
    <t>菊乃</t>
  </si>
  <si>
    <t>ｷｸﾉ</t>
  </si>
  <si>
    <t>Kikuno</t>
  </si>
  <si>
    <t>2010.11.14</t>
  </si>
  <si>
    <t>長澤</t>
    <rPh sb="0" eb="2">
      <t>ナガサワ</t>
    </rPh>
    <phoneticPr fontId="2"/>
  </si>
  <si>
    <t>愛実</t>
    <rPh sb="0" eb="2">
      <t>ツグミ</t>
    </rPh>
    <phoneticPr fontId="2"/>
  </si>
  <si>
    <t>2010.12.5</t>
  </si>
  <si>
    <t>元山</t>
  </si>
  <si>
    <t>彩寧</t>
  </si>
  <si>
    <t>2010.7.12</t>
  </si>
  <si>
    <t>森井</t>
  </si>
  <si>
    <t>ﾓﾘｲ</t>
  </si>
  <si>
    <t>MORII</t>
  </si>
  <si>
    <t>2011.1.19</t>
  </si>
  <si>
    <t>一花</t>
    <rPh sb="0" eb="1">
      <t>イチ</t>
    </rPh>
    <rPh sb="1" eb="2">
      <t>ハナ</t>
    </rPh>
    <phoneticPr fontId="2"/>
  </si>
  <si>
    <t>相田</t>
    <rPh sb="0" eb="2">
      <t>アイダ</t>
    </rPh>
    <phoneticPr fontId="2"/>
  </si>
  <si>
    <t>向日葵</t>
    <rPh sb="0" eb="3">
      <t>ヒマワリ</t>
    </rPh>
    <phoneticPr fontId="2"/>
  </si>
  <si>
    <t>苺加</t>
    <rPh sb="0" eb="1">
      <t>イチゴ</t>
    </rPh>
    <rPh sb="1" eb="2">
      <t>クワ</t>
    </rPh>
    <phoneticPr fontId="2"/>
  </si>
  <si>
    <t>志歩</t>
    <rPh sb="0" eb="1">
      <t>ココロザシ</t>
    </rPh>
    <rPh sb="1" eb="2">
      <t>アユミ</t>
    </rPh>
    <phoneticPr fontId="2"/>
  </si>
  <si>
    <t>果歩</t>
    <rPh sb="0" eb="2">
      <t>カホ</t>
    </rPh>
    <phoneticPr fontId="2"/>
  </si>
  <si>
    <t>土居</t>
    <rPh sb="0" eb="2">
      <t>ドイ</t>
    </rPh>
    <phoneticPr fontId="2"/>
  </si>
  <si>
    <t>彩咲</t>
    <rPh sb="0" eb="1">
      <t>サイ</t>
    </rPh>
    <rPh sb="1" eb="2">
      <t>サ</t>
    </rPh>
    <phoneticPr fontId="2"/>
  </si>
  <si>
    <t>ｱｻｷ</t>
  </si>
  <si>
    <t>Asaki</t>
  </si>
  <si>
    <t>松永</t>
    <rPh sb="0" eb="2">
      <t>マツナガ</t>
    </rPh>
    <phoneticPr fontId="2"/>
  </si>
  <si>
    <t>氏家</t>
    <rPh sb="0" eb="2">
      <t>ウジイエ</t>
    </rPh>
    <phoneticPr fontId="2"/>
  </si>
  <si>
    <t>UJIIE</t>
  </si>
  <si>
    <t>加東</t>
    <rPh sb="0" eb="2">
      <t>カトウ</t>
    </rPh>
    <phoneticPr fontId="2"/>
  </si>
  <si>
    <t>愛絆</t>
    <rPh sb="0" eb="1">
      <t>アイ</t>
    </rPh>
    <rPh sb="1" eb="2">
      <t>キズナ</t>
    </rPh>
    <phoneticPr fontId="2"/>
  </si>
  <si>
    <t>KATOH</t>
  </si>
  <si>
    <t>2011.2.6</t>
  </si>
  <si>
    <t>潤</t>
    <rPh sb="0" eb="1">
      <t>ジュン</t>
    </rPh>
    <phoneticPr fontId="2"/>
  </si>
  <si>
    <t>2010.6.18</t>
  </si>
  <si>
    <t>坂田</t>
    <rPh sb="0" eb="2">
      <t>サカタ</t>
    </rPh>
    <phoneticPr fontId="2"/>
  </si>
  <si>
    <t>佳那子</t>
    <rPh sb="0" eb="2">
      <t>カナ</t>
    </rPh>
    <rPh sb="2" eb="3">
      <t>コ</t>
    </rPh>
    <phoneticPr fontId="2"/>
  </si>
  <si>
    <t>ｶﾅｺ</t>
  </si>
  <si>
    <t>Kanako</t>
  </si>
  <si>
    <t>2010.4.8</t>
  </si>
  <si>
    <t>染谷</t>
    <rPh sb="0" eb="2">
      <t>ソメヤ</t>
    </rPh>
    <phoneticPr fontId="2"/>
  </si>
  <si>
    <t>瑠南</t>
    <rPh sb="0" eb="1">
      <t>ル</t>
    </rPh>
    <rPh sb="1" eb="2">
      <t>ミナミ</t>
    </rPh>
    <phoneticPr fontId="2"/>
  </si>
  <si>
    <t>ｿﾒﾔ</t>
  </si>
  <si>
    <t>SOMEYA</t>
  </si>
  <si>
    <t>杏寿</t>
    <rPh sb="0" eb="2">
      <t>アンジュ</t>
    </rPh>
    <phoneticPr fontId="2"/>
  </si>
  <si>
    <t>ｱﾝｼﾞｭ</t>
  </si>
  <si>
    <t>Anju</t>
  </si>
  <si>
    <t>真菜</t>
    <rPh sb="0" eb="2">
      <t>マナ</t>
    </rPh>
    <phoneticPr fontId="2"/>
  </si>
  <si>
    <t>細川</t>
    <rPh sb="0" eb="2">
      <t>ホソカワ</t>
    </rPh>
    <phoneticPr fontId="2"/>
  </si>
  <si>
    <t>柚稀</t>
    <rPh sb="0" eb="1">
      <t>ユズ</t>
    </rPh>
    <rPh sb="1" eb="2">
      <t>キ</t>
    </rPh>
    <phoneticPr fontId="2"/>
  </si>
  <si>
    <t>ﾎｿｶﾜ</t>
  </si>
  <si>
    <t>HOSOKAWA</t>
  </si>
  <si>
    <t>横須賀</t>
    <rPh sb="0" eb="3">
      <t>ヨコスカ</t>
    </rPh>
    <phoneticPr fontId="2"/>
  </si>
  <si>
    <t>南</t>
    <rPh sb="0" eb="1">
      <t>ミナミ</t>
    </rPh>
    <phoneticPr fontId="2"/>
  </si>
  <si>
    <t>ﾖｺｽｶ</t>
  </si>
  <si>
    <t>YOKOSUKA</t>
  </si>
  <si>
    <t>2010.4.29</t>
  </si>
  <si>
    <t>大井</t>
    <rPh sb="0" eb="2">
      <t>オオイ</t>
    </rPh>
    <phoneticPr fontId="2"/>
  </si>
  <si>
    <t>花歩</t>
    <rPh sb="0" eb="1">
      <t>ハナ</t>
    </rPh>
    <rPh sb="1" eb="2">
      <t>ホ</t>
    </rPh>
    <phoneticPr fontId="2"/>
  </si>
  <si>
    <t>依千花</t>
    <rPh sb="0" eb="1">
      <t>イ</t>
    </rPh>
    <rPh sb="1" eb="2">
      <t>チ</t>
    </rPh>
    <rPh sb="2" eb="3">
      <t>カ</t>
    </rPh>
    <phoneticPr fontId="2"/>
  </si>
  <si>
    <t>心美</t>
    <rPh sb="0" eb="1">
      <t>ココロ</t>
    </rPh>
    <rPh sb="1" eb="2">
      <t>ミ</t>
    </rPh>
    <phoneticPr fontId="2"/>
  </si>
  <si>
    <t>陽依理</t>
    <rPh sb="0" eb="1">
      <t>ヨウ</t>
    </rPh>
    <rPh sb="1" eb="2">
      <t>イ</t>
    </rPh>
    <rPh sb="2" eb="3">
      <t>リ</t>
    </rPh>
    <phoneticPr fontId="2"/>
  </si>
  <si>
    <t>中嶋</t>
    <rPh sb="0" eb="2">
      <t>ナカジマ</t>
    </rPh>
    <phoneticPr fontId="2"/>
  </si>
  <si>
    <t>希美</t>
    <rPh sb="0" eb="2">
      <t>ノゾミ</t>
    </rPh>
    <phoneticPr fontId="2"/>
  </si>
  <si>
    <t>中渡瀬</t>
    <rPh sb="0" eb="1">
      <t>ナカ</t>
    </rPh>
    <rPh sb="1" eb="3">
      <t>ワタセ</t>
    </rPh>
    <phoneticPr fontId="2"/>
  </si>
  <si>
    <t>美莉奈</t>
    <rPh sb="0" eb="1">
      <t>ミ</t>
    </rPh>
    <rPh sb="1" eb="2">
      <t>リ</t>
    </rPh>
    <rPh sb="2" eb="3">
      <t>ナ</t>
    </rPh>
    <phoneticPr fontId="2"/>
  </si>
  <si>
    <t>ﾅｶﾜﾀｾ</t>
  </si>
  <si>
    <t>ﾐﾘﾅ</t>
  </si>
  <si>
    <t>NAKAWATASE</t>
  </si>
  <si>
    <t>Mirina</t>
  </si>
  <si>
    <t>長町</t>
    <rPh sb="0" eb="2">
      <t>ナガマチ</t>
    </rPh>
    <phoneticPr fontId="2"/>
  </si>
  <si>
    <t>陽南</t>
    <rPh sb="0" eb="1">
      <t>ヨウ</t>
    </rPh>
    <rPh sb="1" eb="2">
      <t>ミナミ</t>
    </rPh>
    <phoneticPr fontId="2"/>
  </si>
  <si>
    <t>ﾅｶﾞﾏﾁ</t>
  </si>
  <si>
    <t>ﾋﾅﾐ</t>
  </si>
  <si>
    <t>NAGAMACHI</t>
  </si>
  <si>
    <t>Hinami</t>
  </si>
  <si>
    <t>2010.11.25</t>
  </si>
  <si>
    <t>紗稀音</t>
    <rPh sb="0" eb="1">
      <t>サ</t>
    </rPh>
    <rPh sb="1" eb="2">
      <t>キ</t>
    </rPh>
    <rPh sb="2" eb="3">
      <t>オン</t>
    </rPh>
    <phoneticPr fontId="2"/>
  </si>
  <si>
    <t>ｻｷﾈ</t>
  </si>
  <si>
    <t>Sakine</t>
  </si>
  <si>
    <t>上田</t>
    <rPh sb="0" eb="2">
      <t>ウエダ</t>
    </rPh>
    <phoneticPr fontId="1"/>
  </si>
  <si>
    <t>優月</t>
    <rPh sb="0" eb="1">
      <t>ユウ</t>
    </rPh>
    <rPh sb="1" eb="2">
      <t>ツキ</t>
    </rPh>
    <phoneticPr fontId="1"/>
  </si>
  <si>
    <t>OHTA</t>
  </si>
  <si>
    <t>2010.8.1</t>
  </si>
  <si>
    <t>大村</t>
    <rPh sb="0" eb="2">
      <t>オオムラ</t>
    </rPh>
    <phoneticPr fontId="1"/>
  </si>
  <si>
    <t>夏澄</t>
    <rPh sb="0" eb="1">
      <t>ナツ</t>
    </rPh>
    <rPh sb="1" eb="2">
      <t>スミ</t>
    </rPh>
    <phoneticPr fontId="1"/>
  </si>
  <si>
    <t>小笠原</t>
    <rPh sb="0" eb="3">
      <t>オガサワラ</t>
    </rPh>
    <phoneticPr fontId="1"/>
  </si>
  <si>
    <t>梨紗</t>
    <rPh sb="0" eb="1">
      <t>ナシ</t>
    </rPh>
    <rPh sb="1" eb="2">
      <t>サ</t>
    </rPh>
    <phoneticPr fontId="1"/>
  </si>
  <si>
    <t>2011.1.27</t>
  </si>
  <si>
    <t>百合香</t>
    <rPh sb="0" eb="2">
      <t>ユリ</t>
    </rPh>
    <rPh sb="2" eb="3">
      <t>カオリ</t>
    </rPh>
    <phoneticPr fontId="1"/>
  </si>
  <si>
    <t>小堀</t>
    <rPh sb="0" eb="2">
      <t>コボリ</t>
    </rPh>
    <phoneticPr fontId="1"/>
  </si>
  <si>
    <t>莉奈</t>
    <rPh sb="0" eb="2">
      <t>リナ</t>
    </rPh>
    <phoneticPr fontId="1"/>
  </si>
  <si>
    <t>ｺﾎﾞﾘ</t>
  </si>
  <si>
    <t>KOBORI</t>
  </si>
  <si>
    <t>坂本</t>
    <rPh sb="0" eb="2">
      <t>サカモト</t>
    </rPh>
    <phoneticPr fontId="1"/>
  </si>
  <si>
    <t>琳</t>
    <rPh sb="0" eb="1">
      <t>リン</t>
    </rPh>
    <phoneticPr fontId="1"/>
  </si>
  <si>
    <t>2010.8.27</t>
  </si>
  <si>
    <t>笹生</t>
    <rPh sb="0" eb="2">
      <t>サソウ</t>
    </rPh>
    <phoneticPr fontId="1"/>
  </si>
  <si>
    <t>珠央</t>
    <rPh sb="0" eb="1">
      <t>タマ</t>
    </rPh>
    <rPh sb="1" eb="2">
      <t>オウ</t>
    </rPh>
    <phoneticPr fontId="1"/>
  </si>
  <si>
    <t>ｻｿｳ</t>
  </si>
  <si>
    <t>SASOU</t>
  </si>
  <si>
    <t>美玲</t>
    <rPh sb="0" eb="1">
      <t>ミ</t>
    </rPh>
    <rPh sb="1" eb="2">
      <t>レイ</t>
    </rPh>
    <phoneticPr fontId="1"/>
  </si>
  <si>
    <t>塩澤</t>
    <rPh sb="0" eb="2">
      <t>シオザワ</t>
    </rPh>
    <phoneticPr fontId="1"/>
  </si>
  <si>
    <t>心葵</t>
    <rPh sb="0" eb="1">
      <t>ココロ</t>
    </rPh>
    <rPh sb="1" eb="2">
      <t>アオイ</t>
    </rPh>
    <phoneticPr fontId="1"/>
  </si>
  <si>
    <t>田島</t>
    <rPh sb="0" eb="2">
      <t>タジマ</t>
    </rPh>
    <phoneticPr fontId="1"/>
  </si>
  <si>
    <t>杏樹</t>
    <rPh sb="0" eb="1">
      <t>アンズ</t>
    </rPh>
    <rPh sb="1" eb="2">
      <t>イツキ</t>
    </rPh>
    <phoneticPr fontId="1"/>
  </si>
  <si>
    <t>田中</t>
    <rPh sb="0" eb="2">
      <t>タナカ</t>
    </rPh>
    <phoneticPr fontId="1"/>
  </si>
  <si>
    <t>南帆</t>
    <rPh sb="0" eb="1">
      <t>ミナミ</t>
    </rPh>
    <rPh sb="1" eb="2">
      <t>ホ</t>
    </rPh>
    <phoneticPr fontId="1"/>
  </si>
  <si>
    <t>ﾐﾅﾎ</t>
  </si>
  <si>
    <t>Minaho</t>
  </si>
  <si>
    <t>2010.10.12</t>
  </si>
  <si>
    <t>縄田</t>
    <rPh sb="0" eb="2">
      <t>ナワタ</t>
    </rPh>
    <phoneticPr fontId="1"/>
  </si>
  <si>
    <t>莉子</t>
    <rPh sb="0" eb="2">
      <t>リコ</t>
    </rPh>
    <phoneticPr fontId="1"/>
  </si>
  <si>
    <t>ﾅﾜﾀ</t>
  </si>
  <si>
    <t>NAWATA</t>
  </si>
  <si>
    <t>平木</t>
    <rPh sb="0" eb="2">
      <t>ヒラキ</t>
    </rPh>
    <phoneticPr fontId="1"/>
  </si>
  <si>
    <t>絢</t>
    <rPh sb="0" eb="1">
      <t>アヤ</t>
    </rPh>
    <phoneticPr fontId="1"/>
  </si>
  <si>
    <t>綾</t>
    <rPh sb="0" eb="1">
      <t>アヤ</t>
    </rPh>
    <phoneticPr fontId="1"/>
  </si>
  <si>
    <t>2010.12.6</t>
  </si>
  <si>
    <t>三宅</t>
    <rPh sb="0" eb="2">
      <t>ミヤケ</t>
    </rPh>
    <phoneticPr fontId="1"/>
  </si>
  <si>
    <t>悠月</t>
    <rPh sb="0" eb="1">
      <t>ユウ</t>
    </rPh>
    <rPh sb="1" eb="2">
      <t>ツキ</t>
    </rPh>
    <phoneticPr fontId="1"/>
  </si>
  <si>
    <t>ﾕﾂｷ</t>
  </si>
  <si>
    <t>Yutsuki</t>
  </si>
  <si>
    <t>山中</t>
    <rPh sb="0" eb="2">
      <t>ヤマナカ</t>
    </rPh>
    <phoneticPr fontId="1"/>
  </si>
  <si>
    <t>沙英</t>
    <rPh sb="0" eb="2">
      <t>サエ</t>
    </rPh>
    <phoneticPr fontId="1"/>
  </si>
  <si>
    <t>渡邉</t>
    <rPh sb="0" eb="2">
      <t>ワタナベ</t>
    </rPh>
    <phoneticPr fontId="1"/>
  </si>
  <si>
    <t>彩未</t>
    <rPh sb="0" eb="1">
      <t>アヤ</t>
    </rPh>
    <rPh sb="1" eb="2">
      <t>ミ</t>
    </rPh>
    <phoneticPr fontId="1"/>
  </si>
  <si>
    <t>2010.10.11</t>
  </si>
  <si>
    <t>知音</t>
    <rPh sb="0" eb="1">
      <t>チ</t>
    </rPh>
    <rPh sb="1" eb="2">
      <t>オト</t>
    </rPh>
    <phoneticPr fontId="2"/>
  </si>
  <si>
    <t>ﾁﾉﾈ</t>
  </si>
  <si>
    <t>Chinone</t>
  </si>
  <si>
    <t>2011.3.5</t>
  </si>
  <si>
    <t>桃央子</t>
    <rPh sb="0" eb="1">
      <t>モモ</t>
    </rPh>
    <rPh sb="1" eb="3">
      <t>ヨウコ</t>
    </rPh>
    <phoneticPr fontId="2"/>
  </si>
  <si>
    <t>2009.11.12</t>
  </si>
  <si>
    <t>清原</t>
    <rPh sb="0" eb="2">
      <t>キヨハラ</t>
    </rPh>
    <phoneticPr fontId="2"/>
  </si>
  <si>
    <t>ｷﾖﾊﾗ</t>
  </si>
  <si>
    <t>KIYOHARA</t>
  </si>
  <si>
    <t>杉山</t>
    <rPh sb="0" eb="2">
      <t>スギヤマ</t>
    </rPh>
    <phoneticPr fontId="2"/>
  </si>
  <si>
    <t>凜真</t>
  </si>
  <si>
    <t>宮嵜</t>
    <rPh sb="0" eb="2">
      <t>ミヤザキ</t>
    </rPh>
    <phoneticPr fontId="2"/>
  </si>
  <si>
    <t>石野</t>
    <rPh sb="0" eb="2">
      <t>イシノ</t>
    </rPh>
    <phoneticPr fontId="2"/>
  </si>
  <si>
    <t>ISHINO</t>
  </si>
  <si>
    <t>小中</t>
    <rPh sb="0" eb="2">
      <t>コナカ</t>
    </rPh>
    <phoneticPr fontId="2"/>
  </si>
  <si>
    <t>萌杏奈</t>
    <rPh sb="0" eb="1">
      <t>モ</t>
    </rPh>
    <rPh sb="1" eb="2">
      <t>アン</t>
    </rPh>
    <rPh sb="2" eb="3">
      <t>ナ</t>
    </rPh>
    <phoneticPr fontId="2"/>
  </si>
  <si>
    <t>ｺﾅｶ</t>
  </si>
  <si>
    <t>ﾓｱﾅ</t>
  </si>
  <si>
    <t>KONAKA</t>
  </si>
  <si>
    <t>Moana</t>
  </si>
  <si>
    <t>谷</t>
    <rPh sb="0" eb="1">
      <t>タニ</t>
    </rPh>
    <phoneticPr fontId="2"/>
  </si>
  <si>
    <t>侑衣菜</t>
    <rPh sb="0" eb="1">
      <t>ユウ</t>
    </rPh>
    <rPh sb="1" eb="2">
      <t>イ</t>
    </rPh>
    <rPh sb="2" eb="3">
      <t>ナ</t>
    </rPh>
    <phoneticPr fontId="2"/>
  </si>
  <si>
    <t>2010.4.16</t>
  </si>
  <si>
    <t>千穂</t>
    <rPh sb="0" eb="2">
      <t>チホ</t>
    </rPh>
    <phoneticPr fontId="2"/>
  </si>
  <si>
    <t>平方</t>
    <rPh sb="0" eb="2">
      <t>ヒラカタ</t>
    </rPh>
    <phoneticPr fontId="2"/>
  </si>
  <si>
    <t>花穏</t>
    <rPh sb="0" eb="1">
      <t>ハナ</t>
    </rPh>
    <rPh sb="1" eb="2">
      <t>オン</t>
    </rPh>
    <phoneticPr fontId="2"/>
  </si>
  <si>
    <t>ﾋﾗｶﾀ</t>
  </si>
  <si>
    <t>HIRAKATA</t>
  </si>
  <si>
    <t>新入部員等，氏名が表示されない場合は日出学園の竹村までメール　　　　　</t>
    <phoneticPr fontId="1"/>
  </si>
  <si>
    <t>（k_takemura@hinode.ed.jp）にてお問い合わせ下さい。　　　　　　　　　</t>
    <rPh sb="28" eb="29">
      <t>ト</t>
    </rPh>
    <rPh sb="30" eb="31">
      <t>ア</t>
    </rPh>
    <rPh sb="33" eb="34">
      <t>クダ</t>
    </rPh>
    <phoneticPr fontId="1"/>
  </si>
  <si>
    <t>中</t>
  </si>
  <si>
    <t>1年</t>
    <phoneticPr fontId="1"/>
  </si>
  <si>
    <t>2年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</si>
</sst>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6" fillId="0" borderId="5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14" fontId="7" fillId="0" borderId="0" xfId="0" applyNumberFormat="1" applyFont="1">
      <alignment vertical="center"/>
    </xf>
    <xf numFmtId="14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4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9" fontId="7" fillId="0" borderId="3" xfId="0" applyNumberFormat="1" applyFont="1" applyBorder="1" applyAlignment="1" applyProtection="1">
      <alignment horizontal="center" vertical="center" shrinkToFit="1"/>
      <protection locked="0"/>
    </xf>
    <xf numFmtId="179" fontId="7" fillId="0" borderId="11" xfId="0" applyNumberFormat="1" applyFont="1" applyBorder="1" applyAlignment="1" applyProtection="1">
      <alignment horizontal="center" vertical="center" shrinkToFit="1"/>
      <protection locked="0"/>
    </xf>
    <xf numFmtId="179" fontId="7" fillId="0" borderId="2" xfId="0" applyNumberFormat="1" applyFont="1" applyBorder="1" applyAlignment="1" applyProtection="1">
      <alignment horizontal="center" vertical="center" shrinkToFit="1"/>
      <protection locked="0"/>
    </xf>
    <xf numFmtId="179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Continuous" vertical="center"/>
      <protection locked="0"/>
    </xf>
    <xf numFmtId="0" fontId="7" fillId="0" borderId="20" xfId="0" applyFont="1" applyBorder="1" applyAlignment="1" applyProtection="1">
      <alignment horizontal="centerContinuous" vertical="center"/>
      <protection locked="0"/>
    </xf>
    <xf numFmtId="0" fontId="7" fillId="0" borderId="18" xfId="0" applyFont="1" applyBorder="1" applyAlignment="1" applyProtection="1">
      <alignment horizontal="centerContinuous" vertical="center"/>
      <protection locked="0"/>
    </xf>
    <xf numFmtId="0" fontId="7" fillId="0" borderId="21" xfId="0" applyFont="1" applyBorder="1" applyAlignment="1" applyProtection="1">
      <alignment horizontal="centerContinuous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178" fontId="7" fillId="0" borderId="3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180" fontId="7" fillId="0" borderId="31" xfId="0" applyNumberFormat="1" applyFont="1" applyBorder="1" applyAlignment="1" applyProtection="1">
      <alignment horizontal="center" vertical="center" shrinkToFit="1"/>
      <protection locked="0"/>
    </xf>
    <xf numFmtId="179" fontId="7" fillId="0" borderId="31" xfId="0" applyNumberFormat="1" applyFont="1" applyBorder="1" applyAlignment="1" applyProtection="1">
      <alignment horizontal="center" vertical="center" shrinkToFit="1"/>
      <protection locked="0"/>
    </xf>
    <xf numFmtId="179" fontId="7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8" fontId="7" fillId="0" borderId="35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79" fontId="7" fillId="0" borderId="35" xfId="0" applyNumberFormat="1" applyFont="1" applyBorder="1" applyAlignment="1" applyProtection="1">
      <alignment horizontal="center" vertical="center" shrinkToFit="1"/>
      <protection locked="0"/>
    </xf>
    <xf numFmtId="179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178" fontId="7" fillId="0" borderId="42" xfId="0" applyNumberFormat="1" applyFont="1" applyBorder="1" applyAlignment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179" fontId="7" fillId="0" borderId="42" xfId="0" applyNumberFormat="1" applyFont="1" applyBorder="1" applyAlignment="1" applyProtection="1">
      <alignment horizontal="center" vertical="center" shrinkToFit="1"/>
      <protection locked="0"/>
    </xf>
    <xf numFmtId="179" fontId="7" fillId="0" borderId="44" xfId="0" applyNumberFormat="1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180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178" fontId="7" fillId="0" borderId="48" xfId="0" applyNumberFormat="1" applyFont="1" applyBorder="1" applyAlignment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179" fontId="7" fillId="0" borderId="48" xfId="0" applyNumberFormat="1" applyFont="1" applyBorder="1" applyAlignment="1" applyProtection="1">
      <alignment horizontal="center" vertical="center" shrinkToFit="1"/>
      <protection locked="0"/>
    </xf>
    <xf numFmtId="179" fontId="7" fillId="0" borderId="50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178" fontId="7" fillId="0" borderId="0" xfId="0" applyNumberFormat="1" applyFont="1" applyAlignment="1">
      <alignment horizontal="center" vertical="center" shrinkToFit="1"/>
    </xf>
    <xf numFmtId="179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Continuous" vertical="center"/>
      <protection locked="0"/>
    </xf>
    <xf numFmtId="0" fontId="7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Continuous" vertical="center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Continuous" vertical="center"/>
      <protection locked="0"/>
    </xf>
    <xf numFmtId="0" fontId="7" fillId="0" borderId="57" xfId="0" applyFont="1" applyBorder="1" applyAlignment="1">
      <alignment horizontal="centerContinuous" vertical="center"/>
    </xf>
    <xf numFmtId="0" fontId="7" fillId="0" borderId="58" xfId="0" applyFont="1" applyBorder="1" applyAlignment="1">
      <alignment horizontal="centerContinuous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Continuous" vertical="center"/>
      <protection locked="0"/>
    </xf>
    <xf numFmtId="0" fontId="7" fillId="0" borderId="26" xfId="0" applyFont="1" applyBorder="1" applyAlignment="1">
      <alignment horizontal="centerContinuous" vertical="center"/>
    </xf>
    <xf numFmtId="179" fontId="7" fillId="0" borderId="60" xfId="0" applyNumberFormat="1" applyFont="1" applyBorder="1" applyAlignment="1" applyProtection="1">
      <alignment horizontal="center" vertical="center" shrinkToFit="1"/>
      <protection locked="0"/>
    </xf>
    <xf numFmtId="179" fontId="7" fillId="0" borderId="61" xfId="0" applyNumberFormat="1" applyFont="1" applyBorder="1" applyAlignment="1" applyProtection="1">
      <alignment horizontal="center" vertical="center" shrinkToFit="1"/>
      <protection locked="0"/>
    </xf>
    <xf numFmtId="179" fontId="7" fillId="0" borderId="62" xfId="0" applyNumberFormat="1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Continuous" vertical="center"/>
    </xf>
    <xf numFmtId="0" fontId="6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8" fillId="5" borderId="76" xfId="0" applyFont="1" applyFill="1" applyBorder="1" applyAlignment="1">
      <alignment horizontal="centerContinuous" vertical="center"/>
    </xf>
    <xf numFmtId="0" fontId="8" fillId="5" borderId="77" xfId="0" applyFont="1" applyFill="1" applyBorder="1" applyAlignment="1">
      <alignment horizontal="centerContinuous" vertical="center"/>
    </xf>
    <xf numFmtId="0" fontId="8" fillId="5" borderId="78" xfId="0" applyFont="1" applyFill="1" applyBorder="1" applyAlignment="1">
      <alignment horizontal="centerContinuous" vertical="center"/>
    </xf>
    <xf numFmtId="0" fontId="10" fillId="5" borderId="79" xfId="0" applyFont="1" applyFill="1" applyBorder="1" applyAlignment="1">
      <alignment horizontal="centerContinuous" vertical="center"/>
    </xf>
    <xf numFmtId="0" fontId="8" fillId="5" borderId="80" xfId="0" applyFont="1" applyFill="1" applyBorder="1" applyAlignment="1">
      <alignment horizontal="centerContinuous" vertical="center"/>
    </xf>
    <xf numFmtId="0" fontId="8" fillId="5" borderId="81" xfId="0" applyFont="1" applyFill="1" applyBorder="1" applyAlignment="1">
      <alignment horizontal="centerContinuous" vertical="center"/>
    </xf>
    <xf numFmtId="0" fontId="7" fillId="0" borderId="62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centerContinuous" vertical="center"/>
    </xf>
    <xf numFmtId="0" fontId="8" fillId="5" borderId="83" xfId="0" applyFont="1" applyFill="1" applyBorder="1" applyAlignment="1">
      <alignment horizontal="centerContinuous" vertical="center"/>
    </xf>
    <xf numFmtId="0" fontId="10" fillId="5" borderId="82" xfId="0" applyFont="1" applyFill="1" applyBorder="1" applyAlignment="1">
      <alignment horizontal="centerContinuous" vertical="center"/>
    </xf>
    <xf numFmtId="0" fontId="6" fillId="0" borderId="7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28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66FFFF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66FFFF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1B2D5556-128C-48E8-8FD6-54B3B18740D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4B7119C-330B-4DF2-B10B-8C0B7A384F48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8EA4C246-6F85-43B0-88E8-7BB614DFB0C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616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C85346C-B292-48FE-88E7-FA9E51D21F6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40EE2FCA-5683-4660-A81E-A105D99E9707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FA9E9E1C-EC0E-4149-A256-6C66425F687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7593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7</xdr:row>
      <xdr:rowOff>75717</xdr:rowOff>
    </xdr:from>
    <xdr:to>
      <xdr:col>10</xdr:col>
      <xdr:colOff>617220</xdr:colOff>
      <xdr:row>16</xdr:row>
      <xdr:rowOff>152399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8EAF383-3C0A-0147-4317-215B86242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9" t="32893" r="46246" b="39623"/>
        <a:stretch/>
      </xdr:blipFill>
      <xdr:spPr>
        <a:xfrm>
          <a:off x="213360" y="1241577"/>
          <a:ext cx="7109460" cy="2134082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15</xdr:row>
      <xdr:rowOff>7620</xdr:rowOff>
    </xdr:from>
    <xdr:to>
      <xdr:col>3</xdr:col>
      <xdr:colOff>0</xdr:colOff>
      <xdr:row>17</xdr:row>
      <xdr:rowOff>191660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7519A4C-0974-4729-BEDA-14B6F8A34374}"/>
            </a:ext>
          </a:extLst>
        </xdr:cNvPr>
        <xdr:cNvSpPr/>
      </xdr:nvSpPr>
      <xdr:spPr>
        <a:xfrm>
          <a:off x="99060" y="3002280"/>
          <a:ext cx="1912620" cy="641240"/>
        </a:xfrm>
        <a:prstGeom prst="wedgeRoundRectCallout">
          <a:avLst>
            <a:gd name="adj1" fmla="val 42838"/>
            <a:gd name="adj2" fmla="val -7542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AB</a:t>
          </a:r>
          <a:r>
            <a:rPr kumimoji="1" lang="ja-JP" altLang="en-US" sz="900">
              <a:solidFill>
                <a:sysClr val="windowText" lastClr="000000"/>
              </a:solidFill>
            </a:rPr>
            <a:t>のナンバーを入力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（出場資格が無い選手が入力されると，氏名学年が赤く表示されます）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83820</xdr:colOff>
      <xdr:row>15</xdr:row>
      <xdr:rowOff>0</xdr:rowOff>
    </xdr:from>
    <xdr:to>
      <xdr:col>5</xdr:col>
      <xdr:colOff>259080</xdr:colOff>
      <xdr:row>18</xdr:row>
      <xdr:rowOff>169186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C6637E0-F739-4393-B458-34C458C8ECBB}"/>
            </a:ext>
          </a:extLst>
        </xdr:cNvPr>
        <xdr:cNvSpPr/>
      </xdr:nvSpPr>
      <xdr:spPr>
        <a:xfrm>
          <a:off x="2095500" y="2994660"/>
          <a:ext cx="1516380" cy="854986"/>
        </a:xfrm>
        <a:prstGeom prst="wedgeRoundRectCallout">
          <a:avLst>
            <a:gd name="adj1" fmla="val 32289"/>
            <a:gd name="adj2" fmla="val -721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400</a:t>
          </a:r>
          <a:r>
            <a:rPr kumimoji="1" lang="ja-JP" altLang="en-US" sz="900">
              <a:solidFill>
                <a:sysClr val="windowText" lastClr="000000"/>
              </a:solidFill>
            </a:rPr>
            <a:t>ｍ以上は分を入力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0</a:t>
          </a:r>
          <a:r>
            <a:rPr kumimoji="1" lang="ja-JP" altLang="en-US" sz="900">
              <a:solidFill>
                <a:sysClr val="windowText" lastClr="000000"/>
              </a:solidFill>
            </a:rPr>
            <a:t>分台は省略可）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400</a:t>
          </a:r>
          <a:r>
            <a:rPr kumimoji="1" lang="ja-JP" altLang="en-US" sz="900">
              <a:solidFill>
                <a:sysClr val="windowText" lastClr="000000"/>
              </a:solidFill>
            </a:rPr>
            <a:t>ｍ未満およびフィールドは入力しない</a:t>
          </a:r>
        </a:p>
      </xdr:txBody>
    </xdr:sp>
    <xdr:clientData/>
  </xdr:twoCellAnchor>
  <xdr:twoCellAnchor>
    <xdr:from>
      <xdr:col>3</xdr:col>
      <xdr:colOff>563880</xdr:colOff>
      <xdr:row>9</xdr:row>
      <xdr:rowOff>160020</xdr:rowOff>
    </xdr:from>
    <xdr:to>
      <xdr:col>5</xdr:col>
      <xdr:colOff>114300</xdr:colOff>
      <xdr:row>12</xdr:row>
      <xdr:rowOff>115460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21913F6-544A-47D0-BB6B-EC03E42FEDEB}"/>
            </a:ext>
          </a:extLst>
        </xdr:cNvPr>
        <xdr:cNvSpPr/>
      </xdr:nvSpPr>
      <xdr:spPr>
        <a:xfrm>
          <a:off x="2575560" y="1783080"/>
          <a:ext cx="891540" cy="641240"/>
        </a:xfrm>
        <a:prstGeom prst="wedgeRoundRectCallout">
          <a:avLst>
            <a:gd name="adj1" fmla="val 53249"/>
            <a:gd name="adj2" fmla="val 6438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トラックは秒，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フィールドはｍ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の記録を入力</a:t>
          </a:r>
        </a:p>
      </xdr:txBody>
    </xdr:sp>
    <xdr:clientData/>
  </xdr:twoCellAnchor>
  <xdr:twoCellAnchor>
    <xdr:from>
      <xdr:col>5</xdr:col>
      <xdr:colOff>457200</xdr:colOff>
      <xdr:row>14</xdr:row>
      <xdr:rowOff>213360</xdr:rowOff>
    </xdr:from>
    <xdr:to>
      <xdr:col>7</xdr:col>
      <xdr:colOff>586740</xdr:colOff>
      <xdr:row>17</xdr:row>
      <xdr:rowOff>168800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EF12D64-2BBC-4A60-B992-292A4762DA5B}"/>
            </a:ext>
          </a:extLst>
        </xdr:cNvPr>
        <xdr:cNvSpPr/>
      </xdr:nvSpPr>
      <xdr:spPr>
        <a:xfrm>
          <a:off x="3810000" y="2979420"/>
          <a:ext cx="1470660" cy="641240"/>
        </a:xfrm>
        <a:prstGeom prst="wedgeRoundRectCallout">
          <a:avLst>
            <a:gd name="adj1" fmla="val -44160"/>
            <a:gd name="adj2" fmla="val -7108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トラックは</a:t>
          </a:r>
          <a:r>
            <a:rPr kumimoji="1" lang="en-US" altLang="ja-JP" sz="900">
              <a:solidFill>
                <a:sysClr val="windowText" lastClr="000000"/>
              </a:solidFill>
            </a:rPr>
            <a:t>1/100</a:t>
          </a:r>
          <a:r>
            <a:rPr kumimoji="1" lang="ja-JP" altLang="en-US" sz="900">
              <a:solidFill>
                <a:sysClr val="windowText" lastClr="000000"/>
              </a:solidFill>
            </a:rPr>
            <a:t>秒の</a:t>
          </a:r>
          <a:r>
            <a:rPr kumimoji="1" lang="en-US" altLang="ja-JP" sz="900">
              <a:solidFill>
                <a:sysClr val="windowText" lastClr="000000"/>
              </a:solidFill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</a:rPr>
            <a:t>けた，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フィールドはｃｍ，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混成は得点の記録を入力</a:t>
          </a:r>
        </a:p>
      </xdr:txBody>
    </xdr:sp>
    <xdr:clientData/>
  </xdr:twoCellAnchor>
  <xdr:twoCellAnchor>
    <xdr:from>
      <xdr:col>0</xdr:col>
      <xdr:colOff>106680</xdr:colOff>
      <xdr:row>21</xdr:row>
      <xdr:rowOff>60960</xdr:rowOff>
    </xdr:from>
    <xdr:to>
      <xdr:col>10</xdr:col>
      <xdr:colOff>617220</xdr:colOff>
      <xdr:row>32</xdr:row>
      <xdr:rowOff>15238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5ADD0FC5-9E95-EA08-8A3B-3C032A02EDAC}"/>
            </a:ext>
          </a:extLst>
        </xdr:cNvPr>
        <xdr:cNvGrpSpPr/>
      </xdr:nvGrpSpPr>
      <xdr:grpSpPr>
        <a:xfrm>
          <a:off x="106680" y="4884420"/>
          <a:ext cx="7216140" cy="2468878"/>
          <a:chOff x="106680" y="4427220"/>
          <a:chExt cx="7216140" cy="2468878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A5D76B69-7729-9D8F-A7FA-F256FD1AC09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936" t="50729" r="46244" b="18361"/>
          <a:stretch/>
        </xdr:blipFill>
        <xdr:spPr>
          <a:xfrm>
            <a:off x="106680" y="4427220"/>
            <a:ext cx="7216140" cy="2468878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4107180" y="5082540"/>
            <a:ext cx="2316480" cy="274320"/>
          </a:xfrm>
          <a:prstGeom prst="wedgeRoundRectCallout">
            <a:avLst>
              <a:gd name="adj1" fmla="val 2037"/>
              <a:gd name="adj2" fmla="val 111264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2-08-01T07:47:45.32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2-08-01T07:48:16.995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1"/>
  <sheetViews>
    <sheetView topLeftCell="A24" workbookViewId="0">
      <selection activeCell="A32" sqref="A32:N32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304</v>
      </c>
      <c r="N1" t="s">
        <v>305</v>
      </c>
    </row>
    <row r="2" spans="1:14" x14ac:dyDescent="0.45">
      <c r="A2">
        <v>1</v>
      </c>
      <c r="B2">
        <v>2</v>
      </c>
      <c r="C2">
        <v>1</v>
      </c>
      <c r="D2">
        <v>1</v>
      </c>
      <c r="E2" t="s">
        <v>570</v>
      </c>
      <c r="F2" t="s">
        <v>571</v>
      </c>
      <c r="G2" t="s">
        <v>570</v>
      </c>
      <c r="H2" t="s">
        <v>12</v>
      </c>
      <c r="K2">
        <v>0</v>
      </c>
      <c r="L2">
        <v>0</v>
      </c>
      <c r="M2">
        <v>1</v>
      </c>
      <c r="N2" t="s">
        <v>306</v>
      </c>
    </row>
    <row r="3" spans="1:14" x14ac:dyDescent="0.45">
      <c r="A3">
        <v>2</v>
      </c>
      <c r="B3">
        <v>3</v>
      </c>
      <c r="C3">
        <v>1</v>
      </c>
      <c r="D3">
        <v>1</v>
      </c>
      <c r="E3" t="s">
        <v>540</v>
      </c>
      <c r="F3" t="s">
        <v>541</v>
      </c>
      <c r="G3" t="s">
        <v>540</v>
      </c>
      <c r="H3" t="s">
        <v>12</v>
      </c>
      <c r="K3">
        <v>0</v>
      </c>
      <c r="L3">
        <v>0</v>
      </c>
      <c r="M3">
        <v>1</v>
      </c>
      <c r="N3" t="s">
        <v>306</v>
      </c>
    </row>
    <row r="4" spans="1:14" x14ac:dyDescent="0.45">
      <c r="A4">
        <v>3</v>
      </c>
      <c r="B4">
        <v>4</v>
      </c>
      <c r="C4">
        <v>1</v>
      </c>
      <c r="D4">
        <v>1</v>
      </c>
      <c r="E4" t="s">
        <v>542</v>
      </c>
      <c r="F4" t="s">
        <v>543</v>
      </c>
      <c r="G4" t="s">
        <v>542</v>
      </c>
      <c r="H4" t="s">
        <v>12</v>
      </c>
      <c r="K4">
        <v>0</v>
      </c>
      <c r="L4">
        <v>0</v>
      </c>
      <c r="M4">
        <v>2</v>
      </c>
      <c r="N4" t="s">
        <v>306</v>
      </c>
    </row>
    <row r="5" spans="1:14" x14ac:dyDescent="0.45">
      <c r="A5">
        <v>4</v>
      </c>
      <c r="B5">
        <v>5</v>
      </c>
      <c r="C5">
        <v>1</v>
      </c>
      <c r="D5">
        <v>1</v>
      </c>
      <c r="E5" t="s">
        <v>544</v>
      </c>
      <c r="F5" t="s">
        <v>545</v>
      </c>
      <c r="G5" t="s">
        <v>544</v>
      </c>
      <c r="H5" t="s">
        <v>12</v>
      </c>
      <c r="K5">
        <v>0</v>
      </c>
      <c r="L5">
        <v>0</v>
      </c>
      <c r="M5">
        <v>2</v>
      </c>
      <c r="N5" t="s">
        <v>306</v>
      </c>
    </row>
    <row r="6" spans="1:14" x14ac:dyDescent="0.45">
      <c r="A6">
        <v>5</v>
      </c>
      <c r="B6">
        <v>7</v>
      </c>
      <c r="C6">
        <v>1</v>
      </c>
      <c r="D6">
        <v>1</v>
      </c>
      <c r="E6" t="s">
        <v>546</v>
      </c>
      <c r="F6" t="s">
        <v>547</v>
      </c>
      <c r="G6" t="s">
        <v>546</v>
      </c>
      <c r="H6" t="s">
        <v>12</v>
      </c>
      <c r="K6">
        <v>0</v>
      </c>
      <c r="L6">
        <v>0</v>
      </c>
      <c r="M6">
        <v>2</v>
      </c>
      <c r="N6" t="s">
        <v>306</v>
      </c>
    </row>
    <row r="7" spans="1:14" x14ac:dyDescent="0.45">
      <c r="A7">
        <v>6</v>
      </c>
      <c r="B7">
        <v>8</v>
      </c>
      <c r="C7">
        <v>1</v>
      </c>
      <c r="D7">
        <v>3</v>
      </c>
      <c r="E7" t="s">
        <v>572</v>
      </c>
      <c r="F7" t="s">
        <v>573</v>
      </c>
      <c r="G7" t="s">
        <v>572</v>
      </c>
      <c r="H7" t="s">
        <v>548</v>
      </c>
      <c r="K7">
        <v>0</v>
      </c>
      <c r="L7">
        <v>0</v>
      </c>
      <c r="M7">
        <v>2</v>
      </c>
      <c r="N7" t="s">
        <v>306</v>
      </c>
    </row>
    <row r="8" spans="1:14" x14ac:dyDescent="0.45">
      <c r="A8">
        <v>7</v>
      </c>
      <c r="B8">
        <v>17</v>
      </c>
      <c r="C8">
        <v>15</v>
      </c>
      <c r="D8">
        <v>1</v>
      </c>
      <c r="E8" t="s">
        <v>574</v>
      </c>
      <c r="F8" t="s">
        <v>395</v>
      </c>
      <c r="G8" t="s">
        <v>394</v>
      </c>
      <c r="H8" t="s">
        <v>12</v>
      </c>
      <c r="K8">
        <v>0</v>
      </c>
      <c r="L8">
        <v>0</v>
      </c>
      <c r="M8">
        <v>1</v>
      </c>
      <c r="N8" t="s">
        <v>306</v>
      </c>
    </row>
    <row r="9" spans="1:14" x14ac:dyDescent="0.45">
      <c r="A9">
        <v>8</v>
      </c>
      <c r="B9">
        <v>19</v>
      </c>
      <c r="C9">
        <v>1</v>
      </c>
      <c r="D9">
        <v>1</v>
      </c>
      <c r="E9" t="s">
        <v>575</v>
      </c>
      <c r="F9" t="s">
        <v>576</v>
      </c>
      <c r="G9" t="s">
        <v>577</v>
      </c>
      <c r="H9" t="s">
        <v>12</v>
      </c>
      <c r="K9">
        <v>0</v>
      </c>
      <c r="L9">
        <v>0</v>
      </c>
      <c r="M9">
        <v>1</v>
      </c>
      <c r="N9" t="s">
        <v>306</v>
      </c>
    </row>
    <row r="10" spans="1:14" x14ac:dyDescent="0.45">
      <c r="A10">
        <v>9</v>
      </c>
      <c r="B10">
        <v>30</v>
      </c>
      <c r="C10">
        <v>1</v>
      </c>
      <c r="D10">
        <v>1</v>
      </c>
      <c r="E10" t="s">
        <v>549</v>
      </c>
      <c r="F10" t="s">
        <v>550</v>
      </c>
      <c r="G10" t="s">
        <v>549</v>
      </c>
      <c r="H10" t="s">
        <v>12</v>
      </c>
      <c r="K10">
        <v>0</v>
      </c>
      <c r="L10">
        <v>0</v>
      </c>
      <c r="M10">
        <v>2</v>
      </c>
      <c r="N10" t="s">
        <v>306</v>
      </c>
    </row>
    <row r="11" spans="1:14" x14ac:dyDescent="0.45">
      <c r="A11">
        <v>10</v>
      </c>
      <c r="B11">
        <v>34</v>
      </c>
      <c r="C11">
        <v>15</v>
      </c>
      <c r="D11">
        <v>1</v>
      </c>
      <c r="E11" t="s">
        <v>396</v>
      </c>
      <c r="F11" t="s">
        <v>397</v>
      </c>
      <c r="G11" t="s">
        <v>396</v>
      </c>
      <c r="H11" t="s">
        <v>12</v>
      </c>
      <c r="K11">
        <v>0</v>
      </c>
      <c r="L11">
        <v>0</v>
      </c>
      <c r="M11">
        <v>1</v>
      </c>
      <c r="N11" t="s">
        <v>306</v>
      </c>
    </row>
    <row r="12" spans="1:14" x14ac:dyDescent="0.45">
      <c r="A12">
        <v>11</v>
      </c>
      <c r="B12">
        <v>34</v>
      </c>
      <c r="C12">
        <v>1</v>
      </c>
      <c r="D12">
        <v>1</v>
      </c>
      <c r="E12" t="s">
        <v>578</v>
      </c>
      <c r="F12" t="s">
        <v>579</v>
      </c>
      <c r="G12" t="s">
        <v>578</v>
      </c>
      <c r="H12" t="s">
        <v>12</v>
      </c>
      <c r="K12">
        <v>0</v>
      </c>
      <c r="L12">
        <v>0</v>
      </c>
      <c r="M12">
        <v>1</v>
      </c>
      <c r="N12" t="s">
        <v>306</v>
      </c>
    </row>
    <row r="13" spans="1:14" x14ac:dyDescent="0.45">
      <c r="A13">
        <v>12</v>
      </c>
      <c r="B13">
        <v>36</v>
      </c>
      <c r="C13">
        <v>15</v>
      </c>
      <c r="D13">
        <v>1</v>
      </c>
      <c r="E13" t="s">
        <v>398</v>
      </c>
      <c r="F13" t="s">
        <v>399</v>
      </c>
      <c r="G13" t="s">
        <v>398</v>
      </c>
      <c r="H13" t="s">
        <v>12</v>
      </c>
      <c r="K13">
        <v>0</v>
      </c>
      <c r="L13">
        <v>0</v>
      </c>
      <c r="M13">
        <v>1</v>
      </c>
      <c r="N13" t="s">
        <v>306</v>
      </c>
    </row>
    <row r="14" spans="1:14" x14ac:dyDescent="0.45">
      <c r="A14">
        <v>13</v>
      </c>
      <c r="B14">
        <v>36</v>
      </c>
      <c r="C14">
        <v>1</v>
      </c>
      <c r="D14">
        <v>1</v>
      </c>
      <c r="E14" t="s">
        <v>580</v>
      </c>
      <c r="F14" t="s">
        <v>581</v>
      </c>
      <c r="G14" t="s">
        <v>580</v>
      </c>
      <c r="H14" t="s">
        <v>12</v>
      </c>
      <c r="K14">
        <v>0</v>
      </c>
      <c r="L14">
        <v>0</v>
      </c>
      <c r="M14">
        <v>1</v>
      </c>
      <c r="N14" t="s">
        <v>306</v>
      </c>
    </row>
    <row r="15" spans="1:14" x14ac:dyDescent="0.45">
      <c r="A15">
        <v>14</v>
      </c>
      <c r="B15">
        <v>40</v>
      </c>
      <c r="C15">
        <v>15</v>
      </c>
      <c r="D15">
        <v>1</v>
      </c>
      <c r="E15" t="s">
        <v>582</v>
      </c>
      <c r="F15" t="s">
        <v>583</v>
      </c>
      <c r="G15" t="s">
        <v>584</v>
      </c>
      <c r="H15" t="s">
        <v>12</v>
      </c>
      <c r="K15">
        <v>0</v>
      </c>
      <c r="L15">
        <v>0</v>
      </c>
      <c r="M15">
        <v>1</v>
      </c>
      <c r="N15" t="s">
        <v>306</v>
      </c>
    </row>
    <row r="16" spans="1:14" x14ac:dyDescent="0.45">
      <c r="A16">
        <v>15</v>
      </c>
      <c r="B16">
        <v>42</v>
      </c>
      <c r="C16">
        <v>10</v>
      </c>
      <c r="D16">
        <v>1</v>
      </c>
      <c r="E16" t="s">
        <v>585</v>
      </c>
      <c r="F16" t="s">
        <v>409</v>
      </c>
      <c r="G16" t="s">
        <v>408</v>
      </c>
      <c r="H16" t="s">
        <v>12</v>
      </c>
      <c r="K16">
        <v>0</v>
      </c>
      <c r="L16">
        <v>0</v>
      </c>
      <c r="M16">
        <v>1</v>
      </c>
      <c r="N16" t="s">
        <v>306</v>
      </c>
    </row>
    <row r="17" spans="1:14" x14ac:dyDescent="0.45">
      <c r="A17">
        <v>16</v>
      </c>
      <c r="B17">
        <v>43</v>
      </c>
      <c r="C17">
        <v>2</v>
      </c>
      <c r="D17">
        <v>1</v>
      </c>
      <c r="E17" t="s">
        <v>586</v>
      </c>
      <c r="F17" t="s">
        <v>587</v>
      </c>
      <c r="G17" t="s">
        <v>588</v>
      </c>
      <c r="H17" t="s">
        <v>12</v>
      </c>
      <c r="K17">
        <v>0</v>
      </c>
      <c r="L17">
        <v>0</v>
      </c>
      <c r="M17">
        <v>1</v>
      </c>
      <c r="N17" t="s">
        <v>306</v>
      </c>
    </row>
    <row r="18" spans="1:14" x14ac:dyDescent="0.45">
      <c r="A18">
        <v>17</v>
      </c>
      <c r="B18">
        <v>2</v>
      </c>
      <c r="C18">
        <v>1</v>
      </c>
      <c r="D18">
        <v>2</v>
      </c>
      <c r="E18" t="s">
        <v>589</v>
      </c>
      <c r="F18" t="s">
        <v>590</v>
      </c>
      <c r="G18" t="s">
        <v>589</v>
      </c>
      <c r="H18" t="s">
        <v>13</v>
      </c>
      <c r="K18">
        <v>0</v>
      </c>
      <c r="L18">
        <v>0</v>
      </c>
      <c r="M18">
        <v>1</v>
      </c>
      <c r="N18" t="s">
        <v>306</v>
      </c>
    </row>
    <row r="19" spans="1:14" x14ac:dyDescent="0.45">
      <c r="A19">
        <v>18</v>
      </c>
      <c r="B19">
        <v>3</v>
      </c>
      <c r="C19">
        <v>1</v>
      </c>
      <c r="D19">
        <v>2</v>
      </c>
      <c r="E19" t="s">
        <v>551</v>
      </c>
      <c r="F19" t="s">
        <v>552</v>
      </c>
      <c r="G19" t="s">
        <v>551</v>
      </c>
      <c r="H19" t="s">
        <v>13</v>
      </c>
      <c r="K19">
        <v>0</v>
      </c>
      <c r="L19">
        <v>0</v>
      </c>
      <c r="M19">
        <v>1</v>
      </c>
      <c r="N19" t="s">
        <v>306</v>
      </c>
    </row>
    <row r="20" spans="1:14" x14ac:dyDescent="0.45">
      <c r="A20">
        <v>19</v>
      </c>
      <c r="B20">
        <v>4</v>
      </c>
      <c r="C20">
        <v>1</v>
      </c>
      <c r="D20">
        <v>2</v>
      </c>
      <c r="E20" t="s">
        <v>591</v>
      </c>
      <c r="F20" t="s">
        <v>592</v>
      </c>
      <c r="G20" t="s">
        <v>591</v>
      </c>
      <c r="H20" t="s">
        <v>13</v>
      </c>
      <c r="K20">
        <v>0</v>
      </c>
      <c r="L20">
        <v>0</v>
      </c>
      <c r="M20">
        <v>2</v>
      </c>
      <c r="N20" t="s">
        <v>306</v>
      </c>
    </row>
    <row r="21" spans="1:14" x14ac:dyDescent="0.45">
      <c r="A21">
        <v>20</v>
      </c>
      <c r="B21">
        <v>5</v>
      </c>
      <c r="C21">
        <v>1</v>
      </c>
      <c r="D21">
        <v>2</v>
      </c>
      <c r="E21" t="s">
        <v>553</v>
      </c>
      <c r="F21" t="s">
        <v>554</v>
      </c>
      <c r="G21" t="s">
        <v>553</v>
      </c>
      <c r="H21" t="s">
        <v>13</v>
      </c>
      <c r="K21">
        <v>0</v>
      </c>
      <c r="L21">
        <v>0</v>
      </c>
      <c r="M21">
        <v>2</v>
      </c>
      <c r="N21" t="s">
        <v>306</v>
      </c>
    </row>
    <row r="22" spans="1:14" x14ac:dyDescent="0.45">
      <c r="A22">
        <v>21</v>
      </c>
      <c r="B22">
        <v>7</v>
      </c>
      <c r="C22">
        <v>1</v>
      </c>
      <c r="D22">
        <v>2</v>
      </c>
      <c r="E22" t="s">
        <v>555</v>
      </c>
      <c r="F22" t="s">
        <v>556</v>
      </c>
      <c r="G22" t="s">
        <v>555</v>
      </c>
      <c r="H22" t="s">
        <v>13</v>
      </c>
      <c r="K22">
        <v>0</v>
      </c>
      <c r="L22">
        <v>0</v>
      </c>
      <c r="M22">
        <v>2</v>
      </c>
      <c r="N22" t="s">
        <v>306</v>
      </c>
    </row>
    <row r="23" spans="1:14" x14ac:dyDescent="0.45">
      <c r="A23">
        <v>22</v>
      </c>
      <c r="B23">
        <v>14</v>
      </c>
      <c r="C23">
        <v>15</v>
      </c>
      <c r="D23">
        <v>2</v>
      </c>
      <c r="E23" t="s">
        <v>593</v>
      </c>
      <c r="F23" t="s">
        <v>401</v>
      </c>
      <c r="G23" t="s">
        <v>400</v>
      </c>
      <c r="H23" t="s">
        <v>13</v>
      </c>
      <c r="K23">
        <v>0</v>
      </c>
      <c r="L23">
        <v>0</v>
      </c>
      <c r="M23">
        <v>1</v>
      </c>
      <c r="N23" t="s">
        <v>306</v>
      </c>
    </row>
    <row r="24" spans="1:14" x14ac:dyDescent="0.45">
      <c r="A24">
        <v>23</v>
      </c>
      <c r="B24">
        <v>15</v>
      </c>
      <c r="C24">
        <v>1</v>
      </c>
      <c r="D24">
        <v>2</v>
      </c>
      <c r="E24" t="s">
        <v>594</v>
      </c>
      <c r="F24" t="s">
        <v>595</v>
      </c>
      <c r="G24" t="s">
        <v>596</v>
      </c>
      <c r="H24" t="s">
        <v>13</v>
      </c>
      <c r="K24">
        <v>0</v>
      </c>
      <c r="L24">
        <v>0</v>
      </c>
      <c r="M24">
        <v>1</v>
      </c>
      <c r="N24" t="s">
        <v>306</v>
      </c>
    </row>
    <row r="25" spans="1:14" x14ac:dyDescent="0.45">
      <c r="A25">
        <v>24</v>
      </c>
      <c r="B25">
        <v>30</v>
      </c>
      <c r="C25">
        <v>1</v>
      </c>
      <c r="D25">
        <v>2</v>
      </c>
      <c r="E25" t="s">
        <v>557</v>
      </c>
      <c r="F25" t="s">
        <v>597</v>
      </c>
      <c r="G25" t="s">
        <v>598</v>
      </c>
      <c r="H25" t="s">
        <v>13</v>
      </c>
      <c r="K25">
        <v>0</v>
      </c>
      <c r="L25">
        <v>0</v>
      </c>
      <c r="M25">
        <v>2</v>
      </c>
      <c r="N25" t="s">
        <v>306</v>
      </c>
    </row>
    <row r="26" spans="1:14" x14ac:dyDescent="0.45">
      <c r="A26">
        <v>25</v>
      </c>
      <c r="B26">
        <v>34</v>
      </c>
      <c r="C26">
        <v>15</v>
      </c>
      <c r="D26">
        <v>2</v>
      </c>
      <c r="E26" t="s">
        <v>402</v>
      </c>
      <c r="F26" t="s">
        <v>403</v>
      </c>
      <c r="G26" t="s">
        <v>402</v>
      </c>
      <c r="H26" t="s">
        <v>13</v>
      </c>
      <c r="K26">
        <v>0</v>
      </c>
      <c r="L26">
        <v>0</v>
      </c>
      <c r="M26">
        <v>1</v>
      </c>
      <c r="N26" t="s">
        <v>306</v>
      </c>
    </row>
    <row r="27" spans="1:14" x14ac:dyDescent="0.45">
      <c r="A27">
        <v>26</v>
      </c>
      <c r="B27">
        <v>34</v>
      </c>
      <c r="C27">
        <v>1</v>
      </c>
      <c r="D27">
        <v>2</v>
      </c>
      <c r="E27" t="s">
        <v>599</v>
      </c>
      <c r="F27" t="s">
        <v>600</v>
      </c>
      <c r="G27" t="s">
        <v>599</v>
      </c>
      <c r="H27" t="s">
        <v>13</v>
      </c>
      <c r="K27">
        <v>0</v>
      </c>
      <c r="L27">
        <v>0</v>
      </c>
      <c r="M27">
        <v>1</v>
      </c>
      <c r="N27" t="s">
        <v>306</v>
      </c>
    </row>
    <row r="28" spans="1:14" x14ac:dyDescent="0.45">
      <c r="A28">
        <v>27</v>
      </c>
      <c r="B28">
        <v>36</v>
      </c>
      <c r="C28">
        <v>15</v>
      </c>
      <c r="D28">
        <v>2</v>
      </c>
      <c r="E28" t="s">
        <v>404</v>
      </c>
      <c r="F28" t="s">
        <v>405</v>
      </c>
      <c r="G28" t="s">
        <v>404</v>
      </c>
      <c r="H28" t="s">
        <v>13</v>
      </c>
      <c r="K28">
        <v>0</v>
      </c>
      <c r="L28">
        <v>0</v>
      </c>
      <c r="M28">
        <v>1</v>
      </c>
      <c r="N28" t="s">
        <v>306</v>
      </c>
    </row>
    <row r="29" spans="1:14" x14ac:dyDescent="0.45">
      <c r="A29">
        <v>28</v>
      </c>
      <c r="B29">
        <v>36</v>
      </c>
      <c r="C29">
        <v>1</v>
      </c>
      <c r="D29">
        <v>2</v>
      </c>
      <c r="E29" t="s">
        <v>601</v>
      </c>
      <c r="F29" t="s">
        <v>602</v>
      </c>
      <c r="G29" t="s">
        <v>601</v>
      </c>
      <c r="H29" t="s">
        <v>13</v>
      </c>
      <c r="K29">
        <v>0</v>
      </c>
      <c r="L29">
        <v>0</v>
      </c>
      <c r="M29">
        <v>1</v>
      </c>
      <c r="N29" t="s">
        <v>306</v>
      </c>
    </row>
    <row r="30" spans="1:14" x14ac:dyDescent="0.45">
      <c r="A30">
        <v>29</v>
      </c>
      <c r="B30">
        <v>39</v>
      </c>
      <c r="C30">
        <v>15</v>
      </c>
      <c r="D30">
        <v>2</v>
      </c>
      <c r="E30" t="s">
        <v>603</v>
      </c>
      <c r="F30" t="s">
        <v>407</v>
      </c>
      <c r="G30" t="s">
        <v>406</v>
      </c>
      <c r="H30" t="s">
        <v>13</v>
      </c>
      <c r="K30">
        <v>0</v>
      </c>
      <c r="L30">
        <v>0</v>
      </c>
      <c r="M30">
        <v>1</v>
      </c>
      <c r="N30" t="s">
        <v>306</v>
      </c>
    </row>
    <row r="31" spans="1:14" x14ac:dyDescent="0.45">
      <c r="A31">
        <v>30</v>
      </c>
      <c r="B31">
        <v>40</v>
      </c>
      <c r="C31">
        <v>1</v>
      </c>
      <c r="D31">
        <v>2</v>
      </c>
      <c r="E31" t="s">
        <v>604</v>
      </c>
      <c r="F31" t="s">
        <v>605</v>
      </c>
      <c r="G31" t="s">
        <v>606</v>
      </c>
      <c r="H31" t="s">
        <v>13</v>
      </c>
      <c r="K31">
        <v>0</v>
      </c>
      <c r="L31">
        <v>0</v>
      </c>
      <c r="M31">
        <v>1</v>
      </c>
      <c r="N31" t="s">
        <v>306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81"/>
  <sheetViews>
    <sheetView topLeftCell="A75" workbookViewId="0">
      <selection activeCell="O2" sqref="O2:O426"/>
    </sheetView>
  </sheetViews>
  <sheetFormatPr defaultRowHeight="18" x14ac:dyDescent="0.45"/>
  <sheetData>
    <row r="1" spans="1:8" x14ac:dyDescent="0.45">
      <c r="B1" t="s">
        <v>296</v>
      </c>
      <c r="C1" t="s">
        <v>297</v>
      </c>
      <c r="D1" t="s">
        <v>298</v>
      </c>
      <c r="E1" t="s">
        <v>299</v>
      </c>
      <c r="F1" t="s">
        <v>300</v>
      </c>
      <c r="G1" t="s">
        <v>301</v>
      </c>
      <c r="H1" t="s">
        <v>302</v>
      </c>
    </row>
    <row r="2" spans="1:8" x14ac:dyDescent="0.45">
      <c r="A2" t="str">
        <f t="shared" ref="A2:A65" si="0">IF(F2="","",F2)</f>
        <v>千葉高</v>
      </c>
      <c r="B2">
        <v>83</v>
      </c>
      <c r="C2">
        <v>12</v>
      </c>
      <c r="D2" t="s">
        <v>608</v>
      </c>
      <c r="F2" t="s">
        <v>608</v>
      </c>
    </row>
    <row r="3" spans="1:8" x14ac:dyDescent="0.45">
      <c r="A3" t="str">
        <f t="shared" si="0"/>
        <v>千葉商高</v>
      </c>
      <c r="B3">
        <v>84</v>
      </c>
      <c r="C3">
        <v>12</v>
      </c>
      <c r="D3" t="s">
        <v>609</v>
      </c>
      <c r="F3" t="s">
        <v>609</v>
      </c>
    </row>
    <row r="4" spans="1:8" x14ac:dyDescent="0.45">
      <c r="A4" t="str">
        <f t="shared" si="0"/>
        <v>千葉工高</v>
      </c>
      <c r="B4">
        <v>85</v>
      </c>
      <c r="C4">
        <v>12</v>
      </c>
      <c r="D4" t="s">
        <v>610</v>
      </c>
      <c r="F4" t="s">
        <v>610</v>
      </c>
    </row>
    <row r="5" spans="1:8" x14ac:dyDescent="0.45">
      <c r="A5" t="str">
        <f t="shared" si="0"/>
        <v>千葉南高</v>
      </c>
      <c r="B5">
        <v>86</v>
      </c>
      <c r="C5">
        <v>12</v>
      </c>
      <c r="D5" t="s">
        <v>611</v>
      </c>
      <c r="F5" t="s">
        <v>611</v>
      </c>
    </row>
    <row r="6" spans="1:8" x14ac:dyDescent="0.45">
      <c r="A6" t="str">
        <f t="shared" si="0"/>
        <v>若松高</v>
      </c>
      <c r="B6">
        <v>87</v>
      </c>
      <c r="C6">
        <v>12</v>
      </c>
      <c r="D6" t="s">
        <v>612</v>
      </c>
      <c r="F6" t="s">
        <v>612</v>
      </c>
    </row>
    <row r="7" spans="1:8" x14ac:dyDescent="0.45">
      <c r="A7" t="str">
        <f t="shared" si="0"/>
        <v>千城台高</v>
      </c>
      <c r="B7">
        <v>88</v>
      </c>
      <c r="C7">
        <v>12</v>
      </c>
      <c r="D7" t="s">
        <v>613</v>
      </c>
      <c r="F7" t="s">
        <v>613</v>
      </c>
    </row>
    <row r="8" spans="1:8" x14ac:dyDescent="0.45">
      <c r="A8" t="str">
        <f t="shared" si="0"/>
        <v>生浜高</v>
      </c>
      <c r="B8">
        <v>89</v>
      </c>
      <c r="C8">
        <v>12</v>
      </c>
      <c r="D8" t="s">
        <v>614</v>
      </c>
      <c r="F8" t="s">
        <v>614</v>
      </c>
    </row>
    <row r="9" spans="1:8" x14ac:dyDescent="0.45">
      <c r="A9" t="str">
        <f t="shared" si="0"/>
        <v>泉高</v>
      </c>
      <c r="B9">
        <v>90</v>
      </c>
      <c r="C9">
        <v>12</v>
      </c>
      <c r="D9" t="s">
        <v>615</v>
      </c>
      <c r="F9" t="s">
        <v>615</v>
      </c>
    </row>
    <row r="10" spans="1:8" x14ac:dyDescent="0.45">
      <c r="A10" t="str">
        <f t="shared" si="0"/>
        <v>千葉大宮高</v>
      </c>
      <c r="B10">
        <v>91</v>
      </c>
      <c r="C10">
        <v>12</v>
      </c>
      <c r="D10" t="s">
        <v>616</v>
      </c>
      <c r="F10" t="s">
        <v>616</v>
      </c>
    </row>
    <row r="11" spans="1:8" x14ac:dyDescent="0.45">
      <c r="A11" t="str">
        <f t="shared" si="0"/>
        <v>土気高</v>
      </c>
      <c r="B11">
        <v>92</v>
      </c>
      <c r="C11">
        <v>12</v>
      </c>
      <c r="D11" t="s">
        <v>617</v>
      </c>
      <c r="F11" t="s">
        <v>617</v>
      </c>
    </row>
    <row r="12" spans="1:8" x14ac:dyDescent="0.45">
      <c r="A12" t="str">
        <f t="shared" si="0"/>
        <v>千葉聾高</v>
      </c>
      <c r="B12">
        <v>93</v>
      </c>
      <c r="C12">
        <v>12</v>
      </c>
      <c r="D12" t="s">
        <v>618</v>
      </c>
      <c r="F12" t="s">
        <v>618</v>
      </c>
    </row>
    <row r="13" spans="1:8" x14ac:dyDescent="0.45">
      <c r="A13" t="str">
        <f t="shared" si="0"/>
        <v>千葉明徳高</v>
      </c>
      <c r="B13">
        <v>94</v>
      </c>
      <c r="C13">
        <v>12</v>
      </c>
      <c r="D13" t="s">
        <v>619</v>
      </c>
      <c r="F13" t="s">
        <v>619</v>
      </c>
    </row>
    <row r="14" spans="1:8" x14ac:dyDescent="0.45">
      <c r="A14" t="str">
        <f t="shared" si="0"/>
        <v>植草学園大附高</v>
      </c>
      <c r="B14">
        <v>95</v>
      </c>
      <c r="C14">
        <v>12</v>
      </c>
      <c r="D14" t="s">
        <v>620</v>
      </c>
      <c r="F14" t="s">
        <v>620</v>
      </c>
    </row>
    <row r="15" spans="1:8" x14ac:dyDescent="0.45">
      <c r="A15" t="str">
        <f t="shared" si="0"/>
        <v>千葉聖心高</v>
      </c>
      <c r="B15">
        <v>96</v>
      </c>
      <c r="C15">
        <v>12</v>
      </c>
      <c r="D15" t="s">
        <v>621</v>
      </c>
      <c r="F15" t="s">
        <v>621</v>
      </c>
    </row>
    <row r="16" spans="1:8" x14ac:dyDescent="0.45">
      <c r="A16" t="str">
        <f t="shared" si="0"/>
        <v>桜林高</v>
      </c>
      <c r="B16">
        <v>97</v>
      </c>
      <c r="C16">
        <v>12</v>
      </c>
      <c r="D16" t="s">
        <v>622</v>
      </c>
      <c r="F16" t="s">
        <v>622</v>
      </c>
    </row>
    <row r="17" spans="1:6" x14ac:dyDescent="0.45">
      <c r="A17" t="str">
        <f t="shared" si="0"/>
        <v>明聖高</v>
      </c>
      <c r="B17">
        <v>98</v>
      </c>
      <c r="C17">
        <v>12</v>
      </c>
      <c r="D17" t="s">
        <v>623</v>
      </c>
      <c r="F17" t="s">
        <v>623</v>
      </c>
    </row>
    <row r="18" spans="1:6" x14ac:dyDescent="0.45">
      <c r="A18" t="str">
        <f t="shared" si="0"/>
        <v>クラーク千葉高</v>
      </c>
      <c r="B18">
        <v>99</v>
      </c>
      <c r="C18">
        <v>12</v>
      </c>
      <c r="D18" t="s">
        <v>624</v>
      </c>
      <c r="F18" t="s">
        <v>624</v>
      </c>
    </row>
    <row r="19" spans="1:6" x14ac:dyDescent="0.45">
      <c r="A19" t="str">
        <f t="shared" si="0"/>
        <v>千葉女高</v>
      </c>
      <c r="B19">
        <v>101</v>
      </c>
      <c r="C19">
        <v>12</v>
      </c>
      <c r="D19" t="s">
        <v>625</v>
      </c>
      <c r="F19" t="s">
        <v>625</v>
      </c>
    </row>
    <row r="20" spans="1:6" x14ac:dyDescent="0.45">
      <c r="A20" t="str">
        <f t="shared" si="0"/>
        <v>千葉東高</v>
      </c>
      <c r="B20">
        <v>102</v>
      </c>
      <c r="C20">
        <v>12</v>
      </c>
      <c r="D20" t="s">
        <v>626</v>
      </c>
      <c r="F20" t="s">
        <v>626</v>
      </c>
    </row>
    <row r="21" spans="1:6" x14ac:dyDescent="0.45">
      <c r="A21" t="str">
        <f t="shared" si="0"/>
        <v>京葉工高</v>
      </c>
      <c r="B21">
        <v>103</v>
      </c>
      <c r="C21">
        <v>12</v>
      </c>
      <c r="D21" t="s">
        <v>627</v>
      </c>
      <c r="F21" t="s">
        <v>627</v>
      </c>
    </row>
    <row r="22" spans="1:6" x14ac:dyDescent="0.45">
      <c r="A22" t="str">
        <f t="shared" si="0"/>
        <v>検見川高</v>
      </c>
      <c r="B22">
        <v>104</v>
      </c>
      <c r="C22">
        <v>12</v>
      </c>
      <c r="D22" t="s">
        <v>628</v>
      </c>
      <c r="F22" t="s">
        <v>628</v>
      </c>
    </row>
    <row r="23" spans="1:6" x14ac:dyDescent="0.45">
      <c r="A23" t="str">
        <f t="shared" si="0"/>
        <v>千葉北高</v>
      </c>
      <c r="B23">
        <v>105</v>
      </c>
      <c r="C23">
        <v>12</v>
      </c>
      <c r="D23" t="s">
        <v>629</v>
      </c>
      <c r="F23" t="s">
        <v>629</v>
      </c>
    </row>
    <row r="24" spans="1:6" x14ac:dyDescent="0.45">
      <c r="A24" t="str">
        <f t="shared" si="0"/>
        <v>磯辺高</v>
      </c>
      <c r="B24">
        <v>106</v>
      </c>
      <c r="C24">
        <v>12</v>
      </c>
      <c r="D24" t="s">
        <v>630</v>
      </c>
      <c r="F24" t="s">
        <v>630</v>
      </c>
    </row>
    <row r="25" spans="1:6" x14ac:dyDescent="0.45">
      <c r="A25" t="str">
        <f t="shared" si="0"/>
        <v>幕張総合高</v>
      </c>
      <c r="B25">
        <v>107</v>
      </c>
      <c r="C25">
        <v>12</v>
      </c>
      <c r="D25" t="s">
        <v>631</v>
      </c>
      <c r="F25" t="s">
        <v>631</v>
      </c>
    </row>
    <row r="26" spans="1:6" x14ac:dyDescent="0.45">
      <c r="A26" t="str">
        <f t="shared" si="0"/>
        <v>柏井高</v>
      </c>
      <c r="B26">
        <v>108</v>
      </c>
      <c r="C26">
        <v>12</v>
      </c>
      <c r="D26" t="s">
        <v>632</v>
      </c>
      <c r="F26" t="s">
        <v>632</v>
      </c>
    </row>
    <row r="27" spans="1:6" x14ac:dyDescent="0.45">
      <c r="A27" t="str">
        <f t="shared" si="0"/>
        <v>千葉西高</v>
      </c>
      <c r="B27">
        <v>109</v>
      </c>
      <c r="C27">
        <v>12</v>
      </c>
      <c r="D27" t="s">
        <v>633</v>
      </c>
      <c r="F27" t="s">
        <v>633</v>
      </c>
    </row>
    <row r="28" spans="1:6" x14ac:dyDescent="0.45">
      <c r="A28" t="str">
        <f t="shared" si="0"/>
        <v>犢橋高</v>
      </c>
      <c r="B28">
        <v>110</v>
      </c>
      <c r="C28">
        <v>12</v>
      </c>
      <c r="D28" t="s">
        <v>634</v>
      </c>
      <c r="E28" t="s">
        <v>661</v>
      </c>
      <c r="F28" t="s">
        <v>634</v>
      </c>
    </row>
    <row r="29" spans="1:6" x14ac:dyDescent="0.45">
      <c r="A29" t="str">
        <f t="shared" si="0"/>
        <v>市立千葉高</v>
      </c>
      <c r="B29">
        <v>111</v>
      </c>
      <c r="C29">
        <v>12</v>
      </c>
      <c r="D29" t="s">
        <v>635</v>
      </c>
      <c r="F29" t="s">
        <v>635</v>
      </c>
    </row>
    <row r="30" spans="1:6" x14ac:dyDescent="0.45">
      <c r="A30" t="str">
        <f t="shared" si="0"/>
        <v>市立稲毛高</v>
      </c>
      <c r="B30">
        <v>112</v>
      </c>
      <c r="C30">
        <v>12</v>
      </c>
      <c r="D30" t="s">
        <v>636</v>
      </c>
      <c r="F30" t="s">
        <v>636</v>
      </c>
    </row>
    <row r="31" spans="1:6" x14ac:dyDescent="0.45">
      <c r="A31" t="str">
        <f t="shared" si="0"/>
        <v>千葉経大附高</v>
      </c>
      <c r="B31">
        <v>113</v>
      </c>
      <c r="C31">
        <v>12</v>
      </c>
      <c r="D31" t="s">
        <v>637</v>
      </c>
      <c r="F31" t="s">
        <v>637</v>
      </c>
    </row>
    <row r="32" spans="1:6" x14ac:dyDescent="0.45">
      <c r="A32" t="str">
        <f t="shared" si="0"/>
        <v>敬愛学園高</v>
      </c>
      <c r="B32">
        <v>114</v>
      </c>
      <c r="C32">
        <v>12</v>
      </c>
      <c r="D32" t="s">
        <v>638</v>
      </c>
      <c r="F32" t="s">
        <v>638</v>
      </c>
    </row>
    <row r="33" spans="1:6" x14ac:dyDescent="0.45">
      <c r="A33" t="str">
        <f t="shared" si="0"/>
        <v>渋谷学園幕張高</v>
      </c>
      <c r="B33">
        <v>115</v>
      </c>
      <c r="C33">
        <v>12</v>
      </c>
      <c r="D33" t="s">
        <v>639</v>
      </c>
      <c r="E33" t="s">
        <v>660</v>
      </c>
      <c r="F33" t="s">
        <v>639</v>
      </c>
    </row>
    <row r="34" spans="1:6" x14ac:dyDescent="0.45">
      <c r="A34" t="str">
        <f t="shared" si="0"/>
        <v>昭和学院秀英高</v>
      </c>
      <c r="B34">
        <v>116</v>
      </c>
      <c r="C34">
        <v>12</v>
      </c>
      <c r="D34" t="s">
        <v>640</v>
      </c>
      <c r="F34" t="s">
        <v>640</v>
      </c>
    </row>
    <row r="35" spans="1:6" x14ac:dyDescent="0.45">
      <c r="A35" t="str">
        <f t="shared" si="0"/>
        <v>船橋高</v>
      </c>
      <c r="B35">
        <v>117</v>
      </c>
      <c r="C35">
        <v>12</v>
      </c>
      <c r="D35" t="s">
        <v>641</v>
      </c>
      <c r="F35" t="s">
        <v>641</v>
      </c>
    </row>
    <row r="36" spans="1:6" x14ac:dyDescent="0.45">
      <c r="A36" t="str">
        <f t="shared" si="0"/>
        <v>薬園台高</v>
      </c>
      <c r="B36">
        <v>118</v>
      </c>
      <c r="C36">
        <v>12</v>
      </c>
      <c r="D36" t="s">
        <v>642</v>
      </c>
      <c r="F36" t="s">
        <v>642</v>
      </c>
    </row>
    <row r="37" spans="1:6" x14ac:dyDescent="0.45">
      <c r="A37" t="str">
        <f t="shared" si="0"/>
        <v>船橋東高</v>
      </c>
      <c r="B37">
        <v>119</v>
      </c>
      <c r="C37">
        <v>12</v>
      </c>
      <c r="D37" t="s">
        <v>643</v>
      </c>
      <c r="F37" t="s">
        <v>643</v>
      </c>
    </row>
    <row r="38" spans="1:6" x14ac:dyDescent="0.45">
      <c r="A38" t="str">
        <f t="shared" si="0"/>
        <v>船橋啓明高</v>
      </c>
      <c r="B38">
        <v>120</v>
      </c>
      <c r="C38">
        <v>12</v>
      </c>
      <c r="D38" t="s">
        <v>644</v>
      </c>
      <c r="F38" t="s">
        <v>644</v>
      </c>
    </row>
    <row r="39" spans="1:6" x14ac:dyDescent="0.45">
      <c r="A39" t="str">
        <f t="shared" si="0"/>
        <v>船橋芝山高</v>
      </c>
      <c r="B39">
        <v>121</v>
      </c>
      <c r="C39">
        <v>12</v>
      </c>
      <c r="D39" t="s">
        <v>645</v>
      </c>
      <c r="F39" t="s">
        <v>645</v>
      </c>
    </row>
    <row r="40" spans="1:6" x14ac:dyDescent="0.45">
      <c r="A40" t="str">
        <f t="shared" si="0"/>
        <v>船橋二和高</v>
      </c>
      <c r="B40">
        <v>122</v>
      </c>
      <c r="C40">
        <v>12</v>
      </c>
      <c r="D40" t="s">
        <v>646</v>
      </c>
      <c r="F40" t="s">
        <v>646</v>
      </c>
    </row>
    <row r="41" spans="1:6" x14ac:dyDescent="0.45">
      <c r="A41" t="str">
        <f t="shared" si="0"/>
        <v>船橋古和釜高</v>
      </c>
      <c r="B41">
        <v>123</v>
      </c>
      <c r="C41">
        <v>12</v>
      </c>
      <c r="D41" t="s">
        <v>647</v>
      </c>
      <c r="F41" t="s">
        <v>647</v>
      </c>
    </row>
    <row r="42" spans="1:6" x14ac:dyDescent="0.45">
      <c r="A42" t="str">
        <f t="shared" si="0"/>
        <v>船橋法典高</v>
      </c>
      <c r="B42">
        <v>124</v>
      </c>
      <c r="C42">
        <v>12</v>
      </c>
      <c r="D42" t="s">
        <v>648</v>
      </c>
      <c r="E42" t="s">
        <v>5046</v>
      </c>
      <c r="F42" t="s">
        <v>648</v>
      </c>
    </row>
    <row r="43" spans="1:6" x14ac:dyDescent="0.45">
      <c r="A43" t="str">
        <f t="shared" si="0"/>
        <v>船橋豊富高</v>
      </c>
      <c r="B43">
        <v>125</v>
      </c>
      <c r="C43">
        <v>12</v>
      </c>
      <c r="D43" t="s">
        <v>649</v>
      </c>
      <c r="F43" t="s">
        <v>649</v>
      </c>
    </row>
    <row r="44" spans="1:6" x14ac:dyDescent="0.45">
      <c r="A44" t="str">
        <f t="shared" si="0"/>
        <v>船橋北高</v>
      </c>
      <c r="B44">
        <v>126</v>
      </c>
      <c r="C44">
        <v>12</v>
      </c>
      <c r="D44" t="s">
        <v>650</v>
      </c>
      <c r="F44" t="s">
        <v>650</v>
      </c>
    </row>
    <row r="45" spans="1:6" x14ac:dyDescent="0.45">
      <c r="A45" t="str">
        <f t="shared" si="0"/>
        <v>市立船橋高</v>
      </c>
      <c r="B45">
        <v>127</v>
      </c>
      <c r="C45">
        <v>12</v>
      </c>
      <c r="D45" t="s">
        <v>651</v>
      </c>
      <c r="F45" t="s">
        <v>651</v>
      </c>
    </row>
    <row r="46" spans="1:6" x14ac:dyDescent="0.45">
      <c r="A46" t="str">
        <f t="shared" si="0"/>
        <v>東葉高</v>
      </c>
      <c r="B46">
        <v>128</v>
      </c>
      <c r="C46">
        <v>12</v>
      </c>
      <c r="D46" t="s">
        <v>652</v>
      </c>
      <c r="F46" t="s">
        <v>652</v>
      </c>
    </row>
    <row r="47" spans="1:6" x14ac:dyDescent="0.45">
      <c r="A47" t="str">
        <f t="shared" si="0"/>
        <v>日大習志野高</v>
      </c>
      <c r="B47">
        <v>129</v>
      </c>
      <c r="C47">
        <v>12</v>
      </c>
      <c r="D47" t="s">
        <v>653</v>
      </c>
      <c r="F47" t="s">
        <v>653</v>
      </c>
    </row>
    <row r="48" spans="1:6" x14ac:dyDescent="0.45">
      <c r="A48" t="str">
        <f t="shared" si="0"/>
        <v>千葉日大一高</v>
      </c>
      <c r="B48">
        <v>130</v>
      </c>
      <c r="C48">
        <v>12</v>
      </c>
      <c r="D48" t="s">
        <v>654</v>
      </c>
      <c r="F48" t="s">
        <v>654</v>
      </c>
    </row>
    <row r="49" spans="1:6" x14ac:dyDescent="0.45">
      <c r="A49" t="str">
        <f t="shared" si="0"/>
        <v>東京学館船橋高</v>
      </c>
      <c r="B49">
        <v>131</v>
      </c>
      <c r="C49">
        <v>12</v>
      </c>
      <c r="D49" t="s">
        <v>655</v>
      </c>
      <c r="F49" t="s">
        <v>655</v>
      </c>
    </row>
    <row r="50" spans="1:6" x14ac:dyDescent="0.45">
      <c r="A50" t="str">
        <f t="shared" si="0"/>
        <v>鎌ヶ谷高</v>
      </c>
      <c r="B50">
        <v>132</v>
      </c>
      <c r="C50">
        <v>12</v>
      </c>
      <c r="D50" t="s">
        <v>656</v>
      </c>
      <c r="F50" t="s">
        <v>656</v>
      </c>
    </row>
    <row r="51" spans="1:6" x14ac:dyDescent="0.45">
      <c r="A51" t="str">
        <f t="shared" si="0"/>
        <v>鎌ヶ谷西高</v>
      </c>
      <c r="B51">
        <v>133</v>
      </c>
      <c r="C51">
        <v>12</v>
      </c>
      <c r="D51" t="s">
        <v>657</v>
      </c>
      <c r="F51" t="s">
        <v>657</v>
      </c>
    </row>
    <row r="52" spans="1:6" x14ac:dyDescent="0.45">
      <c r="A52" t="str">
        <f t="shared" si="0"/>
        <v>白井高</v>
      </c>
      <c r="B52">
        <v>134</v>
      </c>
      <c r="C52">
        <v>12</v>
      </c>
      <c r="D52" t="s">
        <v>658</v>
      </c>
      <c r="F52" t="s">
        <v>658</v>
      </c>
    </row>
    <row r="53" spans="1:6" x14ac:dyDescent="0.45">
      <c r="A53" t="str">
        <f t="shared" si="0"/>
        <v>中山学園高</v>
      </c>
      <c r="B53">
        <v>135</v>
      </c>
      <c r="C53">
        <v>12</v>
      </c>
      <c r="D53" t="s">
        <v>659</v>
      </c>
      <c r="F53" t="s">
        <v>659</v>
      </c>
    </row>
    <row r="54" spans="1:6" x14ac:dyDescent="0.45">
      <c r="A54" t="str">
        <f t="shared" si="0"/>
        <v>大穴中</v>
      </c>
      <c r="B54">
        <v>51</v>
      </c>
      <c r="C54">
        <v>12</v>
      </c>
      <c r="D54" t="s">
        <v>5020</v>
      </c>
      <c r="F54" t="str">
        <f>D54</f>
        <v>大穴中</v>
      </c>
    </row>
    <row r="55" spans="1:6" x14ac:dyDescent="0.45">
      <c r="A55" t="str">
        <f t="shared" si="0"/>
        <v>御滝中</v>
      </c>
      <c r="B55">
        <v>52</v>
      </c>
      <c r="C55">
        <v>12</v>
      </c>
      <c r="D55" t="s">
        <v>5021</v>
      </c>
      <c r="E55" t="s">
        <v>5048</v>
      </c>
      <c r="F55" t="str">
        <f t="shared" ref="F55:F81" si="1">D55</f>
        <v>御滝中</v>
      </c>
    </row>
    <row r="56" spans="1:6" x14ac:dyDescent="0.45">
      <c r="A56" t="str">
        <f t="shared" si="0"/>
        <v>海神中</v>
      </c>
      <c r="B56">
        <v>53</v>
      </c>
      <c r="C56">
        <v>12</v>
      </c>
      <c r="D56" t="s">
        <v>5022</v>
      </c>
      <c r="F56" t="str">
        <f t="shared" si="1"/>
        <v>海神中</v>
      </c>
    </row>
    <row r="57" spans="1:6" x14ac:dyDescent="0.45">
      <c r="A57" t="str">
        <f t="shared" si="0"/>
        <v>葛飾中</v>
      </c>
      <c r="B57">
        <v>54</v>
      </c>
      <c r="C57">
        <v>12</v>
      </c>
      <c r="D57" t="s">
        <v>607</v>
      </c>
      <c r="E57" t="s">
        <v>5045</v>
      </c>
      <c r="F57" t="str">
        <f t="shared" si="1"/>
        <v>葛飾中</v>
      </c>
    </row>
    <row r="58" spans="1:6" x14ac:dyDescent="0.45">
      <c r="A58" t="str">
        <f t="shared" si="0"/>
        <v>行田中</v>
      </c>
      <c r="B58">
        <v>55</v>
      </c>
      <c r="C58">
        <v>12</v>
      </c>
      <c r="D58" t="s">
        <v>5023</v>
      </c>
      <c r="F58" t="str">
        <f t="shared" si="1"/>
        <v>行田中</v>
      </c>
    </row>
    <row r="59" spans="1:6" x14ac:dyDescent="0.45">
      <c r="A59" t="str">
        <f t="shared" si="0"/>
        <v>小室中</v>
      </c>
      <c r="B59">
        <v>56</v>
      </c>
      <c r="C59">
        <v>12</v>
      </c>
      <c r="D59" t="s">
        <v>5024</v>
      </c>
      <c r="F59" t="str">
        <f t="shared" si="1"/>
        <v>小室中</v>
      </c>
    </row>
    <row r="60" spans="1:6" x14ac:dyDescent="0.45">
      <c r="A60" t="str">
        <f t="shared" si="0"/>
        <v>古和釜中</v>
      </c>
      <c r="B60">
        <v>57</v>
      </c>
      <c r="C60">
        <v>12</v>
      </c>
      <c r="D60" t="s">
        <v>5025</v>
      </c>
      <c r="F60" t="str">
        <f t="shared" si="1"/>
        <v>古和釜中</v>
      </c>
    </row>
    <row r="61" spans="1:6" x14ac:dyDescent="0.45">
      <c r="A61" t="str">
        <f t="shared" si="0"/>
        <v>高根中</v>
      </c>
      <c r="B61">
        <v>58</v>
      </c>
      <c r="C61">
        <v>12</v>
      </c>
      <c r="D61" t="s">
        <v>5026</v>
      </c>
      <c r="F61" t="str">
        <f t="shared" si="1"/>
        <v>高根中</v>
      </c>
    </row>
    <row r="62" spans="1:6" x14ac:dyDescent="0.45">
      <c r="A62" t="str">
        <f t="shared" si="0"/>
        <v>高根台中</v>
      </c>
      <c r="B62">
        <v>59</v>
      </c>
      <c r="C62">
        <v>12</v>
      </c>
      <c r="D62" t="s">
        <v>5027</v>
      </c>
      <c r="F62" t="str">
        <f t="shared" si="1"/>
        <v>高根台中</v>
      </c>
    </row>
    <row r="63" spans="1:6" x14ac:dyDescent="0.45">
      <c r="A63" t="str">
        <f t="shared" si="0"/>
        <v>千葉日大一中</v>
      </c>
      <c r="B63">
        <v>60</v>
      </c>
      <c r="C63">
        <v>12</v>
      </c>
      <c r="D63" t="s">
        <v>5028</v>
      </c>
      <c r="F63" t="str">
        <f t="shared" si="1"/>
        <v>千葉日大一中</v>
      </c>
    </row>
    <row r="64" spans="1:6" x14ac:dyDescent="0.45">
      <c r="A64" t="str">
        <f t="shared" si="0"/>
        <v>坪井中</v>
      </c>
      <c r="B64">
        <v>61</v>
      </c>
      <c r="C64">
        <v>12</v>
      </c>
      <c r="D64" t="s">
        <v>5029</v>
      </c>
      <c r="E64" t="s">
        <v>5047</v>
      </c>
      <c r="F64" t="str">
        <f t="shared" si="1"/>
        <v>坪井中</v>
      </c>
    </row>
    <row r="65" spans="1:6" x14ac:dyDescent="0.45">
      <c r="A65" t="str">
        <f t="shared" si="0"/>
        <v>豊富中</v>
      </c>
      <c r="B65">
        <v>62</v>
      </c>
      <c r="C65">
        <v>12</v>
      </c>
      <c r="D65" t="s">
        <v>5030</v>
      </c>
      <c r="F65" t="str">
        <f t="shared" si="1"/>
        <v>豊富中</v>
      </c>
    </row>
    <row r="66" spans="1:6" x14ac:dyDescent="0.45">
      <c r="A66" t="str">
        <f t="shared" ref="A66:A81" si="2">IF(F66="","",F66)</f>
        <v>七林中</v>
      </c>
      <c r="B66">
        <v>63</v>
      </c>
      <c r="C66">
        <v>12</v>
      </c>
      <c r="D66" t="s">
        <v>5031</v>
      </c>
      <c r="F66" t="str">
        <f t="shared" si="1"/>
        <v>七林中</v>
      </c>
    </row>
    <row r="67" spans="1:6" x14ac:dyDescent="0.45">
      <c r="A67" t="str">
        <f t="shared" si="2"/>
        <v>習志野台中</v>
      </c>
      <c r="B67">
        <v>64</v>
      </c>
      <c r="C67">
        <v>12</v>
      </c>
      <c r="D67" t="s">
        <v>5032</v>
      </c>
      <c r="F67" t="str">
        <f t="shared" si="1"/>
        <v>習志野台中</v>
      </c>
    </row>
    <row r="68" spans="1:6" x14ac:dyDescent="0.45">
      <c r="A68" t="str">
        <f t="shared" si="2"/>
        <v>二宮中</v>
      </c>
      <c r="B68">
        <v>65</v>
      </c>
      <c r="C68">
        <v>12</v>
      </c>
      <c r="D68" t="s">
        <v>5033</v>
      </c>
      <c r="F68" t="str">
        <f t="shared" si="1"/>
        <v>二宮中</v>
      </c>
    </row>
    <row r="69" spans="1:6" x14ac:dyDescent="0.45">
      <c r="A69" t="str">
        <f t="shared" si="2"/>
        <v>飯山満中</v>
      </c>
      <c r="B69">
        <v>66</v>
      </c>
      <c r="C69">
        <v>12</v>
      </c>
      <c r="D69" t="s">
        <v>5034</v>
      </c>
      <c r="F69" t="str">
        <f t="shared" si="1"/>
        <v>飯山満中</v>
      </c>
    </row>
    <row r="70" spans="1:6" x14ac:dyDescent="0.45">
      <c r="A70" t="str">
        <f t="shared" si="2"/>
        <v>船橋中</v>
      </c>
      <c r="B70">
        <v>67</v>
      </c>
      <c r="C70">
        <v>12</v>
      </c>
      <c r="D70" t="s">
        <v>5035</v>
      </c>
      <c r="F70" t="str">
        <f t="shared" si="1"/>
        <v>船橋中</v>
      </c>
    </row>
    <row r="71" spans="1:6" x14ac:dyDescent="0.45">
      <c r="A71" t="str">
        <f t="shared" si="2"/>
        <v>船橋旭中</v>
      </c>
      <c r="B71">
        <v>68</v>
      </c>
      <c r="C71">
        <v>12</v>
      </c>
      <c r="D71" t="s">
        <v>5036</v>
      </c>
      <c r="F71" t="str">
        <f t="shared" si="1"/>
        <v>船橋旭中</v>
      </c>
    </row>
    <row r="72" spans="1:6" x14ac:dyDescent="0.45">
      <c r="A72" t="str">
        <f t="shared" si="2"/>
        <v>船橋芝山中</v>
      </c>
      <c r="B72">
        <v>69</v>
      </c>
      <c r="C72">
        <v>12</v>
      </c>
      <c r="D72" t="s">
        <v>5037</v>
      </c>
      <c r="F72" t="str">
        <f t="shared" si="1"/>
        <v>船橋芝山中</v>
      </c>
    </row>
    <row r="73" spans="1:6" x14ac:dyDescent="0.45">
      <c r="A73" t="str">
        <f t="shared" si="2"/>
        <v>船橋若松中</v>
      </c>
      <c r="B73">
        <v>70</v>
      </c>
      <c r="C73">
        <v>12</v>
      </c>
      <c r="D73" t="s">
        <v>5038</v>
      </c>
      <c r="F73" t="str">
        <f t="shared" si="1"/>
        <v>船橋若松中</v>
      </c>
    </row>
    <row r="74" spans="1:6" x14ac:dyDescent="0.45">
      <c r="A74" t="str">
        <f t="shared" si="2"/>
        <v>船橋旭中</v>
      </c>
      <c r="B74">
        <v>71</v>
      </c>
      <c r="C74">
        <v>12</v>
      </c>
      <c r="D74" t="s">
        <v>5036</v>
      </c>
      <c r="F74" t="str">
        <f t="shared" si="1"/>
        <v>船橋旭中</v>
      </c>
    </row>
    <row r="75" spans="1:6" x14ac:dyDescent="0.45">
      <c r="A75" t="str">
        <f t="shared" si="2"/>
        <v>古和釜中</v>
      </c>
      <c r="B75">
        <v>72</v>
      </c>
      <c r="C75">
        <v>12</v>
      </c>
      <c r="D75" t="s">
        <v>5025</v>
      </c>
      <c r="F75" t="str">
        <f t="shared" si="1"/>
        <v>古和釜中</v>
      </c>
    </row>
    <row r="76" spans="1:6" x14ac:dyDescent="0.45">
      <c r="A76" t="str">
        <f t="shared" si="2"/>
        <v>法田中</v>
      </c>
      <c r="B76">
        <v>73</v>
      </c>
      <c r="C76">
        <v>12</v>
      </c>
      <c r="D76" t="s">
        <v>5039</v>
      </c>
      <c r="F76" t="str">
        <f t="shared" si="1"/>
        <v>法田中</v>
      </c>
    </row>
    <row r="77" spans="1:6" x14ac:dyDescent="0.45">
      <c r="A77" t="str">
        <f t="shared" si="2"/>
        <v>前原中</v>
      </c>
      <c r="B77">
        <v>74</v>
      </c>
      <c r="C77">
        <v>12</v>
      </c>
      <c r="D77" t="s">
        <v>5040</v>
      </c>
      <c r="F77" t="str">
        <f t="shared" si="1"/>
        <v>前原中</v>
      </c>
    </row>
    <row r="78" spans="1:6" x14ac:dyDescent="0.45">
      <c r="A78" t="str">
        <f t="shared" si="2"/>
        <v>三田中</v>
      </c>
      <c r="B78">
        <v>75</v>
      </c>
      <c r="C78">
        <v>12</v>
      </c>
      <c r="D78" t="s">
        <v>5041</v>
      </c>
      <c r="F78" t="str">
        <f t="shared" si="1"/>
        <v>三田中</v>
      </c>
    </row>
    <row r="79" spans="1:6" x14ac:dyDescent="0.45">
      <c r="A79" t="str">
        <f t="shared" si="2"/>
        <v>湊中</v>
      </c>
      <c r="B79">
        <v>76</v>
      </c>
      <c r="C79">
        <v>12</v>
      </c>
      <c r="D79" t="s">
        <v>5042</v>
      </c>
      <c r="F79" t="str">
        <f t="shared" si="1"/>
        <v>湊中</v>
      </c>
    </row>
    <row r="80" spans="1:6" x14ac:dyDescent="0.45">
      <c r="A80" t="str">
        <f t="shared" si="2"/>
        <v>宮本中</v>
      </c>
      <c r="B80">
        <v>77</v>
      </c>
      <c r="C80">
        <v>12</v>
      </c>
      <c r="D80" t="s">
        <v>5043</v>
      </c>
      <c r="F80" t="str">
        <f t="shared" si="1"/>
        <v>宮本中</v>
      </c>
    </row>
    <row r="81" spans="1:6" x14ac:dyDescent="0.45">
      <c r="A81" t="str">
        <f t="shared" si="2"/>
        <v>八木が谷中</v>
      </c>
      <c r="B81">
        <v>78</v>
      </c>
      <c r="C81">
        <v>12</v>
      </c>
      <c r="D81" t="s">
        <v>5044</v>
      </c>
      <c r="F81" t="str">
        <f t="shared" si="1"/>
        <v>八木が谷中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836"/>
  <sheetViews>
    <sheetView workbookViewId="0">
      <selection activeCell="O2" sqref="O2:O426"/>
    </sheetView>
  </sheetViews>
  <sheetFormatPr defaultRowHeight="18" x14ac:dyDescent="0.45"/>
  <sheetData>
    <row r="1" spans="1:15" x14ac:dyDescent="0.15">
      <c r="A1" s="1" t="s">
        <v>19</v>
      </c>
      <c r="B1" s="2" t="s">
        <v>20</v>
      </c>
      <c r="C1" s="2" t="s">
        <v>21</v>
      </c>
      <c r="D1" s="3" t="s">
        <v>22</v>
      </c>
      <c r="E1" s="4" t="s">
        <v>23</v>
      </c>
      <c r="F1" s="5" t="s">
        <v>24</v>
      </c>
      <c r="G1" s="6" t="s">
        <v>25</v>
      </c>
      <c r="H1" s="7" t="s">
        <v>26</v>
      </c>
      <c r="I1" s="8" t="s">
        <v>27</v>
      </c>
      <c r="J1" s="9" t="s">
        <v>28</v>
      </c>
      <c r="K1" s="10" t="s">
        <v>29</v>
      </c>
      <c r="L1" s="11" t="s">
        <v>30</v>
      </c>
      <c r="M1" s="11" t="s">
        <v>303</v>
      </c>
      <c r="N1" s="11" t="s">
        <v>32</v>
      </c>
      <c r="O1" s="11" t="s">
        <v>33</v>
      </c>
    </row>
    <row r="2" spans="1:15" x14ac:dyDescent="0.2">
      <c r="A2" s="12">
        <v>1001</v>
      </c>
      <c r="B2" s="13" t="s">
        <v>5049</v>
      </c>
      <c r="C2" s="13" t="s">
        <v>5050</v>
      </c>
      <c r="D2" s="14" t="s">
        <v>5017</v>
      </c>
      <c r="E2" s="15" t="s">
        <v>5035</v>
      </c>
      <c r="F2" s="16">
        <v>3</v>
      </c>
      <c r="G2" s="14">
        <v>3.01</v>
      </c>
      <c r="H2" s="17" t="s">
        <v>5051</v>
      </c>
      <c r="I2" s="17"/>
      <c r="J2" s="15" t="s">
        <v>5052</v>
      </c>
      <c r="K2" s="17" t="s">
        <v>2667</v>
      </c>
      <c r="L2" s="17" t="s">
        <v>5053</v>
      </c>
      <c r="M2" s="17" t="s">
        <v>207</v>
      </c>
      <c r="N2" s="17" t="s">
        <v>5054</v>
      </c>
      <c r="O2" s="17" t="s">
        <v>5055</v>
      </c>
    </row>
    <row r="3" spans="1:15" x14ac:dyDescent="0.2">
      <c r="A3" s="12">
        <v>1002</v>
      </c>
      <c r="B3" s="13" t="s">
        <v>5056</v>
      </c>
      <c r="C3" s="13" t="s">
        <v>5057</v>
      </c>
      <c r="D3" s="14" t="s">
        <v>5017</v>
      </c>
      <c r="E3" s="15" t="s">
        <v>5035</v>
      </c>
      <c r="F3" s="16">
        <v>3</v>
      </c>
      <c r="G3" s="14">
        <v>3.01</v>
      </c>
      <c r="H3" s="17" t="s">
        <v>5051</v>
      </c>
      <c r="I3" s="17"/>
      <c r="J3" s="15" t="s">
        <v>5058</v>
      </c>
      <c r="K3" s="17" t="s">
        <v>2679</v>
      </c>
      <c r="L3" s="17" t="s">
        <v>5059</v>
      </c>
      <c r="M3" s="17" t="s">
        <v>45</v>
      </c>
      <c r="N3" s="17" t="s">
        <v>5060</v>
      </c>
      <c r="O3" s="17" t="s">
        <v>5055</v>
      </c>
    </row>
    <row r="4" spans="1:15" x14ac:dyDescent="0.2">
      <c r="A4" s="12">
        <v>1003</v>
      </c>
      <c r="B4" s="13" t="s">
        <v>5061</v>
      </c>
      <c r="C4" s="13" t="s">
        <v>5062</v>
      </c>
      <c r="D4" s="14" t="s">
        <v>5017</v>
      </c>
      <c r="E4" s="15" t="s">
        <v>5035</v>
      </c>
      <c r="F4" s="16">
        <v>3</v>
      </c>
      <c r="G4" s="14">
        <v>3.01</v>
      </c>
      <c r="H4" s="17" t="s">
        <v>5051</v>
      </c>
      <c r="I4" s="17"/>
      <c r="J4" s="15" t="s">
        <v>3398</v>
      </c>
      <c r="K4" s="17" t="s">
        <v>5063</v>
      </c>
      <c r="L4" s="17" t="s">
        <v>175</v>
      </c>
      <c r="M4" s="17" t="s">
        <v>5064</v>
      </c>
      <c r="N4" s="17" t="s">
        <v>5065</v>
      </c>
      <c r="O4" s="17" t="s">
        <v>5055</v>
      </c>
    </row>
    <row r="5" spans="1:15" x14ac:dyDescent="0.2">
      <c r="A5" s="12">
        <v>1004</v>
      </c>
      <c r="B5" s="13" t="s">
        <v>5066</v>
      </c>
      <c r="C5" s="13" t="s">
        <v>5067</v>
      </c>
      <c r="D5" s="14" t="s">
        <v>5017</v>
      </c>
      <c r="E5" s="15" t="s">
        <v>5035</v>
      </c>
      <c r="F5" s="16">
        <v>3</v>
      </c>
      <c r="G5" s="14">
        <v>3.01</v>
      </c>
      <c r="H5" s="17" t="s">
        <v>5051</v>
      </c>
      <c r="I5" s="17"/>
      <c r="J5" s="15" t="s">
        <v>3253</v>
      </c>
      <c r="K5" s="17" t="s">
        <v>5068</v>
      </c>
      <c r="L5" s="17" t="s">
        <v>477</v>
      </c>
      <c r="M5" s="17" t="s">
        <v>5069</v>
      </c>
      <c r="N5" s="17" t="s">
        <v>5070</v>
      </c>
      <c r="O5" s="17" t="s">
        <v>5055</v>
      </c>
    </row>
    <row r="6" spans="1:15" x14ac:dyDescent="0.2">
      <c r="A6" s="12">
        <v>1005</v>
      </c>
      <c r="B6" s="17" t="s">
        <v>5071</v>
      </c>
      <c r="C6" s="17" t="s">
        <v>5072</v>
      </c>
      <c r="D6" s="14" t="s">
        <v>5017</v>
      </c>
      <c r="E6" s="15" t="s">
        <v>5035</v>
      </c>
      <c r="F6" s="16">
        <v>3</v>
      </c>
      <c r="G6" s="14">
        <v>3.01</v>
      </c>
      <c r="H6" s="17" t="s">
        <v>5051</v>
      </c>
      <c r="I6" s="17"/>
      <c r="J6" s="15" t="s">
        <v>4950</v>
      </c>
      <c r="K6" s="17" t="s">
        <v>2814</v>
      </c>
      <c r="L6" s="17" t="s">
        <v>5073</v>
      </c>
      <c r="M6" s="17" t="s">
        <v>755</v>
      </c>
      <c r="N6" s="17" t="s">
        <v>5074</v>
      </c>
      <c r="O6" s="17" t="s">
        <v>5055</v>
      </c>
    </row>
    <row r="7" spans="1:15" x14ac:dyDescent="0.2">
      <c r="A7" s="12">
        <v>1006</v>
      </c>
      <c r="B7" s="13" t="s">
        <v>5075</v>
      </c>
      <c r="C7" s="13" t="s">
        <v>5076</v>
      </c>
      <c r="D7" s="14" t="s">
        <v>5017</v>
      </c>
      <c r="E7" s="15" t="s">
        <v>5035</v>
      </c>
      <c r="F7" s="16">
        <v>3</v>
      </c>
      <c r="G7" s="14">
        <v>3.01</v>
      </c>
      <c r="H7" s="17" t="s">
        <v>5051</v>
      </c>
      <c r="I7" s="17"/>
      <c r="J7" s="15" t="s">
        <v>3474</v>
      </c>
      <c r="K7" s="17" t="s">
        <v>5077</v>
      </c>
      <c r="L7" s="17" t="s">
        <v>5078</v>
      </c>
      <c r="M7" s="17" t="s">
        <v>5079</v>
      </c>
      <c r="N7" s="17" t="s">
        <v>5080</v>
      </c>
      <c r="O7" s="17" t="s">
        <v>5055</v>
      </c>
    </row>
    <row r="8" spans="1:15" x14ac:dyDescent="0.2">
      <c r="A8" s="12">
        <v>1007</v>
      </c>
      <c r="B8" s="13" t="s">
        <v>5081</v>
      </c>
      <c r="C8" s="13" t="s">
        <v>5082</v>
      </c>
      <c r="D8" s="14" t="s">
        <v>5017</v>
      </c>
      <c r="E8" s="15" t="s">
        <v>5035</v>
      </c>
      <c r="F8" s="16">
        <v>3</v>
      </c>
      <c r="G8" s="14">
        <v>3.01</v>
      </c>
      <c r="H8" s="17" t="s">
        <v>5051</v>
      </c>
      <c r="I8" s="17"/>
      <c r="J8" s="15" t="s">
        <v>2912</v>
      </c>
      <c r="K8" s="17" t="s">
        <v>5083</v>
      </c>
      <c r="L8" s="17" t="s">
        <v>260</v>
      </c>
      <c r="M8" s="17" t="s">
        <v>5084</v>
      </c>
      <c r="N8" s="17" t="s">
        <v>5085</v>
      </c>
      <c r="O8" s="17" t="s">
        <v>5055</v>
      </c>
    </row>
    <row r="9" spans="1:15" x14ac:dyDescent="0.2">
      <c r="A9" s="12">
        <v>1008</v>
      </c>
      <c r="B9" s="13" t="s">
        <v>5086</v>
      </c>
      <c r="C9" s="13" t="s">
        <v>5087</v>
      </c>
      <c r="D9" s="14" t="s">
        <v>5017</v>
      </c>
      <c r="E9" s="15" t="s">
        <v>5035</v>
      </c>
      <c r="F9" s="16">
        <v>3</v>
      </c>
      <c r="G9" s="14">
        <v>3.01</v>
      </c>
      <c r="H9" s="17" t="s">
        <v>5051</v>
      </c>
      <c r="I9" s="17"/>
      <c r="J9" s="15" t="s">
        <v>2651</v>
      </c>
      <c r="K9" s="17" t="s">
        <v>2670</v>
      </c>
      <c r="L9" s="17" t="s">
        <v>5088</v>
      </c>
      <c r="M9" s="17" t="s">
        <v>51</v>
      </c>
      <c r="N9" s="17" t="s">
        <v>5089</v>
      </c>
      <c r="O9" s="17" t="s">
        <v>5055</v>
      </c>
    </row>
    <row r="10" spans="1:15" x14ac:dyDescent="0.2">
      <c r="A10" s="12">
        <v>1009</v>
      </c>
      <c r="B10" s="13" t="s">
        <v>5090</v>
      </c>
      <c r="C10" s="13" t="s">
        <v>5091</v>
      </c>
      <c r="D10" s="14" t="s">
        <v>5017</v>
      </c>
      <c r="E10" s="15" t="s">
        <v>5035</v>
      </c>
      <c r="F10" s="16">
        <v>2</v>
      </c>
      <c r="G10" s="14">
        <v>3.01</v>
      </c>
      <c r="H10" s="17" t="s">
        <v>5051</v>
      </c>
      <c r="I10" s="17"/>
      <c r="J10" s="15" t="s">
        <v>2904</v>
      </c>
      <c r="K10" s="17" t="s">
        <v>3043</v>
      </c>
      <c r="L10" s="17" t="s">
        <v>5092</v>
      </c>
      <c r="M10" s="17" t="s">
        <v>422</v>
      </c>
      <c r="N10" s="17" t="s">
        <v>5093</v>
      </c>
      <c r="O10" s="17" t="s">
        <v>5055</v>
      </c>
    </row>
    <row r="11" spans="1:15" x14ac:dyDescent="0.2">
      <c r="A11" s="12">
        <v>1010</v>
      </c>
      <c r="B11" s="17" t="s">
        <v>5094</v>
      </c>
      <c r="C11" s="17" t="s">
        <v>5095</v>
      </c>
      <c r="D11" s="14" t="s">
        <v>5017</v>
      </c>
      <c r="E11" s="15" t="s">
        <v>5035</v>
      </c>
      <c r="F11" s="16">
        <v>2</v>
      </c>
      <c r="G11" s="14">
        <v>3.01</v>
      </c>
      <c r="H11" s="17" t="s">
        <v>5051</v>
      </c>
      <c r="I11" s="17"/>
      <c r="J11" s="15" t="s">
        <v>4945</v>
      </c>
      <c r="K11" s="17" t="s">
        <v>3393</v>
      </c>
      <c r="L11" s="17" t="s">
        <v>3957</v>
      </c>
      <c r="M11" s="17" t="s">
        <v>73</v>
      </c>
      <c r="N11" s="17" t="s">
        <v>5096</v>
      </c>
      <c r="O11" s="17" t="s">
        <v>5055</v>
      </c>
    </row>
    <row r="12" spans="1:15" x14ac:dyDescent="0.2">
      <c r="A12" s="12">
        <v>1011</v>
      </c>
      <c r="B12" s="17" t="s">
        <v>5097</v>
      </c>
      <c r="C12" s="17" t="s">
        <v>5098</v>
      </c>
      <c r="D12" s="14" t="s">
        <v>5017</v>
      </c>
      <c r="E12" s="15" t="s">
        <v>5035</v>
      </c>
      <c r="F12" s="16">
        <v>2</v>
      </c>
      <c r="G12" s="14">
        <v>3.01</v>
      </c>
      <c r="H12" s="17" t="s">
        <v>5051</v>
      </c>
      <c r="I12" s="17"/>
      <c r="J12" s="15" t="s">
        <v>3038</v>
      </c>
      <c r="K12" s="17" t="s">
        <v>3225</v>
      </c>
      <c r="L12" s="17" t="s">
        <v>5099</v>
      </c>
      <c r="M12" s="17" t="s">
        <v>479</v>
      </c>
      <c r="N12" s="17" t="s">
        <v>5100</v>
      </c>
      <c r="O12" s="17" t="s">
        <v>5055</v>
      </c>
    </row>
    <row r="13" spans="1:15" x14ac:dyDescent="0.2">
      <c r="A13" s="12">
        <v>1012</v>
      </c>
      <c r="B13" s="17" t="s">
        <v>5101</v>
      </c>
      <c r="C13" s="17" t="s">
        <v>5102</v>
      </c>
      <c r="D13" s="14" t="s">
        <v>5017</v>
      </c>
      <c r="E13" s="15" t="s">
        <v>5035</v>
      </c>
      <c r="F13" s="16">
        <v>2</v>
      </c>
      <c r="G13" s="14">
        <v>3.01</v>
      </c>
      <c r="H13" s="17" t="s">
        <v>5051</v>
      </c>
      <c r="I13" s="17"/>
      <c r="J13" s="15" t="s">
        <v>3130</v>
      </c>
      <c r="K13" s="17" t="s">
        <v>2746</v>
      </c>
      <c r="L13" s="17" t="s">
        <v>147</v>
      </c>
      <c r="M13" s="17" t="s">
        <v>217</v>
      </c>
      <c r="N13" s="17" t="s">
        <v>5103</v>
      </c>
      <c r="O13" s="17" t="s">
        <v>5055</v>
      </c>
    </row>
    <row r="14" spans="1:15" x14ac:dyDescent="0.2">
      <c r="A14" s="12">
        <v>1013</v>
      </c>
      <c r="B14" s="17" t="s">
        <v>5104</v>
      </c>
      <c r="C14" s="17" t="s">
        <v>5105</v>
      </c>
      <c r="D14" s="14" t="s">
        <v>5017</v>
      </c>
      <c r="E14" s="15" t="s">
        <v>5035</v>
      </c>
      <c r="F14" s="16">
        <v>2</v>
      </c>
      <c r="G14" s="14">
        <v>3.01</v>
      </c>
      <c r="H14" s="17" t="s">
        <v>5051</v>
      </c>
      <c r="I14" s="17"/>
      <c r="J14" s="15" t="s">
        <v>2685</v>
      </c>
      <c r="K14" s="17" t="s">
        <v>3080</v>
      </c>
      <c r="L14" s="17" t="s">
        <v>153</v>
      </c>
      <c r="M14" s="17" t="s">
        <v>52</v>
      </c>
      <c r="N14" s="17" t="s">
        <v>5106</v>
      </c>
      <c r="O14" s="17" t="s">
        <v>5055</v>
      </c>
    </row>
    <row r="15" spans="1:15" x14ac:dyDescent="0.2">
      <c r="A15" s="12">
        <v>1014</v>
      </c>
      <c r="B15" s="17" t="s">
        <v>5107</v>
      </c>
      <c r="C15" s="17" t="s">
        <v>5108</v>
      </c>
      <c r="D15" s="14" t="s">
        <v>5017</v>
      </c>
      <c r="E15" s="15" t="s">
        <v>5035</v>
      </c>
      <c r="F15" s="16">
        <v>2</v>
      </c>
      <c r="G15" s="14">
        <v>3.01</v>
      </c>
      <c r="H15" s="17" t="s">
        <v>5051</v>
      </c>
      <c r="I15" s="17"/>
      <c r="J15" s="15" t="s">
        <v>5109</v>
      </c>
      <c r="K15" s="17" t="s">
        <v>2645</v>
      </c>
      <c r="L15" s="17" t="s">
        <v>5110</v>
      </c>
      <c r="M15" s="17" t="s">
        <v>5111</v>
      </c>
      <c r="N15" s="17" t="s">
        <v>5112</v>
      </c>
      <c r="O15" s="17" t="s">
        <v>5055</v>
      </c>
    </row>
    <row r="16" spans="1:15" x14ac:dyDescent="0.2">
      <c r="A16" s="12">
        <v>1015</v>
      </c>
      <c r="B16" s="17" t="s">
        <v>5113</v>
      </c>
      <c r="C16" s="17" t="s">
        <v>5114</v>
      </c>
      <c r="D16" s="14" t="s">
        <v>5017</v>
      </c>
      <c r="E16" s="15" t="s">
        <v>5035</v>
      </c>
      <c r="F16" s="16">
        <v>2</v>
      </c>
      <c r="G16" s="14">
        <v>3.01</v>
      </c>
      <c r="H16" s="17" t="s">
        <v>5051</v>
      </c>
      <c r="I16" s="17"/>
      <c r="J16" s="15" t="s">
        <v>2675</v>
      </c>
      <c r="K16" s="17" t="s">
        <v>2679</v>
      </c>
      <c r="L16" s="17" t="s">
        <v>121</v>
      </c>
      <c r="M16" s="17" t="s">
        <v>45</v>
      </c>
      <c r="N16" s="17" t="s">
        <v>5115</v>
      </c>
      <c r="O16" s="17" t="s">
        <v>5055</v>
      </c>
    </row>
    <row r="17" spans="1:15" x14ac:dyDescent="0.2">
      <c r="A17" s="12">
        <v>1016</v>
      </c>
      <c r="B17" s="17" t="s">
        <v>5116</v>
      </c>
      <c r="C17" s="17" t="s">
        <v>5117</v>
      </c>
      <c r="D17" s="14" t="s">
        <v>5017</v>
      </c>
      <c r="E17" s="15" t="s">
        <v>5035</v>
      </c>
      <c r="F17" s="16">
        <v>2</v>
      </c>
      <c r="G17" s="14">
        <v>3.01</v>
      </c>
      <c r="H17" s="17" t="s">
        <v>5051</v>
      </c>
      <c r="I17" s="17"/>
      <c r="J17" s="15" t="s">
        <v>3215</v>
      </c>
      <c r="K17" s="17" t="s">
        <v>2658</v>
      </c>
      <c r="L17" s="17" t="s">
        <v>5118</v>
      </c>
      <c r="M17" s="17" t="s">
        <v>5119</v>
      </c>
      <c r="N17" s="17" t="s">
        <v>5120</v>
      </c>
      <c r="O17" s="17" t="s">
        <v>5055</v>
      </c>
    </row>
    <row r="18" spans="1:15" x14ac:dyDescent="0.2">
      <c r="A18" s="12">
        <v>1017</v>
      </c>
      <c r="B18" s="17" t="s">
        <v>5121</v>
      </c>
      <c r="C18" s="17" t="s">
        <v>5122</v>
      </c>
      <c r="D18" s="14" t="s">
        <v>5017</v>
      </c>
      <c r="E18" s="15" t="s">
        <v>5035</v>
      </c>
      <c r="F18" s="16">
        <v>2</v>
      </c>
      <c r="G18" s="14">
        <v>3.01</v>
      </c>
      <c r="H18" s="17" t="s">
        <v>5051</v>
      </c>
      <c r="I18" s="17"/>
      <c r="J18" s="15" t="s">
        <v>5123</v>
      </c>
      <c r="K18" s="17" t="s">
        <v>5124</v>
      </c>
      <c r="L18" s="17" t="s">
        <v>5125</v>
      </c>
      <c r="M18" s="17" t="s">
        <v>5126</v>
      </c>
      <c r="N18" s="17" t="s">
        <v>5127</v>
      </c>
      <c r="O18" s="17" t="s">
        <v>5055</v>
      </c>
    </row>
    <row r="19" spans="1:15" x14ac:dyDescent="0.2">
      <c r="A19" s="12">
        <v>1018</v>
      </c>
      <c r="B19" s="17" t="s">
        <v>5128</v>
      </c>
      <c r="C19" s="17" t="s">
        <v>5129</v>
      </c>
      <c r="D19" s="14" t="s">
        <v>5017</v>
      </c>
      <c r="E19" s="15" t="s">
        <v>5035</v>
      </c>
      <c r="F19" s="16">
        <v>2</v>
      </c>
      <c r="G19" s="14">
        <v>3.01</v>
      </c>
      <c r="H19" s="17" t="s">
        <v>5051</v>
      </c>
      <c r="I19" s="17"/>
      <c r="J19" s="15" t="s">
        <v>5130</v>
      </c>
      <c r="K19" s="17" t="s">
        <v>5131</v>
      </c>
      <c r="L19" s="17" t="s">
        <v>5132</v>
      </c>
      <c r="M19" s="17" t="s">
        <v>5133</v>
      </c>
      <c r="N19" s="17" t="s">
        <v>5134</v>
      </c>
      <c r="O19" s="17" t="s">
        <v>5055</v>
      </c>
    </row>
    <row r="20" spans="1:15" x14ac:dyDescent="0.2">
      <c r="A20" s="12">
        <v>1019</v>
      </c>
      <c r="B20" s="17" t="s">
        <v>5135</v>
      </c>
      <c r="C20" s="17" t="s">
        <v>5136</v>
      </c>
      <c r="D20" s="14" t="s">
        <v>5017</v>
      </c>
      <c r="E20" s="15" t="s">
        <v>5042</v>
      </c>
      <c r="F20" s="16">
        <v>3</v>
      </c>
      <c r="G20" s="14">
        <v>3.01</v>
      </c>
      <c r="H20" s="17" t="s">
        <v>5051</v>
      </c>
      <c r="I20" s="17"/>
      <c r="J20" s="15" t="s">
        <v>2982</v>
      </c>
      <c r="K20" s="17" t="s">
        <v>2709</v>
      </c>
      <c r="L20" s="17" t="s">
        <v>852</v>
      </c>
      <c r="M20" s="17" t="s">
        <v>325</v>
      </c>
      <c r="N20" s="17" t="s">
        <v>5137</v>
      </c>
      <c r="O20" s="17" t="s">
        <v>5055</v>
      </c>
    </row>
    <row r="21" spans="1:15" x14ac:dyDescent="0.2">
      <c r="A21" s="12">
        <v>1020</v>
      </c>
      <c r="B21" s="17" t="s">
        <v>5138</v>
      </c>
      <c r="C21" s="17" t="s">
        <v>5139</v>
      </c>
      <c r="D21" s="14" t="s">
        <v>5017</v>
      </c>
      <c r="E21" s="15" t="s">
        <v>5042</v>
      </c>
      <c r="F21" s="16">
        <v>3</v>
      </c>
      <c r="G21" s="14">
        <v>3.01</v>
      </c>
      <c r="H21" s="17" t="s">
        <v>5051</v>
      </c>
      <c r="I21" s="17"/>
      <c r="J21" s="15" t="s">
        <v>4815</v>
      </c>
      <c r="K21" s="17" t="s">
        <v>3088</v>
      </c>
      <c r="L21" s="17" t="s">
        <v>3827</v>
      </c>
      <c r="M21" s="17" t="s">
        <v>165</v>
      </c>
      <c r="N21" s="17" t="s">
        <v>5140</v>
      </c>
      <c r="O21" s="17" t="s">
        <v>5055</v>
      </c>
    </row>
    <row r="22" spans="1:15" x14ac:dyDescent="0.2">
      <c r="A22" s="12">
        <v>1021</v>
      </c>
      <c r="B22" s="17" t="s">
        <v>5141</v>
      </c>
      <c r="C22" s="17" t="s">
        <v>5142</v>
      </c>
      <c r="D22" s="14" t="s">
        <v>5017</v>
      </c>
      <c r="E22" s="15" t="s">
        <v>5042</v>
      </c>
      <c r="F22" s="16">
        <v>3</v>
      </c>
      <c r="G22" s="14">
        <v>3.01</v>
      </c>
      <c r="H22" s="17" t="s">
        <v>5051</v>
      </c>
      <c r="I22" s="17"/>
      <c r="J22" s="15" t="s">
        <v>5143</v>
      </c>
      <c r="K22" s="17" t="s">
        <v>2658</v>
      </c>
      <c r="L22" s="17" t="s">
        <v>5144</v>
      </c>
      <c r="M22" s="17" t="s">
        <v>5119</v>
      </c>
      <c r="N22" s="17" t="s">
        <v>5145</v>
      </c>
      <c r="O22" s="17" t="s">
        <v>5055</v>
      </c>
    </row>
    <row r="23" spans="1:15" x14ac:dyDescent="0.2">
      <c r="A23" s="12">
        <v>1022</v>
      </c>
      <c r="B23" s="17" t="s">
        <v>5146</v>
      </c>
      <c r="C23" s="17" t="s">
        <v>5147</v>
      </c>
      <c r="D23" s="14" t="s">
        <v>5017</v>
      </c>
      <c r="E23" s="15" t="s">
        <v>5042</v>
      </c>
      <c r="F23" s="16">
        <v>3</v>
      </c>
      <c r="G23" s="14">
        <v>3.01</v>
      </c>
      <c r="H23" s="17" t="s">
        <v>5051</v>
      </c>
      <c r="I23" s="17"/>
      <c r="J23" s="15" t="s">
        <v>5148</v>
      </c>
      <c r="K23" s="17" t="s">
        <v>5149</v>
      </c>
      <c r="L23" s="17" t="s">
        <v>5150</v>
      </c>
      <c r="M23" s="17" t="s">
        <v>5151</v>
      </c>
      <c r="N23" s="17" t="s">
        <v>5152</v>
      </c>
      <c r="O23" s="17" t="s">
        <v>5055</v>
      </c>
    </row>
    <row r="24" spans="1:15" x14ac:dyDescent="0.2">
      <c r="A24" s="12">
        <v>1023</v>
      </c>
      <c r="B24" s="17" t="s">
        <v>5153</v>
      </c>
      <c r="C24" s="17" t="s">
        <v>5154</v>
      </c>
      <c r="D24" s="14" t="s">
        <v>5017</v>
      </c>
      <c r="E24" s="15" t="s">
        <v>5042</v>
      </c>
      <c r="F24" s="16">
        <v>3</v>
      </c>
      <c r="G24" s="14">
        <v>3.01</v>
      </c>
      <c r="H24" s="17" t="s">
        <v>5051</v>
      </c>
      <c r="I24" s="17"/>
      <c r="J24" s="15" t="s">
        <v>2669</v>
      </c>
      <c r="K24" s="17" t="s">
        <v>2914</v>
      </c>
      <c r="L24" s="17" t="s">
        <v>5155</v>
      </c>
      <c r="M24" s="17" t="s">
        <v>66</v>
      </c>
      <c r="N24" s="17" t="s">
        <v>5156</v>
      </c>
      <c r="O24" s="17" t="s">
        <v>5055</v>
      </c>
    </row>
    <row r="25" spans="1:15" x14ac:dyDescent="0.2">
      <c r="A25" s="12">
        <v>1024</v>
      </c>
      <c r="B25" s="17" t="s">
        <v>5157</v>
      </c>
      <c r="C25" s="17" t="s">
        <v>5158</v>
      </c>
      <c r="D25" s="14" t="s">
        <v>5017</v>
      </c>
      <c r="E25" s="15" t="s">
        <v>5042</v>
      </c>
      <c r="F25" s="16">
        <v>3</v>
      </c>
      <c r="G25" s="14">
        <v>3.01</v>
      </c>
      <c r="H25" s="17" t="s">
        <v>5051</v>
      </c>
      <c r="I25" s="17"/>
      <c r="J25" s="15" t="s">
        <v>5159</v>
      </c>
      <c r="K25" s="17" t="s">
        <v>5160</v>
      </c>
      <c r="L25" s="17" t="s">
        <v>5161</v>
      </c>
      <c r="M25" s="17" t="s">
        <v>5162</v>
      </c>
      <c r="N25" s="17" t="s">
        <v>5163</v>
      </c>
      <c r="O25" s="17" t="s">
        <v>5055</v>
      </c>
    </row>
    <row r="26" spans="1:15" x14ac:dyDescent="0.2">
      <c r="A26" s="12">
        <v>1025</v>
      </c>
      <c r="B26" s="17" t="s">
        <v>5164</v>
      </c>
      <c r="C26" s="17" t="s">
        <v>5165</v>
      </c>
      <c r="D26" s="14" t="s">
        <v>5017</v>
      </c>
      <c r="E26" s="15" t="s">
        <v>5042</v>
      </c>
      <c r="F26" s="16">
        <v>3</v>
      </c>
      <c r="G26" s="14">
        <v>3.01</v>
      </c>
      <c r="H26" s="17" t="s">
        <v>5051</v>
      </c>
      <c r="I26" s="17"/>
      <c r="J26" s="15" t="s">
        <v>2717</v>
      </c>
      <c r="K26" s="17" t="s">
        <v>5166</v>
      </c>
      <c r="L26" s="17" t="s">
        <v>54</v>
      </c>
      <c r="M26" s="17" t="s">
        <v>5167</v>
      </c>
      <c r="N26" s="17" t="s">
        <v>5168</v>
      </c>
      <c r="O26" s="17" t="s">
        <v>5055</v>
      </c>
    </row>
    <row r="27" spans="1:15" x14ac:dyDescent="0.2">
      <c r="A27" s="12">
        <v>1026</v>
      </c>
      <c r="B27" s="17" t="s">
        <v>5169</v>
      </c>
      <c r="C27" s="17" t="s">
        <v>5170</v>
      </c>
      <c r="D27" s="14" t="s">
        <v>5017</v>
      </c>
      <c r="E27" s="15" t="s">
        <v>5042</v>
      </c>
      <c r="F27" s="16">
        <v>3</v>
      </c>
      <c r="G27" s="14">
        <v>3.01</v>
      </c>
      <c r="H27" s="17" t="s">
        <v>5051</v>
      </c>
      <c r="I27" s="17"/>
      <c r="J27" s="15" t="s">
        <v>2827</v>
      </c>
      <c r="K27" s="17" t="s">
        <v>2626</v>
      </c>
      <c r="L27" s="17" t="s">
        <v>5171</v>
      </c>
      <c r="M27" s="17" t="s">
        <v>5172</v>
      </c>
      <c r="N27" s="17" t="s">
        <v>5173</v>
      </c>
      <c r="O27" s="17" t="s">
        <v>5055</v>
      </c>
    </row>
    <row r="28" spans="1:15" x14ac:dyDescent="0.2">
      <c r="A28" s="12">
        <v>1027</v>
      </c>
      <c r="B28" s="17" t="s">
        <v>5174</v>
      </c>
      <c r="C28" s="17" t="s">
        <v>5175</v>
      </c>
      <c r="D28" s="14" t="s">
        <v>5017</v>
      </c>
      <c r="E28" s="15" t="s">
        <v>5042</v>
      </c>
      <c r="F28" s="16">
        <v>3</v>
      </c>
      <c r="G28" s="14">
        <v>3.01</v>
      </c>
      <c r="H28" s="17" t="s">
        <v>5051</v>
      </c>
      <c r="I28" s="17"/>
      <c r="J28" s="15" t="s">
        <v>2621</v>
      </c>
      <c r="K28" s="17" t="s">
        <v>5176</v>
      </c>
      <c r="L28" s="17" t="s">
        <v>122</v>
      </c>
      <c r="M28" s="17" t="s">
        <v>5177</v>
      </c>
      <c r="N28" s="17" t="s">
        <v>5178</v>
      </c>
      <c r="O28" s="17" t="s">
        <v>5055</v>
      </c>
    </row>
    <row r="29" spans="1:15" x14ac:dyDescent="0.2">
      <c r="A29" s="12">
        <v>1028</v>
      </c>
      <c r="B29" s="17" t="s">
        <v>5179</v>
      </c>
      <c r="C29" s="17" t="s">
        <v>5180</v>
      </c>
      <c r="D29" s="14" t="s">
        <v>5017</v>
      </c>
      <c r="E29" s="15" t="s">
        <v>5042</v>
      </c>
      <c r="F29" s="16">
        <v>3</v>
      </c>
      <c r="G29" s="14">
        <v>3.01</v>
      </c>
      <c r="H29" s="17" t="s">
        <v>5051</v>
      </c>
      <c r="I29" s="17"/>
      <c r="J29" s="15" t="s">
        <v>5181</v>
      </c>
      <c r="K29" s="17" t="s">
        <v>2918</v>
      </c>
      <c r="L29" s="17" t="s">
        <v>5182</v>
      </c>
      <c r="M29" s="17" t="s">
        <v>57</v>
      </c>
      <c r="N29" s="17" t="s">
        <v>5183</v>
      </c>
      <c r="O29" s="17" t="s">
        <v>5055</v>
      </c>
    </row>
    <row r="30" spans="1:15" x14ac:dyDescent="0.2">
      <c r="A30" s="12">
        <v>1029</v>
      </c>
      <c r="B30" s="17" t="s">
        <v>5184</v>
      </c>
      <c r="C30" s="17" t="s">
        <v>5185</v>
      </c>
      <c r="D30" s="14" t="s">
        <v>5017</v>
      </c>
      <c r="E30" s="15" t="s">
        <v>5042</v>
      </c>
      <c r="F30" s="16">
        <v>3</v>
      </c>
      <c r="G30" s="14">
        <v>3.01</v>
      </c>
      <c r="H30" s="17" t="s">
        <v>5051</v>
      </c>
      <c r="I30" s="17"/>
      <c r="J30" s="15" t="s">
        <v>2780</v>
      </c>
      <c r="K30" s="17" t="s">
        <v>2695</v>
      </c>
      <c r="L30" s="17" t="s">
        <v>733</v>
      </c>
      <c r="M30" s="17" t="s">
        <v>5186</v>
      </c>
      <c r="N30" s="17" t="s">
        <v>5187</v>
      </c>
      <c r="O30" s="17" t="s">
        <v>5055</v>
      </c>
    </row>
    <row r="31" spans="1:15" x14ac:dyDescent="0.2">
      <c r="A31" s="12">
        <v>1030</v>
      </c>
      <c r="B31" s="17" t="s">
        <v>5188</v>
      </c>
      <c r="C31" s="17" t="s">
        <v>5189</v>
      </c>
      <c r="D31" s="14" t="s">
        <v>5017</v>
      </c>
      <c r="E31" s="15" t="s">
        <v>5042</v>
      </c>
      <c r="F31" s="16">
        <v>3</v>
      </c>
      <c r="G31" s="14">
        <v>3.01</v>
      </c>
      <c r="H31" s="17" t="s">
        <v>5051</v>
      </c>
      <c r="I31" s="17"/>
      <c r="J31" s="15" t="s">
        <v>5190</v>
      </c>
      <c r="K31" s="17" t="s">
        <v>3580</v>
      </c>
      <c r="L31" s="17" t="s">
        <v>5191</v>
      </c>
      <c r="M31" s="17" t="s">
        <v>1226</v>
      </c>
      <c r="N31" s="17" t="s">
        <v>5192</v>
      </c>
      <c r="O31" s="17" t="s">
        <v>5055</v>
      </c>
    </row>
    <row r="32" spans="1:15" x14ac:dyDescent="0.2">
      <c r="A32" s="12">
        <v>1031</v>
      </c>
      <c r="B32" s="17" t="s">
        <v>5193</v>
      </c>
      <c r="C32" s="17" t="s">
        <v>5194</v>
      </c>
      <c r="D32" s="14" t="s">
        <v>5017</v>
      </c>
      <c r="E32" s="15" t="s">
        <v>5042</v>
      </c>
      <c r="F32" s="16">
        <v>3</v>
      </c>
      <c r="G32" s="14">
        <v>3.01</v>
      </c>
      <c r="H32" s="17" t="s">
        <v>5051</v>
      </c>
      <c r="I32" s="17"/>
      <c r="J32" s="15" t="s">
        <v>2700</v>
      </c>
      <c r="K32" s="17" t="s">
        <v>5195</v>
      </c>
      <c r="L32" s="17" t="s">
        <v>46</v>
      </c>
      <c r="M32" s="17" t="s">
        <v>5196</v>
      </c>
      <c r="N32" s="17" t="s">
        <v>5197</v>
      </c>
      <c r="O32" s="17" t="s">
        <v>5055</v>
      </c>
    </row>
    <row r="33" spans="1:15" x14ac:dyDescent="0.2">
      <c r="A33" s="12">
        <v>1032</v>
      </c>
      <c r="B33" s="17" t="s">
        <v>5198</v>
      </c>
      <c r="C33" s="17" t="s">
        <v>5199</v>
      </c>
      <c r="D33" s="14" t="s">
        <v>5017</v>
      </c>
      <c r="E33" s="15" t="s">
        <v>5042</v>
      </c>
      <c r="F33" s="16">
        <v>2</v>
      </c>
      <c r="G33" s="14">
        <v>3.01</v>
      </c>
      <c r="H33" s="17" t="s">
        <v>5051</v>
      </c>
      <c r="I33" s="17"/>
      <c r="J33" s="15" t="s">
        <v>5200</v>
      </c>
      <c r="K33" s="17" t="s">
        <v>2686</v>
      </c>
      <c r="L33" s="17" t="s">
        <v>5201</v>
      </c>
      <c r="M33" s="17" t="s">
        <v>50</v>
      </c>
      <c r="N33" s="17" t="s">
        <v>5202</v>
      </c>
      <c r="O33" s="17" t="s">
        <v>5055</v>
      </c>
    </row>
    <row r="34" spans="1:15" x14ac:dyDescent="0.2">
      <c r="A34" s="12">
        <v>1033</v>
      </c>
      <c r="B34" s="17" t="s">
        <v>5203</v>
      </c>
      <c r="C34" s="17" t="s">
        <v>5204</v>
      </c>
      <c r="D34" s="14" t="s">
        <v>5017</v>
      </c>
      <c r="E34" s="15" t="s">
        <v>5042</v>
      </c>
      <c r="F34" s="16">
        <v>2</v>
      </c>
      <c r="G34" s="14">
        <v>3.01</v>
      </c>
      <c r="H34" s="17" t="s">
        <v>5051</v>
      </c>
      <c r="I34" s="17"/>
      <c r="J34" s="15" t="s">
        <v>3379</v>
      </c>
      <c r="K34" s="17" t="s">
        <v>5205</v>
      </c>
      <c r="L34" s="17" t="s">
        <v>1083</v>
      </c>
      <c r="M34" s="17" t="s">
        <v>5206</v>
      </c>
      <c r="N34" s="17" t="s">
        <v>5207</v>
      </c>
      <c r="O34" s="17" t="s">
        <v>5055</v>
      </c>
    </row>
    <row r="35" spans="1:15" x14ac:dyDescent="0.2">
      <c r="A35" s="12">
        <v>1034</v>
      </c>
      <c r="B35" s="17" t="s">
        <v>5208</v>
      </c>
      <c r="C35" s="17" t="s">
        <v>5209</v>
      </c>
      <c r="D35" s="14" t="s">
        <v>5017</v>
      </c>
      <c r="E35" s="15" t="s">
        <v>5042</v>
      </c>
      <c r="F35" s="16">
        <v>2</v>
      </c>
      <c r="G35" s="14">
        <v>3.01</v>
      </c>
      <c r="H35" s="17" t="s">
        <v>5051</v>
      </c>
      <c r="I35" s="17"/>
      <c r="J35" s="15" t="s">
        <v>4847</v>
      </c>
      <c r="K35" s="17" t="s">
        <v>3393</v>
      </c>
      <c r="L35" s="17" t="s">
        <v>3860</v>
      </c>
      <c r="M35" s="17" t="s">
        <v>73</v>
      </c>
      <c r="N35" s="17" t="s">
        <v>5210</v>
      </c>
      <c r="O35" s="17" t="s">
        <v>5055</v>
      </c>
    </row>
    <row r="36" spans="1:15" x14ac:dyDescent="0.2">
      <c r="A36" s="12">
        <v>1035</v>
      </c>
      <c r="B36" s="17" t="s">
        <v>5211</v>
      </c>
      <c r="C36" s="17" t="s">
        <v>5212</v>
      </c>
      <c r="D36" s="14" t="s">
        <v>5017</v>
      </c>
      <c r="E36" s="15" t="s">
        <v>5042</v>
      </c>
      <c r="F36" s="16">
        <v>2</v>
      </c>
      <c r="G36" s="14">
        <v>3.01</v>
      </c>
      <c r="H36" s="17" t="s">
        <v>5051</v>
      </c>
      <c r="I36" s="17"/>
      <c r="J36" s="15" t="s">
        <v>5213</v>
      </c>
      <c r="K36" s="17" t="s">
        <v>5214</v>
      </c>
      <c r="L36" s="17" t="s">
        <v>5215</v>
      </c>
      <c r="M36" s="17" t="s">
        <v>5216</v>
      </c>
      <c r="N36" s="17" t="s">
        <v>5217</v>
      </c>
      <c r="O36" s="17" t="s">
        <v>5055</v>
      </c>
    </row>
    <row r="37" spans="1:15" x14ac:dyDescent="0.2">
      <c r="A37" s="12">
        <v>1036</v>
      </c>
      <c r="B37" s="17" t="s">
        <v>5164</v>
      </c>
      <c r="C37" s="17" t="s">
        <v>5218</v>
      </c>
      <c r="D37" s="14" t="s">
        <v>5017</v>
      </c>
      <c r="E37" s="15" t="s">
        <v>5042</v>
      </c>
      <c r="F37" s="16">
        <v>2</v>
      </c>
      <c r="G37" s="14">
        <v>3.01</v>
      </c>
      <c r="H37" s="17" t="s">
        <v>5051</v>
      </c>
      <c r="I37" s="17"/>
      <c r="J37" s="15" t="s">
        <v>2717</v>
      </c>
      <c r="K37" s="17" t="s">
        <v>5219</v>
      </c>
      <c r="L37" s="17" t="s">
        <v>54</v>
      </c>
      <c r="M37" s="17" t="s">
        <v>5220</v>
      </c>
      <c r="N37" s="17" t="s">
        <v>5221</v>
      </c>
      <c r="O37" s="17" t="s">
        <v>5055</v>
      </c>
    </row>
    <row r="38" spans="1:15" x14ac:dyDescent="0.2">
      <c r="A38" s="12">
        <v>1037</v>
      </c>
      <c r="B38" s="17" t="s">
        <v>5222</v>
      </c>
      <c r="C38" s="17" t="s">
        <v>5223</v>
      </c>
      <c r="D38" s="14" t="s">
        <v>5017</v>
      </c>
      <c r="E38" s="15" t="s">
        <v>5042</v>
      </c>
      <c r="F38" s="16">
        <v>2</v>
      </c>
      <c r="G38" s="14">
        <v>3.01</v>
      </c>
      <c r="H38" s="17" t="s">
        <v>5051</v>
      </c>
      <c r="I38" s="17"/>
      <c r="J38" s="15" t="s">
        <v>2947</v>
      </c>
      <c r="K38" s="17" t="s">
        <v>2772</v>
      </c>
      <c r="L38" s="17" t="s">
        <v>209</v>
      </c>
      <c r="M38" s="17" t="s">
        <v>5224</v>
      </c>
      <c r="N38" s="17" t="s">
        <v>5225</v>
      </c>
      <c r="O38" s="17" t="s">
        <v>5055</v>
      </c>
    </row>
    <row r="39" spans="1:15" x14ac:dyDescent="0.2">
      <c r="A39" s="12">
        <v>1038</v>
      </c>
      <c r="B39" s="17" t="s">
        <v>5226</v>
      </c>
      <c r="C39" s="17" t="s">
        <v>5227</v>
      </c>
      <c r="D39" s="14" t="s">
        <v>519</v>
      </c>
      <c r="E39" s="15" t="s">
        <v>5043</v>
      </c>
      <c r="F39" s="16">
        <v>3</v>
      </c>
      <c r="G39" s="14">
        <v>3.01</v>
      </c>
      <c r="H39" s="17" t="s">
        <v>5051</v>
      </c>
      <c r="I39" s="17"/>
      <c r="J39" s="15" t="s">
        <v>5228</v>
      </c>
      <c r="K39" s="17" t="s">
        <v>3088</v>
      </c>
      <c r="L39" s="17" t="s">
        <v>5229</v>
      </c>
      <c r="M39" s="17" t="s">
        <v>165</v>
      </c>
      <c r="N39" s="17" t="s">
        <v>5230</v>
      </c>
      <c r="O39" s="17" t="s">
        <v>5055</v>
      </c>
    </row>
    <row r="40" spans="1:15" x14ac:dyDescent="0.2">
      <c r="A40" s="12">
        <v>1039</v>
      </c>
      <c r="B40" s="17" t="s">
        <v>5231</v>
      </c>
      <c r="C40" s="17" t="s">
        <v>5232</v>
      </c>
      <c r="D40" s="14" t="s">
        <v>519</v>
      </c>
      <c r="E40" s="15" t="s">
        <v>5043</v>
      </c>
      <c r="F40" s="16">
        <v>3</v>
      </c>
      <c r="G40" s="14">
        <v>3.01</v>
      </c>
      <c r="H40" s="17" t="s">
        <v>5051</v>
      </c>
      <c r="I40" s="17"/>
      <c r="J40" s="15" t="s">
        <v>3482</v>
      </c>
      <c r="K40" s="17" t="s">
        <v>3341</v>
      </c>
      <c r="L40" s="17" t="s">
        <v>5233</v>
      </c>
      <c r="M40" s="17" t="s">
        <v>1058</v>
      </c>
      <c r="N40" s="17" t="s">
        <v>5234</v>
      </c>
      <c r="O40" s="17" t="s">
        <v>5055</v>
      </c>
    </row>
    <row r="41" spans="1:15" x14ac:dyDescent="0.2">
      <c r="A41" s="12">
        <v>1040</v>
      </c>
      <c r="B41" s="17" t="s">
        <v>5235</v>
      </c>
      <c r="C41" s="17" t="s">
        <v>5236</v>
      </c>
      <c r="D41" s="14" t="s">
        <v>5017</v>
      </c>
      <c r="E41" s="15" t="s">
        <v>5043</v>
      </c>
      <c r="F41" s="16">
        <v>3</v>
      </c>
      <c r="G41" s="14">
        <v>3.01</v>
      </c>
      <c r="H41" s="17" t="s">
        <v>5051</v>
      </c>
      <c r="I41" s="17"/>
      <c r="J41" s="15" t="s">
        <v>5237</v>
      </c>
      <c r="K41" s="17" t="s">
        <v>5238</v>
      </c>
      <c r="L41" s="17" t="s">
        <v>5239</v>
      </c>
      <c r="M41" s="17" t="s">
        <v>5240</v>
      </c>
      <c r="N41" s="17" t="s">
        <v>5241</v>
      </c>
      <c r="O41" s="17" t="s">
        <v>5055</v>
      </c>
    </row>
    <row r="42" spans="1:15" x14ac:dyDescent="0.2">
      <c r="A42" s="12">
        <v>1041</v>
      </c>
      <c r="B42" s="17" t="s">
        <v>5242</v>
      </c>
      <c r="C42" s="17" t="s">
        <v>5243</v>
      </c>
      <c r="D42" s="14" t="s">
        <v>5017</v>
      </c>
      <c r="E42" s="15" t="s">
        <v>5043</v>
      </c>
      <c r="F42" s="16">
        <v>3</v>
      </c>
      <c r="G42" s="14">
        <v>3.01</v>
      </c>
      <c r="H42" s="17" t="s">
        <v>5051</v>
      </c>
      <c r="I42" s="17"/>
      <c r="J42" s="15" t="s">
        <v>5244</v>
      </c>
      <c r="K42" s="17" t="s">
        <v>2772</v>
      </c>
      <c r="L42" s="17" t="s">
        <v>5245</v>
      </c>
      <c r="M42" s="17" t="s">
        <v>5224</v>
      </c>
      <c r="N42" s="17" t="s">
        <v>5241</v>
      </c>
      <c r="O42" s="17" t="s">
        <v>5055</v>
      </c>
    </row>
    <row r="43" spans="1:15" x14ac:dyDescent="0.2">
      <c r="A43" s="12">
        <v>1042</v>
      </c>
      <c r="B43" s="17" t="s">
        <v>5246</v>
      </c>
      <c r="C43" s="17" t="s">
        <v>5247</v>
      </c>
      <c r="D43" s="14" t="s">
        <v>519</v>
      </c>
      <c r="E43" s="15" t="s">
        <v>5043</v>
      </c>
      <c r="F43" s="16">
        <v>3</v>
      </c>
      <c r="G43" s="14">
        <v>3.01</v>
      </c>
      <c r="H43" s="17" t="s">
        <v>5051</v>
      </c>
      <c r="I43" s="17"/>
      <c r="J43" s="15" t="s">
        <v>3497</v>
      </c>
      <c r="K43" s="17" t="s">
        <v>5248</v>
      </c>
      <c r="L43" s="17" t="s">
        <v>1162</v>
      </c>
      <c r="M43" s="17" t="s">
        <v>5249</v>
      </c>
      <c r="N43" s="17" t="s">
        <v>5250</v>
      </c>
      <c r="O43" s="17" t="s">
        <v>5055</v>
      </c>
    </row>
    <row r="44" spans="1:15" x14ac:dyDescent="0.2">
      <c r="A44" s="12">
        <v>1043</v>
      </c>
      <c r="B44" s="17" t="s">
        <v>5251</v>
      </c>
      <c r="C44" s="17" t="s">
        <v>5252</v>
      </c>
      <c r="D44" s="14" t="s">
        <v>519</v>
      </c>
      <c r="E44" s="15" t="s">
        <v>5043</v>
      </c>
      <c r="F44" s="16">
        <v>3</v>
      </c>
      <c r="G44" s="14">
        <v>3.01</v>
      </c>
      <c r="H44" s="17" t="s">
        <v>5051</v>
      </c>
      <c r="I44" s="17"/>
      <c r="J44" s="15" t="s">
        <v>4931</v>
      </c>
      <c r="K44" s="17" t="s">
        <v>2697</v>
      </c>
      <c r="L44" s="17" t="s">
        <v>5253</v>
      </c>
      <c r="M44" s="17" t="s">
        <v>85</v>
      </c>
      <c r="N44" s="17" t="s">
        <v>5254</v>
      </c>
      <c r="O44" s="17" t="s">
        <v>5055</v>
      </c>
    </row>
    <row r="45" spans="1:15" x14ac:dyDescent="0.2">
      <c r="A45" s="12">
        <v>1044</v>
      </c>
      <c r="B45" s="17" t="s">
        <v>5153</v>
      </c>
      <c r="C45" s="17" t="s">
        <v>5255</v>
      </c>
      <c r="D45" s="14" t="s">
        <v>519</v>
      </c>
      <c r="E45" s="15" t="s">
        <v>5043</v>
      </c>
      <c r="F45" s="16">
        <v>3</v>
      </c>
      <c r="G45" s="14">
        <v>3.01</v>
      </c>
      <c r="H45" s="17" t="s">
        <v>5051</v>
      </c>
      <c r="I45" s="17"/>
      <c r="J45" s="15" t="s">
        <v>2669</v>
      </c>
      <c r="K45" s="17" t="s">
        <v>2928</v>
      </c>
      <c r="L45" s="17" t="s">
        <v>5155</v>
      </c>
      <c r="M45" s="17" t="s">
        <v>132</v>
      </c>
      <c r="N45" s="17" t="s">
        <v>5256</v>
      </c>
      <c r="O45" s="17" t="s">
        <v>5055</v>
      </c>
    </row>
    <row r="46" spans="1:15" x14ac:dyDescent="0.2">
      <c r="A46" s="12">
        <v>1045</v>
      </c>
      <c r="B46" s="17" t="s">
        <v>5101</v>
      </c>
      <c r="C46" s="17" t="s">
        <v>5257</v>
      </c>
      <c r="D46" s="14" t="s">
        <v>519</v>
      </c>
      <c r="E46" s="15" t="s">
        <v>5043</v>
      </c>
      <c r="F46" s="16">
        <v>3</v>
      </c>
      <c r="G46" s="14">
        <v>3.01</v>
      </c>
      <c r="H46" s="17" t="s">
        <v>5051</v>
      </c>
      <c r="I46" s="17"/>
      <c r="J46" s="15" t="s">
        <v>3130</v>
      </c>
      <c r="K46" s="17" t="s">
        <v>5258</v>
      </c>
      <c r="L46" s="17" t="s">
        <v>147</v>
      </c>
      <c r="M46" s="17" t="s">
        <v>5259</v>
      </c>
      <c r="N46" s="17" t="s">
        <v>5260</v>
      </c>
      <c r="O46" s="17" t="s">
        <v>5055</v>
      </c>
    </row>
    <row r="47" spans="1:15" x14ac:dyDescent="0.2">
      <c r="A47" s="12">
        <v>1046</v>
      </c>
      <c r="B47" s="17" t="s">
        <v>5261</v>
      </c>
      <c r="C47" s="17" t="s">
        <v>5262</v>
      </c>
      <c r="D47" s="14" t="s">
        <v>519</v>
      </c>
      <c r="E47" s="15" t="s">
        <v>5043</v>
      </c>
      <c r="F47" s="16">
        <v>3</v>
      </c>
      <c r="G47" s="14">
        <v>3.01</v>
      </c>
      <c r="H47" s="17" t="s">
        <v>5051</v>
      </c>
      <c r="I47" s="17"/>
      <c r="J47" s="15" t="s">
        <v>3012</v>
      </c>
      <c r="K47" s="17" t="s">
        <v>2804</v>
      </c>
      <c r="L47" s="17" t="s">
        <v>109</v>
      </c>
      <c r="M47" s="17" t="s">
        <v>171</v>
      </c>
      <c r="N47" s="17" t="s">
        <v>5263</v>
      </c>
      <c r="O47" s="17" t="s">
        <v>5055</v>
      </c>
    </row>
    <row r="48" spans="1:15" x14ac:dyDescent="0.2">
      <c r="A48" s="12">
        <v>1047</v>
      </c>
      <c r="B48" s="17" t="s">
        <v>5264</v>
      </c>
      <c r="C48" s="17" t="s">
        <v>5265</v>
      </c>
      <c r="D48" s="14" t="s">
        <v>519</v>
      </c>
      <c r="E48" s="15" t="s">
        <v>5043</v>
      </c>
      <c r="F48" s="16">
        <v>3</v>
      </c>
      <c r="G48" s="14">
        <v>3.01</v>
      </c>
      <c r="H48" s="17" t="s">
        <v>5051</v>
      </c>
      <c r="I48" s="17"/>
      <c r="J48" s="15" t="s">
        <v>5266</v>
      </c>
      <c r="K48" s="17" t="s">
        <v>5267</v>
      </c>
      <c r="L48" s="17" t="s">
        <v>5268</v>
      </c>
      <c r="M48" s="17" t="s">
        <v>5269</v>
      </c>
      <c r="N48" s="17" t="s">
        <v>5156</v>
      </c>
      <c r="O48" s="17" t="s">
        <v>5055</v>
      </c>
    </row>
    <row r="49" spans="1:15" x14ac:dyDescent="0.2">
      <c r="A49" s="12">
        <v>1048</v>
      </c>
      <c r="B49" s="17" t="s">
        <v>5270</v>
      </c>
      <c r="C49" s="17" t="s">
        <v>5271</v>
      </c>
      <c r="D49" s="14" t="s">
        <v>519</v>
      </c>
      <c r="E49" s="15" t="s">
        <v>5043</v>
      </c>
      <c r="F49" s="16">
        <v>3</v>
      </c>
      <c r="G49" s="14">
        <v>3.01</v>
      </c>
      <c r="H49" s="17" t="s">
        <v>5051</v>
      </c>
      <c r="I49" s="17"/>
      <c r="J49" s="15" t="s">
        <v>5272</v>
      </c>
      <c r="K49" s="17" t="s">
        <v>2695</v>
      </c>
      <c r="L49" s="17" t="s">
        <v>5273</v>
      </c>
      <c r="M49" s="17" t="s">
        <v>5186</v>
      </c>
      <c r="N49" s="17" t="s">
        <v>5274</v>
      </c>
      <c r="O49" s="17" t="s">
        <v>5055</v>
      </c>
    </row>
    <row r="50" spans="1:15" x14ac:dyDescent="0.2">
      <c r="A50" s="12">
        <v>1049</v>
      </c>
      <c r="B50" s="17" t="s">
        <v>5275</v>
      </c>
      <c r="C50" s="17" t="s">
        <v>5276</v>
      </c>
      <c r="D50" s="14" t="s">
        <v>519</v>
      </c>
      <c r="E50" s="15" t="s">
        <v>5043</v>
      </c>
      <c r="F50" s="16">
        <v>3</v>
      </c>
      <c r="G50" s="14">
        <v>3.01</v>
      </c>
      <c r="H50" s="17" t="s">
        <v>5051</v>
      </c>
      <c r="I50" s="17"/>
      <c r="J50" s="15" t="s">
        <v>5277</v>
      </c>
      <c r="K50" s="17" t="s">
        <v>5278</v>
      </c>
      <c r="L50" s="17" t="s">
        <v>5279</v>
      </c>
      <c r="M50" s="17" t="s">
        <v>5280</v>
      </c>
      <c r="N50" s="17" t="s">
        <v>5281</v>
      </c>
      <c r="O50" s="17" t="s">
        <v>5055</v>
      </c>
    </row>
    <row r="51" spans="1:15" x14ac:dyDescent="0.2">
      <c r="A51" s="12">
        <v>1050</v>
      </c>
      <c r="B51" s="17" t="s">
        <v>5282</v>
      </c>
      <c r="C51" s="17" t="s">
        <v>5283</v>
      </c>
      <c r="D51" s="14" t="s">
        <v>519</v>
      </c>
      <c r="E51" s="15" t="s">
        <v>5043</v>
      </c>
      <c r="F51" s="16">
        <v>2</v>
      </c>
      <c r="G51" s="14">
        <v>3.01</v>
      </c>
      <c r="H51" s="17" t="s">
        <v>5051</v>
      </c>
      <c r="I51" s="17"/>
      <c r="J51" s="15" t="s">
        <v>3060</v>
      </c>
      <c r="K51" s="17" t="s">
        <v>2762</v>
      </c>
      <c r="L51" s="17" t="s">
        <v>236</v>
      </c>
      <c r="M51" s="17" t="s">
        <v>115</v>
      </c>
      <c r="N51" s="17" t="s">
        <v>5284</v>
      </c>
      <c r="O51" s="17" t="s">
        <v>5055</v>
      </c>
    </row>
    <row r="52" spans="1:15" x14ac:dyDescent="0.2">
      <c r="A52" s="12">
        <v>1051</v>
      </c>
      <c r="B52" s="17" t="s">
        <v>5285</v>
      </c>
      <c r="C52" s="17" t="s">
        <v>5286</v>
      </c>
      <c r="D52" s="14" t="s">
        <v>519</v>
      </c>
      <c r="E52" s="15" t="s">
        <v>5043</v>
      </c>
      <c r="F52" s="16">
        <v>2</v>
      </c>
      <c r="G52" s="14">
        <v>3.01</v>
      </c>
      <c r="H52" s="17" t="s">
        <v>5051</v>
      </c>
      <c r="I52" s="17"/>
      <c r="J52" s="15" t="s">
        <v>3542</v>
      </c>
      <c r="K52" s="17" t="s">
        <v>5287</v>
      </c>
      <c r="L52" s="17" t="s">
        <v>5288</v>
      </c>
      <c r="M52" s="17" t="s">
        <v>5289</v>
      </c>
      <c r="N52" s="17" t="s">
        <v>5290</v>
      </c>
      <c r="O52" s="17" t="s">
        <v>5055</v>
      </c>
    </row>
    <row r="53" spans="1:15" x14ac:dyDescent="0.2">
      <c r="A53" s="12">
        <v>1052</v>
      </c>
      <c r="B53" s="17" t="s">
        <v>5291</v>
      </c>
      <c r="C53" s="17" t="s">
        <v>5050</v>
      </c>
      <c r="D53" s="14" t="s">
        <v>5017</v>
      </c>
      <c r="E53" s="15" t="s">
        <v>5043</v>
      </c>
      <c r="F53" s="16">
        <v>2</v>
      </c>
      <c r="G53" s="14">
        <v>3.01</v>
      </c>
      <c r="H53" s="17" t="s">
        <v>5051</v>
      </c>
      <c r="I53" s="17"/>
      <c r="J53" s="15" t="s">
        <v>3117</v>
      </c>
      <c r="K53" s="17" t="s">
        <v>2667</v>
      </c>
      <c r="L53" s="17" t="s">
        <v>86</v>
      </c>
      <c r="M53" s="17" t="s">
        <v>207</v>
      </c>
      <c r="N53" s="17" t="s">
        <v>5292</v>
      </c>
      <c r="O53" s="17" t="s">
        <v>5055</v>
      </c>
    </row>
    <row r="54" spans="1:15" x14ac:dyDescent="0.2">
      <c r="A54" s="12">
        <v>1053</v>
      </c>
      <c r="B54" s="17" t="s">
        <v>5293</v>
      </c>
      <c r="C54" s="17" t="s">
        <v>5294</v>
      </c>
      <c r="D54" s="14" t="s">
        <v>519</v>
      </c>
      <c r="E54" s="15" t="s">
        <v>5043</v>
      </c>
      <c r="F54" s="16">
        <v>2</v>
      </c>
      <c r="G54" s="14">
        <v>3.01</v>
      </c>
      <c r="H54" s="17" t="s">
        <v>5051</v>
      </c>
      <c r="I54" s="17"/>
      <c r="J54" s="15" t="s">
        <v>5295</v>
      </c>
      <c r="K54" s="17" t="s">
        <v>2654</v>
      </c>
      <c r="L54" s="17" t="s">
        <v>5296</v>
      </c>
      <c r="M54" s="17" t="s">
        <v>5297</v>
      </c>
      <c r="N54" s="17" t="s">
        <v>5298</v>
      </c>
      <c r="O54" s="17" t="s">
        <v>5055</v>
      </c>
    </row>
    <row r="55" spans="1:15" x14ac:dyDescent="0.2">
      <c r="A55" s="12">
        <v>1054</v>
      </c>
      <c r="B55" s="17" t="s">
        <v>5299</v>
      </c>
      <c r="C55" s="17" t="s">
        <v>5300</v>
      </c>
      <c r="D55" s="14" t="s">
        <v>519</v>
      </c>
      <c r="E55" s="15" t="s">
        <v>5043</v>
      </c>
      <c r="F55" s="16">
        <v>2</v>
      </c>
      <c r="G55" s="14">
        <v>3.01</v>
      </c>
      <c r="H55" s="17" t="s">
        <v>5051</v>
      </c>
      <c r="I55" s="17"/>
      <c r="J55" s="15" t="s">
        <v>5301</v>
      </c>
      <c r="K55" s="17" t="s">
        <v>3059</v>
      </c>
      <c r="L55" s="17" t="s">
        <v>5302</v>
      </c>
      <c r="M55" s="17" t="s">
        <v>34</v>
      </c>
      <c r="N55" s="17" t="s">
        <v>5303</v>
      </c>
      <c r="O55" s="17" t="s">
        <v>5055</v>
      </c>
    </row>
    <row r="56" spans="1:15" x14ac:dyDescent="0.2">
      <c r="A56" s="12">
        <v>1055</v>
      </c>
      <c r="B56" s="17" t="s">
        <v>5304</v>
      </c>
      <c r="C56" s="17" t="s">
        <v>5305</v>
      </c>
      <c r="D56" s="14" t="s">
        <v>519</v>
      </c>
      <c r="E56" s="15" t="s">
        <v>5043</v>
      </c>
      <c r="F56" s="16">
        <v>2</v>
      </c>
      <c r="G56" s="14">
        <v>3.01</v>
      </c>
      <c r="H56" s="17" t="s">
        <v>5051</v>
      </c>
      <c r="I56" s="17"/>
      <c r="J56" s="15" t="s">
        <v>3292</v>
      </c>
      <c r="K56" s="17" t="s">
        <v>2922</v>
      </c>
      <c r="L56" s="17" t="s">
        <v>5306</v>
      </c>
      <c r="M56" s="17" t="s">
        <v>233</v>
      </c>
      <c r="N56" s="17" t="s">
        <v>5307</v>
      </c>
      <c r="O56" s="17" t="s">
        <v>5055</v>
      </c>
    </row>
    <row r="57" spans="1:15" x14ac:dyDescent="0.2">
      <c r="A57" s="12">
        <v>1056</v>
      </c>
      <c r="B57" s="17" t="s">
        <v>5164</v>
      </c>
      <c r="C57" s="17" t="s">
        <v>5308</v>
      </c>
      <c r="D57" s="14" t="s">
        <v>519</v>
      </c>
      <c r="E57" s="15" t="s">
        <v>5043</v>
      </c>
      <c r="F57" s="16">
        <v>2</v>
      </c>
      <c r="G57" s="14">
        <v>3.01</v>
      </c>
      <c r="H57" s="17" t="s">
        <v>5051</v>
      </c>
      <c r="I57" s="17"/>
      <c r="J57" s="15" t="s">
        <v>2717</v>
      </c>
      <c r="K57" s="17" t="s">
        <v>2686</v>
      </c>
      <c r="L57" s="17" t="s">
        <v>54</v>
      </c>
      <c r="M57" s="17" t="s">
        <v>50</v>
      </c>
      <c r="N57" s="17" t="s">
        <v>5309</v>
      </c>
      <c r="O57" s="17" t="s">
        <v>5055</v>
      </c>
    </row>
    <row r="58" spans="1:15" x14ac:dyDescent="0.2">
      <c r="A58" s="12">
        <v>1057</v>
      </c>
      <c r="B58" s="17" t="s">
        <v>5310</v>
      </c>
      <c r="C58" s="17" t="s">
        <v>5311</v>
      </c>
      <c r="D58" s="14" t="s">
        <v>519</v>
      </c>
      <c r="E58" s="15" t="s">
        <v>5043</v>
      </c>
      <c r="F58" s="16">
        <v>2</v>
      </c>
      <c r="G58" s="14">
        <v>3.01</v>
      </c>
      <c r="H58" s="17" t="s">
        <v>5051</v>
      </c>
      <c r="I58" s="17"/>
      <c r="J58" s="15" t="s">
        <v>5312</v>
      </c>
      <c r="K58" s="17" t="s">
        <v>2626</v>
      </c>
      <c r="L58" s="17" t="s">
        <v>5313</v>
      </c>
      <c r="M58" s="17" t="s">
        <v>5172</v>
      </c>
      <c r="N58" s="17" t="s">
        <v>5314</v>
      </c>
      <c r="O58" s="17" t="s">
        <v>5055</v>
      </c>
    </row>
    <row r="59" spans="1:15" x14ac:dyDescent="0.2">
      <c r="A59" s="12">
        <v>1058</v>
      </c>
      <c r="B59" s="17" t="s">
        <v>5315</v>
      </c>
      <c r="C59" s="17" t="s">
        <v>5316</v>
      </c>
      <c r="D59" s="14" t="s">
        <v>519</v>
      </c>
      <c r="E59" s="15" t="s">
        <v>5043</v>
      </c>
      <c r="F59" s="16">
        <v>2</v>
      </c>
      <c r="G59" s="14">
        <v>3.01</v>
      </c>
      <c r="H59" s="17" t="s">
        <v>5051</v>
      </c>
      <c r="I59" s="17"/>
      <c r="J59" s="15" t="s">
        <v>5317</v>
      </c>
      <c r="K59" s="17" t="s">
        <v>3393</v>
      </c>
      <c r="L59" s="17" t="s">
        <v>5318</v>
      </c>
      <c r="M59" s="17" t="s">
        <v>73</v>
      </c>
      <c r="N59" s="17" t="s">
        <v>5319</v>
      </c>
      <c r="O59" s="17" t="s">
        <v>5055</v>
      </c>
    </row>
    <row r="60" spans="1:15" x14ac:dyDescent="0.2">
      <c r="A60" s="12">
        <v>1059</v>
      </c>
      <c r="B60" s="17" t="s">
        <v>5320</v>
      </c>
      <c r="C60" s="17" t="s">
        <v>5321</v>
      </c>
      <c r="D60" s="14" t="s">
        <v>519</v>
      </c>
      <c r="E60" s="15" t="s">
        <v>5043</v>
      </c>
      <c r="F60" s="16">
        <v>2</v>
      </c>
      <c r="G60" s="14">
        <v>3.01</v>
      </c>
      <c r="H60" s="17" t="s">
        <v>5051</v>
      </c>
      <c r="I60" s="17"/>
      <c r="J60" s="15" t="s">
        <v>4917</v>
      </c>
      <c r="K60" s="17" t="s">
        <v>2782</v>
      </c>
      <c r="L60" s="17" t="s">
        <v>3930</v>
      </c>
      <c r="M60" s="17" t="s">
        <v>71</v>
      </c>
      <c r="N60" s="17" t="s">
        <v>5322</v>
      </c>
      <c r="O60" s="17" t="s">
        <v>5055</v>
      </c>
    </row>
    <row r="61" spans="1:15" x14ac:dyDescent="0.2">
      <c r="A61" s="12">
        <v>1060</v>
      </c>
      <c r="B61" s="17" t="s">
        <v>5323</v>
      </c>
      <c r="C61" s="17" t="s">
        <v>5324</v>
      </c>
      <c r="D61" s="14" t="s">
        <v>5017</v>
      </c>
      <c r="E61" s="15" t="s">
        <v>5038</v>
      </c>
      <c r="F61" s="16">
        <v>3</v>
      </c>
      <c r="G61" s="14">
        <v>3.01</v>
      </c>
      <c r="H61" s="17" t="s">
        <v>5325</v>
      </c>
      <c r="I61" s="17"/>
      <c r="J61" s="15" t="s">
        <v>2870</v>
      </c>
      <c r="K61" s="17" t="s">
        <v>2957</v>
      </c>
      <c r="L61" s="17" t="s">
        <v>84</v>
      </c>
      <c r="M61" s="17" t="s">
        <v>61</v>
      </c>
      <c r="N61" s="17" t="s">
        <v>5326</v>
      </c>
      <c r="O61" s="17" t="s">
        <v>5055</v>
      </c>
    </row>
    <row r="62" spans="1:15" x14ac:dyDescent="0.2">
      <c r="A62" s="12">
        <v>1061</v>
      </c>
      <c r="B62" s="17" t="s">
        <v>5327</v>
      </c>
      <c r="C62" s="17" t="s">
        <v>5328</v>
      </c>
      <c r="D62" s="14" t="s">
        <v>5017</v>
      </c>
      <c r="E62" s="15" t="s">
        <v>5038</v>
      </c>
      <c r="F62" s="16">
        <v>3</v>
      </c>
      <c r="G62" s="14">
        <v>3.01</v>
      </c>
      <c r="H62" s="17" t="s">
        <v>5325</v>
      </c>
      <c r="I62" s="17"/>
      <c r="J62" s="15" t="s">
        <v>2958</v>
      </c>
      <c r="K62" s="17" t="s">
        <v>3095</v>
      </c>
      <c r="L62" s="17" t="s">
        <v>354</v>
      </c>
      <c r="M62" s="17" t="s">
        <v>56</v>
      </c>
      <c r="N62" s="17" t="s">
        <v>5329</v>
      </c>
      <c r="O62" s="17" t="s">
        <v>5055</v>
      </c>
    </row>
    <row r="63" spans="1:15" x14ac:dyDescent="0.2">
      <c r="A63" s="12">
        <v>1062</v>
      </c>
      <c r="B63" s="17" t="s">
        <v>5330</v>
      </c>
      <c r="C63" s="17" t="s">
        <v>5331</v>
      </c>
      <c r="D63" s="14" t="s">
        <v>5017</v>
      </c>
      <c r="E63" s="15" t="s">
        <v>5038</v>
      </c>
      <c r="F63" s="16">
        <v>3</v>
      </c>
      <c r="G63" s="14">
        <v>3.01</v>
      </c>
      <c r="H63" s="17" t="s">
        <v>5325</v>
      </c>
      <c r="I63" s="17"/>
      <c r="J63" s="15" t="s">
        <v>4803</v>
      </c>
      <c r="K63" s="17" t="s">
        <v>3414</v>
      </c>
      <c r="L63" s="17" t="s">
        <v>3815</v>
      </c>
      <c r="M63" s="17" t="s">
        <v>5332</v>
      </c>
      <c r="N63" s="17" t="s">
        <v>5333</v>
      </c>
      <c r="O63" s="17" t="s">
        <v>5055</v>
      </c>
    </row>
    <row r="64" spans="1:15" x14ac:dyDescent="0.2">
      <c r="A64" s="12">
        <v>1063</v>
      </c>
      <c r="B64" s="17" t="s">
        <v>5334</v>
      </c>
      <c r="C64" s="17" t="s">
        <v>5335</v>
      </c>
      <c r="D64" s="14" t="s">
        <v>5017</v>
      </c>
      <c r="E64" s="15" t="s">
        <v>5038</v>
      </c>
      <c r="F64" s="16">
        <v>3</v>
      </c>
      <c r="G64" s="14">
        <v>3.01</v>
      </c>
      <c r="H64" s="17" t="s">
        <v>5325</v>
      </c>
      <c r="I64" s="17"/>
      <c r="J64" s="15" t="s">
        <v>5336</v>
      </c>
      <c r="K64" s="17" t="s">
        <v>2847</v>
      </c>
      <c r="L64" s="17" t="s">
        <v>5337</v>
      </c>
      <c r="M64" s="17" t="s">
        <v>96</v>
      </c>
      <c r="N64" s="17" t="s">
        <v>5338</v>
      </c>
      <c r="O64" s="17" t="s">
        <v>5055</v>
      </c>
    </row>
    <row r="65" spans="1:15" x14ac:dyDescent="0.2">
      <c r="A65" s="12">
        <v>1064</v>
      </c>
      <c r="B65" s="17" t="s">
        <v>5164</v>
      </c>
      <c r="C65" s="17" t="s">
        <v>5339</v>
      </c>
      <c r="D65" s="14" t="s">
        <v>5017</v>
      </c>
      <c r="E65" s="15" t="s">
        <v>5038</v>
      </c>
      <c r="F65" s="16">
        <v>3</v>
      </c>
      <c r="G65" s="14">
        <v>3.01</v>
      </c>
      <c r="H65" s="17" t="s">
        <v>5325</v>
      </c>
      <c r="I65" s="17"/>
      <c r="J65" s="15" t="s">
        <v>2717</v>
      </c>
      <c r="K65" s="17" t="s">
        <v>2739</v>
      </c>
      <c r="L65" s="17" t="s">
        <v>54</v>
      </c>
      <c r="M65" s="17" t="s">
        <v>125</v>
      </c>
      <c r="N65" s="17" t="s">
        <v>5340</v>
      </c>
      <c r="O65" s="17" t="s">
        <v>5055</v>
      </c>
    </row>
    <row r="66" spans="1:15" x14ac:dyDescent="0.2">
      <c r="A66" s="12">
        <v>1065</v>
      </c>
      <c r="B66" s="17" t="s">
        <v>5341</v>
      </c>
      <c r="C66" s="17" t="s">
        <v>5342</v>
      </c>
      <c r="D66" s="14" t="s">
        <v>5017</v>
      </c>
      <c r="E66" s="15" t="s">
        <v>5038</v>
      </c>
      <c r="F66" s="16">
        <v>3</v>
      </c>
      <c r="G66" s="14">
        <v>3.01</v>
      </c>
      <c r="H66" s="17" t="s">
        <v>5325</v>
      </c>
      <c r="I66" s="17"/>
      <c r="J66" s="15" t="s">
        <v>5278</v>
      </c>
      <c r="K66" s="17" t="s">
        <v>2797</v>
      </c>
      <c r="L66" s="17" t="s">
        <v>5343</v>
      </c>
      <c r="M66" s="17" t="s">
        <v>5344</v>
      </c>
      <c r="N66" s="17" t="s">
        <v>5345</v>
      </c>
      <c r="O66" s="17" t="s">
        <v>5055</v>
      </c>
    </row>
    <row r="67" spans="1:15" x14ac:dyDescent="0.2">
      <c r="A67" s="12">
        <v>1066</v>
      </c>
      <c r="B67" s="17" t="s">
        <v>5346</v>
      </c>
      <c r="C67" s="17" t="s">
        <v>5347</v>
      </c>
      <c r="D67" s="14" t="s">
        <v>5017</v>
      </c>
      <c r="E67" s="15" t="s">
        <v>5038</v>
      </c>
      <c r="F67" s="16">
        <v>3</v>
      </c>
      <c r="G67" s="14">
        <v>3.01</v>
      </c>
      <c r="H67" s="17" t="s">
        <v>5325</v>
      </c>
      <c r="I67" s="17"/>
      <c r="J67" s="15" t="s">
        <v>5348</v>
      </c>
      <c r="K67" s="17" t="s">
        <v>2739</v>
      </c>
      <c r="L67" s="17" t="s">
        <v>5349</v>
      </c>
      <c r="M67" s="17" t="s">
        <v>125</v>
      </c>
      <c r="N67" s="17" t="s">
        <v>5350</v>
      </c>
      <c r="O67" s="17" t="s">
        <v>5055</v>
      </c>
    </row>
    <row r="68" spans="1:15" x14ac:dyDescent="0.2">
      <c r="A68" s="12">
        <v>1067</v>
      </c>
      <c r="B68" s="17" t="s">
        <v>5351</v>
      </c>
      <c r="C68" s="17" t="s">
        <v>5352</v>
      </c>
      <c r="D68" s="14" t="s">
        <v>5017</v>
      </c>
      <c r="E68" s="15" t="s">
        <v>5038</v>
      </c>
      <c r="F68" s="16">
        <v>3</v>
      </c>
      <c r="G68" s="14">
        <v>3.01</v>
      </c>
      <c r="H68" s="17" t="s">
        <v>5325</v>
      </c>
      <c r="I68" s="17"/>
      <c r="J68" s="15" t="s">
        <v>2731</v>
      </c>
      <c r="K68" s="17" t="s">
        <v>2750</v>
      </c>
      <c r="L68" s="17" t="s">
        <v>5353</v>
      </c>
      <c r="M68" s="17" t="s">
        <v>5354</v>
      </c>
      <c r="N68" s="17" t="s">
        <v>5355</v>
      </c>
      <c r="O68" s="17" t="s">
        <v>5055</v>
      </c>
    </row>
    <row r="69" spans="1:15" x14ac:dyDescent="0.2">
      <c r="A69" s="12">
        <v>1068</v>
      </c>
      <c r="B69" s="17" t="s">
        <v>5356</v>
      </c>
      <c r="C69" s="17" t="s">
        <v>5357</v>
      </c>
      <c r="D69" s="14" t="s">
        <v>5017</v>
      </c>
      <c r="E69" s="15" t="s">
        <v>5038</v>
      </c>
      <c r="F69" s="16">
        <v>3</v>
      </c>
      <c r="G69" s="14">
        <v>3.01</v>
      </c>
      <c r="H69" s="17" t="s">
        <v>5325</v>
      </c>
      <c r="I69" s="17"/>
      <c r="J69" s="15" t="s">
        <v>2834</v>
      </c>
      <c r="K69" s="17" t="s">
        <v>2626</v>
      </c>
      <c r="L69" s="17" t="s">
        <v>5358</v>
      </c>
      <c r="M69" s="17" t="s">
        <v>5172</v>
      </c>
      <c r="N69" s="17" t="s">
        <v>5359</v>
      </c>
      <c r="O69" s="17" t="s">
        <v>5055</v>
      </c>
    </row>
    <row r="70" spans="1:15" x14ac:dyDescent="0.2">
      <c r="A70" s="12">
        <v>1069</v>
      </c>
      <c r="B70" s="17" t="s">
        <v>4215</v>
      </c>
      <c r="C70" s="17" t="s">
        <v>5360</v>
      </c>
      <c r="D70" s="14" t="s">
        <v>5017</v>
      </c>
      <c r="E70" s="15" t="s">
        <v>5038</v>
      </c>
      <c r="F70" s="16">
        <v>2</v>
      </c>
      <c r="G70" s="14">
        <v>3.01</v>
      </c>
      <c r="H70" s="17" t="s">
        <v>5051</v>
      </c>
      <c r="I70" s="17"/>
      <c r="J70" s="15" t="s">
        <v>2661</v>
      </c>
      <c r="K70" s="17" t="s">
        <v>2670</v>
      </c>
      <c r="L70" s="17" t="s">
        <v>5361</v>
      </c>
      <c r="M70" s="17" t="s">
        <v>51</v>
      </c>
      <c r="N70" s="17" t="s">
        <v>5362</v>
      </c>
      <c r="O70" s="17" t="s">
        <v>5055</v>
      </c>
    </row>
    <row r="71" spans="1:15" x14ac:dyDescent="0.2">
      <c r="A71" s="12">
        <v>1070</v>
      </c>
      <c r="B71" s="17" t="s">
        <v>5363</v>
      </c>
      <c r="C71" s="17" t="s">
        <v>5364</v>
      </c>
      <c r="D71" s="14" t="s">
        <v>5017</v>
      </c>
      <c r="E71" s="15" t="s">
        <v>5038</v>
      </c>
      <c r="F71" s="16">
        <v>2</v>
      </c>
      <c r="G71" s="14">
        <v>3.01</v>
      </c>
      <c r="H71" s="17" t="s">
        <v>5051</v>
      </c>
      <c r="I71" s="17"/>
      <c r="J71" s="15" t="s">
        <v>4752</v>
      </c>
      <c r="K71" s="17" t="s">
        <v>3034</v>
      </c>
      <c r="L71" s="17" t="s">
        <v>5365</v>
      </c>
      <c r="M71" s="17" t="s">
        <v>5366</v>
      </c>
      <c r="N71" s="17" t="s">
        <v>5367</v>
      </c>
      <c r="O71" s="17" t="s">
        <v>5055</v>
      </c>
    </row>
    <row r="72" spans="1:15" x14ac:dyDescent="0.2">
      <c r="A72" s="12">
        <v>1071</v>
      </c>
      <c r="B72" s="17" t="s">
        <v>5368</v>
      </c>
      <c r="C72" s="17" t="s">
        <v>5369</v>
      </c>
      <c r="D72" s="14" t="s">
        <v>5017</v>
      </c>
      <c r="E72" s="15" t="s">
        <v>5038</v>
      </c>
      <c r="F72" s="16">
        <v>2</v>
      </c>
      <c r="G72" s="14">
        <v>3.01</v>
      </c>
      <c r="H72" s="17" t="s">
        <v>5051</v>
      </c>
      <c r="I72" s="17"/>
      <c r="J72" s="15" t="s">
        <v>5370</v>
      </c>
      <c r="K72" s="17" t="s">
        <v>2739</v>
      </c>
      <c r="L72" s="17" t="s">
        <v>5371</v>
      </c>
      <c r="M72" s="17" t="s">
        <v>125</v>
      </c>
      <c r="N72" s="17" t="s">
        <v>5309</v>
      </c>
      <c r="O72" s="17" t="s">
        <v>5055</v>
      </c>
    </row>
    <row r="73" spans="1:15" x14ac:dyDescent="0.2">
      <c r="A73" s="12">
        <v>1072</v>
      </c>
      <c r="B73" s="17" t="s">
        <v>1299</v>
      </c>
      <c r="C73" s="17" t="s">
        <v>5372</v>
      </c>
      <c r="D73" s="14" t="s">
        <v>5017</v>
      </c>
      <c r="E73" s="15" t="s">
        <v>5038</v>
      </c>
      <c r="F73" s="16">
        <v>2</v>
      </c>
      <c r="G73" s="14">
        <v>3.01</v>
      </c>
      <c r="H73" s="17" t="s">
        <v>5051</v>
      </c>
      <c r="I73" s="17"/>
      <c r="J73" s="15" t="s">
        <v>2668</v>
      </c>
      <c r="K73" s="17" t="s">
        <v>2645</v>
      </c>
      <c r="L73" s="17" t="s">
        <v>105</v>
      </c>
      <c r="M73" s="17" t="s">
        <v>5111</v>
      </c>
      <c r="N73" s="17" t="s">
        <v>5373</v>
      </c>
      <c r="O73" s="17" t="s">
        <v>5055</v>
      </c>
    </row>
    <row r="74" spans="1:15" x14ac:dyDescent="0.2">
      <c r="A74" s="12">
        <v>1073</v>
      </c>
      <c r="B74" s="17" t="s">
        <v>1638</v>
      </c>
      <c r="C74" s="17" t="s">
        <v>5374</v>
      </c>
      <c r="D74" s="14" t="s">
        <v>5017</v>
      </c>
      <c r="E74" s="15" t="s">
        <v>5038</v>
      </c>
      <c r="F74" s="16">
        <v>2</v>
      </c>
      <c r="G74" s="14">
        <v>3.01</v>
      </c>
      <c r="H74" s="17" t="s">
        <v>5051</v>
      </c>
      <c r="I74" s="17"/>
      <c r="J74" s="15" t="s">
        <v>2939</v>
      </c>
      <c r="K74" s="17" t="s">
        <v>2654</v>
      </c>
      <c r="L74" s="17" t="s">
        <v>5375</v>
      </c>
      <c r="M74" s="17" t="s">
        <v>99</v>
      </c>
      <c r="N74" s="17" t="s">
        <v>5376</v>
      </c>
      <c r="O74" s="17" t="s">
        <v>5055</v>
      </c>
    </row>
    <row r="75" spans="1:15" x14ac:dyDescent="0.2">
      <c r="A75" s="12">
        <v>1074</v>
      </c>
      <c r="B75" s="17" t="s">
        <v>1461</v>
      </c>
      <c r="C75" s="17" t="s">
        <v>5377</v>
      </c>
      <c r="D75" s="14" t="s">
        <v>5017</v>
      </c>
      <c r="E75" s="15" t="s">
        <v>5038</v>
      </c>
      <c r="F75" s="16">
        <v>2</v>
      </c>
      <c r="G75" s="14">
        <v>3.01</v>
      </c>
      <c r="H75" s="17" t="s">
        <v>5051</v>
      </c>
      <c r="I75" s="17"/>
      <c r="J75" s="15" t="s">
        <v>2803</v>
      </c>
      <c r="K75" s="17" t="s">
        <v>5378</v>
      </c>
      <c r="L75" s="17" t="s">
        <v>65</v>
      </c>
      <c r="M75" s="17" t="s">
        <v>5379</v>
      </c>
      <c r="N75" s="17" t="s">
        <v>5380</v>
      </c>
      <c r="O75" s="17" t="s">
        <v>5055</v>
      </c>
    </row>
    <row r="76" spans="1:15" x14ac:dyDescent="0.2">
      <c r="A76" s="12">
        <v>1075</v>
      </c>
      <c r="B76" s="17" t="s">
        <v>5381</v>
      </c>
      <c r="C76" s="17" t="s">
        <v>1571</v>
      </c>
      <c r="D76" s="14" t="s">
        <v>5017</v>
      </c>
      <c r="E76" s="15" t="s">
        <v>5038</v>
      </c>
      <c r="F76" s="16">
        <v>2</v>
      </c>
      <c r="G76" s="14">
        <v>3.01</v>
      </c>
      <c r="H76" s="17" t="s">
        <v>5051</v>
      </c>
      <c r="I76" s="17"/>
      <c r="J76" s="15" t="s">
        <v>5382</v>
      </c>
      <c r="K76" s="17" t="s">
        <v>2630</v>
      </c>
      <c r="L76" s="17" t="s">
        <v>5383</v>
      </c>
      <c r="M76" s="17" t="s">
        <v>129</v>
      </c>
      <c r="N76" s="17" t="s">
        <v>5384</v>
      </c>
      <c r="O76" s="17" t="s">
        <v>5055</v>
      </c>
    </row>
    <row r="77" spans="1:15" x14ac:dyDescent="0.2">
      <c r="A77" s="12">
        <v>1076</v>
      </c>
      <c r="B77" s="17" t="s">
        <v>5385</v>
      </c>
      <c r="C77" s="17" t="s">
        <v>5372</v>
      </c>
      <c r="D77" s="14" t="s">
        <v>5017</v>
      </c>
      <c r="E77" s="15" t="s">
        <v>5038</v>
      </c>
      <c r="F77" s="16">
        <v>2</v>
      </c>
      <c r="G77" s="14">
        <v>3.01</v>
      </c>
      <c r="H77" s="17" t="s">
        <v>5051</v>
      </c>
      <c r="I77" s="17"/>
      <c r="J77" s="15" t="s">
        <v>5386</v>
      </c>
      <c r="K77" s="17" t="s">
        <v>2645</v>
      </c>
      <c r="L77" s="17" t="s">
        <v>5387</v>
      </c>
      <c r="M77" s="17" t="s">
        <v>5111</v>
      </c>
      <c r="N77" s="17" t="s">
        <v>5388</v>
      </c>
      <c r="O77" s="17" t="s">
        <v>5055</v>
      </c>
    </row>
    <row r="78" spans="1:15" x14ac:dyDescent="0.2">
      <c r="A78" s="12">
        <v>1077</v>
      </c>
      <c r="B78" s="17" t="s">
        <v>2124</v>
      </c>
      <c r="C78" s="17" t="s">
        <v>5389</v>
      </c>
      <c r="D78" s="14" t="s">
        <v>5017</v>
      </c>
      <c r="E78" s="15" t="s">
        <v>5038</v>
      </c>
      <c r="F78" s="16">
        <v>2</v>
      </c>
      <c r="G78" s="14">
        <v>3.01</v>
      </c>
      <c r="H78" s="17" t="s">
        <v>5051</v>
      </c>
      <c r="I78" s="17"/>
      <c r="J78" s="15" t="s">
        <v>3292</v>
      </c>
      <c r="K78" s="17" t="s">
        <v>2626</v>
      </c>
      <c r="L78" s="17" t="s">
        <v>5306</v>
      </c>
      <c r="M78" s="17" t="s">
        <v>5172</v>
      </c>
      <c r="N78" s="17" t="s">
        <v>5390</v>
      </c>
      <c r="O78" s="17" t="s">
        <v>5055</v>
      </c>
    </row>
    <row r="79" spans="1:15" x14ac:dyDescent="0.2">
      <c r="A79" s="12">
        <v>1078</v>
      </c>
      <c r="B79" s="17" t="s">
        <v>2055</v>
      </c>
      <c r="C79" s="17" t="s">
        <v>5391</v>
      </c>
      <c r="D79" s="14" t="s">
        <v>5017</v>
      </c>
      <c r="E79" s="15" t="s">
        <v>5038</v>
      </c>
      <c r="F79" s="16">
        <v>2</v>
      </c>
      <c r="G79" s="14">
        <v>3.01</v>
      </c>
      <c r="H79" s="17" t="s">
        <v>5051</v>
      </c>
      <c r="I79" s="17"/>
      <c r="J79" s="15" t="s">
        <v>3246</v>
      </c>
      <c r="K79" s="17" t="s">
        <v>5392</v>
      </c>
      <c r="L79" s="17" t="s">
        <v>993</v>
      </c>
      <c r="M79" s="17" t="s">
        <v>5393</v>
      </c>
      <c r="N79" s="17" t="s">
        <v>5394</v>
      </c>
      <c r="O79" s="17" t="s">
        <v>5055</v>
      </c>
    </row>
    <row r="80" spans="1:15" x14ac:dyDescent="0.2">
      <c r="A80" s="12">
        <v>1079</v>
      </c>
      <c r="B80" s="17" t="s">
        <v>1501</v>
      </c>
      <c r="C80" s="17" t="s">
        <v>5395</v>
      </c>
      <c r="D80" s="14" t="s">
        <v>5017</v>
      </c>
      <c r="E80" s="15" t="s">
        <v>5038</v>
      </c>
      <c r="F80" s="16">
        <v>2</v>
      </c>
      <c r="G80" s="14">
        <v>3.01</v>
      </c>
      <c r="H80" s="17" t="s">
        <v>5051</v>
      </c>
      <c r="I80" s="17"/>
      <c r="J80" s="15" t="s">
        <v>2830</v>
      </c>
      <c r="K80" s="17" t="s">
        <v>2849</v>
      </c>
      <c r="L80" s="17" t="s">
        <v>767</v>
      </c>
      <c r="M80" s="17" t="s">
        <v>5396</v>
      </c>
      <c r="N80" s="17" t="s">
        <v>5397</v>
      </c>
      <c r="O80" s="17" t="s">
        <v>5055</v>
      </c>
    </row>
    <row r="81" spans="1:15" x14ac:dyDescent="0.2">
      <c r="A81" s="12">
        <v>1080</v>
      </c>
      <c r="B81" s="17" t="s">
        <v>2384</v>
      </c>
      <c r="C81" s="17" t="s">
        <v>5398</v>
      </c>
      <c r="D81" s="14" t="s">
        <v>5017</v>
      </c>
      <c r="E81" s="15" t="s">
        <v>5038</v>
      </c>
      <c r="F81" s="16">
        <v>2</v>
      </c>
      <c r="G81" s="14">
        <v>3.01</v>
      </c>
      <c r="H81" s="17" t="s">
        <v>5051</v>
      </c>
      <c r="I81" s="17"/>
      <c r="J81" s="15" t="s">
        <v>3456</v>
      </c>
      <c r="K81" s="17" t="s">
        <v>2658</v>
      </c>
      <c r="L81" s="17" t="s">
        <v>5399</v>
      </c>
      <c r="M81" s="17" t="s">
        <v>156</v>
      </c>
      <c r="N81" s="17" t="s">
        <v>5400</v>
      </c>
      <c r="O81" s="17" t="s">
        <v>5055</v>
      </c>
    </row>
    <row r="82" spans="1:15" x14ac:dyDescent="0.2">
      <c r="A82" s="12">
        <v>1081</v>
      </c>
      <c r="B82" s="17" t="s">
        <v>5401</v>
      </c>
      <c r="C82" s="17" t="s">
        <v>5402</v>
      </c>
      <c r="D82" s="14" t="s">
        <v>5017</v>
      </c>
      <c r="E82" s="15" t="s">
        <v>5038</v>
      </c>
      <c r="F82" s="16">
        <v>2</v>
      </c>
      <c r="G82" s="14">
        <v>3.01</v>
      </c>
      <c r="H82" s="17" t="s">
        <v>5051</v>
      </c>
      <c r="I82" s="17"/>
      <c r="J82" s="15" t="s">
        <v>5403</v>
      </c>
      <c r="K82" s="17" t="s">
        <v>5404</v>
      </c>
      <c r="L82" s="17" t="s">
        <v>5405</v>
      </c>
      <c r="M82" s="17" t="s">
        <v>5406</v>
      </c>
      <c r="N82" s="17" t="s">
        <v>5407</v>
      </c>
      <c r="O82" s="17" t="s">
        <v>5055</v>
      </c>
    </row>
    <row r="83" spans="1:15" x14ac:dyDescent="0.2">
      <c r="A83" s="12">
        <v>1082</v>
      </c>
      <c r="B83" s="17" t="s">
        <v>5408</v>
      </c>
      <c r="C83" s="17" t="s">
        <v>5409</v>
      </c>
      <c r="D83" s="14" t="s">
        <v>5017</v>
      </c>
      <c r="E83" s="15" t="s">
        <v>5038</v>
      </c>
      <c r="F83" s="16">
        <v>2</v>
      </c>
      <c r="G83" s="14">
        <v>3.01</v>
      </c>
      <c r="H83" s="17" t="s">
        <v>5051</v>
      </c>
      <c r="I83" s="17"/>
      <c r="J83" s="15" t="s">
        <v>5410</v>
      </c>
      <c r="K83" s="17" t="s">
        <v>5411</v>
      </c>
      <c r="L83" s="17" t="s">
        <v>5412</v>
      </c>
      <c r="M83" s="17" t="s">
        <v>5413</v>
      </c>
      <c r="N83" s="17" t="s">
        <v>5414</v>
      </c>
      <c r="O83" s="17" t="s">
        <v>5055</v>
      </c>
    </row>
    <row r="84" spans="1:15" x14ac:dyDescent="0.2">
      <c r="A84" s="12">
        <v>1083</v>
      </c>
      <c r="B84" s="17" t="s">
        <v>5415</v>
      </c>
      <c r="C84" s="17" t="s">
        <v>1339</v>
      </c>
      <c r="D84" s="14" t="s">
        <v>5017</v>
      </c>
      <c r="E84" s="15" t="s">
        <v>5038</v>
      </c>
      <c r="F84" s="16">
        <v>2</v>
      </c>
      <c r="G84" s="14">
        <v>3.01</v>
      </c>
      <c r="H84" s="17" t="s">
        <v>5051</v>
      </c>
      <c r="I84" s="17"/>
      <c r="J84" s="15" t="s">
        <v>4684</v>
      </c>
      <c r="K84" s="17" t="s">
        <v>2670</v>
      </c>
      <c r="L84" s="17" t="s">
        <v>3693</v>
      </c>
      <c r="M84" s="17" t="s">
        <v>51</v>
      </c>
      <c r="N84" s="17" t="s">
        <v>5416</v>
      </c>
      <c r="O84" s="17" t="s">
        <v>5055</v>
      </c>
    </row>
    <row r="85" spans="1:15" x14ac:dyDescent="0.2">
      <c r="A85" s="12">
        <v>1084</v>
      </c>
      <c r="B85" s="17" t="s">
        <v>1598</v>
      </c>
      <c r="C85" s="17" t="s">
        <v>5417</v>
      </c>
      <c r="D85" s="14" t="s">
        <v>5017</v>
      </c>
      <c r="E85" s="15" t="s">
        <v>5038</v>
      </c>
      <c r="F85" s="16">
        <v>2</v>
      </c>
      <c r="G85" s="14">
        <v>3.01</v>
      </c>
      <c r="H85" s="17" t="s">
        <v>5051</v>
      </c>
      <c r="I85" s="17"/>
      <c r="J85" s="15" t="s">
        <v>2908</v>
      </c>
      <c r="K85" s="17" t="s">
        <v>5418</v>
      </c>
      <c r="L85" s="17" t="s">
        <v>326</v>
      </c>
      <c r="M85" s="17" t="s">
        <v>5419</v>
      </c>
      <c r="N85" s="17" t="s">
        <v>5420</v>
      </c>
      <c r="O85" s="17" t="s">
        <v>5055</v>
      </c>
    </row>
    <row r="86" spans="1:15" x14ac:dyDescent="0.2">
      <c r="A86" s="12">
        <v>1085</v>
      </c>
      <c r="B86" s="17" t="s">
        <v>5421</v>
      </c>
      <c r="C86" s="17" t="s">
        <v>1328</v>
      </c>
      <c r="D86" s="14" t="s">
        <v>5017</v>
      </c>
      <c r="E86" s="15" t="s">
        <v>5038</v>
      </c>
      <c r="F86" s="16">
        <v>2</v>
      </c>
      <c r="G86" s="14">
        <v>3.01</v>
      </c>
      <c r="H86" s="17" t="s">
        <v>5051</v>
      </c>
      <c r="I86" s="17"/>
      <c r="J86" s="15" t="s">
        <v>5422</v>
      </c>
      <c r="K86" s="17" t="s">
        <v>2758</v>
      </c>
      <c r="L86" s="17" t="s">
        <v>5423</v>
      </c>
      <c r="M86" s="17" t="s">
        <v>719</v>
      </c>
      <c r="N86" s="17" t="s">
        <v>5424</v>
      </c>
      <c r="O86" s="17" t="s">
        <v>5055</v>
      </c>
    </row>
    <row r="87" spans="1:15" x14ac:dyDescent="0.2">
      <c r="A87" s="12">
        <v>1086</v>
      </c>
      <c r="B87" s="17" t="s">
        <v>5425</v>
      </c>
      <c r="C87" s="17" t="s">
        <v>5426</v>
      </c>
      <c r="D87" s="14" t="s">
        <v>5017</v>
      </c>
      <c r="E87" s="15" t="s">
        <v>5038</v>
      </c>
      <c r="F87" s="16">
        <v>2</v>
      </c>
      <c r="G87" s="14">
        <v>3.01</v>
      </c>
      <c r="H87" s="17" t="s">
        <v>5051</v>
      </c>
      <c r="I87" s="17"/>
      <c r="J87" s="15" t="s">
        <v>5427</v>
      </c>
      <c r="K87" s="17" t="s">
        <v>5428</v>
      </c>
      <c r="L87" s="17" t="s">
        <v>5429</v>
      </c>
      <c r="M87" s="17" t="s">
        <v>5430</v>
      </c>
      <c r="N87" s="17" t="s">
        <v>5431</v>
      </c>
      <c r="O87" s="17" t="s">
        <v>5055</v>
      </c>
    </row>
    <row r="88" spans="1:15" x14ac:dyDescent="0.2">
      <c r="A88" s="12">
        <v>1087</v>
      </c>
      <c r="B88" s="17" t="s">
        <v>5432</v>
      </c>
      <c r="C88" s="17" t="s">
        <v>1281</v>
      </c>
      <c r="D88" s="14" t="s">
        <v>5017</v>
      </c>
      <c r="E88" s="15" t="s">
        <v>5038</v>
      </c>
      <c r="F88" s="16">
        <v>2</v>
      </c>
      <c r="G88" s="14">
        <v>3.01</v>
      </c>
      <c r="H88" s="17" t="s">
        <v>5051</v>
      </c>
      <c r="I88" s="17"/>
      <c r="J88" s="15" t="s">
        <v>5433</v>
      </c>
      <c r="K88" s="17" t="s">
        <v>2652</v>
      </c>
      <c r="L88" s="17" t="s">
        <v>5434</v>
      </c>
      <c r="M88" s="17" t="s">
        <v>155</v>
      </c>
      <c r="N88" s="17" t="s">
        <v>5303</v>
      </c>
      <c r="O88" s="17" t="s">
        <v>5055</v>
      </c>
    </row>
    <row r="89" spans="1:15" x14ac:dyDescent="0.2">
      <c r="A89" s="12">
        <v>1088</v>
      </c>
      <c r="B89" s="17" t="s">
        <v>1525</v>
      </c>
      <c r="C89" s="17" t="s">
        <v>2162</v>
      </c>
      <c r="D89" s="14" t="s">
        <v>5017</v>
      </c>
      <c r="E89" s="15" t="s">
        <v>5038</v>
      </c>
      <c r="F89" s="16">
        <v>2</v>
      </c>
      <c r="G89" s="14">
        <v>3.01</v>
      </c>
      <c r="H89" s="17" t="s">
        <v>5051</v>
      </c>
      <c r="I89" s="17"/>
      <c r="J89" s="15" t="s">
        <v>2846</v>
      </c>
      <c r="K89" s="17" t="s">
        <v>2626</v>
      </c>
      <c r="L89" s="17" t="s">
        <v>255</v>
      </c>
      <c r="M89" s="17" t="s">
        <v>5172</v>
      </c>
      <c r="N89" s="17" t="s">
        <v>5435</v>
      </c>
      <c r="O89" s="17" t="s">
        <v>5055</v>
      </c>
    </row>
    <row r="90" spans="1:15" x14ac:dyDescent="0.2">
      <c r="A90" s="12">
        <v>1089</v>
      </c>
      <c r="B90" s="17" t="s">
        <v>1525</v>
      </c>
      <c r="C90" s="17" t="s">
        <v>1976</v>
      </c>
      <c r="D90" s="14" t="s">
        <v>5017</v>
      </c>
      <c r="E90" s="15" t="s">
        <v>5038</v>
      </c>
      <c r="F90" s="16">
        <v>2</v>
      </c>
      <c r="G90" s="14">
        <v>3.01</v>
      </c>
      <c r="H90" s="17" t="s">
        <v>5051</v>
      </c>
      <c r="I90" s="17"/>
      <c r="J90" s="15" t="s">
        <v>2846</v>
      </c>
      <c r="K90" s="17" t="s">
        <v>2793</v>
      </c>
      <c r="L90" s="17" t="s">
        <v>255</v>
      </c>
      <c r="M90" s="17" t="s">
        <v>5436</v>
      </c>
      <c r="N90" s="17" t="s">
        <v>5437</v>
      </c>
      <c r="O90" s="17" t="s">
        <v>5055</v>
      </c>
    </row>
    <row r="91" spans="1:15" x14ac:dyDescent="0.2">
      <c r="A91" s="12">
        <v>1090</v>
      </c>
      <c r="B91" s="17" t="s">
        <v>1541</v>
      </c>
      <c r="C91" s="17" t="s">
        <v>4134</v>
      </c>
      <c r="D91" s="14" t="s">
        <v>5017</v>
      </c>
      <c r="E91" s="15" t="s">
        <v>5038</v>
      </c>
      <c r="F91" s="16">
        <v>2</v>
      </c>
      <c r="G91" s="14">
        <v>3.01</v>
      </c>
      <c r="H91" s="17" t="s">
        <v>5051</v>
      </c>
      <c r="I91" s="17"/>
      <c r="J91" s="15" t="s">
        <v>2859</v>
      </c>
      <c r="K91" s="17" t="s">
        <v>4672</v>
      </c>
      <c r="L91" s="17" t="s">
        <v>90</v>
      </c>
      <c r="M91" s="17" t="s">
        <v>3681</v>
      </c>
      <c r="N91" s="17" t="s">
        <v>5438</v>
      </c>
      <c r="O91" s="17" t="s">
        <v>5055</v>
      </c>
    </row>
    <row r="92" spans="1:15" x14ac:dyDescent="0.2">
      <c r="A92" s="12">
        <v>1091</v>
      </c>
      <c r="B92" s="13" t="s">
        <v>5439</v>
      </c>
      <c r="C92" s="13" t="s">
        <v>5440</v>
      </c>
      <c r="D92" s="14" t="s">
        <v>5017</v>
      </c>
      <c r="E92" s="13" t="s">
        <v>5038</v>
      </c>
      <c r="F92" s="16">
        <v>2</v>
      </c>
      <c r="G92" s="18">
        <v>3.01</v>
      </c>
      <c r="H92" s="19" t="s">
        <v>5051</v>
      </c>
      <c r="I92" s="20"/>
      <c r="J92" s="21" t="s">
        <v>5441</v>
      </c>
      <c r="K92" s="21" t="s">
        <v>5442</v>
      </c>
      <c r="L92" s="17" t="s">
        <v>46</v>
      </c>
      <c r="M92" s="17" t="s">
        <v>5443</v>
      </c>
      <c r="N92" s="17" t="s">
        <v>5444</v>
      </c>
      <c r="O92" s="17" t="s">
        <v>5055</v>
      </c>
    </row>
    <row r="93" spans="1:15" x14ac:dyDescent="0.2">
      <c r="A93" s="12">
        <v>1092</v>
      </c>
      <c r="B93" s="13" t="s">
        <v>5445</v>
      </c>
      <c r="C93" s="13" t="s">
        <v>5446</v>
      </c>
      <c r="D93" s="14" t="s">
        <v>5447</v>
      </c>
      <c r="E93" s="13" t="s">
        <v>5022</v>
      </c>
      <c r="F93" s="16">
        <v>3</v>
      </c>
      <c r="G93" s="18">
        <v>3.01</v>
      </c>
      <c r="H93" s="19" t="s">
        <v>5448</v>
      </c>
      <c r="I93" s="20"/>
      <c r="J93" s="21" t="s">
        <v>5449</v>
      </c>
      <c r="K93" s="21" t="s">
        <v>5450</v>
      </c>
      <c r="L93" s="17" t="s">
        <v>5451</v>
      </c>
      <c r="M93" s="17" t="s">
        <v>5452</v>
      </c>
      <c r="N93" s="17" t="s">
        <v>5453</v>
      </c>
      <c r="O93" s="17" t="s">
        <v>5055</v>
      </c>
    </row>
    <row r="94" spans="1:15" x14ac:dyDescent="0.2">
      <c r="A94" s="12">
        <v>1093</v>
      </c>
      <c r="B94" s="22" t="s">
        <v>5454</v>
      </c>
      <c r="C94" s="22" t="s">
        <v>5455</v>
      </c>
      <c r="D94" s="14" t="s">
        <v>5447</v>
      </c>
      <c r="E94" s="22" t="s">
        <v>5022</v>
      </c>
      <c r="F94" s="12">
        <v>3</v>
      </c>
      <c r="G94" s="18">
        <v>3.01</v>
      </c>
      <c r="H94" s="19" t="s">
        <v>5448</v>
      </c>
      <c r="I94" s="20"/>
      <c r="J94" s="21" t="s">
        <v>2973</v>
      </c>
      <c r="K94" s="21" t="s">
        <v>5456</v>
      </c>
      <c r="L94" s="17" t="s">
        <v>146</v>
      </c>
      <c r="M94" s="17" t="s">
        <v>5457</v>
      </c>
      <c r="N94" s="17" t="s">
        <v>5458</v>
      </c>
      <c r="O94" s="17" t="s">
        <v>5055</v>
      </c>
    </row>
    <row r="95" spans="1:15" x14ac:dyDescent="0.2">
      <c r="A95" s="12">
        <v>1094</v>
      </c>
      <c r="B95" s="22" t="s">
        <v>5459</v>
      </c>
      <c r="C95" s="22" t="s">
        <v>5460</v>
      </c>
      <c r="D95" s="14" t="s">
        <v>5447</v>
      </c>
      <c r="E95" s="22" t="s">
        <v>5022</v>
      </c>
      <c r="F95" s="12">
        <v>3</v>
      </c>
      <c r="G95" s="18">
        <v>3.01</v>
      </c>
      <c r="H95" s="19" t="s">
        <v>5448</v>
      </c>
      <c r="I95" s="20"/>
      <c r="J95" s="21" t="s">
        <v>5461</v>
      </c>
      <c r="K95" s="21" t="s">
        <v>3103</v>
      </c>
      <c r="L95" s="17" t="s">
        <v>5462</v>
      </c>
      <c r="M95" s="17" t="s">
        <v>157</v>
      </c>
      <c r="N95" s="17" t="s">
        <v>5463</v>
      </c>
      <c r="O95" s="17" t="s">
        <v>5055</v>
      </c>
    </row>
    <row r="96" spans="1:15" x14ac:dyDescent="0.2">
      <c r="A96" s="12">
        <v>1095</v>
      </c>
      <c r="B96" s="22" t="s">
        <v>5464</v>
      </c>
      <c r="C96" s="22" t="s">
        <v>5465</v>
      </c>
      <c r="D96" s="14" t="s">
        <v>5447</v>
      </c>
      <c r="E96" s="22" t="s">
        <v>5022</v>
      </c>
      <c r="F96" s="12">
        <v>3</v>
      </c>
      <c r="G96" s="18">
        <v>3.01</v>
      </c>
      <c r="H96" s="19" t="s">
        <v>5448</v>
      </c>
      <c r="I96" s="20"/>
      <c r="J96" s="21" t="s">
        <v>2669</v>
      </c>
      <c r="K96" s="21" t="s">
        <v>5466</v>
      </c>
      <c r="L96" s="17" t="s">
        <v>5155</v>
      </c>
      <c r="M96" s="17" t="s">
        <v>5467</v>
      </c>
      <c r="N96" s="17" t="s">
        <v>5468</v>
      </c>
      <c r="O96" s="17" t="s">
        <v>5055</v>
      </c>
    </row>
    <row r="97" spans="1:15" x14ac:dyDescent="0.2">
      <c r="A97" s="12">
        <v>1096</v>
      </c>
      <c r="B97" s="22" t="s">
        <v>5469</v>
      </c>
      <c r="C97" s="22" t="s">
        <v>5470</v>
      </c>
      <c r="D97" s="14" t="s">
        <v>5447</v>
      </c>
      <c r="E97" s="22" t="s">
        <v>5022</v>
      </c>
      <c r="F97" s="12">
        <v>3</v>
      </c>
      <c r="G97" s="18">
        <v>3.01</v>
      </c>
      <c r="H97" s="19" t="s">
        <v>5448</v>
      </c>
      <c r="I97" s="20"/>
      <c r="J97" s="21" t="s">
        <v>2814</v>
      </c>
      <c r="K97" s="21" t="s">
        <v>5471</v>
      </c>
      <c r="L97" s="17" t="s">
        <v>5472</v>
      </c>
      <c r="M97" s="17" t="s">
        <v>5473</v>
      </c>
      <c r="N97" s="17" t="s">
        <v>5474</v>
      </c>
      <c r="O97" s="17" t="s">
        <v>5055</v>
      </c>
    </row>
    <row r="98" spans="1:15" x14ac:dyDescent="0.2">
      <c r="A98" s="12">
        <v>1097</v>
      </c>
      <c r="B98" s="22" t="s">
        <v>5475</v>
      </c>
      <c r="C98" s="22" t="s">
        <v>5476</v>
      </c>
      <c r="D98" s="14" t="s">
        <v>5447</v>
      </c>
      <c r="E98" s="22" t="s">
        <v>5022</v>
      </c>
      <c r="F98" s="12">
        <v>3</v>
      </c>
      <c r="G98" s="18">
        <v>3.01</v>
      </c>
      <c r="H98" s="19" t="s">
        <v>5448</v>
      </c>
      <c r="I98" s="20"/>
      <c r="J98" s="21" t="s">
        <v>4793</v>
      </c>
      <c r="K98" s="21" t="s">
        <v>2686</v>
      </c>
      <c r="L98" s="17" t="s">
        <v>5477</v>
      </c>
      <c r="M98" s="17" t="s">
        <v>50</v>
      </c>
      <c r="N98" s="17" t="s">
        <v>5350</v>
      </c>
      <c r="O98" s="17" t="s">
        <v>5055</v>
      </c>
    </row>
    <row r="99" spans="1:15" x14ac:dyDescent="0.2">
      <c r="A99" s="12">
        <v>1098</v>
      </c>
      <c r="B99" s="22" t="s">
        <v>5478</v>
      </c>
      <c r="C99" s="22" t="s">
        <v>5479</v>
      </c>
      <c r="D99" s="14" t="s">
        <v>5017</v>
      </c>
      <c r="E99" s="22" t="s">
        <v>5022</v>
      </c>
      <c r="F99" s="12">
        <v>3</v>
      </c>
      <c r="G99" s="18">
        <v>3.01</v>
      </c>
      <c r="H99" s="19" t="s">
        <v>5325</v>
      </c>
      <c r="I99" s="20"/>
      <c r="J99" s="21" t="s">
        <v>4748</v>
      </c>
      <c r="K99" s="21" t="s">
        <v>2679</v>
      </c>
      <c r="L99" s="17" t="s">
        <v>3758</v>
      </c>
      <c r="M99" s="17" t="s">
        <v>45</v>
      </c>
      <c r="N99" s="17" t="s">
        <v>5480</v>
      </c>
      <c r="O99" s="17" t="s">
        <v>5055</v>
      </c>
    </row>
    <row r="100" spans="1:15" x14ac:dyDescent="0.2">
      <c r="A100" s="12">
        <v>1099</v>
      </c>
      <c r="B100" s="22" t="s">
        <v>5481</v>
      </c>
      <c r="C100" s="22" t="s">
        <v>5482</v>
      </c>
      <c r="D100" s="14" t="s">
        <v>5447</v>
      </c>
      <c r="E100" s="22" t="s">
        <v>5022</v>
      </c>
      <c r="F100" s="12">
        <v>3</v>
      </c>
      <c r="G100" s="18">
        <v>3.01</v>
      </c>
      <c r="H100" s="19" t="s">
        <v>5448</v>
      </c>
      <c r="I100" s="20"/>
      <c r="J100" s="21" t="s">
        <v>2621</v>
      </c>
      <c r="K100" s="21" t="s">
        <v>3279</v>
      </c>
      <c r="L100" s="17" t="s">
        <v>122</v>
      </c>
      <c r="M100" s="17" t="s">
        <v>436</v>
      </c>
      <c r="N100" s="17" t="s">
        <v>5483</v>
      </c>
      <c r="O100" s="17" t="s">
        <v>5055</v>
      </c>
    </row>
    <row r="101" spans="1:15" x14ac:dyDescent="0.2">
      <c r="A101" s="12">
        <v>1100</v>
      </c>
      <c r="B101" s="22" t="s">
        <v>5484</v>
      </c>
      <c r="C101" s="22" t="s">
        <v>5485</v>
      </c>
      <c r="D101" s="14" t="s">
        <v>5447</v>
      </c>
      <c r="E101" s="22" t="s">
        <v>5022</v>
      </c>
      <c r="F101" s="12">
        <v>3</v>
      </c>
      <c r="G101" s="18">
        <v>3.01</v>
      </c>
      <c r="H101" s="19" t="s">
        <v>5448</v>
      </c>
      <c r="I101" s="20"/>
      <c r="J101" s="21" t="s">
        <v>2969</v>
      </c>
      <c r="K101" s="21" t="s">
        <v>2806</v>
      </c>
      <c r="L101" s="17" t="s">
        <v>5486</v>
      </c>
      <c r="M101" s="17" t="s">
        <v>3845</v>
      </c>
      <c r="N101" s="17" t="s">
        <v>5487</v>
      </c>
      <c r="O101" s="17" t="s">
        <v>5055</v>
      </c>
    </row>
    <row r="102" spans="1:15" x14ac:dyDescent="0.2">
      <c r="A102" s="12">
        <v>1101</v>
      </c>
      <c r="B102" s="22" t="s">
        <v>5488</v>
      </c>
      <c r="C102" s="22" t="s">
        <v>5489</v>
      </c>
      <c r="D102" s="14" t="s">
        <v>5447</v>
      </c>
      <c r="E102" s="22" t="s">
        <v>5022</v>
      </c>
      <c r="F102" s="12">
        <v>3</v>
      </c>
      <c r="G102" s="18">
        <v>3.01</v>
      </c>
      <c r="H102" s="19" t="s">
        <v>5448</v>
      </c>
      <c r="I102" s="20"/>
      <c r="J102" s="21" t="s">
        <v>2678</v>
      </c>
      <c r="K102" s="21" t="s">
        <v>3059</v>
      </c>
      <c r="L102" s="17" t="s">
        <v>69</v>
      </c>
      <c r="M102" s="17" t="s">
        <v>34</v>
      </c>
      <c r="N102" s="17" t="s">
        <v>5490</v>
      </c>
      <c r="O102" s="17" t="s">
        <v>5055</v>
      </c>
    </row>
    <row r="103" spans="1:15" x14ac:dyDescent="0.2">
      <c r="A103" s="12">
        <v>1102</v>
      </c>
      <c r="B103" s="22" t="s">
        <v>5491</v>
      </c>
      <c r="C103" s="22" t="s">
        <v>5492</v>
      </c>
      <c r="D103" s="14" t="s">
        <v>5447</v>
      </c>
      <c r="E103" s="22" t="s">
        <v>5022</v>
      </c>
      <c r="F103" s="12">
        <v>3</v>
      </c>
      <c r="G103" s="18">
        <v>3.01</v>
      </c>
      <c r="H103" s="19" t="s">
        <v>5448</v>
      </c>
      <c r="I103" s="20"/>
      <c r="J103" s="21" t="s">
        <v>3012</v>
      </c>
      <c r="K103" s="21" t="s">
        <v>3298</v>
      </c>
      <c r="L103" s="17" t="s">
        <v>109</v>
      </c>
      <c r="M103" s="17" t="s">
        <v>67</v>
      </c>
      <c r="N103" s="17" t="s">
        <v>5493</v>
      </c>
      <c r="O103" s="17" t="s">
        <v>5055</v>
      </c>
    </row>
    <row r="104" spans="1:15" x14ac:dyDescent="0.2">
      <c r="A104" s="12">
        <v>1103</v>
      </c>
      <c r="B104" s="22" t="s">
        <v>5494</v>
      </c>
      <c r="C104" s="22" t="s">
        <v>5495</v>
      </c>
      <c r="D104" s="14" t="s">
        <v>5447</v>
      </c>
      <c r="E104" s="22" t="s">
        <v>5022</v>
      </c>
      <c r="F104" s="12">
        <v>3</v>
      </c>
      <c r="G104" s="18">
        <v>3.01</v>
      </c>
      <c r="H104" s="19" t="s">
        <v>5448</v>
      </c>
      <c r="I104" s="20"/>
      <c r="J104" s="21" t="s">
        <v>5496</v>
      </c>
      <c r="K104" s="21" t="s">
        <v>2682</v>
      </c>
      <c r="L104" s="17" t="s">
        <v>5497</v>
      </c>
      <c r="M104" s="17" t="s">
        <v>5498</v>
      </c>
      <c r="N104" s="17" t="s">
        <v>5499</v>
      </c>
      <c r="O104" s="17" t="s">
        <v>5055</v>
      </c>
    </row>
    <row r="105" spans="1:15" x14ac:dyDescent="0.2">
      <c r="A105" s="12">
        <v>1104</v>
      </c>
      <c r="B105" s="22" t="s">
        <v>5500</v>
      </c>
      <c r="C105" s="22" t="s">
        <v>5501</v>
      </c>
      <c r="D105" s="14" t="s">
        <v>5447</v>
      </c>
      <c r="E105" s="22" t="s">
        <v>5022</v>
      </c>
      <c r="F105" s="12">
        <v>3</v>
      </c>
      <c r="G105" s="18">
        <v>3.01</v>
      </c>
      <c r="H105" s="19" t="s">
        <v>5448</v>
      </c>
      <c r="I105" s="20"/>
      <c r="J105" s="21" t="s">
        <v>5502</v>
      </c>
      <c r="K105" s="21" t="s">
        <v>2762</v>
      </c>
      <c r="L105" s="17" t="s">
        <v>5503</v>
      </c>
      <c r="M105" s="17" t="s">
        <v>115</v>
      </c>
      <c r="N105" s="17" t="s">
        <v>5359</v>
      </c>
      <c r="O105" s="17" t="s">
        <v>5055</v>
      </c>
    </row>
    <row r="106" spans="1:15" x14ac:dyDescent="0.2">
      <c r="A106" s="12">
        <v>1105</v>
      </c>
      <c r="B106" s="22" t="s">
        <v>5504</v>
      </c>
      <c r="C106" s="22" t="s">
        <v>5505</v>
      </c>
      <c r="D106" s="14" t="s">
        <v>5447</v>
      </c>
      <c r="E106" s="22" t="s">
        <v>5022</v>
      </c>
      <c r="F106" s="12">
        <v>3</v>
      </c>
      <c r="G106" s="18">
        <v>3.01</v>
      </c>
      <c r="H106" s="19" t="s">
        <v>5448</v>
      </c>
      <c r="I106" s="20"/>
      <c r="J106" s="21" t="s">
        <v>5506</v>
      </c>
      <c r="K106" s="21" t="s">
        <v>5507</v>
      </c>
      <c r="L106" s="17" t="s">
        <v>5508</v>
      </c>
      <c r="M106" s="17" t="s">
        <v>5509</v>
      </c>
      <c r="N106" s="17" t="s">
        <v>5510</v>
      </c>
      <c r="O106" s="17" t="s">
        <v>5055</v>
      </c>
    </row>
    <row r="107" spans="1:15" x14ac:dyDescent="0.2">
      <c r="A107" s="12">
        <v>1106</v>
      </c>
      <c r="B107" s="22" t="s">
        <v>5511</v>
      </c>
      <c r="C107" s="22" t="s">
        <v>5512</v>
      </c>
      <c r="D107" s="14" t="s">
        <v>5017</v>
      </c>
      <c r="E107" s="22" t="s">
        <v>5022</v>
      </c>
      <c r="F107" s="12">
        <v>2</v>
      </c>
      <c r="G107" s="18">
        <v>3.01</v>
      </c>
      <c r="H107" s="19" t="s">
        <v>5325</v>
      </c>
      <c r="I107" s="20"/>
      <c r="J107" s="21" t="s">
        <v>5513</v>
      </c>
      <c r="K107" s="21" t="s">
        <v>2682</v>
      </c>
      <c r="L107" s="17" t="s">
        <v>5514</v>
      </c>
      <c r="M107" s="17" t="s">
        <v>5498</v>
      </c>
      <c r="N107" s="17" t="s">
        <v>5515</v>
      </c>
      <c r="O107" s="17" t="s">
        <v>5055</v>
      </c>
    </row>
    <row r="108" spans="1:15" x14ac:dyDescent="0.2">
      <c r="A108" s="12">
        <v>1107</v>
      </c>
      <c r="B108" s="22" t="s">
        <v>5516</v>
      </c>
      <c r="C108" s="22" t="s">
        <v>5517</v>
      </c>
      <c r="D108" s="14" t="s">
        <v>5017</v>
      </c>
      <c r="E108" s="22" t="s">
        <v>5022</v>
      </c>
      <c r="F108" s="12">
        <v>2</v>
      </c>
      <c r="G108" s="18">
        <v>3.01</v>
      </c>
      <c r="H108" s="19" t="s">
        <v>5051</v>
      </c>
      <c r="I108" s="20"/>
      <c r="J108" s="21" t="s">
        <v>5518</v>
      </c>
      <c r="K108" s="21" t="s">
        <v>3381</v>
      </c>
      <c r="L108" s="17" t="s">
        <v>5519</v>
      </c>
      <c r="M108" s="17" t="s">
        <v>5520</v>
      </c>
      <c r="N108" s="17" t="s">
        <v>5093</v>
      </c>
      <c r="O108" s="17" t="s">
        <v>5055</v>
      </c>
    </row>
    <row r="109" spans="1:15" x14ac:dyDescent="0.2">
      <c r="A109" s="12">
        <v>1108</v>
      </c>
      <c r="B109" s="22" t="s">
        <v>5521</v>
      </c>
      <c r="C109" s="22" t="s">
        <v>5522</v>
      </c>
      <c r="D109" s="14" t="s">
        <v>5017</v>
      </c>
      <c r="E109" s="22" t="s">
        <v>5022</v>
      </c>
      <c r="F109" s="12">
        <v>2</v>
      </c>
      <c r="G109" s="18">
        <v>3.01</v>
      </c>
      <c r="H109" s="19" t="s">
        <v>5051</v>
      </c>
      <c r="I109" s="20"/>
      <c r="J109" s="21" t="s">
        <v>5523</v>
      </c>
      <c r="K109" s="21" t="s">
        <v>2658</v>
      </c>
      <c r="L109" s="17" t="s">
        <v>5524</v>
      </c>
      <c r="M109" s="17" t="s">
        <v>5119</v>
      </c>
      <c r="N109" s="17" t="s">
        <v>5525</v>
      </c>
      <c r="O109" s="17" t="s">
        <v>5055</v>
      </c>
    </row>
    <row r="110" spans="1:15" x14ac:dyDescent="0.2">
      <c r="A110" s="12">
        <v>1109</v>
      </c>
      <c r="B110" s="22" t="s">
        <v>5526</v>
      </c>
      <c r="C110" s="22" t="s">
        <v>5527</v>
      </c>
      <c r="D110" s="14" t="s">
        <v>5017</v>
      </c>
      <c r="E110" s="22" t="s">
        <v>5022</v>
      </c>
      <c r="F110" s="12">
        <v>2</v>
      </c>
      <c r="G110" s="18">
        <v>3.01</v>
      </c>
      <c r="H110" s="19" t="s">
        <v>5051</v>
      </c>
      <c r="I110" s="20"/>
      <c r="J110" s="21" t="s">
        <v>5528</v>
      </c>
      <c r="K110" s="21" t="s">
        <v>5529</v>
      </c>
      <c r="L110" s="17" t="s">
        <v>5530</v>
      </c>
      <c r="M110" s="17" t="s">
        <v>5531</v>
      </c>
      <c r="N110" s="17" t="s">
        <v>5532</v>
      </c>
      <c r="O110" s="17" t="s">
        <v>5055</v>
      </c>
    </row>
    <row r="111" spans="1:15" x14ac:dyDescent="0.2">
      <c r="A111" s="12">
        <v>1110</v>
      </c>
      <c r="B111" s="22" t="s">
        <v>5533</v>
      </c>
      <c r="C111" s="22" t="s">
        <v>5534</v>
      </c>
      <c r="D111" s="14" t="s">
        <v>5017</v>
      </c>
      <c r="E111" s="22" t="s">
        <v>5022</v>
      </c>
      <c r="F111" s="12">
        <v>2</v>
      </c>
      <c r="G111" s="18">
        <v>3.01</v>
      </c>
      <c r="H111" s="19" t="s">
        <v>5051</v>
      </c>
      <c r="I111" s="20"/>
      <c r="J111" s="21" t="s">
        <v>3069</v>
      </c>
      <c r="K111" s="21" t="s">
        <v>2652</v>
      </c>
      <c r="L111" s="17" t="s">
        <v>169</v>
      </c>
      <c r="M111" s="17" t="s">
        <v>155</v>
      </c>
      <c r="N111" s="17" t="s">
        <v>5535</v>
      </c>
      <c r="O111" s="17" t="s">
        <v>5055</v>
      </c>
    </row>
    <row r="112" spans="1:15" x14ac:dyDescent="0.2">
      <c r="A112" s="12">
        <v>1111</v>
      </c>
      <c r="B112" s="22" t="s">
        <v>5533</v>
      </c>
      <c r="C112" s="22" t="s">
        <v>5536</v>
      </c>
      <c r="D112" s="14" t="s">
        <v>5017</v>
      </c>
      <c r="E112" s="22" t="s">
        <v>5022</v>
      </c>
      <c r="F112" s="12">
        <v>2</v>
      </c>
      <c r="G112" s="18">
        <v>3.01</v>
      </c>
      <c r="H112" s="19" t="s">
        <v>5325</v>
      </c>
      <c r="I112" s="20"/>
      <c r="J112" s="21" t="s">
        <v>3069</v>
      </c>
      <c r="K112" s="21" t="s">
        <v>5537</v>
      </c>
      <c r="L112" s="17" t="s">
        <v>169</v>
      </c>
      <c r="M112" s="17" t="s">
        <v>5538</v>
      </c>
      <c r="N112" s="17" t="s">
        <v>5539</v>
      </c>
      <c r="O112" s="17" t="s">
        <v>5055</v>
      </c>
    </row>
    <row r="113" spans="1:15" x14ac:dyDescent="0.2">
      <c r="A113" s="12">
        <v>1112</v>
      </c>
      <c r="B113" s="22" t="s">
        <v>5164</v>
      </c>
      <c r="C113" s="22" t="s">
        <v>5540</v>
      </c>
      <c r="D113" s="14" t="s">
        <v>5017</v>
      </c>
      <c r="E113" s="22" t="s">
        <v>5022</v>
      </c>
      <c r="F113" s="12">
        <v>2</v>
      </c>
      <c r="G113" s="18">
        <v>3.01</v>
      </c>
      <c r="H113" s="19" t="s">
        <v>5051</v>
      </c>
      <c r="I113" s="20"/>
      <c r="J113" s="21" t="s">
        <v>2717</v>
      </c>
      <c r="K113" s="21" t="s">
        <v>5541</v>
      </c>
      <c r="L113" s="17" t="s">
        <v>54</v>
      </c>
      <c r="M113" s="17" t="s">
        <v>5542</v>
      </c>
      <c r="N113" s="17" t="s">
        <v>5543</v>
      </c>
      <c r="O113" s="17" t="s">
        <v>5055</v>
      </c>
    </row>
    <row r="114" spans="1:15" x14ac:dyDescent="0.2">
      <c r="A114" s="12">
        <v>1113</v>
      </c>
      <c r="B114" s="22" t="s">
        <v>5544</v>
      </c>
      <c r="C114" s="22" t="s">
        <v>5545</v>
      </c>
      <c r="D114" s="14" t="s">
        <v>5017</v>
      </c>
      <c r="E114" s="22" t="s">
        <v>5022</v>
      </c>
      <c r="F114" s="12">
        <v>2</v>
      </c>
      <c r="G114" s="18">
        <v>3.01</v>
      </c>
      <c r="H114" s="19" t="s">
        <v>5051</v>
      </c>
      <c r="I114" s="20"/>
      <c r="J114" s="21" t="s">
        <v>3275</v>
      </c>
      <c r="K114" s="21" t="s">
        <v>2800</v>
      </c>
      <c r="L114" s="17" t="s">
        <v>1014</v>
      </c>
      <c r="M114" s="17" t="s">
        <v>747</v>
      </c>
      <c r="N114" s="17" t="s">
        <v>5546</v>
      </c>
      <c r="O114" s="17" t="s">
        <v>5055</v>
      </c>
    </row>
    <row r="115" spans="1:15" x14ac:dyDescent="0.2">
      <c r="A115" s="12">
        <v>1114</v>
      </c>
      <c r="B115" s="22" t="s">
        <v>5174</v>
      </c>
      <c r="C115" s="22" t="s">
        <v>5547</v>
      </c>
      <c r="D115" s="14" t="s">
        <v>5017</v>
      </c>
      <c r="E115" s="22" t="s">
        <v>5022</v>
      </c>
      <c r="F115" s="12">
        <v>2</v>
      </c>
      <c r="G115" s="18">
        <v>3.01</v>
      </c>
      <c r="H115" s="19" t="s">
        <v>5051</v>
      </c>
      <c r="I115" s="20"/>
      <c r="J115" s="21" t="s">
        <v>2621</v>
      </c>
      <c r="K115" s="21" t="s">
        <v>5548</v>
      </c>
      <c r="L115" s="17" t="s">
        <v>122</v>
      </c>
      <c r="M115" s="17" t="s">
        <v>5549</v>
      </c>
      <c r="N115" s="17" t="s">
        <v>5314</v>
      </c>
      <c r="O115" s="17" t="s">
        <v>5055</v>
      </c>
    </row>
    <row r="116" spans="1:15" x14ac:dyDescent="0.2">
      <c r="A116" s="12">
        <v>1115</v>
      </c>
      <c r="B116" s="22" t="s">
        <v>5550</v>
      </c>
      <c r="C116" s="22" t="s">
        <v>5551</v>
      </c>
      <c r="D116" s="14" t="s">
        <v>5017</v>
      </c>
      <c r="E116" s="22" t="s">
        <v>5022</v>
      </c>
      <c r="F116" s="12">
        <v>2</v>
      </c>
      <c r="G116" s="18">
        <v>3.01</v>
      </c>
      <c r="H116" s="19" t="s">
        <v>5051</v>
      </c>
      <c r="I116" s="20"/>
      <c r="J116" s="21" t="s">
        <v>2825</v>
      </c>
      <c r="K116" s="21" t="s">
        <v>3298</v>
      </c>
      <c r="L116" s="17" t="s">
        <v>5552</v>
      </c>
      <c r="M116" s="17" t="s">
        <v>67</v>
      </c>
      <c r="N116" s="17" t="s">
        <v>5553</v>
      </c>
      <c r="O116" s="17" t="s">
        <v>5055</v>
      </c>
    </row>
    <row r="117" spans="1:15" x14ac:dyDescent="0.2">
      <c r="A117" s="12">
        <v>1116</v>
      </c>
      <c r="B117" s="22" t="s">
        <v>5554</v>
      </c>
      <c r="C117" s="22" t="s">
        <v>5555</v>
      </c>
      <c r="D117" s="14" t="s">
        <v>5017</v>
      </c>
      <c r="E117" s="22" t="s">
        <v>5022</v>
      </c>
      <c r="F117" s="12">
        <v>2</v>
      </c>
      <c r="G117" s="18">
        <v>3.01</v>
      </c>
      <c r="H117" s="19" t="s">
        <v>5051</v>
      </c>
      <c r="I117" s="20"/>
      <c r="J117" s="21" t="s">
        <v>3052</v>
      </c>
      <c r="K117" s="21" t="s">
        <v>5556</v>
      </c>
      <c r="L117" s="17" t="s">
        <v>38</v>
      </c>
      <c r="M117" s="17" t="s">
        <v>5557</v>
      </c>
      <c r="N117" s="17" t="s">
        <v>5558</v>
      </c>
      <c r="O117" s="17" t="s">
        <v>5055</v>
      </c>
    </row>
    <row r="118" spans="1:15" x14ac:dyDescent="0.2">
      <c r="A118" s="12">
        <v>1117</v>
      </c>
      <c r="B118" s="22" t="s">
        <v>5559</v>
      </c>
      <c r="C118" s="22" t="s">
        <v>5560</v>
      </c>
      <c r="D118" s="14" t="s">
        <v>5017</v>
      </c>
      <c r="E118" s="22" t="s">
        <v>5022</v>
      </c>
      <c r="F118" s="12">
        <v>2</v>
      </c>
      <c r="G118" s="18">
        <v>3.01</v>
      </c>
      <c r="H118" s="19" t="s">
        <v>5051</v>
      </c>
      <c r="I118" s="20"/>
      <c r="J118" s="21" t="s">
        <v>5561</v>
      </c>
      <c r="K118" s="21" t="s">
        <v>5562</v>
      </c>
      <c r="L118" s="17" t="s">
        <v>5563</v>
      </c>
      <c r="M118" s="17" t="s">
        <v>5564</v>
      </c>
      <c r="N118" s="17" t="s">
        <v>5565</v>
      </c>
      <c r="O118" s="17" t="s">
        <v>5055</v>
      </c>
    </row>
    <row r="119" spans="1:15" x14ac:dyDescent="0.2">
      <c r="A119" s="12">
        <v>1118</v>
      </c>
      <c r="B119" s="22" t="s">
        <v>5566</v>
      </c>
      <c r="C119" s="22" t="s">
        <v>5567</v>
      </c>
      <c r="D119" s="14" t="s">
        <v>5017</v>
      </c>
      <c r="E119" s="22" t="s">
        <v>5022</v>
      </c>
      <c r="F119" s="12">
        <v>2</v>
      </c>
      <c r="G119" s="18">
        <v>3.01</v>
      </c>
      <c r="H119" s="19" t="s">
        <v>5051</v>
      </c>
      <c r="I119" s="20"/>
      <c r="J119" s="21" t="s">
        <v>2767</v>
      </c>
      <c r="K119" s="21" t="s">
        <v>2970</v>
      </c>
      <c r="L119" s="17" t="s">
        <v>104</v>
      </c>
      <c r="M119" s="17" t="s">
        <v>5568</v>
      </c>
      <c r="N119" s="17" t="s">
        <v>5569</v>
      </c>
      <c r="O119" s="17" t="s">
        <v>5055</v>
      </c>
    </row>
    <row r="120" spans="1:15" x14ac:dyDescent="0.2">
      <c r="A120" s="12">
        <v>1119</v>
      </c>
      <c r="B120" s="22" t="s">
        <v>5570</v>
      </c>
      <c r="C120" s="22" t="s">
        <v>5571</v>
      </c>
      <c r="D120" s="14" t="s">
        <v>5017</v>
      </c>
      <c r="E120" s="22" t="s">
        <v>5022</v>
      </c>
      <c r="F120" s="12">
        <v>2</v>
      </c>
      <c r="G120" s="18">
        <v>3.01</v>
      </c>
      <c r="H120" s="19" t="s">
        <v>5051</v>
      </c>
      <c r="I120" s="20"/>
      <c r="J120" s="21" t="s">
        <v>5572</v>
      </c>
      <c r="K120" s="21" t="s">
        <v>5573</v>
      </c>
      <c r="L120" s="17" t="s">
        <v>5574</v>
      </c>
      <c r="M120" s="17" t="s">
        <v>5575</v>
      </c>
      <c r="N120" s="17" t="s">
        <v>5576</v>
      </c>
      <c r="O120" s="17" t="s">
        <v>5055</v>
      </c>
    </row>
    <row r="121" spans="1:15" x14ac:dyDescent="0.2">
      <c r="A121" s="12">
        <v>1120</v>
      </c>
      <c r="B121" s="22" t="s">
        <v>5193</v>
      </c>
      <c r="C121" s="22" t="s">
        <v>5577</v>
      </c>
      <c r="D121" s="14" t="s">
        <v>5017</v>
      </c>
      <c r="E121" s="22" t="s">
        <v>5022</v>
      </c>
      <c r="F121" s="12">
        <v>2</v>
      </c>
      <c r="G121" s="18">
        <v>3.01</v>
      </c>
      <c r="H121" s="19" t="s">
        <v>5051</v>
      </c>
      <c r="I121" s="20"/>
      <c r="J121" s="21" t="s">
        <v>2700</v>
      </c>
      <c r="K121" s="21" t="s">
        <v>2658</v>
      </c>
      <c r="L121" s="17" t="s">
        <v>46</v>
      </c>
      <c r="M121" s="17" t="s">
        <v>5119</v>
      </c>
      <c r="N121" s="17" t="s">
        <v>5578</v>
      </c>
      <c r="O121" s="17" t="s">
        <v>5055</v>
      </c>
    </row>
    <row r="122" spans="1:15" x14ac:dyDescent="0.2">
      <c r="A122" s="12">
        <v>1121</v>
      </c>
      <c r="B122" s="22" t="s">
        <v>5579</v>
      </c>
      <c r="C122" s="22" t="s">
        <v>5580</v>
      </c>
      <c r="D122" s="14" t="s">
        <v>5017</v>
      </c>
      <c r="E122" s="22" t="s">
        <v>607</v>
      </c>
      <c r="F122" s="12">
        <v>3</v>
      </c>
      <c r="G122" s="18">
        <v>3.01</v>
      </c>
      <c r="H122" s="19" t="s">
        <v>5051</v>
      </c>
      <c r="I122" s="20"/>
      <c r="J122" s="21" t="s">
        <v>3243</v>
      </c>
      <c r="K122" s="21" t="s">
        <v>2630</v>
      </c>
      <c r="L122" s="17" t="s">
        <v>160</v>
      </c>
      <c r="M122" s="17" t="s">
        <v>129</v>
      </c>
      <c r="N122" s="17" t="s">
        <v>5581</v>
      </c>
      <c r="O122" s="17" t="s">
        <v>5055</v>
      </c>
    </row>
    <row r="123" spans="1:15" x14ac:dyDescent="0.2">
      <c r="A123" s="12">
        <v>1122</v>
      </c>
      <c r="B123" s="22" t="s">
        <v>5582</v>
      </c>
      <c r="C123" s="22" t="s">
        <v>5583</v>
      </c>
      <c r="D123" s="14" t="s">
        <v>5017</v>
      </c>
      <c r="E123" s="22" t="s">
        <v>607</v>
      </c>
      <c r="F123" s="12">
        <v>3</v>
      </c>
      <c r="G123" s="18">
        <v>3.01</v>
      </c>
      <c r="H123" s="19" t="s">
        <v>5051</v>
      </c>
      <c r="I123" s="20"/>
      <c r="J123" s="21" t="s">
        <v>2661</v>
      </c>
      <c r="K123" s="21" t="s">
        <v>3298</v>
      </c>
      <c r="L123" s="17" t="s">
        <v>5361</v>
      </c>
      <c r="M123" s="17" t="s">
        <v>67</v>
      </c>
      <c r="N123" s="17" t="s">
        <v>5584</v>
      </c>
      <c r="O123" s="17" t="s">
        <v>5055</v>
      </c>
    </row>
    <row r="124" spans="1:15" x14ac:dyDescent="0.2">
      <c r="A124" s="12">
        <v>1123</v>
      </c>
      <c r="B124" s="22" t="s">
        <v>5585</v>
      </c>
      <c r="C124" s="22" t="s">
        <v>5586</v>
      </c>
      <c r="D124" s="14" t="s">
        <v>5017</v>
      </c>
      <c r="E124" s="22" t="s">
        <v>607</v>
      </c>
      <c r="F124" s="12">
        <v>3</v>
      </c>
      <c r="G124" s="18">
        <v>3.01</v>
      </c>
      <c r="H124" s="19" t="s">
        <v>5051</v>
      </c>
      <c r="I124" s="20"/>
      <c r="J124" s="21" t="s">
        <v>5587</v>
      </c>
      <c r="K124" s="21" t="s">
        <v>3486</v>
      </c>
      <c r="L124" s="17" t="s">
        <v>5588</v>
      </c>
      <c r="M124" s="17" t="s">
        <v>189</v>
      </c>
      <c r="N124" s="17" t="s">
        <v>5589</v>
      </c>
      <c r="O124" s="17" t="s">
        <v>5055</v>
      </c>
    </row>
    <row r="125" spans="1:15" x14ac:dyDescent="0.2">
      <c r="A125" s="12">
        <v>1124</v>
      </c>
      <c r="B125" s="13" t="s">
        <v>5590</v>
      </c>
      <c r="C125" s="13" t="s">
        <v>5591</v>
      </c>
      <c r="D125" s="14" t="s">
        <v>5017</v>
      </c>
      <c r="E125" s="13" t="s">
        <v>607</v>
      </c>
      <c r="F125" s="16">
        <v>3</v>
      </c>
      <c r="G125" s="14">
        <v>3.01</v>
      </c>
      <c r="H125" s="14" t="s">
        <v>5051</v>
      </c>
      <c r="I125" s="14"/>
      <c r="J125" s="15" t="s">
        <v>3599</v>
      </c>
      <c r="K125" s="21" t="s">
        <v>5592</v>
      </c>
      <c r="L125" s="17" t="s">
        <v>44</v>
      </c>
      <c r="M125" s="17" t="s">
        <v>5593</v>
      </c>
      <c r="N125" s="17" t="s">
        <v>5480</v>
      </c>
      <c r="O125" s="17" t="s">
        <v>5055</v>
      </c>
    </row>
    <row r="126" spans="1:15" x14ac:dyDescent="0.2">
      <c r="A126" s="12">
        <v>1125</v>
      </c>
      <c r="B126" s="13" t="s">
        <v>5594</v>
      </c>
      <c r="C126" s="13" t="s">
        <v>5595</v>
      </c>
      <c r="D126" s="14" t="s">
        <v>5017</v>
      </c>
      <c r="E126" s="13" t="s">
        <v>607</v>
      </c>
      <c r="F126" s="16">
        <v>3</v>
      </c>
      <c r="G126" s="14">
        <v>3.01</v>
      </c>
      <c r="H126" s="14" t="s">
        <v>5051</v>
      </c>
      <c r="I126" s="14"/>
      <c r="J126" s="15" t="s">
        <v>5596</v>
      </c>
      <c r="K126" s="21" t="s">
        <v>3260</v>
      </c>
      <c r="L126" s="17" t="s">
        <v>5597</v>
      </c>
      <c r="M126" s="17" t="s">
        <v>450</v>
      </c>
      <c r="N126" s="17" t="s">
        <v>5598</v>
      </c>
      <c r="O126" s="17" t="s">
        <v>5055</v>
      </c>
    </row>
    <row r="127" spans="1:15" x14ac:dyDescent="0.2">
      <c r="A127" s="12">
        <v>1126</v>
      </c>
      <c r="B127" s="13" t="s">
        <v>5599</v>
      </c>
      <c r="C127" s="13" t="s">
        <v>5600</v>
      </c>
      <c r="D127" s="14" t="s">
        <v>5017</v>
      </c>
      <c r="E127" s="13" t="s">
        <v>607</v>
      </c>
      <c r="F127" s="16">
        <v>3</v>
      </c>
      <c r="G127" s="14">
        <v>3.01</v>
      </c>
      <c r="H127" s="14" t="s">
        <v>5051</v>
      </c>
      <c r="I127" s="14"/>
      <c r="J127" s="15" t="s">
        <v>5601</v>
      </c>
      <c r="K127" s="21" t="s">
        <v>5602</v>
      </c>
      <c r="L127" s="17" t="s">
        <v>5603</v>
      </c>
      <c r="M127" s="17" t="s">
        <v>5604</v>
      </c>
      <c r="N127" s="17" t="s">
        <v>5453</v>
      </c>
      <c r="O127" s="17" t="s">
        <v>5055</v>
      </c>
    </row>
    <row r="128" spans="1:15" x14ac:dyDescent="0.2">
      <c r="A128" s="12">
        <v>1127</v>
      </c>
      <c r="B128" s="22" t="s">
        <v>5605</v>
      </c>
      <c r="C128" s="22" t="s">
        <v>5606</v>
      </c>
      <c r="D128" s="14" t="s">
        <v>5017</v>
      </c>
      <c r="E128" s="22" t="s">
        <v>607</v>
      </c>
      <c r="F128" s="12">
        <v>3</v>
      </c>
      <c r="G128" s="14">
        <v>3.01</v>
      </c>
      <c r="H128" s="14" t="s">
        <v>5051</v>
      </c>
      <c r="I128" s="23"/>
      <c r="J128" s="21" t="s">
        <v>5607</v>
      </c>
      <c r="K128" s="21" t="s">
        <v>3096</v>
      </c>
      <c r="L128" s="17" t="s">
        <v>5608</v>
      </c>
      <c r="M128" s="17" t="s">
        <v>5609</v>
      </c>
      <c r="N128" s="17" t="s">
        <v>5474</v>
      </c>
      <c r="O128" s="17" t="s">
        <v>5055</v>
      </c>
    </row>
    <row r="129" spans="1:15" x14ac:dyDescent="0.2">
      <c r="A129" s="12">
        <v>1128</v>
      </c>
      <c r="B129" s="13" t="s">
        <v>5610</v>
      </c>
      <c r="C129" s="13" t="s">
        <v>5611</v>
      </c>
      <c r="D129" s="14" t="s">
        <v>5017</v>
      </c>
      <c r="E129" s="13" t="s">
        <v>607</v>
      </c>
      <c r="F129" s="16">
        <v>3</v>
      </c>
      <c r="G129" s="14">
        <v>3.01</v>
      </c>
      <c r="H129" s="14" t="s">
        <v>5051</v>
      </c>
      <c r="I129" s="14"/>
      <c r="J129" s="15" t="s">
        <v>2649</v>
      </c>
      <c r="K129" s="21" t="s">
        <v>3051</v>
      </c>
      <c r="L129" s="17" t="s">
        <v>49</v>
      </c>
      <c r="M129" s="17" t="s">
        <v>39</v>
      </c>
      <c r="N129" s="17" t="s">
        <v>5612</v>
      </c>
      <c r="O129" s="17" t="s">
        <v>5055</v>
      </c>
    </row>
    <row r="130" spans="1:15" x14ac:dyDescent="0.2">
      <c r="A130" s="12">
        <v>1129</v>
      </c>
      <c r="B130" s="13" t="s">
        <v>5613</v>
      </c>
      <c r="C130" s="13" t="s">
        <v>5614</v>
      </c>
      <c r="D130" s="14" t="s">
        <v>5615</v>
      </c>
      <c r="E130" s="13" t="s">
        <v>607</v>
      </c>
      <c r="F130" s="16">
        <v>3</v>
      </c>
      <c r="G130" s="14">
        <v>3.01</v>
      </c>
      <c r="H130" s="14" t="s">
        <v>5051</v>
      </c>
      <c r="I130" s="14"/>
      <c r="J130" s="15" t="s">
        <v>5616</v>
      </c>
      <c r="K130" s="15" t="s">
        <v>3043</v>
      </c>
      <c r="L130" s="17" t="s">
        <v>5617</v>
      </c>
      <c r="M130" s="17" t="s">
        <v>422</v>
      </c>
      <c r="N130" s="17" t="s">
        <v>5618</v>
      </c>
      <c r="O130" s="17" t="s">
        <v>5055</v>
      </c>
    </row>
    <row r="131" spans="1:15" x14ac:dyDescent="0.2">
      <c r="A131" s="12">
        <v>1130</v>
      </c>
      <c r="B131" s="13" t="s">
        <v>5619</v>
      </c>
      <c r="C131" s="13" t="s">
        <v>5620</v>
      </c>
      <c r="D131" s="14" t="s">
        <v>5017</v>
      </c>
      <c r="E131" s="13" t="s">
        <v>607</v>
      </c>
      <c r="F131" s="16">
        <v>3</v>
      </c>
      <c r="G131" s="14">
        <v>3.01</v>
      </c>
      <c r="H131" s="14" t="s">
        <v>5051</v>
      </c>
      <c r="I131" s="14"/>
      <c r="J131" s="15" t="s">
        <v>2932</v>
      </c>
      <c r="K131" s="15" t="s">
        <v>2626</v>
      </c>
      <c r="L131" s="17" t="s">
        <v>5621</v>
      </c>
      <c r="M131" s="17" t="s">
        <v>5172</v>
      </c>
      <c r="N131" s="17" t="s">
        <v>5622</v>
      </c>
      <c r="O131" s="17" t="s">
        <v>5055</v>
      </c>
    </row>
    <row r="132" spans="1:15" x14ac:dyDescent="0.2">
      <c r="A132" s="12">
        <v>1131</v>
      </c>
      <c r="B132" s="13" t="s">
        <v>5623</v>
      </c>
      <c r="C132" s="13" t="s">
        <v>5624</v>
      </c>
      <c r="D132" s="14" t="s">
        <v>5017</v>
      </c>
      <c r="E132" s="13" t="s">
        <v>607</v>
      </c>
      <c r="F132" s="16">
        <v>3</v>
      </c>
      <c r="G132" s="14">
        <v>3.01</v>
      </c>
      <c r="H132" s="14" t="s">
        <v>5051</v>
      </c>
      <c r="I132" s="14"/>
      <c r="J132" s="15" t="s">
        <v>5625</v>
      </c>
      <c r="K132" s="15" t="s">
        <v>2689</v>
      </c>
      <c r="L132" s="17" t="s">
        <v>5626</v>
      </c>
      <c r="M132" s="17" t="s">
        <v>5627</v>
      </c>
      <c r="N132" s="17" t="s">
        <v>5628</v>
      </c>
      <c r="O132" s="17" t="s">
        <v>5055</v>
      </c>
    </row>
    <row r="133" spans="1:15" x14ac:dyDescent="0.2">
      <c r="A133" s="12">
        <v>1132</v>
      </c>
      <c r="B133" s="13" t="s">
        <v>5629</v>
      </c>
      <c r="C133" s="13" t="s">
        <v>5630</v>
      </c>
      <c r="D133" s="14" t="s">
        <v>5631</v>
      </c>
      <c r="E133" s="13" t="s">
        <v>607</v>
      </c>
      <c r="F133" s="16">
        <v>3</v>
      </c>
      <c r="G133" s="14">
        <v>3.01</v>
      </c>
      <c r="H133" s="14" t="s">
        <v>5051</v>
      </c>
      <c r="I133" s="14"/>
      <c r="J133" s="15" t="s">
        <v>2963</v>
      </c>
      <c r="K133" s="15" t="s">
        <v>5632</v>
      </c>
      <c r="L133" s="17" t="s">
        <v>179</v>
      </c>
      <c r="M133" s="17" t="s">
        <v>5633</v>
      </c>
      <c r="N133" s="17" t="s">
        <v>5634</v>
      </c>
      <c r="O133" s="17" t="s">
        <v>5055</v>
      </c>
    </row>
    <row r="134" spans="1:15" x14ac:dyDescent="0.2">
      <c r="A134" s="12">
        <v>1133</v>
      </c>
      <c r="B134" s="13" t="s">
        <v>5635</v>
      </c>
      <c r="C134" s="13" t="s">
        <v>5636</v>
      </c>
      <c r="D134" s="14" t="s">
        <v>5017</v>
      </c>
      <c r="E134" s="13" t="s">
        <v>607</v>
      </c>
      <c r="F134" s="16">
        <v>3</v>
      </c>
      <c r="G134" s="14">
        <v>3.01</v>
      </c>
      <c r="H134" s="14" t="s">
        <v>5051</v>
      </c>
      <c r="I134" s="14"/>
      <c r="J134" s="15" t="s">
        <v>3130</v>
      </c>
      <c r="K134" s="15" t="s">
        <v>3236</v>
      </c>
      <c r="L134" s="17" t="s">
        <v>147</v>
      </c>
      <c r="M134" s="17" t="s">
        <v>987</v>
      </c>
      <c r="N134" s="17" t="s">
        <v>5637</v>
      </c>
      <c r="O134" s="17" t="s">
        <v>5055</v>
      </c>
    </row>
    <row r="135" spans="1:15" x14ac:dyDescent="0.2">
      <c r="A135" s="12">
        <v>1134</v>
      </c>
      <c r="B135" s="13" t="s">
        <v>5638</v>
      </c>
      <c r="C135" s="13" t="s">
        <v>5639</v>
      </c>
      <c r="D135" s="14" t="s">
        <v>5017</v>
      </c>
      <c r="E135" s="13" t="s">
        <v>607</v>
      </c>
      <c r="F135" s="16">
        <v>3</v>
      </c>
      <c r="G135" s="14">
        <v>3.01</v>
      </c>
      <c r="H135" s="14" t="s">
        <v>5051</v>
      </c>
      <c r="I135" s="14"/>
      <c r="J135" s="15" t="s">
        <v>2836</v>
      </c>
      <c r="K135" s="15" t="s">
        <v>2630</v>
      </c>
      <c r="L135" s="17" t="s">
        <v>5640</v>
      </c>
      <c r="M135" s="17" t="s">
        <v>129</v>
      </c>
      <c r="N135" s="17" t="s">
        <v>5641</v>
      </c>
      <c r="O135" s="17" t="s">
        <v>5055</v>
      </c>
    </row>
    <row r="136" spans="1:15" x14ac:dyDescent="0.2">
      <c r="A136" s="12">
        <v>1135</v>
      </c>
      <c r="B136" s="13" t="s">
        <v>5642</v>
      </c>
      <c r="C136" s="13" t="s">
        <v>5643</v>
      </c>
      <c r="D136" s="14" t="s">
        <v>5017</v>
      </c>
      <c r="E136" s="13" t="s">
        <v>607</v>
      </c>
      <c r="F136" s="16">
        <v>3</v>
      </c>
      <c r="G136" s="14">
        <v>3.01</v>
      </c>
      <c r="H136" s="14" t="s">
        <v>5051</v>
      </c>
      <c r="I136" s="14"/>
      <c r="J136" s="15" t="s">
        <v>2717</v>
      </c>
      <c r="K136" s="15" t="s">
        <v>5562</v>
      </c>
      <c r="L136" s="17" t="s">
        <v>54</v>
      </c>
      <c r="M136" s="17" t="s">
        <v>5564</v>
      </c>
      <c r="N136" s="17" t="s">
        <v>5644</v>
      </c>
      <c r="O136" s="17" t="s">
        <v>5055</v>
      </c>
    </row>
    <row r="137" spans="1:15" x14ac:dyDescent="0.2">
      <c r="A137" s="12">
        <v>1136</v>
      </c>
      <c r="B137" s="22" t="s">
        <v>5645</v>
      </c>
      <c r="C137" s="22" t="s">
        <v>5646</v>
      </c>
      <c r="D137" s="14" t="s">
        <v>5017</v>
      </c>
      <c r="E137" s="22" t="s">
        <v>607</v>
      </c>
      <c r="F137" s="12">
        <v>3</v>
      </c>
      <c r="G137" s="14">
        <v>3.01</v>
      </c>
      <c r="H137" s="14" t="s">
        <v>5051</v>
      </c>
      <c r="I137" s="23"/>
      <c r="J137" s="21" t="s">
        <v>2913</v>
      </c>
      <c r="K137" s="15" t="s">
        <v>2695</v>
      </c>
      <c r="L137" s="17" t="s">
        <v>816</v>
      </c>
      <c r="M137" s="17" t="s">
        <v>5186</v>
      </c>
      <c r="N137" s="17" t="s">
        <v>5647</v>
      </c>
      <c r="O137" s="17" t="s">
        <v>5055</v>
      </c>
    </row>
    <row r="138" spans="1:15" x14ac:dyDescent="0.2">
      <c r="A138" s="12">
        <v>1137</v>
      </c>
      <c r="B138" s="13" t="s">
        <v>5648</v>
      </c>
      <c r="C138" s="13" t="s">
        <v>5649</v>
      </c>
      <c r="D138" s="14" t="s">
        <v>5017</v>
      </c>
      <c r="E138" s="13" t="s">
        <v>607</v>
      </c>
      <c r="F138" s="16">
        <v>3</v>
      </c>
      <c r="G138" s="14">
        <v>3.01</v>
      </c>
      <c r="H138" s="14" t="s">
        <v>5051</v>
      </c>
      <c r="I138" s="14"/>
      <c r="J138" s="15" t="s">
        <v>5650</v>
      </c>
      <c r="K138" s="15" t="s">
        <v>5651</v>
      </c>
      <c r="L138" s="17" t="s">
        <v>5652</v>
      </c>
      <c r="M138" s="17" t="s">
        <v>5653</v>
      </c>
      <c r="N138" s="17" t="s">
        <v>5654</v>
      </c>
      <c r="O138" s="17" t="s">
        <v>5055</v>
      </c>
    </row>
    <row r="139" spans="1:15" x14ac:dyDescent="0.2">
      <c r="A139" s="12">
        <v>1138</v>
      </c>
      <c r="B139" s="13" t="s">
        <v>5655</v>
      </c>
      <c r="C139" s="13" t="s">
        <v>5656</v>
      </c>
      <c r="D139" s="14" t="s">
        <v>5657</v>
      </c>
      <c r="E139" s="13" t="s">
        <v>607</v>
      </c>
      <c r="F139" s="16">
        <v>3</v>
      </c>
      <c r="G139" s="14">
        <v>3.01</v>
      </c>
      <c r="H139" s="14" t="s">
        <v>5051</v>
      </c>
      <c r="I139" s="14"/>
      <c r="J139" s="15" t="s">
        <v>4701</v>
      </c>
      <c r="K139" s="15" t="s">
        <v>3182</v>
      </c>
      <c r="L139" s="17" t="s">
        <v>3711</v>
      </c>
      <c r="M139" s="17" t="s">
        <v>154</v>
      </c>
      <c r="N139" s="17" t="s">
        <v>5658</v>
      </c>
      <c r="O139" s="17" t="s">
        <v>5055</v>
      </c>
    </row>
    <row r="140" spans="1:15" x14ac:dyDescent="0.2">
      <c r="A140" s="12">
        <v>1139</v>
      </c>
      <c r="B140" s="13" t="s">
        <v>5659</v>
      </c>
      <c r="C140" s="13" t="s">
        <v>5660</v>
      </c>
      <c r="D140" s="14" t="s">
        <v>5017</v>
      </c>
      <c r="E140" s="13" t="s">
        <v>607</v>
      </c>
      <c r="F140" s="16">
        <v>3</v>
      </c>
      <c r="G140" s="14">
        <v>3.01</v>
      </c>
      <c r="H140" s="14" t="s">
        <v>5051</v>
      </c>
      <c r="I140" s="14"/>
      <c r="J140" s="15" t="s">
        <v>3158</v>
      </c>
      <c r="K140" s="15" t="s">
        <v>2806</v>
      </c>
      <c r="L140" s="17" t="s">
        <v>328</v>
      </c>
      <c r="M140" s="17" t="s">
        <v>3845</v>
      </c>
      <c r="N140" s="17" t="s">
        <v>5661</v>
      </c>
      <c r="O140" s="17" t="s">
        <v>5055</v>
      </c>
    </row>
    <row r="141" spans="1:15" x14ac:dyDescent="0.2">
      <c r="A141" s="12">
        <v>1140</v>
      </c>
      <c r="B141" s="13" t="s">
        <v>5662</v>
      </c>
      <c r="C141" s="13" t="s">
        <v>5663</v>
      </c>
      <c r="D141" s="14" t="s">
        <v>5017</v>
      </c>
      <c r="E141" s="13" t="s">
        <v>607</v>
      </c>
      <c r="F141" s="16">
        <v>3</v>
      </c>
      <c r="G141" s="14">
        <v>3.01</v>
      </c>
      <c r="H141" s="14" t="s">
        <v>5051</v>
      </c>
      <c r="I141" s="14"/>
      <c r="J141" s="15" t="s">
        <v>2765</v>
      </c>
      <c r="K141" s="15" t="s">
        <v>5664</v>
      </c>
      <c r="L141" s="17" t="s">
        <v>725</v>
      </c>
      <c r="M141" s="17" t="s">
        <v>5665</v>
      </c>
      <c r="N141" s="17" t="s">
        <v>5666</v>
      </c>
      <c r="O141" s="17" t="s">
        <v>5055</v>
      </c>
    </row>
    <row r="142" spans="1:15" x14ac:dyDescent="0.2">
      <c r="A142" s="12">
        <v>1141</v>
      </c>
      <c r="B142" s="13" t="s">
        <v>5667</v>
      </c>
      <c r="C142" s="13" t="s">
        <v>5668</v>
      </c>
      <c r="D142" s="14" t="s">
        <v>5017</v>
      </c>
      <c r="E142" s="13" t="s">
        <v>607</v>
      </c>
      <c r="F142" s="16">
        <v>3</v>
      </c>
      <c r="G142" s="14">
        <v>3.01</v>
      </c>
      <c r="H142" s="14" t="s">
        <v>5051</v>
      </c>
      <c r="I142" s="14"/>
      <c r="J142" s="15" t="s">
        <v>3537</v>
      </c>
      <c r="K142" s="15" t="s">
        <v>2957</v>
      </c>
      <c r="L142" s="17" t="s">
        <v>1191</v>
      </c>
      <c r="M142" s="17" t="s">
        <v>61</v>
      </c>
      <c r="N142" s="17" t="s">
        <v>5669</v>
      </c>
      <c r="O142" s="17" t="s">
        <v>5055</v>
      </c>
    </row>
    <row r="143" spans="1:15" x14ac:dyDescent="0.2">
      <c r="A143" s="12">
        <v>1142</v>
      </c>
      <c r="B143" s="13" t="s">
        <v>5670</v>
      </c>
      <c r="C143" s="13" t="s">
        <v>5671</v>
      </c>
      <c r="D143" s="14" t="s">
        <v>5017</v>
      </c>
      <c r="E143" s="13" t="s">
        <v>607</v>
      </c>
      <c r="F143" s="16">
        <v>3</v>
      </c>
      <c r="G143" s="14">
        <v>3.01</v>
      </c>
      <c r="H143" s="14" t="s">
        <v>5051</v>
      </c>
      <c r="I143" s="14"/>
      <c r="J143" s="15" t="s">
        <v>2906</v>
      </c>
      <c r="K143" s="15" t="s">
        <v>5083</v>
      </c>
      <c r="L143" s="17" t="s">
        <v>136</v>
      </c>
      <c r="M143" s="17" t="s">
        <v>5084</v>
      </c>
      <c r="N143" s="17" t="s">
        <v>5672</v>
      </c>
      <c r="O143" s="17" t="s">
        <v>5055</v>
      </c>
    </row>
    <row r="144" spans="1:15" x14ac:dyDescent="0.2">
      <c r="A144" s="12">
        <v>1143</v>
      </c>
      <c r="B144" s="13" t="s">
        <v>5673</v>
      </c>
      <c r="C144" s="13" t="s">
        <v>5674</v>
      </c>
      <c r="D144" s="14" t="s">
        <v>5017</v>
      </c>
      <c r="E144" s="13" t="s">
        <v>607</v>
      </c>
      <c r="F144" s="16">
        <v>2</v>
      </c>
      <c r="G144" s="14">
        <v>3.01</v>
      </c>
      <c r="H144" s="14" t="s">
        <v>5051</v>
      </c>
      <c r="I144" s="14"/>
      <c r="J144" s="15" t="s">
        <v>5675</v>
      </c>
      <c r="K144" s="15" t="s">
        <v>3372</v>
      </c>
      <c r="L144" s="17" t="s">
        <v>5676</v>
      </c>
      <c r="M144" s="17" t="s">
        <v>5677</v>
      </c>
      <c r="N144" s="17" t="s">
        <v>5678</v>
      </c>
      <c r="O144" s="17" t="s">
        <v>5055</v>
      </c>
    </row>
    <row r="145" spans="1:15" x14ac:dyDescent="0.2">
      <c r="A145" s="12">
        <v>1144</v>
      </c>
      <c r="B145" s="22" t="s">
        <v>5323</v>
      </c>
      <c r="C145" s="13" t="s">
        <v>5679</v>
      </c>
      <c r="D145" s="14" t="s">
        <v>5017</v>
      </c>
      <c r="E145" s="13" t="s">
        <v>607</v>
      </c>
      <c r="F145" s="16">
        <v>2</v>
      </c>
      <c r="G145" s="14">
        <v>3.01</v>
      </c>
      <c r="H145" s="14" t="s">
        <v>5051</v>
      </c>
      <c r="I145" s="14"/>
      <c r="J145" s="15" t="s">
        <v>2870</v>
      </c>
      <c r="K145" s="15" t="s">
        <v>2900</v>
      </c>
      <c r="L145" s="17" t="s">
        <v>84</v>
      </c>
      <c r="M145" s="17" t="s">
        <v>127</v>
      </c>
      <c r="N145" s="17" t="s">
        <v>5680</v>
      </c>
      <c r="O145" s="17" t="s">
        <v>5055</v>
      </c>
    </row>
    <row r="146" spans="1:15" x14ac:dyDescent="0.2">
      <c r="A146" s="12">
        <v>1145</v>
      </c>
      <c r="B146" s="22" t="s">
        <v>5203</v>
      </c>
      <c r="C146" s="13" t="s">
        <v>5681</v>
      </c>
      <c r="D146" s="14" t="s">
        <v>5017</v>
      </c>
      <c r="E146" s="13" t="s">
        <v>607</v>
      </c>
      <c r="F146" s="16">
        <v>2</v>
      </c>
      <c r="G146" s="14">
        <v>3.01</v>
      </c>
      <c r="H146" s="14" t="s">
        <v>5051</v>
      </c>
      <c r="I146" s="14"/>
      <c r="J146" s="15" t="s">
        <v>3379</v>
      </c>
      <c r="K146" s="15" t="s">
        <v>2727</v>
      </c>
      <c r="L146" s="17" t="s">
        <v>1083</v>
      </c>
      <c r="M146" s="17" t="s">
        <v>702</v>
      </c>
      <c r="N146" s="17" t="s">
        <v>5682</v>
      </c>
      <c r="O146" s="17" t="s">
        <v>5055</v>
      </c>
    </row>
    <row r="147" spans="1:15" x14ac:dyDescent="0.2">
      <c r="A147" s="12">
        <v>1146</v>
      </c>
      <c r="B147" s="22" t="s">
        <v>5683</v>
      </c>
      <c r="C147" s="13" t="s">
        <v>5684</v>
      </c>
      <c r="D147" s="14" t="s">
        <v>5017</v>
      </c>
      <c r="E147" s="13" t="s">
        <v>607</v>
      </c>
      <c r="F147" s="16">
        <v>2</v>
      </c>
      <c r="G147" s="14">
        <v>3.01</v>
      </c>
      <c r="H147" s="14" t="s">
        <v>5051</v>
      </c>
      <c r="I147" s="14"/>
      <c r="J147" s="15" t="s">
        <v>5685</v>
      </c>
      <c r="K147" s="15" t="s">
        <v>5686</v>
      </c>
      <c r="L147" s="17" t="s">
        <v>5687</v>
      </c>
      <c r="M147" s="17" t="s">
        <v>5688</v>
      </c>
      <c r="N147" s="17" t="s">
        <v>5689</v>
      </c>
      <c r="O147" s="17" t="s">
        <v>5055</v>
      </c>
    </row>
    <row r="148" spans="1:15" x14ac:dyDescent="0.2">
      <c r="A148" s="12">
        <v>1147</v>
      </c>
      <c r="B148" s="22" t="s">
        <v>5690</v>
      </c>
      <c r="C148" s="13" t="s">
        <v>5691</v>
      </c>
      <c r="D148" s="14" t="s">
        <v>5017</v>
      </c>
      <c r="E148" s="13" t="s">
        <v>607</v>
      </c>
      <c r="F148" s="16">
        <v>2</v>
      </c>
      <c r="G148" s="14">
        <v>3.01</v>
      </c>
      <c r="H148" s="14" t="s">
        <v>5051</v>
      </c>
      <c r="I148" s="14"/>
      <c r="J148" s="15" t="s">
        <v>5692</v>
      </c>
      <c r="K148" s="15" t="s">
        <v>5548</v>
      </c>
      <c r="L148" s="17" t="s">
        <v>5693</v>
      </c>
      <c r="M148" s="17" t="s">
        <v>5549</v>
      </c>
      <c r="N148" s="17" t="s">
        <v>5694</v>
      </c>
      <c r="O148" s="17" t="s">
        <v>5055</v>
      </c>
    </row>
    <row r="149" spans="1:15" x14ac:dyDescent="0.2">
      <c r="A149" s="12">
        <v>1148</v>
      </c>
      <c r="B149" s="22" t="s">
        <v>5695</v>
      </c>
      <c r="C149" s="13" t="s">
        <v>5696</v>
      </c>
      <c r="D149" s="14" t="s">
        <v>5017</v>
      </c>
      <c r="E149" s="13" t="s">
        <v>607</v>
      </c>
      <c r="F149" s="16">
        <v>2</v>
      </c>
      <c r="G149" s="14">
        <v>3.01</v>
      </c>
      <c r="H149" s="14" t="s">
        <v>5051</v>
      </c>
      <c r="I149" s="14"/>
      <c r="J149" s="15" t="s">
        <v>5697</v>
      </c>
      <c r="K149" s="15" t="s">
        <v>3126</v>
      </c>
      <c r="L149" s="17" t="s">
        <v>5698</v>
      </c>
      <c r="M149" s="17" t="s">
        <v>100</v>
      </c>
      <c r="N149" s="17" t="s">
        <v>5699</v>
      </c>
      <c r="O149" s="17" t="s">
        <v>5055</v>
      </c>
    </row>
    <row r="150" spans="1:15" x14ac:dyDescent="0.2">
      <c r="A150" s="12">
        <v>1149</v>
      </c>
      <c r="B150" s="22" t="s">
        <v>5700</v>
      </c>
      <c r="C150" s="13" t="s">
        <v>5701</v>
      </c>
      <c r="D150" s="14" t="s">
        <v>5017</v>
      </c>
      <c r="E150" s="13" t="s">
        <v>607</v>
      </c>
      <c r="F150" s="16">
        <v>2</v>
      </c>
      <c r="G150" s="14">
        <v>3.01</v>
      </c>
      <c r="H150" s="14" t="s">
        <v>5051</v>
      </c>
      <c r="I150" s="14"/>
      <c r="J150" s="15" t="s">
        <v>2632</v>
      </c>
      <c r="K150" s="15" t="s">
        <v>2841</v>
      </c>
      <c r="L150" s="17" t="s">
        <v>145</v>
      </c>
      <c r="M150" s="17" t="s">
        <v>5702</v>
      </c>
      <c r="N150" s="17" t="s">
        <v>5703</v>
      </c>
      <c r="O150" s="17" t="s">
        <v>5055</v>
      </c>
    </row>
    <row r="151" spans="1:15" x14ac:dyDescent="0.2">
      <c r="A151" s="12">
        <v>1150</v>
      </c>
      <c r="B151" s="22" t="s">
        <v>5704</v>
      </c>
      <c r="C151" s="13" t="s">
        <v>5705</v>
      </c>
      <c r="D151" s="14" t="s">
        <v>5017</v>
      </c>
      <c r="E151" s="13" t="s">
        <v>607</v>
      </c>
      <c r="F151" s="16">
        <v>2</v>
      </c>
      <c r="G151" s="14">
        <v>3.01</v>
      </c>
      <c r="H151" s="14" t="s">
        <v>5051</v>
      </c>
      <c r="I151" s="14"/>
      <c r="J151" s="15" t="s">
        <v>4694</v>
      </c>
      <c r="K151" s="15" t="s">
        <v>3034</v>
      </c>
      <c r="L151" s="17" t="s">
        <v>3704</v>
      </c>
      <c r="M151" s="17" t="s">
        <v>243</v>
      </c>
      <c r="N151" s="17" t="s">
        <v>5706</v>
      </c>
      <c r="O151" s="17" t="s">
        <v>5055</v>
      </c>
    </row>
    <row r="152" spans="1:15" x14ac:dyDescent="0.2">
      <c r="A152" s="12">
        <v>1151</v>
      </c>
      <c r="B152" s="22" t="s">
        <v>5707</v>
      </c>
      <c r="C152" s="13" t="s">
        <v>5708</v>
      </c>
      <c r="D152" s="14" t="s">
        <v>5017</v>
      </c>
      <c r="E152" s="13" t="s">
        <v>607</v>
      </c>
      <c r="F152" s="16">
        <v>2</v>
      </c>
      <c r="G152" s="14">
        <v>3.01</v>
      </c>
      <c r="H152" s="14" t="s">
        <v>5051</v>
      </c>
      <c r="I152" s="14"/>
      <c r="J152" s="15" t="s">
        <v>2917</v>
      </c>
      <c r="K152" s="15" t="s">
        <v>2750</v>
      </c>
      <c r="L152" s="17" t="s">
        <v>5709</v>
      </c>
      <c r="M152" s="17" t="s">
        <v>5354</v>
      </c>
      <c r="N152" s="17" t="s">
        <v>5100</v>
      </c>
      <c r="O152" s="17" t="s">
        <v>5055</v>
      </c>
    </row>
    <row r="153" spans="1:15" x14ac:dyDescent="0.2">
      <c r="A153" s="12">
        <v>1152</v>
      </c>
      <c r="B153" s="13" t="s">
        <v>5710</v>
      </c>
      <c r="C153" s="13" t="s">
        <v>5711</v>
      </c>
      <c r="D153" s="14" t="s">
        <v>5017</v>
      </c>
      <c r="E153" s="13" t="s">
        <v>607</v>
      </c>
      <c r="F153" s="16">
        <v>2</v>
      </c>
      <c r="G153" s="14">
        <v>3.01</v>
      </c>
      <c r="H153" s="14" t="s">
        <v>5051</v>
      </c>
      <c r="I153" s="14"/>
      <c r="J153" s="15" t="s">
        <v>3213</v>
      </c>
      <c r="K153" s="15" t="s">
        <v>3482</v>
      </c>
      <c r="L153" s="17" t="s">
        <v>5712</v>
      </c>
      <c r="M153" s="17" t="s">
        <v>223</v>
      </c>
      <c r="N153" s="17" t="s">
        <v>5713</v>
      </c>
      <c r="O153" s="17" t="s">
        <v>5055</v>
      </c>
    </row>
    <row r="154" spans="1:15" x14ac:dyDescent="0.2">
      <c r="A154" s="12">
        <v>1153</v>
      </c>
      <c r="B154" s="13" t="s">
        <v>5714</v>
      </c>
      <c r="C154" s="13" t="s">
        <v>5715</v>
      </c>
      <c r="D154" s="14" t="s">
        <v>5017</v>
      </c>
      <c r="E154" s="13" t="s">
        <v>607</v>
      </c>
      <c r="F154" s="16">
        <v>2</v>
      </c>
      <c r="G154" s="14">
        <v>3.01</v>
      </c>
      <c r="H154" s="14" t="s">
        <v>5051</v>
      </c>
      <c r="I154" s="14"/>
      <c r="J154" s="15" t="s">
        <v>5716</v>
      </c>
      <c r="K154" s="15" t="s">
        <v>2695</v>
      </c>
      <c r="L154" s="17" t="s">
        <v>5717</v>
      </c>
      <c r="M154" s="17" t="s">
        <v>5186</v>
      </c>
      <c r="N154" s="17" t="s">
        <v>5546</v>
      </c>
      <c r="O154" s="17" t="s">
        <v>5055</v>
      </c>
    </row>
    <row r="155" spans="1:15" x14ac:dyDescent="0.2">
      <c r="A155" s="12">
        <v>1154</v>
      </c>
      <c r="B155" s="13" t="s">
        <v>5066</v>
      </c>
      <c r="C155" s="13" t="s">
        <v>5718</v>
      </c>
      <c r="D155" s="14" t="s">
        <v>5017</v>
      </c>
      <c r="E155" s="13" t="s">
        <v>607</v>
      </c>
      <c r="F155" s="16">
        <v>2</v>
      </c>
      <c r="G155" s="14">
        <v>3.01</v>
      </c>
      <c r="H155" s="14" t="s">
        <v>5051</v>
      </c>
      <c r="I155" s="14"/>
      <c r="J155" s="15" t="s">
        <v>3253</v>
      </c>
      <c r="K155" s="15" t="s">
        <v>3341</v>
      </c>
      <c r="L155" s="17" t="s">
        <v>477</v>
      </c>
      <c r="M155" s="17" t="s">
        <v>1058</v>
      </c>
      <c r="N155" s="17" t="s">
        <v>5719</v>
      </c>
      <c r="O155" s="17" t="s">
        <v>5055</v>
      </c>
    </row>
    <row r="156" spans="1:15" x14ac:dyDescent="0.2">
      <c r="A156" s="12">
        <v>1155</v>
      </c>
      <c r="B156" s="13" t="s">
        <v>5720</v>
      </c>
      <c r="C156" s="13" t="s">
        <v>5721</v>
      </c>
      <c r="D156" s="14" t="s">
        <v>5017</v>
      </c>
      <c r="E156" s="13" t="s">
        <v>607</v>
      </c>
      <c r="F156" s="16">
        <v>2</v>
      </c>
      <c r="G156" s="14">
        <v>3.01</v>
      </c>
      <c r="H156" s="14" t="s">
        <v>5051</v>
      </c>
      <c r="I156" s="14"/>
      <c r="J156" s="15" t="s">
        <v>3533</v>
      </c>
      <c r="K156" s="15" t="s">
        <v>2772</v>
      </c>
      <c r="L156" s="17" t="s">
        <v>259</v>
      </c>
      <c r="M156" s="17" t="s">
        <v>5224</v>
      </c>
      <c r="N156" s="17" t="s">
        <v>5722</v>
      </c>
      <c r="O156" s="17" t="s">
        <v>5055</v>
      </c>
    </row>
    <row r="157" spans="1:15" x14ac:dyDescent="0.2">
      <c r="A157" s="12">
        <v>1156</v>
      </c>
      <c r="B157" s="13" t="s">
        <v>5723</v>
      </c>
      <c r="C157" s="13" t="s">
        <v>5724</v>
      </c>
      <c r="D157" s="14" t="s">
        <v>5017</v>
      </c>
      <c r="E157" s="13" t="s">
        <v>607</v>
      </c>
      <c r="F157" s="16">
        <v>2</v>
      </c>
      <c r="G157" s="14">
        <v>3.01</v>
      </c>
      <c r="H157" s="14" t="s">
        <v>5051</v>
      </c>
      <c r="I157" s="14"/>
      <c r="J157" s="15" t="s">
        <v>5725</v>
      </c>
      <c r="K157" s="15" t="s">
        <v>2841</v>
      </c>
      <c r="L157" s="17" t="s">
        <v>5726</v>
      </c>
      <c r="M157" s="17" t="s">
        <v>5702</v>
      </c>
      <c r="N157" s="17" t="s">
        <v>5727</v>
      </c>
      <c r="O157" s="17" t="s">
        <v>5055</v>
      </c>
    </row>
    <row r="158" spans="1:15" x14ac:dyDescent="0.2">
      <c r="A158" s="12">
        <v>1157</v>
      </c>
      <c r="B158" s="13" t="s">
        <v>5728</v>
      </c>
      <c r="C158" s="13" t="s">
        <v>5729</v>
      </c>
      <c r="D158" s="14" t="s">
        <v>5017</v>
      </c>
      <c r="E158" s="13" t="s">
        <v>607</v>
      </c>
      <c r="F158" s="16">
        <v>2</v>
      </c>
      <c r="G158" s="14">
        <v>3.01</v>
      </c>
      <c r="H158" s="14" t="s">
        <v>5051</v>
      </c>
      <c r="I158" s="14"/>
      <c r="J158" s="15" t="s">
        <v>3389</v>
      </c>
      <c r="K158" s="15" t="s">
        <v>5592</v>
      </c>
      <c r="L158" s="17" t="s">
        <v>5730</v>
      </c>
      <c r="M158" s="17" t="s">
        <v>5593</v>
      </c>
      <c r="N158" s="17" t="s">
        <v>5731</v>
      </c>
      <c r="O158" s="17" t="s">
        <v>5055</v>
      </c>
    </row>
    <row r="159" spans="1:15" x14ac:dyDescent="0.2">
      <c r="A159" s="12">
        <v>1158</v>
      </c>
      <c r="B159" s="22" t="s">
        <v>5732</v>
      </c>
      <c r="C159" s="13" t="s">
        <v>5733</v>
      </c>
      <c r="D159" s="14" t="s">
        <v>5017</v>
      </c>
      <c r="E159" s="13" t="s">
        <v>607</v>
      </c>
      <c r="F159" s="16">
        <v>2</v>
      </c>
      <c r="G159" s="14">
        <v>3.01</v>
      </c>
      <c r="H159" s="14" t="s">
        <v>5051</v>
      </c>
      <c r="I159" s="14"/>
      <c r="J159" s="15" t="s">
        <v>2700</v>
      </c>
      <c r="K159" s="15" t="s">
        <v>2802</v>
      </c>
      <c r="L159" s="17" t="s">
        <v>46</v>
      </c>
      <c r="M159" s="17" t="s">
        <v>108</v>
      </c>
      <c r="N159" s="17" t="s">
        <v>5290</v>
      </c>
      <c r="O159" s="17" t="s">
        <v>5055</v>
      </c>
    </row>
    <row r="160" spans="1:15" x14ac:dyDescent="0.2">
      <c r="A160" s="12">
        <v>1159</v>
      </c>
      <c r="B160" s="22" t="s">
        <v>5734</v>
      </c>
      <c r="C160" s="13" t="s">
        <v>5735</v>
      </c>
      <c r="D160" s="14" t="s">
        <v>5447</v>
      </c>
      <c r="E160" s="13" t="s">
        <v>5023</v>
      </c>
      <c r="F160" s="16">
        <v>3</v>
      </c>
      <c r="G160" s="14">
        <v>3.01</v>
      </c>
      <c r="H160" s="14" t="s">
        <v>5448</v>
      </c>
      <c r="I160" s="14"/>
      <c r="J160" s="15" t="s">
        <v>5736</v>
      </c>
      <c r="K160" s="15" t="s">
        <v>2882</v>
      </c>
      <c r="L160" s="17" t="s">
        <v>5737</v>
      </c>
      <c r="M160" s="17" t="s">
        <v>5738</v>
      </c>
      <c r="N160" s="17" t="s">
        <v>5739</v>
      </c>
      <c r="O160" s="17" t="s">
        <v>5055</v>
      </c>
    </row>
    <row r="161" spans="1:15" x14ac:dyDescent="0.2">
      <c r="A161" s="12">
        <v>1160</v>
      </c>
      <c r="B161" s="22" t="s">
        <v>5740</v>
      </c>
      <c r="C161" s="13" t="s">
        <v>5741</v>
      </c>
      <c r="D161" s="14" t="s">
        <v>5447</v>
      </c>
      <c r="E161" s="13" t="s">
        <v>5023</v>
      </c>
      <c r="F161" s="16">
        <v>3</v>
      </c>
      <c r="G161" s="14">
        <v>3.01</v>
      </c>
      <c r="H161" s="14" t="s">
        <v>5448</v>
      </c>
      <c r="I161" s="14"/>
      <c r="J161" s="15" t="s">
        <v>5742</v>
      </c>
      <c r="K161" s="15" t="s">
        <v>5743</v>
      </c>
      <c r="L161" s="17" t="s">
        <v>5744</v>
      </c>
      <c r="M161" s="17" t="s">
        <v>5745</v>
      </c>
      <c r="N161" s="17" t="s">
        <v>5746</v>
      </c>
      <c r="O161" s="17" t="s">
        <v>5747</v>
      </c>
    </row>
    <row r="162" spans="1:15" x14ac:dyDescent="0.2">
      <c r="A162" s="12">
        <v>1161</v>
      </c>
      <c r="B162" s="13" t="s">
        <v>5748</v>
      </c>
      <c r="C162" s="13" t="s">
        <v>5749</v>
      </c>
      <c r="D162" s="14" t="s">
        <v>5447</v>
      </c>
      <c r="E162" s="13" t="s">
        <v>5023</v>
      </c>
      <c r="F162" s="16">
        <v>3</v>
      </c>
      <c r="G162" s="14">
        <v>3.01</v>
      </c>
      <c r="H162" s="14" t="s">
        <v>5448</v>
      </c>
      <c r="I162" s="14"/>
      <c r="J162" s="15" t="s">
        <v>2807</v>
      </c>
      <c r="K162" s="15" t="s">
        <v>2772</v>
      </c>
      <c r="L162" s="17" t="s">
        <v>433</v>
      </c>
      <c r="M162" s="17" t="s">
        <v>5224</v>
      </c>
      <c r="N162" s="17" t="s">
        <v>5750</v>
      </c>
      <c r="O162" s="17" t="s">
        <v>5055</v>
      </c>
    </row>
    <row r="163" spans="1:15" x14ac:dyDescent="0.2">
      <c r="A163" s="12">
        <v>1162</v>
      </c>
      <c r="B163" s="13" t="s">
        <v>5751</v>
      </c>
      <c r="C163" s="13" t="s">
        <v>5752</v>
      </c>
      <c r="D163" s="14" t="s">
        <v>5447</v>
      </c>
      <c r="E163" s="13" t="s">
        <v>5023</v>
      </c>
      <c r="F163" s="16">
        <v>3</v>
      </c>
      <c r="G163" s="14">
        <v>3.01</v>
      </c>
      <c r="H163" s="14" t="s">
        <v>5448</v>
      </c>
      <c r="I163" s="14"/>
      <c r="J163" s="15" t="s">
        <v>3130</v>
      </c>
      <c r="K163" s="15" t="s">
        <v>2750</v>
      </c>
      <c r="L163" s="17" t="s">
        <v>147</v>
      </c>
      <c r="M163" s="17" t="s">
        <v>5354</v>
      </c>
      <c r="N163" s="17" t="s">
        <v>5753</v>
      </c>
      <c r="O163" s="17" t="s">
        <v>5055</v>
      </c>
    </row>
    <row r="164" spans="1:15" x14ac:dyDescent="0.2">
      <c r="A164" s="12">
        <v>1163</v>
      </c>
      <c r="B164" s="13" t="s">
        <v>5754</v>
      </c>
      <c r="C164" s="13" t="s">
        <v>5755</v>
      </c>
      <c r="D164" s="14" t="s">
        <v>5447</v>
      </c>
      <c r="E164" s="13" t="s">
        <v>5023</v>
      </c>
      <c r="F164" s="16">
        <v>3</v>
      </c>
      <c r="G164" s="14">
        <v>3.01</v>
      </c>
      <c r="H164" s="14" t="s">
        <v>5448</v>
      </c>
      <c r="I164" s="14"/>
      <c r="J164" s="15" t="s">
        <v>3398</v>
      </c>
      <c r="K164" s="15" t="s">
        <v>5756</v>
      </c>
      <c r="L164" s="17" t="s">
        <v>175</v>
      </c>
      <c r="M164" s="17" t="s">
        <v>5757</v>
      </c>
      <c r="N164" s="17" t="s">
        <v>5758</v>
      </c>
      <c r="O164" s="17" t="s">
        <v>5055</v>
      </c>
    </row>
    <row r="165" spans="1:15" x14ac:dyDescent="0.2">
      <c r="A165" s="12">
        <v>1164</v>
      </c>
      <c r="B165" s="13" t="s">
        <v>5759</v>
      </c>
      <c r="C165" s="13" t="s">
        <v>5760</v>
      </c>
      <c r="D165" s="14" t="s">
        <v>5447</v>
      </c>
      <c r="E165" s="13" t="s">
        <v>5023</v>
      </c>
      <c r="F165" s="16">
        <v>3</v>
      </c>
      <c r="G165" s="14">
        <v>3.01</v>
      </c>
      <c r="H165" s="14" t="s">
        <v>5448</v>
      </c>
      <c r="I165" s="14"/>
      <c r="J165" s="15" t="s">
        <v>5761</v>
      </c>
      <c r="K165" s="15" t="s">
        <v>3065</v>
      </c>
      <c r="L165" s="17" t="s">
        <v>5762</v>
      </c>
      <c r="M165" s="17" t="s">
        <v>5763</v>
      </c>
      <c r="N165" s="17" t="s">
        <v>5764</v>
      </c>
      <c r="O165" s="17" t="s">
        <v>5055</v>
      </c>
    </row>
    <row r="166" spans="1:15" x14ac:dyDescent="0.2">
      <c r="A166" s="12">
        <v>1165</v>
      </c>
      <c r="B166" s="13" t="s">
        <v>5765</v>
      </c>
      <c r="C166" s="13" t="s">
        <v>5766</v>
      </c>
      <c r="D166" s="14" t="s">
        <v>5447</v>
      </c>
      <c r="E166" s="13" t="s">
        <v>5023</v>
      </c>
      <c r="F166" s="16">
        <v>3</v>
      </c>
      <c r="G166" s="14">
        <v>3.01</v>
      </c>
      <c r="H166" s="14" t="s">
        <v>5448</v>
      </c>
      <c r="I166" s="14"/>
      <c r="J166" s="15" t="s">
        <v>4929</v>
      </c>
      <c r="K166" s="15" t="s">
        <v>3295</v>
      </c>
      <c r="L166" s="17" t="s">
        <v>5767</v>
      </c>
      <c r="M166" s="17" t="s">
        <v>190</v>
      </c>
      <c r="N166" s="17" t="s">
        <v>5768</v>
      </c>
      <c r="O166" s="17" t="s">
        <v>5055</v>
      </c>
    </row>
    <row r="167" spans="1:15" x14ac:dyDescent="0.2">
      <c r="A167" s="12">
        <v>1166</v>
      </c>
      <c r="B167" s="13" t="s">
        <v>5769</v>
      </c>
      <c r="C167" s="13" t="s">
        <v>5770</v>
      </c>
      <c r="D167" s="14" t="s">
        <v>5771</v>
      </c>
      <c r="E167" s="13" t="s">
        <v>5023</v>
      </c>
      <c r="F167" s="16">
        <v>2</v>
      </c>
      <c r="G167" s="14">
        <v>3.01</v>
      </c>
      <c r="H167" s="14" t="s">
        <v>5051</v>
      </c>
      <c r="I167" s="14"/>
      <c r="J167" s="15" t="s">
        <v>3087</v>
      </c>
      <c r="K167" s="15" t="s">
        <v>3178</v>
      </c>
      <c r="L167" s="17" t="s">
        <v>5772</v>
      </c>
      <c r="M167" s="17" t="s">
        <v>377</v>
      </c>
      <c r="N167" s="17" t="s">
        <v>5773</v>
      </c>
      <c r="O167" s="17" t="s">
        <v>5055</v>
      </c>
    </row>
    <row r="168" spans="1:15" x14ac:dyDescent="0.2">
      <c r="A168" s="12">
        <v>1167</v>
      </c>
      <c r="B168" s="13" t="s">
        <v>5774</v>
      </c>
      <c r="C168" s="13" t="s">
        <v>5775</v>
      </c>
      <c r="D168" s="14" t="s">
        <v>5771</v>
      </c>
      <c r="E168" s="13" t="s">
        <v>5023</v>
      </c>
      <c r="F168" s="16">
        <v>2</v>
      </c>
      <c r="G168" s="14">
        <v>3.01</v>
      </c>
      <c r="H168" s="14" t="s">
        <v>5051</v>
      </c>
      <c r="I168" s="14"/>
      <c r="J168" s="15" t="s">
        <v>5776</v>
      </c>
      <c r="K168" s="15" t="s">
        <v>2654</v>
      </c>
      <c r="L168" s="17" t="s">
        <v>5777</v>
      </c>
      <c r="M168" s="17" t="s">
        <v>5297</v>
      </c>
      <c r="N168" s="17" t="s">
        <v>5778</v>
      </c>
      <c r="O168" s="17" t="s">
        <v>5055</v>
      </c>
    </row>
    <row r="169" spans="1:15" x14ac:dyDescent="0.2">
      <c r="A169" s="12">
        <v>1168</v>
      </c>
      <c r="B169" s="13" t="s">
        <v>5779</v>
      </c>
      <c r="C169" s="13" t="s">
        <v>5780</v>
      </c>
      <c r="D169" s="14" t="s">
        <v>5771</v>
      </c>
      <c r="E169" s="13" t="s">
        <v>5023</v>
      </c>
      <c r="F169" s="16">
        <v>2</v>
      </c>
      <c r="G169" s="14">
        <v>3.01</v>
      </c>
      <c r="H169" s="14" t="s">
        <v>5051</v>
      </c>
      <c r="I169" s="14"/>
      <c r="J169" s="15" t="s">
        <v>5781</v>
      </c>
      <c r="K169" s="15" t="s">
        <v>3009</v>
      </c>
      <c r="L169" s="17" t="s">
        <v>5782</v>
      </c>
      <c r="M169" s="17" t="s">
        <v>78</v>
      </c>
      <c r="N169" s="17" t="s">
        <v>5783</v>
      </c>
      <c r="O169" s="17" t="s">
        <v>5055</v>
      </c>
    </row>
    <row r="170" spans="1:15" x14ac:dyDescent="0.2">
      <c r="A170" s="12">
        <v>1169</v>
      </c>
      <c r="B170" s="13" t="s">
        <v>5097</v>
      </c>
      <c r="C170" s="13" t="s">
        <v>5784</v>
      </c>
      <c r="D170" s="14" t="s">
        <v>5771</v>
      </c>
      <c r="E170" s="13" t="s">
        <v>5023</v>
      </c>
      <c r="F170" s="16">
        <v>2</v>
      </c>
      <c r="G170" s="14">
        <v>3.01</v>
      </c>
      <c r="H170" s="14" t="s">
        <v>5051</v>
      </c>
      <c r="I170" s="14"/>
      <c r="J170" s="15" t="s">
        <v>3038</v>
      </c>
      <c r="K170" s="15" t="s">
        <v>2789</v>
      </c>
      <c r="L170" s="17" t="s">
        <v>5099</v>
      </c>
      <c r="M170" s="17" t="s">
        <v>5785</v>
      </c>
      <c r="N170" s="17" t="s">
        <v>5394</v>
      </c>
      <c r="O170" s="17" t="s">
        <v>5055</v>
      </c>
    </row>
    <row r="171" spans="1:15" x14ac:dyDescent="0.2">
      <c r="A171" s="12">
        <v>1170</v>
      </c>
      <c r="B171" s="13" t="s">
        <v>5786</v>
      </c>
      <c r="C171" s="13" t="s">
        <v>5787</v>
      </c>
      <c r="D171" s="14" t="s">
        <v>5771</v>
      </c>
      <c r="E171" s="13" t="s">
        <v>5023</v>
      </c>
      <c r="F171" s="16">
        <v>2</v>
      </c>
      <c r="G171" s="14">
        <v>3.01</v>
      </c>
      <c r="H171" s="14" t="s">
        <v>5051</v>
      </c>
      <c r="I171" s="14"/>
      <c r="J171" s="15" t="s">
        <v>5788</v>
      </c>
      <c r="K171" s="15" t="s">
        <v>2762</v>
      </c>
      <c r="L171" s="17" t="s">
        <v>5789</v>
      </c>
      <c r="M171" s="17" t="s">
        <v>115</v>
      </c>
      <c r="N171" s="17" t="s">
        <v>5790</v>
      </c>
      <c r="O171" s="17" t="s">
        <v>5055</v>
      </c>
    </row>
    <row r="172" spans="1:15" x14ac:dyDescent="0.2">
      <c r="A172" s="12">
        <v>1171</v>
      </c>
      <c r="B172" s="13" t="s">
        <v>5791</v>
      </c>
      <c r="C172" s="13" t="s">
        <v>5792</v>
      </c>
      <c r="D172" s="14" t="s">
        <v>5771</v>
      </c>
      <c r="E172" s="13" t="s">
        <v>5023</v>
      </c>
      <c r="F172" s="16">
        <v>2</v>
      </c>
      <c r="G172" s="14">
        <v>3.01</v>
      </c>
      <c r="H172" s="14" t="s">
        <v>5051</v>
      </c>
      <c r="I172" s="14"/>
      <c r="J172" s="15" t="s">
        <v>5793</v>
      </c>
      <c r="K172" s="15" t="s">
        <v>2658</v>
      </c>
      <c r="L172" s="17" t="s">
        <v>5794</v>
      </c>
      <c r="M172" s="17" t="s">
        <v>5119</v>
      </c>
      <c r="N172" s="17" t="s">
        <v>5795</v>
      </c>
      <c r="O172" s="17" t="s">
        <v>5055</v>
      </c>
    </row>
    <row r="173" spans="1:15" x14ac:dyDescent="0.2">
      <c r="A173" s="12">
        <v>1172</v>
      </c>
      <c r="B173" s="13" t="s">
        <v>5796</v>
      </c>
      <c r="C173" s="13" t="s">
        <v>5797</v>
      </c>
      <c r="D173" s="14" t="s">
        <v>5771</v>
      </c>
      <c r="E173" s="13" t="s">
        <v>5023</v>
      </c>
      <c r="F173" s="16">
        <v>2</v>
      </c>
      <c r="G173" s="14">
        <v>3.01</v>
      </c>
      <c r="H173" s="14" t="s">
        <v>5051</v>
      </c>
      <c r="I173" s="14"/>
      <c r="J173" s="15" t="s">
        <v>5798</v>
      </c>
      <c r="K173" s="15" t="s">
        <v>2622</v>
      </c>
      <c r="L173" s="17" t="s">
        <v>5799</v>
      </c>
      <c r="M173" s="17" t="s">
        <v>5800</v>
      </c>
      <c r="N173" s="17" t="s">
        <v>5801</v>
      </c>
      <c r="O173" s="17" t="s">
        <v>5055</v>
      </c>
    </row>
    <row r="174" spans="1:15" x14ac:dyDescent="0.2">
      <c r="A174" s="12">
        <v>1173</v>
      </c>
      <c r="B174" s="13" t="s">
        <v>5101</v>
      </c>
      <c r="C174" s="13" t="s">
        <v>5802</v>
      </c>
      <c r="D174" s="14" t="s">
        <v>5771</v>
      </c>
      <c r="E174" s="13" t="s">
        <v>5023</v>
      </c>
      <c r="F174" s="16">
        <v>2</v>
      </c>
      <c r="G174" s="14">
        <v>3.01</v>
      </c>
      <c r="H174" s="14" t="s">
        <v>5051</v>
      </c>
      <c r="I174" s="14"/>
      <c r="J174" s="15" t="s">
        <v>3130</v>
      </c>
      <c r="K174" s="15" t="s">
        <v>2882</v>
      </c>
      <c r="L174" s="17" t="s">
        <v>147</v>
      </c>
      <c r="M174" s="17" t="s">
        <v>5738</v>
      </c>
      <c r="N174" s="17" t="s">
        <v>5803</v>
      </c>
      <c r="O174" s="17" t="s">
        <v>5055</v>
      </c>
    </row>
    <row r="175" spans="1:15" x14ac:dyDescent="0.2">
      <c r="A175" s="12">
        <v>1174</v>
      </c>
      <c r="B175" s="13" t="s">
        <v>5804</v>
      </c>
      <c r="C175" s="13" t="s">
        <v>5805</v>
      </c>
      <c r="D175" s="14" t="s">
        <v>5771</v>
      </c>
      <c r="E175" s="13" t="s">
        <v>5023</v>
      </c>
      <c r="F175" s="16">
        <v>2</v>
      </c>
      <c r="G175" s="14">
        <v>3.01</v>
      </c>
      <c r="H175" s="14" t="s">
        <v>5051</v>
      </c>
      <c r="I175" s="14"/>
      <c r="J175" s="15" t="s">
        <v>3351</v>
      </c>
      <c r="K175" s="15" t="s">
        <v>2724</v>
      </c>
      <c r="L175" s="17" t="s">
        <v>371</v>
      </c>
      <c r="M175" s="17" t="s">
        <v>168</v>
      </c>
      <c r="N175" s="17" t="s">
        <v>5362</v>
      </c>
      <c r="O175" s="17" t="s">
        <v>5055</v>
      </c>
    </row>
    <row r="176" spans="1:15" x14ac:dyDescent="0.2">
      <c r="A176" s="12">
        <v>1175</v>
      </c>
      <c r="B176" s="13" t="s">
        <v>5806</v>
      </c>
      <c r="C176" s="13" t="s">
        <v>5807</v>
      </c>
      <c r="D176" s="14" t="s">
        <v>5771</v>
      </c>
      <c r="E176" s="13" t="s">
        <v>5023</v>
      </c>
      <c r="F176" s="16">
        <v>2</v>
      </c>
      <c r="G176" s="14">
        <v>3.01</v>
      </c>
      <c r="H176" s="14" t="s">
        <v>5051</v>
      </c>
      <c r="I176" s="14"/>
      <c r="J176" s="15" t="s">
        <v>2917</v>
      </c>
      <c r="K176" s="15" t="s">
        <v>2679</v>
      </c>
      <c r="L176" s="17" t="s">
        <v>5709</v>
      </c>
      <c r="M176" s="17" t="s">
        <v>45</v>
      </c>
      <c r="N176" s="17" t="s">
        <v>5808</v>
      </c>
      <c r="O176" s="17" t="s">
        <v>5055</v>
      </c>
    </row>
    <row r="177" spans="1:15" x14ac:dyDescent="0.2">
      <c r="A177" s="12">
        <v>1176</v>
      </c>
      <c r="B177" s="13" t="s">
        <v>5809</v>
      </c>
      <c r="C177" s="13" t="s">
        <v>5810</v>
      </c>
      <c r="D177" s="14" t="s">
        <v>5771</v>
      </c>
      <c r="E177" s="13" t="s">
        <v>5023</v>
      </c>
      <c r="F177" s="16">
        <v>2</v>
      </c>
      <c r="G177" s="14">
        <v>3.01</v>
      </c>
      <c r="H177" s="14" t="s">
        <v>5051</v>
      </c>
      <c r="I177" s="14"/>
      <c r="J177" s="15" t="s">
        <v>5811</v>
      </c>
      <c r="K177" s="15" t="s">
        <v>5812</v>
      </c>
      <c r="L177" s="17" t="s">
        <v>5813</v>
      </c>
      <c r="M177" s="17" t="s">
        <v>5814</v>
      </c>
      <c r="N177" s="17" t="s">
        <v>5815</v>
      </c>
      <c r="O177" s="17" t="s">
        <v>5055</v>
      </c>
    </row>
    <row r="178" spans="1:15" x14ac:dyDescent="0.2">
      <c r="A178" s="12">
        <v>1177</v>
      </c>
      <c r="B178" s="13" t="s">
        <v>5816</v>
      </c>
      <c r="C178" s="13" t="s">
        <v>5817</v>
      </c>
      <c r="D178" s="14" t="s">
        <v>5771</v>
      </c>
      <c r="E178" s="13" t="s">
        <v>5023</v>
      </c>
      <c r="F178" s="16">
        <v>2</v>
      </c>
      <c r="G178" s="14">
        <v>3.01</v>
      </c>
      <c r="H178" s="14" t="s">
        <v>5051</v>
      </c>
      <c r="I178" s="14"/>
      <c r="J178" s="15" t="s">
        <v>5818</v>
      </c>
      <c r="K178" s="15" t="s">
        <v>5819</v>
      </c>
      <c r="L178" s="17" t="s">
        <v>5820</v>
      </c>
      <c r="M178" s="17" t="s">
        <v>5821</v>
      </c>
      <c r="N178" s="17" t="s">
        <v>5822</v>
      </c>
      <c r="O178" s="17" t="s">
        <v>5055</v>
      </c>
    </row>
    <row r="179" spans="1:15" x14ac:dyDescent="0.2">
      <c r="A179" s="12">
        <v>1178</v>
      </c>
      <c r="B179" s="13" t="s">
        <v>5823</v>
      </c>
      <c r="C179" s="13" t="s">
        <v>5824</v>
      </c>
      <c r="D179" s="14" t="s">
        <v>5771</v>
      </c>
      <c r="E179" s="13" t="s">
        <v>5023</v>
      </c>
      <c r="F179" s="16">
        <v>2</v>
      </c>
      <c r="G179" s="14">
        <v>3.01</v>
      </c>
      <c r="H179" s="14" t="s">
        <v>5051</v>
      </c>
      <c r="I179" s="14"/>
      <c r="J179" s="15" t="s">
        <v>5825</v>
      </c>
      <c r="K179" s="15" t="s">
        <v>5826</v>
      </c>
      <c r="L179" s="17" t="s">
        <v>5827</v>
      </c>
      <c r="M179" s="17" t="s">
        <v>5828</v>
      </c>
      <c r="N179" s="17" t="s">
        <v>5829</v>
      </c>
      <c r="O179" s="17" t="s">
        <v>5055</v>
      </c>
    </row>
    <row r="180" spans="1:15" x14ac:dyDescent="0.2">
      <c r="A180" s="12">
        <v>1179</v>
      </c>
      <c r="B180" s="13" t="s">
        <v>5830</v>
      </c>
      <c r="C180" s="13" t="s">
        <v>5831</v>
      </c>
      <c r="D180" s="14" t="s">
        <v>5017</v>
      </c>
      <c r="E180" s="13" t="s">
        <v>5039</v>
      </c>
      <c r="F180" s="16">
        <v>3</v>
      </c>
      <c r="G180" s="14">
        <v>3.01</v>
      </c>
      <c r="H180" s="14" t="s">
        <v>5325</v>
      </c>
      <c r="I180" s="14"/>
      <c r="J180" s="15" t="s">
        <v>5832</v>
      </c>
      <c r="K180" s="15" t="s">
        <v>3182</v>
      </c>
      <c r="L180" s="17" t="s">
        <v>5833</v>
      </c>
      <c r="M180" s="17" t="s">
        <v>154</v>
      </c>
      <c r="N180" s="17" t="s">
        <v>5834</v>
      </c>
      <c r="O180" s="17" t="s">
        <v>5055</v>
      </c>
    </row>
    <row r="181" spans="1:15" x14ac:dyDescent="0.2">
      <c r="A181" s="12">
        <v>1180</v>
      </c>
      <c r="B181" s="13" t="s">
        <v>5835</v>
      </c>
      <c r="C181" s="13" t="s">
        <v>5836</v>
      </c>
      <c r="D181" s="14" t="s">
        <v>5017</v>
      </c>
      <c r="E181" s="13" t="s">
        <v>5039</v>
      </c>
      <c r="F181" s="16">
        <v>3</v>
      </c>
      <c r="G181" s="14">
        <v>3.01</v>
      </c>
      <c r="H181" s="14" t="s">
        <v>5325</v>
      </c>
      <c r="I181" s="14"/>
      <c r="J181" s="15" t="s">
        <v>5837</v>
      </c>
      <c r="K181" s="15" t="s">
        <v>5838</v>
      </c>
      <c r="L181" s="17" t="s">
        <v>5839</v>
      </c>
      <c r="M181" s="17" t="s">
        <v>5840</v>
      </c>
      <c r="N181" s="17" t="s">
        <v>5841</v>
      </c>
      <c r="O181" s="17" t="s">
        <v>5055</v>
      </c>
    </row>
    <row r="182" spans="1:15" x14ac:dyDescent="0.2">
      <c r="A182" s="12">
        <v>1181</v>
      </c>
      <c r="B182" s="13" t="s">
        <v>5842</v>
      </c>
      <c r="C182" s="13" t="s">
        <v>5843</v>
      </c>
      <c r="D182" s="14" t="s">
        <v>5017</v>
      </c>
      <c r="E182" s="13" t="s">
        <v>5039</v>
      </c>
      <c r="F182" s="16">
        <v>3</v>
      </c>
      <c r="G182" s="14">
        <v>3.01</v>
      </c>
      <c r="H182" s="14" t="s">
        <v>5325</v>
      </c>
      <c r="I182" s="14"/>
      <c r="J182" s="15" t="s">
        <v>5844</v>
      </c>
      <c r="K182" s="15" t="s">
        <v>2689</v>
      </c>
      <c r="L182" s="17" t="s">
        <v>5845</v>
      </c>
      <c r="M182" s="17" t="s">
        <v>5627</v>
      </c>
      <c r="N182" s="17" t="s">
        <v>5846</v>
      </c>
      <c r="O182" s="17" t="s">
        <v>5055</v>
      </c>
    </row>
    <row r="183" spans="1:15" x14ac:dyDescent="0.2">
      <c r="A183" s="12">
        <v>1182</v>
      </c>
      <c r="B183" s="13" t="s">
        <v>5847</v>
      </c>
      <c r="C183" s="13" t="s">
        <v>5848</v>
      </c>
      <c r="D183" s="14" t="s">
        <v>5017</v>
      </c>
      <c r="E183" s="13" t="s">
        <v>5039</v>
      </c>
      <c r="F183" s="16">
        <v>3</v>
      </c>
      <c r="G183" s="14">
        <v>3.01</v>
      </c>
      <c r="H183" s="14" t="s">
        <v>5325</v>
      </c>
      <c r="I183" s="14"/>
      <c r="J183" s="15" t="s">
        <v>4899</v>
      </c>
      <c r="K183" s="15" t="s">
        <v>3562</v>
      </c>
      <c r="L183" s="17" t="s">
        <v>3912</v>
      </c>
      <c r="M183" s="17" t="s">
        <v>423</v>
      </c>
      <c r="N183" s="17" t="s">
        <v>5849</v>
      </c>
      <c r="O183" s="17" t="s">
        <v>5055</v>
      </c>
    </row>
    <row r="184" spans="1:15" x14ac:dyDescent="0.2">
      <c r="A184" s="12">
        <v>1183</v>
      </c>
      <c r="B184" s="13" t="s">
        <v>5850</v>
      </c>
      <c r="C184" s="13" t="s">
        <v>5851</v>
      </c>
      <c r="D184" s="14" t="s">
        <v>5017</v>
      </c>
      <c r="E184" s="13" t="s">
        <v>5039</v>
      </c>
      <c r="F184" s="16">
        <v>3</v>
      </c>
      <c r="G184" s="14">
        <v>3.01</v>
      </c>
      <c r="H184" s="14" t="s">
        <v>5325</v>
      </c>
      <c r="I184" s="14"/>
      <c r="J184" s="15" t="s">
        <v>5852</v>
      </c>
      <c r="K184" s="15" t="s">
        <v>2817</v>
      </c>
      <c r="L184" s="17" t="s">
        <v>5853</v>
      </c>
      <c r="M184" s="17" t="s">
        <v>92</v>
      </c>
      <c r="N184" s="17" t="s">
        <v>5854</v>
      </c>
      <c r="O184" s="17" t="s">
        <v>5055</v>
      </c>
    </row>
    <row r="185" spans="1:15" x14ac:dyDescent="0.2">
      <c r="A185" s="12">
        <v>1184</v>
      </c>
      <c r="B185" s="13" t="s">
        <v>5855</v>
      </c>
      <c r="C185" s="13" t="s">
        <v>5856</v>
      </c>
      <c r="D185" s="14" t="s">
        <v>5017</v>
      </c>
      <c r="E185" s="13" t="s">
        <v>5039</v>
      </c>
      <c r="F185" s="16">
        <v>3</v>
      </c>
      <c r="G185" s="14">
        <v>3.01</v>
      </c>
      <c r="H185" s="14" t="s">
        <v>5325</v>
      </c>
      <c r="I185" s="14"/>
      <c r="J185" s="15" t="s">
        <v>3269</v>
      </c>
      <c r="K185" s="15" t="s">
        <v>2804</v>
      </c>
      <c r="L185" s="17" t="s">
        <v>1010</v>
      </c>
      <c r="M185" s="17" t="s">
        <v>171</v>
      </c>
      <c r="N185" s="17" t="s">
        <v>5192</v>
      </c>
      <c r="O185" s="17" t="s">
        <v>5055</v>
      </c>
    </row>
    <row r="186" spans="1:15" x14ac:dyDescent="0.2">
      <c r="A186" s="12">
        <v>1185</v>
      </c>
      <c r="B186" s="13" t="s">
        <v>5857</v>
      </c>
      <c r="C186" s="13" t="s">
        <v>5858</v>
      </c>
      <c r="D186" s="14" t="s">
        <v>5017</v>
      </c>
      <c r="E186" s="13" t="s">
        <v>5039</v>
      </c>
      <c r="F186" s="16">
        <v>3</v>
      </c>
      <c r="G186" s="14">
        <v>3.01</v>
      </c>
      <c r="H186" s="14" t="s">
        <v>5325</v>
      </c>
      <c r="I186" s="14"/>
      <c r="J186" s="15" t="s">
        <v>4908</v>
      </c>
      <c r="K186" s="15" t="s">
        <v>2841</v>
      </c>
      <c r="L186" s="17" t="s">
        <v>3921</v>
      </c>
      <c r="M186" s="17" t="s">
        <v>5702</v>
      </c>
      <c r="N186" s="17" t="s">
        <v>5859</v>
      </c>
      <c r="O186" s="17" t="s">
        <v>5055</v>
      </c>
    </row>
    <row r="187" spans="1:15" x14ac:dyDescent="0.2">
      <c r="A187" s="12">
        <v>1186</v>
      </c>
      <c r="B187" s="13" t="s">
        <v>5860</v>
      </c>
      <c r="C187" s="13" t="s">
        <v>5861</v>
      </c>
      <c r="D187" s="14" t="s">
        <v>5017</v>
      </c>
      <c r="E187" s="13" t="s">
        <v>5039</v>
      </c>
      <c r="F187" s="16">
        <v>2</v>
      </c>
      <c r="G187" s="14">
        <v>3.01</v>
      </c>
      <c r="H187" s="14" t="s">
        <v>5325</v>
      </c>
      <c r="I187" s="14"/>
      <c r="J187" s="15" t="s">
        <v>5862</v>
      </c>
      <c r="K187" s="15" t="s">
        <v>2989</v>
      </c>
      <c r="L187" s="17" t="s">
        <v>5863</v>
      </c>
      <c r="M187" s="17" t="s">
        <v>418</v>
      </c>
      <c r="N187" s="17" t="s">
        <v>5864</v>
      </c>
      <c r="O187" s="17" t="s">
        <v>5055</v>
      </c>
    </row>
    <row r="188" spans="1:15" x14ac:dyDescent="0.2">
      <c r="A188" s="12">
        <v>1187</v>
      </c>
      <c r="B188" s="13" t="s">
        <v>5865</v>
      </c>
      <c r="C188" s="13" t="s">
        <v>5072</v>
      </c>
      <c r="D188" s="14" t="s">
        <v>5017</v>
      </c>
      <c r="E188" s="13" t="s">
        <v>5039</v>
      </c>
      <c r="F188" s="16">
        <v>2</v>
      </c>
      <c r="G188" s="14">
        <v>3.01</v>
      </c>
      <c r="H188" s="14" t="s">
        <v>5325</v>
      </c>
      <c r="I188" s="14"/>
      <c r="J188" s="15" t="s">
        <v>3028</v>
      </c>
      <c r="K188" s="15" t="s">
        <v>2814</v>
      </c>
      <c r="L188" s="17" t="s">
        <v>453</v>
      </c>
      <c r="M188" s="17" t="s">
        <v>5866</v>
      </c>
      <c r="N188" s="17" t="s">
        <v>5867</v>
      </c>
      <c r="O188" s="17" t="s">
        <v>5055</v>
      </c>
    </row>
    <row r="189" spans="1:15" x14ac:dyDescent="0.2">
      <c r="A189" s="12">
        <v>1188</v>
      </c>
      <c r="B189" s="13" t="s">
        <v>5868</v>
      </c>
      <c r="C189" s="13" t="s">
        <v>5869</v>
      </c>
      <c r="D189" s="14" t="s">
        <v>5017</v>
      </c>
      <c r="E189" s="13" t="s">
        <v>5039</v>
      </c>
      <c r="F189" s="16">
        <v>2</v>
      </c>
      <c r="G189" s="14">
        <v>3.01</v>
      </c>
      <c r="H189" s="14" t="s">
        <v>5325</v>
      </c>
      <c r="I189" s="14"/>
      <c r="J189" s="15" t="s">
        <v>5870</v>
      </c>
      <c r="K189" s="15" t="s">
        <v>3095</v>
      </c>
      <c r="L189" s="17" t="s">
        <v>5871</v>
      </c>
      <c r="M189" s="17" t="s">
        <v>56</v>
      </c>
      <c r="N189" s="17" t="s">
        <v>5872</v>
      </c>
      <c r="O189" s="17" t="s">
        <v>5055</v>
      </c>
    </row>
    <row r="190" spans="1:15" x14ac:dyDescent="0.2">
      <c r="A190" s="12">
        <v>1189</v>
      </c>
      <c r="B190" s="13" t="s">
        <v>5873</v>
      </c>
      <c r="C190" s="13" t="s">
        <v>5874</v>
      </c>
      <c r="D190" s="14" t="s">
        <v>5017</v>
      </c>
      <c r="E190" s="13" t="s">
        <v>5039</v>
      </c>
      <c r="F190" s="16">
        <v>2</v>
      </c>
      <c r="G190" s="14">
        <v>3.01</v>
      </c>
      <c r="H190" s="14" t="s">
        <v>5325</v>
      </c>
      <c r="I190" s="14"/>
      <c r="J190" s="15" t="s">
        <v>2859</v>
      </c>
      <c r="K190" s="15" t="s">
        <v>5875</v>
      </c>
      <c r="L190" s="17" t="s">
        <v>90</v>
      </c>
      <c r="M190" s="17" t="s">
        <v>5876</v>
      </c>
      <c r="N190" s="17" t="s">
        <v>5877</v>
      </c>
      <c r="O190" s="17" t="s">
        <v>5055</v>
      </c>
    </row>
    <row r="191" spans="1:15" x14ac:dyDescent="0.2">
      <c r="A191" s="12">
        <v>1190</v>
      </c>
      <c r="B191" s="13" t="s">
        <v>5291</v>
      </c>
      <c r="C191" s="13" t="s">
        <v>5878</v>
      </c>
      <c r="D191" s="14" t="s">
        <v>5017</v>
      </c>
      <c r="E191" s="13" t="s">
        <v>5036</v>
      </c>
      <c r="F191" s="16">
        <v>3</v>
      </c>
      <c r="G191" s="14">
        <v>3.01</v>
      </c>
      <c r="H191" s="14" t="s">
        <v>5325</v>
      </c>
      <c r="I191" s="14"/>
      <c r="J191" s="15" t="s">
        <v>3117</v>
      </c>
      <c r="K191" s="15" t="s">
        <v>2670</v>
      </c>
      <c r="L191" s="17" t="s">
        <v>86</v>
      </c>
      <c r="M191" s="17" t="s">
        <v>51</v>
      </c>
      <c r="N191" s="17" t="s">
        <v>5879</v>
      </c>
      <c r="O191" s="17" t="s">
        <v>5055</v>
      </c>
    </row>
    <row r="192" spans="1:15" x14ac:dyDescent="0.2">
      <c r="A192" s="12">
        <v>1191</v>
      </c>
      <c r="B192" s="13" t="s">
        <v>5880</v>
      </c>
      <c r="C192" s="13" t="s">
        <v>5881</v>
      </c>
      <c r="D192" s="14" t="s">
        <v>5017</v>
      </c>
      <c r="E192" s="13" t="s">
        <v>5036</v>
      </c>
      <c r="F192" s="16">
        <v>3</v>
      </c>
      <c r="G192" s="14">
        <v>3.01</v>
      </c>
      <c r="H192" s="14" t="s">
        <v>5051</v>
      </c>
      <c r="I192" s="14"/>
      <c r="J192" s="15" t="s">
        <v>5882</v>
      </c>
      <c r="K192" s="15" t="s">
        <v>5883</v>
      </c>
      <c r="L192" s="17" t="s">
        <v>5884</v>
      </c>
      <c r="M192" s="17" t="s">
        <v>5885</v>
      </c>
      <c r="N192" s="17" t="s">
        <v>5886</v>
      </c>
      <c r="O192" s="17" t="s">
        <v>5055</v>
      </c>
    </row>
    <row r="193" spans="1:15" x14ac:dyDescent="0.2">
      <c r="A193" s="12">
        <v>1192</v>
      </c>
      <c r="B193" s="13" t="s">
        <v>5887</v>
      </c>
      <c r="C193" s="13" t="s">
        <v>5888</v>
      </c>
      <c r="D193" s="14" t="s">
        <v>5017</v>
      </c>
      <c r="E193" s="13" t="s">
        <v>5036</v>
      </c>
      <c r="F193" s="16">
        <v>3</v>
      </c>
      <c r="G193" s="14">
        <v>3.01</v>
      </c>
      <c r="H193" s="14" t="s">
        <v>5051</v>
      </c>
      <c r="I193" s="14"/>
      <c r="J193" s="15" t="s">
        <v>2795</v>
      </c>
      <c r="K193" s="15" t="s">
        <v>5889</v>
      </c>
      <c r="L193" s="17" t="s">
        <v>210</v>
      </c>
      <c r="M193" s="17" t="s">
        <v>5890</v>
      </c>
      <c r="N193" s="17" t="s">
        <v>5891</v>
      </c>
      <c r="O193" s="17" t="s">
        <v>5055</v>
      </c>
    </row>
    <row r="194" spans="1:15" x14ac:dyDescent="0.2">
      <c r="A194" s="12">
        <v>1193</v>
      </c>
      <c r="B194" s="13" t="s">
        <v>5892</v>
      </c>
      <c r="C194" s="13" t="s">
        <v>5893</v>
      </c>
      <c r="D194" s="14" t="s">
        <v>5017</v>
      </c>
      <c r="E194" s="13" t="s">
        <v>5036</v>
      </c>
      <c r="F194" s="16">
        <v>3</v>
      </c>
      <c r="G194" s="14">
        <v>3.01</v>
      </c>
      <c r="H194" s="14" t="s">
        <v>5051</v>
      </c>
      <c r="I194" s="14"/>
      <c r="J194" s="15" t="s">
        <v>5894</v>
      </c>
      <c r="K194" s="15" t="s">
        <v>3122</v>
      </c>
      <c r="L194" s="17" t="s">
        <v>5895</v>
      </c>
      <c r="M194" s="17" t="s">
        <v>165</v>
      </c>
      <c r="N194" s="17" t="s">
        <v>5896</v>
      </c>
      <c r="O194" s="17" t="s">
        <v>5055</v>
      </c>
    </row>
    <row r="195" spans="1:15" x14ac:dyDescent="0.2">
      <c r="A195" s="12">
        <v>1194</v>
      </c>
      <c r="B195" s="13" t="s">
        <v>5897</v>
      </c>
      <c r="C195" s="13" t="s">
        <v>5898</v>
      </c>
      <c r="D195" s="14" t="s">
        <v>5017</v>
      </c>
      <c r="E195" s="13" t="s">
        <v>5036</v>
      </c>
      <c r="F195" s="16">
        <v>3</v>
      </c>
      <c r="G195" s="14">
        <v>3.01</v>
      </c>
      <c r="H195" s="14" t="s">
        <v>5051</v>
      </c>
      <c r="I195" s="14"/>
      <c r="J195" s="15" t="s">
        <v>5899</v>
      </c>
      <c r="K195" s="15" t="s">
        <v>3015</v>
      </c>
      <c r="L195" s="17" t="s">
        <v>5900</v>
      </c>
      <c r="M195" s="17" t="s">
        <v>867</v>
      </c>
      <c r="N195" s="17" t="s">
        <v>5901</v>
      </c>
      <c r="O195" s="17" t="s">
        <v>5055</v>
      </c>
    </row>
    <row r="196" spans="1:15" x14ac:dyDescent="0.2">
      <c r="A196" s="12">
        <v>1195</v>
      </c>
      <c r="B196" s="13" t="s">
        <v>5902</v>
      </c>
      <c r="C196" s="13" t="s">
        <v>5903</v>
      </c>
      <c r="D196" s="14" t="s">
        <v>5017</v>
      </c>
      <c r="E196" s="13" t="s">
        <v>5036</v>
      </c>
      <c r="F196" s="16">
        <v>3</v>
      </c>
      <c r="G196" s="14">
        <v>3.01</v>
      </c>
      <c r="H196" s="14" t="s">
        <v>5051</v>
      </c>
      <c r="I196" s="14"/>
      <c r="J196" s="15" t="s">
        <v>5904</v>
      </c>
      <c r="K196" s="15" t="s">
        <v>2743</v>
      </c>
      <c r="L196" s="17" t="s">
        <v>5905</v>
      </c>
      <c r="M196" s="17" t="s">
        <v>214</v>
      </c>
      <c r="N196" s="17" t="s">
        <v>5768</v>
      </c>
      <c r="O196" s="17" t="s">
        <v>5055</v>
      </c>
    </row>
    <row r="197" spans="1:15" x14ac:dyDescent="0.2">
      <c r="A197" s="12">
        <v>1196</v>
      </c>
      <c r="B197" s="13" t="s">
        <v>5906</v>
      </c>
      <c r="C197" s="13" t="s">
        <v>5907</v>
      </c>
      <c r="D197" s="14" t="s">
        <v>5017</v>
      </c>
      <c r="E197" s="13" t="s">
        <v>5036</v>
      </c>
      <c r="F197" s="16">
        <v>3</v>
      </c>
      <c r="G197" s="14">
        <v>3.01</v>
      </c>
      <c r="H197" s="14" t="s">
        <v>5051</v>
      </c>
      <c r="I197" s="14"/>
      <c r="J197" s="24" t="s">
        <v>4719</v>
      </c>
      <c r="K197" s="15" t="s">
        <v>5908</v>
      </c>
      <c r="L197" s="17" t="s">
        <v>5909</v>
      </c>
      <c r="M197" s="17" t="s">
        <v>5910</v>
      </c>
      <c r="N197" s="17" t="s">
        <v>5911</v>
      </c>
      <c r="O197" s="17" t="s">
        <v>5055</v>
      </c>
    </row>
    <row r="198" spans="1:15" x14ac:dyDescent="0.2">
      <c r="A198" s="12">
        <v>1197</v>
      </c>
      <c r="B198" s="13" t="s">
        <v>5912</v>
      </c>
      <c r="C198" s="13" t="s">
        <v>5913</v>
      </c>
      <c r="D198" s="14" t="s">
        <v>5017</v>
      </c>
      <c r="E198" s="13" t="s">
        <v>5036</v>
      </c>
      <c r="F198" s="16">
        <v>3</v>
      </c>
      <c r="G198" s="14">
        <v>3.01</v>
      </c>
      <c r="H198" s="14" t="s">
        <v>5051</v>
      </c>
      <c r="I198" s="14"/>
      <c r="J198" s="24" t="s">
        <v>3026</v>
      </c>
      <c r="K198" s="15" t="s">
        <v>5812</v>
      </c>
      <c r="L198" s="17" t="s">
        <v>269</v>
      </c>
      <c r="M198" s="17" t="s">
        <v>5814</v>
      </c>
      <c r="N198" s="17" t="s">
        <v>5914</v>
      </c>
      <c r="O198" s="17" t="s">
        <v>5055</v>
      </c>
    </row>
    <row r="199" spans="1:15" x14ac:dyDescent="0.2">
      <c r="A199" s="12">
        <v>1198</v>
      </c>
      <c r="B199" s="13" t="s">
        <v>5153</v>
      </c>
      <c r="C199" s="13" t="s">
        <v>5915</v>
      </c>
      <c r="D199" s="14" t="s">
        <v>5017</v>
      </c>
      <c r="E199" s="13" t="s">
        <v>5036</v>
      </c>
      <c r="F199" s="16">
        <v>3</v>
      </c>
      <c r="G199" s="14">
        <v>3.01</v>
      </c>
      <c r="H199" s="14" t="s">
        <v>5051</v>
      </c>
      <c r="I199" s="14"/>
      <c r="J199" s="24" t="s">
        <v>2669</v>
      </c>
      <c r="K199" s="15" t="s">
        <v>3056</v>
      </c>
      <c r="L199" s="17" t="s">
        <v>5155</v>
      </c>
      <c r="M199" s="17" t="s">
        <v>248</v>
      </c>
      <c r="N199" s="17" t="s">
        <v>5916</v>
      </c>
      <c r="O199" s="17" t="s">
        <v>5055</v>
      </c>
    </row>
    <row r="200" spans="1:15" x14ac:dyDescent="0.2">
      <c r="A200" s="12">
        <v>1199</v>
      </c>
      <c r="B200" s="13" t="s">
        <v>5153</v>
      </c>
      <c r="C200" s="13" t="s">
        <v>5917</v>
      </c>
      <c r="D200" s="14" t="s">
        <v>5017</v>
      </c>
      <c r="E200" s="13" t="s">
        <v>5036</v>
      </c>
      <c r="F200" s="16">
        <v>3</v>
      </c>
      <c r="G200" s="14">
        <v>3.01</v>
      </c>
      <c r="H200" s="14" t="s">
        <v>5051</v>
      </c>
      <c r="I200" s="14"/>
      <c r="J200" s="24" t="s">
        <v>2669</v>
      </c>
      <c r="K200" s="15" t="s">
        <v>3045</v>
      </c>
      <c r="L200" s="17" t="s">
        <v>5155</v>
      </c>
      <c r="M200" s="17" t="s">
        <v>5918</v>
      </c>
      <c r="N200" s="17" t="s">
        <v>5919</v>
      </c>
      <c r="O200" s="17" t="s">
        <v>5055</v>
      </c>
    </row>
    <row r="201" spans="1:15" x14ac:dyDescent="0.2">
      <c r="A201" s="12">
        <v>1200</v>
      </c>
      <c r="B201" s="13" t="s">
        <v>5920</v>
      </c>
      <c r="C201" s="13" t="s">
        <v>5921</v>
      </c>
      <c r="D201" s="14" t="s">
        <v>5017</v>
      </c>
      <c r="E201" s="13" t="s">
        <v>5036</v>
      </c>
      <c r="F201" s="16">
        <v>3</v>
      </c>
      <c r="G201" s="14">
        <v>3.01</v>
      </c>
      <c r="H201" s="14" t="s">
        <v>5051</v>
      </c>
      <c r="I201" s="14"/>
      <c r="J201" s="24" t="s">
        <v>3387</v>
      </c>
      <c r="K201" s="15" t="s">
        <v>3495</v>
      </c>
      <c r="L201" s="17" t="s">
        <v>5922</v>
      </c>
      <c r="M201" s="17" t="s">
        <v>5923</v>
      </c>
      <c r="N201" s="17" t="s">
        <v>5924</v>
      </c>
      <c r="O201" s="17" t="s">
        <v>5055</v>
      </c>
    </row>
    <row r="202" spans="1:15" x14ac:dyDescent="0.2">
      <c r="A202" s="12">
        <v>1201</v>
      </c>
      <c r="B202" s="13" t="s">
        <v>5925</v>
      </c>
      <c r="C202" s="13" t="s">
        <v>5926</v>
      </c>
      <c r="D202" s="14" t="s">
        <v>5017</v>
      </c>
      <c r="E202" s="13" t="s">
        <v>5036</v>
      </c>
      <c r="F202" s="16">
        <v>3</v>
      </c>
      <c r="G202" s="14">
        <v>3.01</v>
      </c>
      <c r="H202" s="14" t="s">
        <v>5051</v>
      </c>
      <c r="I202" s="14"/>
      <c r="J202" s="24" t="s">
        <v>3454</v>
      </c>
      <c r="K202" s="15" t="s">
        <v>3045</v>
      </c>
      <c r="L202" s="17" t="s">
        <v>439</v>
      </c>
      <c r="M202" s="17" t="s">
        <v>5918</v>
      </c>
      <c r="N202" s="17" t="s">
        <v>5927</v>
      </c>
      <c r="O202" s="17" t="s">
        <v>5055</v>
      </c>
    </row>
    <row r="203" spans="1:15" x14ac:dyDescent="0.2">
      <c r="A203" s="12">
        <v>1202</v>
      </c>
      <c r="B203" s="13" t="s">
        <v>5928</v>
      </c>
      <c r="C203" s="13" t="s">
        <v>5929</v>
      </c>
      <c r="D203" s="14" t="s">
        <v>5017</v>
      </c>
      <c r="E203" s="13" t="s">
        <v>5036</v>
      </c>
      <c r="F203" s="16">
        <v>3</v>
      </c>
      <c r="G203" s="14">
        <v>3.01</v>
      </c>
      <c r="H203" s="14" t="s">
        <v>5051</v>
      </c>
      <c r="I203" s="14"/>
      <c r="J203" s="24" t="s">
        <v>5930</v>
      </c>
      <c r="K203" s="15" t="s">
        <v>3371</v>
      </c>
      <c r="L203" s="17" t="s">
        <v>5931</v>
      </c>
      <c r="M203" s="17" t="s">
        <v>134</v>
      </c>
      <c r="N203" s="17" t="s">
        <v>5932</v>
      </c>
      <c r="O203" s="17" t="s">
        <v>5055</v>
      </c>
    </row>
    <row r="204" spans="1:15" x14ac:dyDescent="0.2">
      <c r="A204" s="12">
        <v>1203</v>
      </c>
      <c r="B204" s="13" t="s">
        <v>5933</v>
      </c>
      <c r="C204" s="13" t="s">
        <v>5934</v>
      </c>
      <c r="D204" s="14" t="s">
        <v>5017</v>
      </c>
      <c r="E204" s="13" t="s">
        <v>5036</v>
      </c>
      <c r="F204" s="16">
        <v>3</v>
      </c>
      <c r="G204" s="14">
        <v>3.01</v>
      </c>
      <c r="H204" s="14" t="s">
        <v>5051</v>
      </c>
      <c r="I204" s="14"/>
      <c r="J204" s="15" t="s">
        <v>2830</v>
      </c>
      <c r="K204" s="15" t="s">
        <v>5935</v>
      </c>
      <c r="L204" s="17" t="s">
        <v>767</v>
      </c>
      <c r="M204" s="17" t="s">
        <v>5936</v>
      </c>
      <c r="N204" s="17" t="s">
        <v>5937</v>
      </c>
      <c r="O204" s="17" t="s">
        <v>5055</v>
      </c>
    </row>
    <row r="205" spans="1:15" x14ac:dyDescent="0.2">
      <c r="A205" s="12">
        <v>1204</v>
      </c>
      <c r="B205" s="13" t="s">
        <v>5938</v>
      </c>
      <c r="C205" s="13" t="s">
        <v>5939</v>
      </c>
      <c r="D205" s="14" t="s">
        <v>5657</v>
      </c>
      <c r="E205" s="13" t="s">
        <v>5036</v>
      </c>
      <c r="F205" s="16">
        <v>3</v>
      </c>
      <c r="G205" s="14">
        <v>3.01</v>
      </c>
      <c r="H205" s="14" t="s">
        <v>5051</v>
      </c>
      <c r="I205" s="14"/>
      <c r="J205" s="15" t="s">
        <v>5213</v>
      </c>
      <c r="K205" s="15" t="s">
        <v>2670</v>
      </c>
      <c r="L205" s="17" t="s">
        <v>5215</v>
      </c>
      <c r="M205" s="17" t="s">
        <v>51</v>
      </c>
      <c r="N205" s="17" t="s">
        <v>5074</v>
      </c>
      <c r="O205" s="17" t="s">
        <v>5055</v>
      </c>
    </row>
    <row r="206" spans="1:15" x14ac:dyDescent="0.2">
      <c r="A206" s="12">
        <v>1205</v>
      </c>
      <c r="B206" s="13" t="s">
        <v>5164</v>
      </c>
      <c r="C206" s="13" t="s">
        <v>5940</v>
      </c>
      <c r="D206" s="14" t="s">
        <v>5017</v>
      </c>
      <c r="E206" s="13" t="s">
        <v>5036</v>
      </c>
      <c r="F206" s="16">
        <v>3</v>
      </c>
      <c r="G206" s="14">
        <v>3.01</v>
      </c>
      <c r="H206" s="14" t="s">
        <v>5051</v>
      </c>
      <c r="I206" s="14"/>
      <c r="J206" s="15" t="s">
        <v>2717</v>
      </c>
      <c r="K206" s="15" t="s">
        <v>3251</v>
      </c>
      <c r="L206" s="17" t="s">
        <v>54</v>
      </c>
      <c r="M206" s="17" t="s">
        <v>5941</v>
      </c>
      <c r="N206" s="17" t="s">
        <v>5942</v>
      </c>
      <c r="O206" s="17" t="s">
        <v>5055</v>
      </c>
    </row>
    <row r="207" spans="1:15" x14ac:dyDescent="0.2">
      <c r="A207" s="12">
        <v>1206</v>
      </c>
      <c r="B207" s="13" t="s">
        <v>5943</v>
      </c>
      <c r="C207" s="13" t="s">
        <v>5944</v>
      </c>
      <c r="D207" s="14" t="s">
        <v>5017</v>
      </c>
      <c r="E207" s="13" t="s">
        <v>5036</v>
      </c>
      <c r="F207" s="16">
        <v>3</v>
      </c>
      <c r="G207" s="14">
        <v>3.01</v>
      </c>
      <c r="H207" s="14" t="s">
        <v>5051</v>
      </c>
      <c r="I207" s="14"/>
      <c r="J207" s="15" t="s">
        <v>5945</v>
      </c>
      <c r="K207" s="15" t="s">
        <v>3139</v>
      </c>
      <c r="L207" s="17" t="s">
        <v>5946</v>
      </c>
      <c r="M207" s="17" t="s">
        <v>53</v>
      </c>
      <c r="N207" s="17" t="s">
        <v>5947</v>
      </c>
      <c r="O207" s="17" t="s">
        <v>5055</v>
      </c>
    </row>
    <row r="208" spans="1:15" x14ac:dyDescent="0.2">
      <c r="A208" s="12">
        <v>1207</v>
      </c>
      <c r="B208" s="13" t="s">
        <v>5948</v>
      </c>
      <c r="C208" s="13" t="s">
        <v>5949</v>
      </c>
      <c r="D208" s="14" t="s">
        <v>5017</v>
      </c>
      <c r="E208" s="13" t="s">
        <v>5036</v>
      </c>
      <c r="F208" s="16">
        <v>3</v>
      </c>
      <c r="G208" s="14">
        <v>3.01</v>
      </c>
      <c r="H208" s="14" t="s">
        <v>5051</v>
      </c>
      <c r="I208" s="14"/>
      <c r="J208" s="15" t="s">
        <v>3358</v>
      </c>
      <c r="K208" s="15" t="s">
        <v>2707</v>
      </c>
      <c r="L208" s="17" t="s">
        <v>88</v>
      </c>
      <c r="M208" s="17" t="s">
        <v>80</v>
      </c>
      <c r="N208" s="17" t="s">
        <v>5950</v>
      </c>
      <c r="O208" s="17" t="s">
        <v>5055</v>
      </c>
    </row>
    <row r="209" spans="1:15" x14ac:dyDescent="0.2">
      <c r="A209" s="12">
        <v>1208</v>
      </c>
      <c r="B209" s="13" t="s">
        <v>5356</v>
      </c>
      <c r="C209" s="13" t="s">
        <v>5951</v>
      </c>
      <c r="D209" s="14" t="s">
        <v>5017</v>
      </c>
      <c r="E209" s="13" t="s">
        <v>5036</v>
      </c>
      <c r="F209" s="16">
        <v>3</v>
      </c>
      <c r="G209" s="14">
        <v>3.01</v>
      </c>
      <c r="H209" s="14" t="s">
        <v>5051</v>
      </c>
      <c r="I209" s="20"/>
      <c r="J209" s="15" t="s">
        <v>2834</v>
      </c>
      <c r="K209" s="15" t="s">
        <v>2806</v>
      </c>
      <c r="L209" s="17" t="s">
        <v>5358</v>
      </c>
      <c r="M209" s="17" t="s">
        <v>3845</v>
      </c>
      <c r="N209" s="17" t="s">
        <v>5952</v>
      </c>
      <c r="O209" s="17" t="s">
        <v>5055</v>
      </c>
    </row>
    <row r="210" spans="1:15" x14ac:dyDescent="0.2">
      <c r="A210" s="12">
        <v>1209</v>
      </c>
      <c r="B210" s="22" t="s">
        <v>5953</v>
      </c>
      <c r="C210" s="22" t="s">
        <v>5512</v>
      </c>
      <c r="D210" s="14" t="s">
        <v>5017</v>
      </c>
      <c r="E210" s="22" t="s">
        <v>5036</v>
      </c>
      <c r="F210" s="12">
        <v>3</v>
      </c>
      <c r="G210" s="14">
        <v>3.01</v>
      </c>
      <c r="H210" s="14" t="s">
        <v>5051</v>
      </c>
      <c r="I210" s="23"/>
      <c r="J210" s="21" t="s">
        <v>3055</v>
      </c>
      <c r="K210" s="21" t="s">
        <v>2682</v>
      </c>
      <c r="L210" s="17" t="s">
        <v>218</v>
      </c>
      <c r="M210" s="17" t="s">
        <v>5498</v>
      </c>
      <c r="N210" s="17" t="s">
        <v>5463</v>
      </c>
      <c r="O210" s="17" t="s">
        <v>5055</v>
      </c>
    </row>
    <row r="211" spans="1:15" x14ac:dyDescent="0.2">
      <c r="A211" s="12">
        <v>1210</v>
      </c>
      <c r="B211" s="22" t="s">
        <v>5954</v>
      </c>
      <c r="C211" s="22" t="s">
        <v>5955</v>
      </c>
      <c r="D211" s="14" t="s">
        <v>5017</v>
      </c>
      <c r="E211" s="22" t="s">
        <v>5036</v>
      </c>
      <c r="F211" s="12">
        <v>3</v>
      </c>
      <c r="G211" s="14">
        <v>3.01</v>
      </c>
      <c r="H211" s="14" t="s">
        <v>5051</v>
      </c>
      <c r="I211" s="23"/>
      <c r="J211" s="21" t="s">
        <v>5956</v>
      </c>
      <c r="K211" s="21" t="s">
        <v>2689</v>
      </c>
      <c r="L211" s="17" t="s">
        <v>5957</v>
      </c>
      <c r="M211" s="17" t="s">
        <v>5627</v>
      </c>
      <c r="N211" s="17" t="s">
        <v>5958</v>
      </c>
      <c r="O211" s="17" t="s">
        <v>5055</v>
      </c>
    </row>
    <row r="212" spans="1:15" x14ac:dyDescent="0.2">
      <c r="A212" s="12">
        <v>1211</v>
      </c>
      <c r="B212" s="22" t="s">
        <v>5959</v>
      </c>
      <c r="C212" s="22" t="s">
        <v>5960</v>
      </c>
      <c r="D212" s="14" t="s">
        <v>5017</v>
      </c>
      <c r="E212" s="22" t="s">
        <v>5036</v>
      </c>
      <c r="F212" s="12">
        <v>3</v>
      </c>
      <c r="G212" s="25">
        <v>3.01</v>
      </c>
      <c r="H212" s="14" t="s">
        <v>5051</v>
      </c>
      <c r="I212" s="23"/>
      <c r="J212" s="21" t="s">
        <v>3411</v>
      </c>
      <c r="K212" s="21" t="s">
        <v>2991</v>
      </c>
      <c r="L212" s="17" t="s">
        <v>1104</v>
      </c>
      <c r="M212" s="17" t="s">
        <v>151</v>
      </c>
      <c r="N212" s="17" t="s">
        <v>5961</v>
      </c>
      <c r="O212" s="17" t="s">
        <v>5055</v>
      </c>
    </row>
    <row r="213" spans="1:15" x14ac:dyDescent="0.2">
      <c r="A213" s="12">
        <v>1212</v>
      </c>
      <c r="B213" s="22" t="s">
        <v>5962</v>
      </c>
      <c r="C213" s="22" t="s">
        <v>5963</v>
      </c>
      <c r="D213" s="14" t="s">
        <v>5017</v>
      </c>
      <c r="E213" s="22" t="s">
        <v>5036</v>
      </c>
      <c r="F213" s="12">
        <v>3</v>
      </c>
      <c r="G213" s="25">
        <v>3.01</v>
      </c>
      <c r="H213" s="14" t="s">
        <v>5051</v>
      </c>
      <c r="I213" s="23"/>
      <c r="J213" s="21" t="s">
        <v>5964</v>
      </c>
      <c r="K213" s="21" t="s">
        <v>2758</v>
      </c>
      <c r="L213" s="17" t="s">
        <v>5965</v>
      </c>
      <c r="M213" s="17" t="s">
        <v>719</v>
      </c>
      <c r="N213" s="17" t="s">
        <v>5966</v>
      </c>
      <c r="O213" s="17" t="s">
        <v>5055</v>
      </c>
    </row>
    <row r="214" spans="1:15" x14ac:dyDescent="0.2">
      <c r="A214" s="12">
        <v>1213</v>
      </c>
      <c r="B214" s="22" t="s">
        <v>5193</v>
      </c>
      <c r="C214" s="22" t="s">
        <v>5967</v>
      </c>
      <c r="D214" s="14" t="s">
        <v>5017</v>
      </c>
      <c r="E214" s="22" t="s">
        <v>5036</v>
      </c>
      <c r="F214" s="12">
        <v>3</v>
      </c>
      <c r="G214" s="25">
        <v>3.01</v>
      </c>
      <c r="H214" s="14" t="s">
        <v>5051</v>
      </c>
      <c r="I214" s="23"/>
      <c r="J214" s="21" t="s">
        <v>2700</v>
      </c>
      <c r="K214" s="21" t="s">
        <v>2670</v>
      </c>
      <c r="L214" s="17" t="s">
        <v>46</v>
      </c>
      <c r="M214" s="17" t="s">
        <v>51</v>
      </c>
      <c r="N214" s="17" t="s">
        <v>5968</v>
      </c>
      <c r="O214" s="17" t="s">
        <v>5055</v>
      </c>
    </row>
    <row r="215" spans="1:15" x14ac:dyDescent="0.2">
      <c r="A215" s="12">
        <v>1214</v>
      </c>
      <c r="B215" s="22" t="s">
        <v>5969</v>
      </c>
      <c r="C215" s="22" t="s">
        <v>5970</v>
      </c>
      <c r="D215" s="14" t="s">
        <v>5017</v>
      </c>
      <c r="E215" s="22" t="s">
        <v>5036</v>
      </c>
      <c r="F215" s="12">
        <v>2</v>
      </c>
      <c r="G215" s="25">
        <v>3.01</v>
      </c>
      <c r="H215" s="14" t="s">
        <v>5051</v>
      </c>
      <c r="I215" s="23"/>
      <c r="J215" s="21" t="s">
        <v>3157</v>
      </c>
      <c r="K215" s="21" t="s">
        <v>5971</v>
      </c>
      <c r="L215" s="17" t="s">
        <v>172</v>
      </c>
      <c r="M215" s="17" t="s">
        <v>5972</v>
      </c>
      <c r="N215" s="17" t="s">
        <v>5973</v>
      </c>
      <c r="O215" s="17" t="s">
        <v>5055</v>
      </c>
    </row>
    <row r="216" spans="1:15" x14ac:dyDescent="0.2">
      <c r="A216" s="12">
        <v>1215</v>
      </c>
      <c r="B216" s="22" t="s">
        <v>5974</v>
      </c>
      <c r="C216" s="22" t="s">
        <v>5975</v>
      </c>
      <c r="D216" s="14" t="s">
        <v>5017</v>
      </c>
      <c r="E216" s="22" t="s">
        <v>5036</v>
      </c>
      <c r="F216" s="12">
        <v>2</v>
      </c>
      <c r="G216" s="25">
        <v>3.01</v>
      </c>
      <c r="H216" s="14" t="s">
        <v>5051</v>
      </c>
      <c r="I216" s="23"/>
      <c r="J216" s="21" t="s">
        <v>2944</v>
      </c>
      <c r="K216" s="21" t="s">
        <v>3073</v>
      </c>
      <c r="L216" s="17" t="s">
        <v>834</v>
      </c>
      <c r="M216" s="17" t="s">
        <v>5976</v>
      </c>
      <c r="N216" s="17" t="s">
        <v>5394</v>
      </c>
      <c r="O216" s="17" t="s">
        <v>5055</v>
      </c>
    </row>
    <row r="217" spans="1:15" x14ac:dyDescent="0.2">
      <c r="A217" s="12">
        <v>1216</v>
      </c>
      <c r="B217" s="22" t="s">
        <v>5977</v>
      </c>
      <c r="C217" s="22" t="s">
        <v>5978</v>
      </c>
      <c r="D217" s="14" t="s">
        <v>5017</v>
      </c>
      <c r="E217" s="22" t="s">
        <v>5036</v>
      </c>
      <c r="F217" s="12">
        <v>2</v>
      </c>
      <c r="G217" s="14">
        <v>3.01</v>
      </c>
      <c r="H217" s="14" t="s">
        <v>5051</v>
      </c>
      <c r="I217" s="23"/>
      <c r="J217" s="21" t="s">
        <v>3033</v>
      </c>
      <c r="K217" s="21" t="s">
        <v>5404</v>
      </c>
      <c r="L217" s="17" t="s">
        <v>877</v>
      </c>
      <c r="M217" s="17" t="s">
        <v>5406</v>
      </c>
      <c r="N217" s="17" t="s">
        <v>5979</v>
      </c>
      <c r="O217" s="17" t="s">
        <v>5055</v>
      </c>
    </row>
    <row r="218" spans="1:15" x14ac:dyDescent="0.2">
      <c r="A218" s="12">
        <v>1217</v>
      </c>
      <c r="B218" s="13" t="s">
        <v>5235</v>
      </c>
      <c r="C218" s="13" t="s">
        <v>5980</v>
      </c>
      <c r="D218" s="14" t="s">
        <v>5017</v>
      </c>
      <c r="E218" s="13" t="s">
        <v>5036</v>
      </c>
      <c r="F218" s="16">
        <v>2</v>
      </c>
      <c r="G218" s="14">
        <v>3.01</v>
      </c>
      <c r="H218" s="14" t="s">
        <v>5051</v>
      </c>
      <c r="I218" s="14"/>
      <c r="J218" s="15" t="s">
        <v>5237</v>
      </c>
      <c r="K218" s="15" t="s">
        <v>5981</v>
      </c>
      <c r="L218" s="17" t="s">
        <v>5239</v>
      </c>
      <c r="M218" s="17" t="s">
        <v>5982</v>
      </c>
      <c r="N218" s="17" t="s">
        <v>5983</v>
      </c>
      <c r="O218" s="17" t="s">
        <v>5055</v>
      </c>
    </row>
    <row r="219" spans="1:15" x14ac:dyDescent="0.2">
      <c r="A219" s="12">
        <v>1218</v>
      </c>
      <c r="B219" s="13" t="s">
        <v>5984</v>
      </c>
      <c r="C219" s="13" t="s">
        <v>5985</v>
      </c>
      <c r="D219" s="14" t="s">
        <v>5017</v>
      </c>
      <c r="E219" s="13" t="s">
        <v>5036</v>
      </c>
      <c r="F219" s="16">
        <v>2</v>
      </c>
      <c r="G219" s="14">
        <v>3.01</v>
      </c>
      <c r="H219" s="14" t="s">
        <v>5051</v>
      </c>
      <c r="I219" s="14"/>
      <c r="J219" s="15" t="s">
        <v>5986</v>
      </c>
      <c r="K219" s="15" t="s">
        <v>2961</v>
      </c>
      <c r="L219" s="17" t="s">
        <v>5987</v>
      </c>
      <c r="M219" s="17" t="s">
        <v>102</v>
      </c>
      <c r="N219" s="17" t="s">
        <v>5988</v>
      </c>
      <c r="O219" s="17" t="s">
        <v>5055</v>
      </c>
    </row>
    <row r="220" spans="1:15" x14ac:dyDescent="0.2">
      <c r="A220" s="12">
        <v>1219</v>
      </c>
      <c r="B220" s="13" t="s">
        <v>5989</v>
      </c>
      <c r="C220" s="13" t="s">
        <v>5990</v>
      </c>
      <c r="D220" s="14" t="s">
        <v>5017</v>
      </c>
      <c r="E220" s="13" t="s">
        <v>5036</v>
      </c>
      <c r="F220" s="16">
        <v>2</v>
      </c>
      <c r="G220" s="14">
        <v>3.01</v>
      </c>
      <c r="H220" s="14" t="s">
        <v>5051</v>
      </c>
      <c r="I220" s="14"/>
      <c r="J220" s="15" t="s">
        <v>2673</v>
      </c>
      <c r="K220" s="15" t="s">
        <v>5991</v>
      </c>
      <c r="L220" s="17" t="s">
        <v>5992</v>
      </c>
      <c r="M220" s="17" t="s">
        <v>5993</v>
      </c>
      <c r="N220" s="17" t="s">
        <v>5994</v>
      </c>
      <c r="O220" s="17" t="s">
        <v>5055</v>
      </c>
    </row>
    <row r="221" spans="1:15" x14ac:dyDescent="0.2">
      <c r="A221" s="12">
        <v>1220</v>
      </c>
      <c r="B221" s="13" t="s">
        <v>5995</v>
      </c>
      <c r="C221" s="13" t="s">
        <v>5996</v>
      </c>
      <c r="D221" s="14" t="s">
        <v>5017</v>
      </c>
      <c r="E221" s="13" t="s">
        <v>5036</v>
      </c>
      <c r="F221" s="16">
        <v>2</v>
      </c>
      <c r="G221" s="14">
        <v>3.01</v>
      </c>
      <c r="H221" s="14" t="s">
        <v>5051</v>
      </c>
      <c r="I221" s="14"/>
      <c r="J221" s="15" t="s">
        <v>2649</v>
      </c>
      <c r="K221" s="15" t="s">
        <v>2701</v>
      </c>
      <c r="L221" s="17" t="s">
        <v>49</v>
      </c>
      <c r="M221" s="17" t="s">
        <v>174</v>
      </c>
      <c r="N221" s="17" t="s">
        <v>5319</v>
      </c>
      <c r="O221" s="17" t="s">
        <v>5055</v>
      </c>
    </row>
    <row r="222" spans="1:15" x14ac:dyDescent="0.2">
      <c r="A222" s="12">
        <v>1221</v>
      </c>
      <c r="B222" s="13" t="s">
        <v>5997</v>
      </c>
      <c r="C222" s="13" t="s">
        <v>5998</v>
      </c>
      <c r="D222" s="14" t="s">
        <v>5017</v>
      </c>
      <c r="E222" s="13" t="s">
        <v>5036</v>
      </c>
      <c r="F222" s="16">
        <v>2</v>
      </c>
      <c r="G222" s="14">
        <v>3.01</v>
      </c>
      <c r="H222" s="14" t="s">
        <v>5051</v>
      </c>
      <c r="I222" s="14"/>
      <c r="J222" s="15" t="s">
        <v>5999</v>
      </c>
      <c r="K222" s="15" t="s">
        <v>6000</v>
      </c>
      <c r="L222" s="17" t="s">
        <v>6001</v>
      </c>
      <c r="M222" s="17" t="s">
        <v>6002</v>
      </c>
      <c r="N222" s="17" t="s">
        <v>6003</v>
      </c>
      <c r="O222" s="17" t="s">
        <v>5055</v>
      </c>
    </row>
    <row r="223" spans="1:15" x14ac:dyDescent="0.2">
      <c r="A223" s="12">
        <v>1222</v>
      </c>
      <c r="B223" s="13" t="s">
        <v>6004</v>
      </c>
      <c r="C223" s="13" t="s">
        <v>6005</v>
      </c>
      <c r="D223" s="14" t="s">
        <v>5017</v>
      </c>
      <c r="E223" s="13" t="s">
        <v>5036</v>
      </c>
      <c r="F223" s="16">
        <v>2</v>
      </c>
      <c r="G223" s="14">
        <v>3.01</v>
      </c>
      <c r="H223" s="14" t="s">
        <v>5051</v>
      </c>
      <c r="I223" s="14"/>
      <c r="J223" s="15" t="s">
        <v>6006</v>
      </c>
      <c r="K223" s="15" t="s">
        <v>3132</v>
      </c>
      <c r="L223" s="17" t="s">
        <v>6007</v>
      </c>
      <c r="M223" s="17" t="s">
        <v>6008</v>
      </c>
      <c r="N223" s="17" t="s">
        <v>6009</v>
      </c>
      <c r="O223" s="17" t="s">
        <v>5055</v>
      </c>
    </row>
    <row r="224" spans="1:15" x14ac:dyDescent="0.2">
      <c r="A224" s="12">
        <v>1223</v>
      </c>
      <c r="B224" s="13" t="s">
        <v>6010</v>
      </c>
      <c r="C224" s="13" t="s">
        <v>6011</v>
      </c>
      <c r="D224" s="14" t="s">
        <v>5017</v>
      </c>
      <c r="E224" s="13" t="s">
        <v>5036</v>
      </c>
      <c r="F224" s="16">
        <v>2</v>
      </c>
      <c r="G224" s="14">
        <v>3.01</v>
      </c>
      <c r="H224" s="14" t="s">
        <v>5051</v>
      </c>
      <c r="I224" s="14"/>
      <c r="J224" s="15" t="s">
        <v>2861</v>
      </c>
      <c r="K224" s="15" t="s">
        <v>2716</v>
      </c>
      <c r="L224" s="17" t="s">
        <v>419</v>
      </c>
      <c r="M224" s="17" t="s">
        <v>697</v>
      </c>
      <c r="N224" s="17" t="s">
        <v>6012</v>
      </c>
      <c r="O224" s="17" t="s">
        <v>5055</v>
      </c>
    </row>
    <row r="225" spans="1:15" x14ac:dyDescent="0.2">
      <c r="A225" s="12">
        <v>1224</v>
      </c>
      <c r="B225" s="13" t="s">
        <v>6013</v>
      </c>
      <c r="C225" s="13" t="s">
        <v>6014</v>
      </c>
      <c r="D225" s="14" t="s">
        <v>5017</v>
      </c>
      <c r="E225" s="13" t="s">
        <v>5036</v>
      </c>
      <c r="F225" s="16">
        <v>2</v>
      </c>
      <c r="G225" s="14">
        <v>3.01</v>
      </c>
      <c r="H225" s="14" t="s">
        <v>5051</v>
      </c>
      <c r="I225" s="14"/>
      <c r="J225" s="15" t="s">
        <v>5058</v>
      </c>
      <c r="K225" s="15" t="s">
        <v>6015</v>
      </c>
      <c r="L225" s="17" t="s">
        <v>5059</v>
      </c>
      <c r="M225" s="17" t="s">
        <v>6016</v>
      </c>
      <c r="N225" s="17" t="s">
        <v>6017</v>
      </c>
      <c r="O225" s="17" t="s">
        <v>5055</v>
      </c>
    </row>
    <row r="226" spans="1:15" x14ac:dyDescent="0.2">
      <c r="A226" s="12">
        <v>1225</v>
      </c>
      <c r="B226" s="13" t="s">
        <v>6018</v>
      </c>
      <c r="C226" s="13" t="s">
        <v>6019</v>
      </c>
      <c r="D226" s="14" t="s">
        <v>5017</v>
      </c>
      <c r="E226" s="13" t="s">
        <v>5036</v>
      </c>
      <c r="F226" s="16">
        <v>2</v>
      </c>
      <c r="G226" s="14">
        <v>3.01</v>
      </c>
      <c r="H226" s="14" t="s">
        <v>5051</v>
      </c>
      <c r="I226" s="14"/>
      <c r="J226" s="15" t="s">
        <v>6020</v>
      </c>
      <c r="K226" s="15" t="s">
        <v>2814</v>
      </c>
      <c r="L226" s="17" t="s">
        <v>6021</v>
      </c>
      <c r="M226" s="17" t="s">
        <v>5866</v>
      </c>
      <c r="N226" s="17" t="s">
        <v>6022</v>
      </c>
      <c r="O226" s="17" t="s">
        <v>5055</v>
      </c>
    </row>
    <row r="227" spans="1:15" x14ac:dyDescent="0.2">
      <c r="A227" s="12">
        <v>1226</v>
      </c>
      <c r="B227" s="13" t="s">
        <v>6023</v>
      </c>
      <c r="C227" s="13" t="s">
        <v>6024</v>
      </c>
      <c r="D227" s="14" t="s">
        <v>5017</v>
      </c>
      <c r="E227" s="13" t="s">
        <v>5036</v>
      </c>
      <c r="F227" s="16">
        <v>2</v>
      </c>
      <c r="G227" s="14">
        <v>3.01</v>
      </c>
      <c r="H227" s="14" t="s">
        <v>5051</v>
      </c>
      <c r="I227" s="14"/>
      <c r="J227" s="15" t="s">
        <v>6025</v>
      </c>
      <c r="K227" s="15" t="s">
        <v>2750</v>
      </c>
      <c r="L227" s="17" t="s">
        <v>6026</v>
      </c>
      <c r="M227" s="17" t="s">
        <v>5354</v>
      </c>
      <c r="N227" s="17" t="s">
        <v>6027</v>
      </c>
      <c r="O227" s="17" t="s">
        <v>5055</v>
      </c>
    </row>
    <row r="228" spans="1:15" x14ac:dyDescent="0.2">
      <c r="A228" s="12">
        <v>1227</v>
      </c>
      <c r="B228" s="13" t="s">
        <v>6028</v>
      </c>
      <c r="C228" s="13" t="s">
        <v>6029</v>
      </c>
      <c r="D228" s="14" t="s">
        <v>5017</v>
      </c>
      <c r="E228" s="13" t="s">
        <v>5036</v>
      </c>
      <c r="F228" s="16">
        <v>2</v>
      </c>
      <c r="G228" s="14">
        <v>3.01</v>
      </c>
      <c r="H228" s="14" t="s">
        <v>5051</v>
      </c>
      <c r="I228" s="14"/>
      <c r="J228" s="15" t="s">
        <v>6030</v>
      </c>
      <c r="K228" s="15" t="s">
        <v>3293</v>
      </c>
      <c r="L228" s="17" t="s">
        <v>6031</v>
      </c>
      <c r="M228" s="17" t="s">
        <v>201</v>
      </c>
      <c r="N228" s="17" t="s">
        <v>6032</v>
      </c>
      <c r="O228" s="17" t="s">
        <v>5055</v>
      </c>
    </row>
    <row r="229" spans="1:15" x14ac:dyDescent="0.2">
      <c r="A229" s="12">
        <v>1228</v>
      </c>
      <c r="B229" s="13" t="s">
        <v>6033</v>
      </c>
      <c r="C229" s="13" t="s">
        <v>6034</v>
      </c>
      <c r="D229" s="14" t="s">
        <v>5017</v>
      </c>
      <c r="E229" s="13" t="s">
        <v>5036</v>
      </c>
      <c r="F229" s="16">
        <v>2</v>
      </c>
      <c r="G229" s="14">
        <v>3.01</v>
      </c>
      <c r="H229" s="14" t="s">
        <v>5051</v>
      </c>
      <c r="I229" s="14"/>
      <c r="J229" s="15" t="s">
        <v>2927</v>
      </c>
      <c r="K229" s="15" t="s">
        <v>5083</v>
      </c>
      <c r="L229" s="17" t="s">
        <v>489</v>
      </c>
      <c r="M229" s="17" t="s">
        <v>5084</v>
      </c>
      <c r="N229" s="17" t="s">
        <v>6009</v>
      </c>
      <c r="O229" s="17" t="s">
        <v>5055</v>
      </c>
    </row>
    <row r="230" spans="1:15" x14ac:dyDescent="0.2">
      <c r="A230" s="12">
        <v>1229</v>
      </c>
      <c r="B230" s="13" t="s">
        <v>6035</v>
      </c>
      <c r="C230" s="13" t="s">
        <v>6036</v>
      </c>
      <c r="D230" s="14" t="s">
        <v>5017</v>
      </c>
      <c r="E230" s="13" t="s">
        <v>5036</v>
      </c>
      <c r="F230" s="16">
        <v>2</v>
      </c>
      <c r="G230" s="14">
        <v>3.01</v>
      </c>
      <c r="H230" s="14" t="s">
        <v>5051</v>
      </c>
      <c r="I230" s="14"/>
      <c r="J230" s="15" t="s">
        <v>6037</v>
      </c>
      <c r="K230" s="15" t="s">
        <v>3486</v>
      </c>
      <c r="L230" s="17" t="s">
        <v>6038</v>
      </c>
      <c r="M230" s="17" t="s">
        <v>189</v>
      </c>
      <c r="N230" s="17" t="s">
        <v>6039</v>
      </c>
      <c r="O230" s="17" t="s">
        <v>5055</v>
      </c>
    </row>
    <row r="231" spans="1:15" x14ac:dyDescent="0.2">
      <c r="A231" s="12">
        <v>1230</v>
      </c>
      <c r="B231" s="13" t="s">
        <v>6040</v>
      </c>
      <c r="C231" s="13" t="s">
        <v>6041</v>
      </c>
      <c r="D231" s="14" t="s">
        <v>5017</v>
      </c>
      <c r="E231" s="13" t="s">
        <v>5036</v>
      </c>
      <c r="F231" s="16">
        <v>2</v>
      </c>
      <c r="G231" s="14">
        <v>3.01</v>
      </c>
      <c r="H231" s="14" t="s">
        <v>5051</v>
      </c>
      <c r="I231" s="14"/>
      <c r="J231" s="15" t="s">
        <v>6042</v>
      </c>
      <c r="K231" s="15" t="s">
        <v>2679</v>
      </c>
      <c r="L231" s="17" t="s">
        <v>6043</v>
      </c>
      <c r="M231" s="17" t="s">
        <v>45</v>
      </c>
      <c r="N231" s="17" t="s">
        <v>6044</v>
      </c>
      <c r="O231" s="17" t="s">
        <v>5055</v>
      </c>
    </row>
    <row r="232" spans="1:15" x14ac:dyDescent="0.2">
      <c r="A232" s="12">
        <v>1231</v>
      </c>
      <c r="B232" s="13" t="s">
        <v>6045</v>
      </c>
      <c r="C232" s="13" t="s">
        <v>6046</v>
      </c>
      <c r="D232" s="14" t="s">
        <v>5017</v>
      </c>
      <c r="E232" s="13" t="s">
        <v>5036</v>
      </c>
      <c r="F232" s="16">
        <v>2</v>
      </c>
      <c r="G232" s="14">
        <v>3.01</v>
      </c>
      <c r="H232" s="14" t="s">
        <v>5051</v>
      </c>
      <c r="I232" s="14"/>
      <c r="J232" s="15" t="s">
        <v>2766</v>
      </c>
      <c r="K232" s="15" t="s">
        <v>3090</v>
      </c>
      <c r="L232" s="17" t="s">
        <v>240</v>
      </c>
      <c r="M232" s="17" t="s">
        <v>375</v>
      </c>
      <c r="N232" s="17" t="s">
        <v>6047</v>
      </c>
      <c r="O232" s="17" t="s">
        <v>5055</v>
      </c>
    </row>
    <row r="233" spans="1:15" x14ac:dyDescent="0.2">
      <c r="A233" s="12">
        <v>1232</v>
      </c>
      <c r="B233" s="13" t="s">
        <v>6048</v>
      </c>
      <c r="C233" s="13" t="s">
        <v>6049</v>
      </c>
      <c r="D233" s="14" t="s">
        <v>5017</v>
      </c>
      <c r="E233" s="13" t="s">
        <v>5036</v>
      </c>
      <c r="F233" s="16">
        <v>2</v>
      </c>
      <c r="G233" s="14">
        <v>3.01</v>
      </c>
      <c r="H233" s="14" t="s">
        <v>5051</v>
      </c>
      <c r="I233" s="14"/>
      <c r="J233" s="15" t="s">
        <v>2950</v>
      </c>
      <c r="K233" s="15" t="s">
        <v>2670</v>
      </c>
      <c r="L233" s="17" t="s">
        <v>163</v>
      </c>
      <c r="M233" s="17" t="s">
        <v>51</v>
      </c>
      <c r="N233" s="17" t="s">
        <v>5362</v>
      </c>
      <c r="O233" s="17" t="s">
        <v>5055</v>
      </c>
    </row>
    <row r="234" spans="1:15" x14ac:dyDescent="0.2">
      <c r="A234" s="12">
        <v>1233</v>
      </c>
      <c r="B234" s="13" t="s">
        <v>6050</v>
      </c>
      <c r="C234" s="13" t="s">
        <v>6051</v>
      </c>
      <c r="D234" s="14" t="s">
        <v>5017</v>
      </c>
      <c r="E234" s="13" t="s">
        <v>5036</v>
      </c>
      <c r="F234" s="16">
        <v>2</v>
      </c>
      <c r="G234" s="14">
        <v>3.01</v>
      </c>
      <c r="H234" s="14" t="s">
        <v>5051</v>
      </c>
      <c r="I234" s="14"/>
      <c r="J234" s="15" t="s">
        <v>2621</v>
      </c>
      <c r="K234" s="15" t="s">
        <v>6052</v>
      </c>
      <c r="L234" s="17" t="s">
        <v>122</v>
      </c>
      <c r="M234" s="17" t="s">
        <v>6053</v>
      </c>
      <c r="N234" s="17" t="s">
        <v>6054</v>
      </c>
      <c r="O234" s="17" t="s">
        <v>5055</v>
      </c>
    </row>
    <row r="235" spans="1:15" x14ac:dyDescent="0.2">
      <c r="A235" s="12">
        <v>1234</v>
      </c>
      <c r="B235" s="13" t="s">
        <v>6055</v>
      </c>
      <c r="C235" s="13" t="s">
        <v>6056</v>
      </c>
      <c r="D235" s="14" t="s">
        <v>5017</v>
      </c>
      <c r="E235" s="13" t="s">
        <v>5036</v>
      </c>
      <c r="F235" s="16">
        <v>2</v>
      </c>
      <c r="G235" s="14">
        <v>3.01</v>
      </c>
      <c r="H235" s="14" t="s">
        <v>5051</v>
      </c>
      <c r="I235" s="14"/>
      <c r="J235" s="15" t="s">
        <v>6057</v>
      </c>
      <c r="K235" s="15" t="s">
        <v>5471</v>
      </c>
      <c r="L235" s="17" t="s">
        <v>6058</v>
      </c>
      <c r="M235" s="17" t="s">
        <v>5473</v>
      </c>
      <c r="N235" s="17" t="s">
        <v>6059</v>
      </c>
      <c r="O235" s="17" t="s">
        <v>5055</v>
      </c>
    </row>
    <row r="236" spans="1:15" x14ac:dyDescent="0.2">
      <c r="A236" s="12">
        <v>1235</v>
      </c>
      <c r="B236" s="13" t="s">
        <v>6060</v>
      </c>
      <c r="C236" s="13" t="s">
        <v>6061</v>
      </c>
      <c r="D236" s="14" t="s">
        <v>5017</v>
      </c>
      <c r="E236" s="13" t="s">
        <v>5036</v>
      </c>
      <c r="F236" s="16">
        <v>2</v>
      </c>
      <c r="G236" s="14">
        <v>3.01</v>
      </c>
      <c r="H236" s="14" t="s">
        <v>5051</v>
      </c>
      <c r="I236" s="14"/>
      <c r="J236" s="15" t="s">
        <v>2834</v>
      </c>
      <c r="K236" s="15" t="s">
        <v>5278</v>
      </c>
      <c r="L236" s="17" t="s">
        <v>5358</v>
      </c>
      <c r="M236" s="17" t="s">
        <v>6062</v>
      </c>
      <c r="N236" s="17" t="s">
        <v>6063</v>
      </c>
      <c r="O236" s="17" t="s">
        <v>5055</v>
      </c>
    </row>
    <row r="237" spans="1:15" x14ac:dyDescent="0.2">
      <c r="A237" s="12">
        <v>1236</v>
      </c>
      <c r="B237" s="13" t="s">
        <v>6064</v>
      </c>
      <c r="C237" s="13" t="s">
        <v>6065</v>
      </c>
      <c r="D237" s="14" t="s">
        <v>5017</v>
      </c>
      <c r="E237" s="13" t="s">
        <v>5036</v>
      </c>
      <c r="F237" s="16">
        <v>2</v>
      </c>
      <c r="G237" s="14">
        <v>3.01</v>
      </c>
      <c r="H237" s="14" t="s">
        <v>5051</v>
      </c>
      <c r="I237" s="14"/>
      <c r="J237" s="15" t="s">
        <v>6066</v>
      </c>
      <c r="K237" s="15" t="s">
        <v>6067</v>
      </c>
      <c r="L237" s="17" t="s">
        <v>6068</v>
      </c>
      <c r="M237" s="17" t="s">
        <v>6069</v>
      </c>
      <c r="N237" s="17" t="s">
        <v>6070</v>
      </c>
      <c r="O237" s="17" t="s">
        <v>5055</v>
      </c>
    </row>
    <row r="238" spans="1:15" x14ac:dyDescent="0.2">
      <c r="A238" s="12">
        <v>1237</v>
      </c>
      <c r="B238" s="13" t="s">
        <v>6071</v>
      </c>
      <c r="C238" s="13" t="s">
        <v>6072</v>
      </c>
      <c r="D238" s="14" t="s">
        <v>5017</v>
      </c>
      <c r="E238" s="13" t="s">
        <v>5036</v>
      </c>
      <c r="F238" s="16">
        <v>2</v>
      </c>
      <c r="G238" s="14">
        <v>3.01</v>
      </c>
      <c r="H238" s="14" t="s">
        <v>5051</v>
      </c>
      <c r="I238" s="14"/>
      <c r="J238" s="15" t="s">
        <v>4631</v>
      </c>
      <c r="K238" s="15" t="s">
        <v>3009</v>
      </c>
      <c r="L238" s="17" t="s">
        <v>3637</v>
      </c>
      <c r="M238" s="17" t="s">
        <v>78</v>
      </c>
      <c r="N238" s="17" t="s">
        <v>6073</v>
      </c>
      <c r="O238" s="17" t="s">
        <v>5055</v>
      </c>
    </row>
    <row r="239" spans="1:15" x14ac:dyDescent="0.2">
      <c r="A239" s="12">
        <v>1238</v>
      </c>
      <c r="B239" s="13" t="s">
        <v>6074</v>
      </c>
      <c r="C239" s="13" t="s">
        <v>6075</v>
      </c>
      <c r="D239" s="14" t="s">
        <v>5017</v>
      </c>
      <c r="E239" s="13" t="s">
        <v>5036</v>
      </c>
      <c r="F239" s="16">
        <v>2</v>
      </c>
      <c r="G239" s="14">
        <v>3.01</v>
      </c>
      <c r="H239" s="14" t="s">
        <v>5051</v>
      </c>
      <c r="I239" s="14"/>
      <c r="J239" s="15" t="s">
        <v>6074</v>
      </c>
      <c r="K239" s="15" t="s">
        <v>6076</v>
      </c>
      <c r="L239" s="17" t="s">
        <v>6077</v>
      </c>
      <c r="M239" s="17" t="s">
        <v>6078</v>
      </c>
      <c r="N239" s="17" t="s">
        <v>6079</v>
      </c>
      <c r="O239" s="17" t="s">
        <v>5055</v>
      </c>
    </row>
    <row r="240" spans="1:15" x14ac:dyDescent="0.2">
      <c r="A240" s="12">
        <v>1239</v>
      </c>
      <c r="B240" s="13" t="s">
        <v>6080</v>
      </c>
      <c r="C240" s="13" t="s">
        <v>6081</v>
      </c>
      <c r="D240" s="14" t="s">
        <v>5017</v>
      </c>
      <c r="E240" s="13" t="s">
        <v>5036</v>
      </c>
      <c r="F240" s="16">
        <v>2</v>
      </c>
      <c r="G240" s="14">
        <v>3.01</v>
      </c>
      <c r="H240" s="14" t="s">
        <v>5051</v>
      </c>
      <c r="I240" s="14"/>
      <c r="J240" s="15" t="s">
        <v>6082</v>
      </c>
      <c r="K240" s="15" t="s">
        <v>3080</v>
      </c>
      <c r="L240" s="17" t="s">
        <v>6083</v>
      </c>
      <c r="M240" s="17" t="s">
        <v>52</v>
      </c>
      <c r="N240" s="17" t="s">
        <v>5864</v>
      </c>
      <c r="O240" s="17" t="s">
        <v>5055</v>
      </c>
    </row>
    <row r="241" spans="1:15" x14ac:dyDescent="0.2">
      <c r="A241" s="12">
        <v>1240</v>
      </c>
      <c r="B241" s="13" t="s">
        <v>6084</v>
      </c>
      <c r="C241" s="13" t="s">
        <v>6085</v>
      </c>
      <c r="D241" s="14" t="s">
        <v>5017</v>
      </c>
      <c r="E241" s="13" t="s">
        <v>5036</v>
      </c>
      <c r="F241" s="16">
        <v>2</v>
      </c>
      <c r="G241" s="14">
        <v>3.01</v>
      </c>
      <c r="H241" s="14" t="s">
        <v>5051</v>
      </c>
      <c r="I241" s="14"/>
      <c r="J241" s="15" t="s">
        <v>3052</v>
      </c>
      <c r="K241" s="15" t="s">
        <v>2624</v>
      </c>
      <c r="L241" s="17" t="s">
        <v>38</v>
      </c>
      <c r="M241" s="17" t="s">
        <v>47</v>
      </c>
      <c r="N241" s="17" t="s">
        <v>5444</v>
      </c>
      <c r="O241" s="17" t="s">
        <v>5055</v>
      </c>
    </row>
    <row r="242" spans="1:15" x14ac:dyDescent="0.2">
      <c r="A242" s="12">
        <v>1241</v>
      </c>
      <c r="B242" s="13" t="s">
        <v>6086</v>
      </c>
      <c r="C242" s="13" t="s">
        <v>6087</v>
      </c>
      <c r="D242" s="14" t="s">
        <v>5017</v>
      </c>
      <c r="E242" s="13" t="s">
        <v>5036</v>
      </c>
      <c r="F242" s="16">
        <v>2</v>
      </c>
      <c r="G242" s="14">
        <v>3.01</v>
      </c>
      <c r="H242" s="14" t="s">
        <v>5051</v>
      </c>
      <c r="I242" s="14"/>
      <c r="J242" s="15" t="s">
        <v>6088</v>
      </c>
      <c r="K242" s="15" t="s">
        <v>2658</v>
      </c>
      <c r="L242" s="17" t="s">
        <v>6089</v>
      </c>
      <c r="M242" s="17" t="s">
        <v>5119</v>
      </c>
      <c r="N242" s="17" t="s">
        <v>6090</v>
      </c>
      <c r="O242" s="17" t="s">
        <v>5055</v>
      </c>
    </row>
    <row r="243" spans="1:15" x14ac:dyDescent="0.2">
      <c r="A243" s="12">
        <v>1242</v>
      </c>
      <c r="B243" s="13" t="s">
        <v>5019</v>
      </c>
      <c r="C243" s="13" t="s">
        <v>6091</v>
      </c>
      <c r="D243" s="14" t="s">
        <v>5017</v>
      </c>
      <c r="E243" s="13" t="s">
        <v>5036</v>
      </c>
      <c r="F243" s="16">
        <v>2</v>
      </c>
      <c r="G243" s="14">
        <v>3.01</v>
      </c>
      <c r="H243" s="14" t="s">
        <v>5051</v>
      </c>
      <c r="I243" s="14"/>
      <c r="J243" s="15" t="s">
        <v>3089</v>
      </c>
      <c r="K243" s="15" t="s">
        <v>3265</v>
      </c>
      <c r="L243" s="17" t="s">
        <v>249</v>
      </c>
      <c r="M243" s="17" t="s">
        <v>91</v>
      </c>
      <c r="N243" s="17" t="s">
        <v>6092</v>
      </c>
      <c r="O243" s="17" t="s">
        <v>5055</v>
      </c>
    </row>
    <row r="244" spans="1:15" x14ac:dyDescent="0.2">
      <c r="A244" s="12">
        <v>1243</v>
      </c>
      <c r="B244" s="13" t="s">
        <v>6093</v>
      </c>
      <c r="C244" s="13" t="s">
        <v>6094</v>
      </c>
      <c r="D244" s="14" t="s">
        <v>5017</v>
      </c>
      <c r="E244" s="13" t="s">
        <v>5036</v>
      </c>
      <c r="F244" s="16">
        <v>2</v>
      </c>
      <c r="G244" s="14">
        <v>3.01</v>
      </c>
      <c r="H244" s="14" t="s">
        <v>5051</v>
      </c>
      <c r="I244" s="14"/>
      <c r="J244" s="15" t="s">
        <v>6095</v>
      </c>
      <c r="K244" s="15" t="s">
        <v>2997</v>
      </c>
      <c r="L244" s="17" t="s">
        <v>6096</v>
      </c>
      <c r="M244" s="17" t="s">
        <v>247</v>
      </c>
      <c r="N244" s="17" t="s">
        <v>6097</v>
      </c>
      <c r="O244" s="17" t="s">
        <v>5055</v>
      </c>
    </row>
    <row r="245" spans="1:15" x14ac:dyDescent="0.2">
      <c r="A245" s="12">
        <v>1244</v>
      </c>
      <c r="B245" s="13" t="s">
        <v>6098</v>
      </c>
      <c r="C245" s="13" t="s">
        <v>6099</v>
      </c>
      <c r="D245" s="14" t="s">
        <v>5017</v>
      </c>
      <c r="E245" s="13" t="s">
        <v>5036</v>
      </c>
      <c r="F245" s="16">
        <v>2</v>
      </c>
      <c r="G245" s="14">
        <v>3.01</v>
      </c>
      <c r="H245" s="14" t="s">
        <v>5051</v>
      </c>
      <c r="I245" s="14"/>
      <c r="J245" s="15" t="s">
        <v>3608</v>
      </c>
      <c r="K245" s="15" t="s">
        <v>2677</v>
      </c>
      <c r="L245" s="17" t="s">
        <v>1246</v>
      </c>
      <c r="M245" s="17" t="s">
        <v>116</v>
      </c>
      <c r="N245" s="17" t="s">
        <v>5872</v>
      </c>
      <c r="O245" s="17" t="s">
        <v>5055</v>
      </c>
    </row>
    <row r="246" spans="1:15" x14ac:dyDescent="0.2">
      <c r="A246" s="12">
        <v>1245</v>
      </c>
      <c r="B246" s="22" t="s">
        <v>6100</v>
      </c>
      <c r="C246" s="22" t="s">
        <v>6101</v>
      </c>
      <c r="D246" s="14" t="s">
        <v>5017</v>
      </c>
      <c r="E246" s="22" t="s">
        <v>5036</v>
      </c>
      <c r="F246" s="12">
        <v>2</v>
      </c>
      <c r="G246" s="14">
        <v>3.01</v>
      </c>
      <c r="H246" s="14" t="s">
        <v>5051</v>
      </c>
      <c r="I246" s="23"/>
      <c r="J246" s="21" t="s">
        <v>2771</v>
      </c>
      <c r="K246" s="21" t="s">
        <v>6102</v>
      </c>
      <c r="L246" s="17" t="s">
        <v>727</v>
      </c>
      <c r="M246" s="17" t="s">
        <v>6103</v>
      </c>
      <c r="N246" s="17" t="s">
        <v>6104</v>
      </c>
      <c r="O246" s="17" t="s">
        <v>5055</v>
      </c>
    </row>
    <row r="247" spans="1:15" x14ac:dyDescent="0.2">
      <c r="A247" s="12">
        <v>1246</v>
      </c>
      <c r="B247" s="13" t="s">
        <v>5282</v>
      </c>
      <c r="C247" s="13" t="s">
        <v>6105</v>
      </c>
      <c r="D247" s="14" t="s">
        <v>5017</v>
      </c>
      <c r="E247" s="13" t="s">
        <v>5021</v>
      </c>
      <c r="F247" s="16">
        <v>3</v>
      </c>
      <c r="G247" s="14">
        <v>3.01</v>
      </c>
      <c r="H247" s="14" t="s">
        <v>5051</v>
      </c>
      <c r="I247" s="14"/>
      <c r="J247" s="15" t="s">
        <v>3060</v>
      </c>
      <c r="K247" s="15" t="s">
        <v>6106</v>
      </c>
      <c r="L247" s="17" t="s">
        <v>236</v>
      </c>
      <c r="M247" s="17" t="s">
        <v>6107</v>
      </c>
      <c r="N247" s="17" t="s">
        <v>5950</v>
      </c>
      <c r="O247" s="17" t="s">
        <v>5055</v>
      </c>
    </row>
    <row r="248" spans="1:15" x14ac:dyDescent="0.2">
      <c r="A248" s="12">
        <v>1247</v>
      </c>
      <c r="B248" s="13" t="s">
        <v>6108</v>
      </c>
      <c r="C248" s="13" t="s">
        <v>6109</v>
      </c>
      <c r="D248" s="14" t="s">
        <v>5615</v>
      </c>
      <c r="E248" s="13" t="s">
        <v>5021</v>
      </c>
      <c r="F248" s="16">
        <v>3</v>
      </c>
      <c r="G248" s="14">
        <v>3.01</v>
      </c>
      <c r="H248" s="14" t="s">
        <v>5051</v>
      </c>
      <c r="I248" s="14"/>
      <c r="J248" s="15" t="s">
        <v>6110</v>
      </c>
      <c r="K248" s="15" t="s">
        <v>2782</v>
      </c>
      <c r="L248" s="17" t="s">
        <v>6111</v>
      </c>
      <c r="M248" s="17" t="s">
        <v>71</v>
      </c>
      <c r="N248" s="17" t="s">
        <v>5152</v>
      </c>
      <c r="O248" s="17" t="s">
        <v>5055</v>
      </c>
    </row>
    <row r="249" spans="1:15" x14ac:dyDescent="0.2">
      <c r="A249" s="12">
        <v>1248</v>
      </c>
      <c r="B249" s="13" t="s">
        <v>6112</v>
      </c>
      <c r="C249" s="13" t="s">
        <v>6113</v>
      </c>
      <c r="D249" s="14" t="s">
        <v>5017</v>
      </c>
      <c r="E249" s="13" t="s">
        <v>5021</v>
      </c>
      <c r="F249" s="16">
        <v>3</v>
      </c>
      <c r="G249" s="14">
        <v>3.01</v>
      </c>
      <c r="H249" s="14" t="s">
        <v>5051</v>
      </c>
      <c r="I249" s="14"/>
      <c r="J249" s="15" t="s">
        <v>3327</v>
      </c>
      <c r="K249" s="15" t="s">
        <v>2847</v>
      </c>
      <c r="L249" s="17" t="s">
        <v>130</v>
      </c>
      <c r="M249" s="17" t="s">
        <v>96</v>
      </c>
      <c r="N249" s="17" t="s">
        <v>6114</v>
      </c>
      <c r="O249" s="17" t="s">
        <v>5055</v>
      </c>
    </row>
    <row r="250" spans="1:15" x14ac:dyDescent="0.2">
      <c r="A250" s="12">
        <v>1249</v>
      </c>
      <c r="B250" s="13" t="s">
        <v>6115</v>
      </c>
      <c r="C250" s="13" t="s">
        <v>6116</v>
      </c>
      <c r="D250" s="14" t="s">
        <v>5017</v>
      </c>
      <c r="E250" s="13" t="s">
        <v>5021</v>
      </c>
      <c r="F250" s="16">
        <v>3</v>
      </c>
      <c r="G250" s="14">
        <v>3.01</v>
      </c>
      <c r="H250" s="14" t="s">
        <v>5051</v>
      </c>
      <c r="I250" s="14"/>
      <c r="J250" s="15" t="s">
        <v>2843</v>
      </c>
      <c r="K250" s="15" t="s">
        <v>6117</v>
      </c>
      <c r="L250" s="17" t="s">
        <v>176</v>
      </c>
      <c r="M250" s="17" t="s">
        <v>6118</v>
      </c>
      <c r="N250" s="17" t="s">
        <v>6119</v>
      </c>
      <c r="O250" s="17" t="s">
        <v>5055</v>
      </c>
    </row>
    <row r="251" spans="1:15" x14ac:dyDescent="0.2">
      <c r="A251" s="12">
        <v>1250</v>
      </c>
      <c r="B251" s="13" t="s">
        <v>6120</v>
      </c>
      <c r="C251" s="13" t="s">
        <v>6121</v>
      </c>
      <c r="D251" s="14" t="s">
        <v>5017</v>
      </c>
      <c r="E251" s="13" t="s">
        <v>5021</v>
      </c>
      <c r="F251" s="16">
        <v>3</v>
      </c>
      <c r="G251" s="14">
        <v>3.01</v>
      </c>
      <c r="H251" s="14" t="s">
        <v>5051</v>
      </c>
      <c r="I251" s="14"/>
      <c r="J251" s="15" t="s">
        <v>2932</v>
      </c>
      <c r="K251" s="15" t="s">
        <v>2762</v>
      </c>
      <c r="L251" s="17" t="s">
        <v>5621</v>
      </c>
      <c r="M251" s="17" t="s">
        <v>115</v>
      </c>
      <c r="N251" s="17" t="s">
        <v>6122</v>
      </c>
      <c r="O251" s="17" t="s">
        <v>5055</v>
      </c>
    </row>
    <row r="252" spans="1:15" x14ac:dyDescent="0.2">
      <c r="A252" s="12">
        <v>1251</v>
      </c>
      <c r="B252" s="13" t="s">
        <v>5101</v>
      </c>
      <c r="C252" s="13" t="s">
        <v>5955</v>
      </c>
      <c r="D252" s="14" t="s">
        <v>5017</v>
      </c>
      <c r="E252" s="13" t="s">
        <v>5021</v>
      </c>
      <c r="F252" s="16">
        <v>3</v>
      </c>
      <c r="G252" s="14">
        <v>3.01</v>
      </c>
      <c r="H252" s="14" t="s">
        <v>5051</v>
      </c>
      <c r="I252" s="14"/>
      <c r="J252" s="15" t="s">
        <v>3130</v>
      </c>
      <c r="K252" s="15" t="s">
        <v>2689</v>
      </c>
      <c r="L252" s="17" t="s">
        <v>147</v>
      </c>
      <c r="M252" s="17" t="s">
        <v>5627</v>
      </c>
      <c r="N252" s="17" t="s">
        <v>6123</v>
      </c>
      <c r="O252" s="17" t="s">
        <v>5055</v>
      </c>
    </row>
    <row r="253" spans="1:15" x14ac:dyDescent="0.2">
      <c r="A253" s="12">
        <v>1252</v>
      </c>
      <c r="B253" s="13" t="s">
        <v>6124</v>
      </c>
      <c r="C253" s="13" t="s">
        <v>6125</v>
      </c>
      <c r="D253" s="14" t="s">
        <v>5017</v>
      </c>
      <c r="E253" s="13" t="s">
        <v>5021</v>
      </c>
      <c r="F253" s="16">
        <v>3</v>
      </c>
      <c r="G253" s="14">
        <v>3.01</v>
      </c>
      <c r="H253" s="14" t="s">
        <v>5051</v>
      </c>
      <c r="I253" s="14"/>
      <c r="J253" s="15" t="s">
        <v>6126</v>
      </c>
      <c r="K253" s="15" t="s">
        <v>2624</v>
      </c>
      <c r="L253" s="17" t="s">
        <v>6127</v>
      </c>
      <c r="M253" s="17" t="s">
        <v>47</v>
      </c>
      <c r="N253" s="17" t="s">
        <v>6128</v>
      </c>
      <c r="O253" s="17" t="s">
        <v>5055</v>
      </c>
    </row>
    <row r="254" spans="1:15" x14ac:dyDescent="0.2">
      <c r="A254" s="12">
        <v>1253</v>
      </c>
      <c r="B254" s="13" t="s">
        <v>6129</v>
      </c>
      <c r="C254" s="13" t="s">
        <v>6130</v>
      </c>
      <c r="D254" s="14" t="s">
        <v>5631</v>
      </c>
      <c r="E254" s="13" t="s">
        <v>5021</v>
      </c>
      <c r="F254" s="16">
        <v>3</v>
      </c>
      <c r="G254" s="14">
        <v>3.01</v>
      </c>
      <c r="H254" s="14" t="s">
        <v>6131</v>
      </c>
      <c r="I254" s="14"/>
      <c r="J254" s="15" t="s">
        <v>6132</v>
      </c>
      <c r="K254" s="15" t="s">
        <v>5592</v>
      </c>
      <c r="L254" s="17" t="s">
        <v>6133</v>
      </c>
      <c r="M254" s="17" t="s">
        <v>5593</v>
      </c>
      <c r="N254" s="17" t="s">
        <v>5468</v>
      </c>
      <c r="O254" s="17" t="s">
        <v>5055</v>
      </c>
    </row>
    <row r="255" spans="1:15" x14ac:dyDescent="0.2">
      <c r="A255" s="12">
        <v>1254</v>
      </c>
      <c r="B255" s="13" t="s">
        <v>5948</v>
      </c>
      <c r="C255" s="13" t="s">
        <v>6134</v>
      </c>
      <c r="D255" s="14" t="s">
        <v>5017</v>
      </c>
      <c r="E255" s="13" t="s">
        <v>5021</v>
      </c>
      <c r="F255" s="16">
        <v>3</v>
      </c>
      <c r="G255" s="14">
        <v>3.01</v>
      </c>
      <c r="H255" s="14" t="s">
        <v>5051</v>
      </c>
      <c r="I255" s="14"/>
      <c r="J255" s="15" t="s">
        <v>3358</v>
      </c>
      <c r="K255" s="15" t="s">
        <v>3090</v>
      </c>
      <c r="L255" s="17" t="s">
        <v>88</v>
      </c>
      <c r="M255" s="17" t="s">
        <v>375</v>
      </c>
      <c r="N255" s="17" t="s">
        <v>5345</v>
      </c>
      <c r="O255" s="17" t="s">
        <v>5055</v>
      </c>
    </row>
    <row r="256" spans="1:15" x14ac:dyDescent="0.2">
      <c r="A256" s="12">
        <v>1255</v>
      </c>
      <c r="B256" s="13" t="s">
        <v>5174</v>
      </c>
      <c r="C256" s="13" t="s">
        <v>5170</v>
      </c>
      <c r="D256" s="14" t="s">
        <v>5017</v>
      </c>
      <c r="E256" s="13" t="s">
        <v>5021</v>
      </c>
      <c r="F256" s="16">
        <v>3</v>
      </c>
      <c r="G256" s="14">
        <v>3.01</v>
      </c>
      <c r="H256" s="14" t="s">
        <v>5051</v>
      </c>
      <c r="I256" s="14"/>
      <c r="J256" s="15" t="s">
        <v>2621</v>
      </c>
      <c r="K256" s="15" t="s">
        <v>2626</v>
      </c>
      <c r="L256" s="17" t="s">
        <v>122</v>
      </c>
      <c r="M256" s="17" t="s">
        <v>5172</v>
      </c>
      <c r="N256" s="17" t="s">
        <v>6135</v>
      </c>
      <c r="O256" s="17" t="s">
        <v>5055</v>
      </c>
    </row>
    <row r="257" spans="1:15" x14ac:dyDescent="0.2">
      <c r="A257" s="12">
        <v>1256</v>
      </c>
      <c r="B257" s="13" t="s">
        <v>6136</v>
      </c>
      <c r="C257" s="13" t="s">
        <v>6137</v>
      </c>
      <c r="D257" s="14" t="s">
        <v>5017</v>
      </c>
      <c r="E257" s="13" t="s">
        <v>5021</v>
      </c>
      <c r="F257" s="16">
        <v>3</v>
      </c>
      <c r="G257" s="14">
        <v>3.01</v>
      </c>
      <c r="H257" s="14" t="s">
        <v>5051</v>
      </c>
      <c r="I257" s="14"/>
      <c r="J257" s="15" t="s">
        <v>3369</v>
      </c>
      <c r="K257" s="15" t="s">
        <v>3074</v>
      </c>
      <c r="L257" s="17" t="s">
        <v>6138</v>
      </c>
      <c r="M257" s="17" t="s">
        <v>895</v>
      </c>
      <c r="N257" s="17" t="s">
        <v>6139</v>
      </c>
      <c r="O257" s="17" t="s">
        <v>5055</v>
      </c>
    </row>
    <row r="258" spans="1:15" x14ac:dyDescent="0.2">
      <c r="A258" s="12">
        <v>1257</v>
      </c>
      <c r="B258" s="13" t="s">
        <v>6140</v>
      </c>
      <c r="C258" s="13" t="s">
        <v>6141</v>
      </c>
      <c r="D258" s="14" t="s">
        <v>5017</v>
      </c>
      <c r="E258" s="13" t="s">
        <v>5021</v>
      </c>
      <c r="F258" s="16">
        <v>3</v>
      </c>
      <c r="G258" s="14">
        <v>3.01</v>
      </c>
      <c r="H258" s="14" t="s">
        <v>5051</v>
      </c>
      <c r="I258" s="14"/>
      <c r="J258" s="15" t="s">
        <v>6142</v>
      </c>
      <c r="K258" s="15" t="s">
        <v>2918</v>
      </c>
      <c r="L258" s="17" t="s">
        <v>6143</v>
      </c>
      <c r="M258" s="17" t="s">
        <v>57</v>
      </c>
      <c r="N258" s="17" t="s">
        <v>6144</v>
      </c>
      <c r="O258" s="17" t="s">
        <v>5055</v>
      </c>
    </row>
    <row r="259" spans="1:15" x14ac:dyDescent="0.2">
      <c r="A259" s="12">
        <v>1258</v>
      </c>
      <c r="B259" s="13" t="s">
        <v>6145</v>
      </c>
      <c r="C259" s="13" t="s">
        <v>6146</v>
      </c>
      <c r="D259" s="14" t="s">
        <v>5017</v>
      </c>
      <c r="E259" s="13" t="s">
        <v>5021</v>
      </c>
      <c r="F259" s="16">
        <v>3</v>
      </c>
      <c r="G259" s="14">
        <v>3.01</v>
      </c>
      <c r="H259" s="14" t="s">
        <v>5051</v>
      </c>
      <c r="I259" s="14"/>
      <c r="J259" s="15" t="s">
        <v>6147</v>
      </c>
      <c r="K259" s="15" t="s">
        <v>2855</v>
      </c>
      <c r="L259" s="17" t="s">
        <v>6148</v>
      </c>
      <c r="M259" s="17" t="s">
        <v>212</v>
      </c>
      <c r="N259" s="17" t="s">
        <v>6149</v>
      </c>
      <c r="O259" s="17" t="s">
        <v>5055</v>
      </c>
    </row>
    <row r="260" spans="1:15" x14ac:dyDescent="0.2">
      <c r="A260" s="12">
        <v>1259</v>
      </c>
      <c r="B260" s="13" t="s">
        <v>6150</v>
      </c>
      <c r="C260" s="13" t="s">
        <v>6151</v>
      </c>
      <c r="D260" s="14" t="s">
        <v>5017</v>
      </c>
      <c r="E260" s="13" t="s">
        <v>5021</v>
      </c>
      <c r="F260" s="16">
        <v>3</v>
      </c>
      <c r="G260" s="14">
        <v>3.01</v>
      </c>
      <c r="H260" s="14" t="s">
        <v>5051</v>
      </c>
      <c r="I260" s="14"/>
      <c r="J260" s="15" t="s">
        <v>6152</v>
      </c>
      <c r="K260" s="15" t="s">
        <v>6153</v>
      </c>
      <c r="L260" s="17" t="s">
        <v>6154</v>
      </c>
      <c r="M260" s="17" t="s">
        <v>6155</v>
      </c>
      <c r="N260" s="17" t="s">
        <v>6156</v>
      </c>
      <c r="O260" s="17" t="s">
        <v>5055</v>
      </c>
    </row>
    <row r="261" spans="1:15" x14ac:dyDescent="0.2">
      <c r="A261" s="12">
        <v>1260</v>
      </c>
      <c r="B261" s="13" t="s">
        <v>6157</v>
      </c>
      <c r="C261" s="13" t="s">
        <v>5136</v>
      </c>
      <c r="D261" s="14" t="s">
        <v>5017</v>
      </c>
      <c r="E261" s="13" t="s">
        <v>5021</v>
      </c>
      <c r="F261" s="16">
        <v>3</v>
      </c>
      <c r="G261" s="14">
        <v>3.01</v>
      </c>
      <c r="H261" s="14" t="s">
        <v>5051</v>
      </c>
      <c r="I261" s="14"/>
      <c r="J261" s="15" t="s">
        <v>4798</v>
      </c>
      <c r="K261" s="15" t="s">
        <v>2709</v>
      </c>
      <c r="L261" s="17" t="s">
        <v>6158</v>
      </c>
      <c r="M261" s="17" t="s">
        <v>325</v>
      </c>
      <c r="N261" s="17" t="s">
        <v>5644</v>
      </c>
      <c r="O261" s="17" t="s">
        <v>5055</v>
      </c>
    </row>
    <row r="262" spans="1:15" x14ac:dyDescent="0.2">
      <c r="A262" s="12">
        <v>1261</v>
      </c>
      <c r="B262" s="13" t="s">
        <v>6159</v>
      </c>
      <c r="C262" s="13" t="s">
        <v>6160</v>
      </c>
      <c r="D262" s="14" t="s">
        <v>5017</v>
      </c>
      <c r="E262" s="13" t="s">
        <v>5021</v>
      </c>
      <c r="F262" s="16">
        <v>3</v>
      </c>
      <c r="G262" s="14">
        <v>3.01</v>
      </c>
      <c r="H262" s="14" t="s">
        <v>5051</v>
      </c>
      <c r="I262" s="14"/>
      <c r="J262" s="15" t="s">
        <v>2846</v>
      </c>
      <c r="K262" s="15" t="s">
        <v>6161</v>
      </c>
      <c r="L262" s="17" t="s">
        <v>255</v>
      </c>
      <c r="M262" s="17" t="s">
        <v>6162</v>
      </c>
      <c r="N262" s="17" t="s">
        <v>6163</v>
      </c>
      <c r="O262" s="17" t="s">
        <v>5055</v>
      </c>
    </row>
    <row r="263" spans="1:15" x14ac:dyDescent="0.2">
      <c r="A263" s="12">
        <v>1262</v>
      </c>
      <c r="B263" s="13" t="s">
        <v>5291</v>
      </c>
      <c r="C263" s="13" t="s">
        <v>6164</v>
      </c>
      <c r="D263" s="14" t="s">
        <v>5017</v>
      </c>
      <c r="E263" s="13" t="s">
        <v>5021</v>
      </c>
      <c r="F263" s="16">
        <v>2</v>
      </c>
      <c r="G263" s="14">
        <v>3.01</v>
      </c>
      <c r="H263" s="14" t="s">
        <v>5325</v>
      </c>
      <c r="I263" s="14"/>
      <c r="J263" s="15" t="s">
        <v>3117</v>
      </c>
      <c r="K263" s="15" t="s">
        <v>4881</v>
      </c>
      <c r="L263" s="17" t="s">
        <v>86</v>
      </c>
      <c r="M263" s="17" t="s">
        <v>3894</v>
      </c>
      <c r="N263" s="17" t="s">
        <v>6003</v>
      </c>
      <c r="O263" s="17" t="s">
        <v>5055</v>
      </c>
    </row>
    <row r="264" spans="1:15" x14ac:dyDescent="0.2">
      <c r="A264" s="12">
        <v>1263</v>
      </c>
      <c r="B264" s="13" t="s">
        <v>5246</v>
      </c>
      <c r="C264" s="13" t="s">
        <v>6165</v>
      </c>
      <c r="D264" s="14" t="s">
        <v>5017</v>
      </c>
      <c r="E264" s="13" t="s">
        <v>5021</v>
      </c>
      <c r="F264" s="16">
        <v>2</v>
      </c>
      <c r="G264" s="14">
        <v>3.01</v>
      </c>
      <c r="H264" s="14" t="s">
        <v>5051</v>
      </c>
      <c r="I264" s="14"/>
      <c r="J264" s="15" t="s">
        <v>3497</v>
      </c>
      <c r="K264" s="15" t="s">
        <v>2670</v>
      </c>
      <c r="L264" s="17" t="s">
        <v>1162</v>
      </c>
      <c r="M264" s="17" t="s">
        <v>51</v>
      </c>
      <c r="N264" s="17" t="s">
        <v>5553</v>
      </c>
      <c r="O264" s="17" t="s">
        <v>5055</v>
      </c>
    </row>
    <row r="265" spans="1:15" x14ac:dyDescent="0.2">
      <c r="A265" s="12">
        <v>1264</v>
      </c>
      <c r="B265" s="13" t="s">
        <v>5097</v>
      </c>
      <c r="C265" s="13" t="s">
        <v>6166</v>
      </c>
      <c r="D265" s="14" t="s">
        <v>5017</v>
      </c>
      <c r="E265" s="13" t="s">
        <v>5021</v>
      </c>
      <c r="F265" s="16">
        <v>2</v>
      </c>
      <c r="G265" s="14">
        <v>3.01</v>
      </c>
      <c r="H265" s="14" t="s">
        <v>5051</v>
      </c>
      <c r="I265" s="14"/>
      <c r="J265" s="15" t="s">
        <v>3038</v>
      </c>
      <c r="K265" s="15" t="s">
        <v>6167</v>
      </c>
      <c r="L265" s="17" t="s">
        <v>5099</v>
      </c>
      <c r="M265" s="17" t="s">
        <v>6168</v>
      </c>
      <c r="N265" s="17" t="s">
        <v>6169</v>
      </c>
      <c r="O265" s="17" t="s">
        <v>5055</v>
      </c>
    </row>
    <row r="266" spans="1:15" x14ac:dyDescent="0.2">
      <c r="A266" s="12">
        <v>1265</v>
      </c>
      <c r="B266" s="17" t="s">
        <v>6170</v>
      </c>
      <c r="C266" s="17" t="s">
        <v>6171</v>
      </c>
      <c r="D266" s="14" t="s">
        <v>5017</v>
      </c>
      <c r="E266" s="15" t="s">
        <v>5021</v>
      </c>
      <c r="F266" s="16">
        <v>2</v>
      </c>
      <c r="G266" s="14">
        <v>3.01</v>
      </c>
      <c r="H266" s="17" t="s">
        <v>5051</v>
      </c>
      <c r="I266" s="17"/>
      <c r="J266" s="15" t="s">
        <v>2932</v>
      </c>
      <c r="K266" s="17" t="s">
        <v>3290</v>
      </c>
      <c r="L266" s="17" t="s">
        <v>5621</v>
      </c>
      <c r="M266" s="17" t="s">
        <v>6172</v>
      </c>
      <c r="N266" s="17" t="s">
        <v>5994</v>
      </c>
      <c r="O266" s="17" t="s">
        <v>5055</v>
      </c>
    </row>
    <row r="267" spans="1:15" x14ac:dyDescent="0.2">
      <c r="A267" s="12">
        <v>1266</v>
      </c>
      <c r="B267" s="13" t="s">
        <v>5153</v>
      </c>
      <c r="C267" s="13" t="s">
        <v>6173</v>
      </c>
      <c r="D267" s="14" t="s">
        <v>5017</v>
      </c>
      <c r="E267" s="13" t="s">
        <v>5021</v>
      </c>
      <c r="F267" s="16">
        <v>2</v>
      </c>
      <c r="G267" s="14">
        <v>3.01</v>
      </c>
      <c r="H267" s="14" t="s">
        <v>5051</v>
      </c>
      <c r="I267" s="14"/>
      <c r="J267" s="15" t="s">
        <v>2669</v>
      </c>
      <c r="K267" s="15" t="s">
        <v>2888</v>
      </c>
      <c r="L267" s="17" t="s">
        <v>5155</v>
      </c>
      <c r="M267" s="17" t="s">
        <v>511</v>
      </c>
      <c r="N267" s="17" t="s">
        <v>5994</v>
      </c>
      <c r="O267" s="17" t="s">
        <v>5055</v>
      </c>
    </row>
    <row r="268" spans="1:15" x14ac:dyDescent="0.2">
      <c r="A268" s="12">
        <v>1267</v>
      </c>
      <c r="B268" s="13" t="s">
        <v>5164</v>
      </c>
      <c r="C268" s="13" t="s">
        <v>6174</v>
      </c>
      <c r="D268" s="14" t="s">
        <v>5017</v>
      </c>
      <c r="E268" s="13" t="s">
        <v>5021</v>
      </c>
      <c r="F268" s="16">
        <v>2</v>
      </c>
      <c r="G268" s="14">
        <v>3.01</v>
      </c>
      <c r="H268" s="14" t="s">
        <v>5051</v>
      </c>
      <c r="I268" s="14"/>
      <c r="J268" s="15" t="s">
        <v>2717</v>
      </c>
      <c r="K268" s="15" t="s">
        <v>2760</v>
      </c>
      <c r="L268" s="17" t="s">
        <v>54</v>
      </c>
      <c r="M268" s="17" t="s">
        <v>6175</v>
      </c>
      <c r="N268" s="17" t="s">
        <v>6176</v>
      </c>
      <c r="O268" s="17" t="s">
        <v>5055</v>
      </c>
    </row>
    <row r="269" spans="1:15" x14ac:dyDescent="0.2">
      <c r="A269" s="12">
        <v>1268</v>
      </c>
      <c r="B269" s="13" t="s">
        <v>5174</v>
      </c>
      <c r="C269" s="13" t="s">
        <v>6177</v>
      </c>
      <c r="D269" s="14" t="s">
        <v>5017</v>
      </c>
      <c r="E269" s="13" t="s">
        <v>5021</v>
      </c>
      <c r="F269" s="16">
        <v>2</v>
      </c>
      <c r="G269" s="14">
        <v>3.01</v>
      </c>
      <c r="H269" s="14" t="s">
        <v>5051</v>
      </c>
      <c r="I269" s="14"/>
      <c r="J269" s="15" t="s">
        <v>2621</v>
      </c>
      <c r="K269" s="15" t="s">
        <v>6178</v>
      </c>
      <c r="L269" s="17" t="s">
        <v>122</v>
      </c>
      <c r="M269" s="17" t="s">
        <v>5785</v>
      </c>
      <c r="N269" s="17" t="s">
        <v>6179</v>
      </c>
      <c r="O269" s="17" t="s">
        <v>5055</v>
      </c>
    </row>
    <row r="270" spans="1:15" x14ac:dyDescent="0.2">
      <c r="A270" s="12">
        <v>1269</v>
      </c>
      <c r="B270" s="13" t="s">
        <v>6180</v>
      </c>
      <c r="C270" s="13" t="s">
        <v>6181</v>
      </c>
      <c r="D270" s="14" t="s">
        <v>5017</v>
      </c>
      <c r="E270" s="13" t="s">
        <v>5021</v>
      </c>
      <c r="F270" s="16">
        <v>2</v>
      </c>
      <c r="G270" s="14">
        <v>3.01</v>
      </c>
      <c r="H270" s="14" t="s">
        <v>5051</v>
      </c>
      <c r="I270" s="14"/>
      <c r="J270" s="15" t="s">
        <v>6182</v>
      </c>
      <c r="K270" s="15" t="s">
        <v>6183</v>
      </c>
      <c r="L270" s="17" t="s">
        <v>6184</v>
      </c>
      <c r="M270" s="17" t="s">
        <v>6185</v>
      </c>
      <c r="N270" s="17" t="s">
        <v>5773</v>
      </c>
      <c r="O270" s="17" t="s">
        <v>5055</v>
      </c>
    </row>
    <row r="271" spans="1:15" x14ac:dyDescent="0.2">
      <c r="A271" s="12">
        <v>1270</v>
      </c>
      <c r="B271" s="13" t="s">
        <v>6186</v>
      </c>
      <c r="C271" s="13" t="s">
        <v>6187</v>
      </c>
      <c r="D271" s="14" t="s">
        <v>5017</v>
      </c>
      <c r="E271" s="13" t="s">
        <v>5021</v>
      </c>
      <c r="F271" s="16">
        <v>2</v>
      </c>
      <c r="G271" s="14">
        <v>3.01</v>
      </c>
      <c r="H271" s="14" t="s">
        <v>5051</v>
      </c>
      <c r="I271" s="14"/>
      <c r="J271" s="15" t="s">
        <v>6188</v>
      </c>
      <c r="K271" s="15" t="s">
        <v>2926</v>
      </c>
      <c r="L271" s="17" t="s">
        <v>6189</v>
      </c>
      <c r="M271" s="17" t="s">
        <v>825</v>
      </c>
      <c r="N271" s="17" t="s">
        <v>6190</v>
      </c>
      <c r="O271" s="17" t="s">
        <v>5055</v>
      </c>
    </row>
    <row r="272" spans="1:15" x14ac:dyDescent="0.2">
      <c r="A272" s="12">
        <v>1271</v>
      </c>
      <c r="B272" s="13" t="s">
        <v>5670</v>
      </c>
      <c r="C272" s="13" t="s">
        <v>6191</v>
      </c>
      <c r="D272" s="14" t="s">
        <v>5017</v>
      </c>
      <c r="E272" s="13" t="s">
        <v>5021</v>
      </c>
      <c r="F272" s="16">
        <v>2</v>
      </c>
      <c r="G272" s="14">
        <v>3.01</v>
      </c>
      <c r="H272" s="14" t="s">
        <v>5051</v>
      </c>
      <c r="I272" s="14"/>
      <c r="J272" s="15" t="s">
        <v>2906</v>
      </c>
      <c r="K272" s="15" t="s">
        <v>6192</v>
      </c>
      <c r="L272" s="17" t="s">
        <v>136</v>
      </c>
      <c r="M272" s="17" t="s">
        <v>6193</v>
      </c>
      <c r="N272" s="17" t="s">
        <v>6194</v>
      </c>
      <c r="O272" s="17" t="s">
        <v>5055</v>
      </c>
    </row>
    <row r="273" spans="1:15" x14ac:dyDescent="0.2">
      <c r="A273" s="12">
        <v>1272</v>
      </c>
      <c r="B273" s="13" t="s">
        <v>6195</v>
      </c>
      <c r="C273" s="13" t="s">
        <v>6196</v>
      </c>
      <c r="D273" s="14" t="s">
        <v>5017</v>
      </c>
      <c r="E273" s="13" t="s">
        <v>5021</v>
      </c>
      <c r="F273" s="16">
        <v>2</v>
      </c>
      <c r="G273" s="14">
        <v>3.01</v>
      </c>
      <c r="H273" s="14" t="s">
        <v>5051</v>
      </c>
      <c r="I273" s="14"/>
      <c r="J273" s="15" t="s">
        <v>3406</v>
      </c>
      <c r="K273" s="15" t="s">
        <v>6197</v>
      </c>
      <c r="L273" s="17" t="s">
        <v>6198</v>
      </c>
      <c r="M273" s="17" t="s">
        <v>6199</v>
      </c>
      <c r="N273" s="17" t="s">
        <v>5682</v>
      </c>
      <c r="O273" s="17" t="s">
        <v>5055</v>
      </c>
    </row>
    <row r="274" spans="1:15" x14ac:dyDescent="0.2">
      <c r="A274" s="12">
        <v>1273</v>
      </c>
      <c r="B274" s="13" t="s">
        <v>6200</v>
      </c>
      <c r="C274" s="13" t="s">
        <v>6201</v>
      </c>
      <c r="D274" s="14" t="s">
        <v>5017</v>
      </c>
      <c r="E274" s="13" t="s">
        <v>5026</v>
      </c>
      <c r="F274" s="16">
        <v>3</v>
      </c>
      <c r="G274" s="14">
        <v>3.01</v>
      </c>
      <c r="H274" s="14" t="s">
        <v>5051</v>
      </c>
      <c r="I274" s="14"/>
      <c r="J274" s="15" t="s">
        <v>2840</v>
      </c>
      <c r="K274" s="15" t="s">
        <v>3126</v>
      </c>
      <c r="L274" s="17" t="s">
        <v>6202</v>
      </c>
      <c r="M274" s="17" t="s">
        <v>100</v>
      </c>
      <c r="N274" s="17" t="s">
        <v>6203</v>
      </c>
      <c r="O274" s="17" t="s">
        <v>5055</v>
      </c>
    </row>
    <row r="275" spans="1:15" x14ac:dyDescent="0.2">
      <c r="A275" s="12">
        <v>1274</v>
      </c>
      <c r="B275" s="13" t="s">
        <v>6204</v>
      </c>
      <c r="C275" s="13" t="s">
        <v>6205</v>
      </c>
      <c r="D275" s="14" t="s">
        <v>5017</v>
      </c>
      <c r="E275" s="13" t="s">
        <v>5026</v>
      </c>
      <c r="F275" s="16">
        <v>3</v>
      </c>
      <c r="G275" s="14">
        <v>3.01</v>
      </c>
      <c r="H275" s="14" t="s">
        <v>5051</v>
      </c>
      <c r="I275" s="14"/>
      <c r="J275" s="15" t="s">
        <v>6206</v>
      </c>
      <c r="K275" s="15" t="s">
        <v>6207</v>
      </c>
      <c r="L275" s="17" t="s">
        <v>6208</v>
      </c>
      <c r="M275" s="17" t="s">
        <v>6209</v>
      </c>
      <c r="N275" s="17" t="s">
        <v>5947</v>
      </c>
      <c r="O275" s="17" t="s">
        <v>5055</v>
      </c>
    </row>
    <row r="276" spans="1:15" x14ac:dyDescent="0.2">
      <c r="A276" s="12">
        <v>1275</v>
      </c>
      <c r="B276" s="22" t="s">
        <v>6210</v>
      </c>
      <c r="C276" s="22" t="s">
        <v>6211</v>
      </c>
      <c r="D276" s="14" t="s">
        <v>5017</v>
      </c>
      <c r="E276" s="22" t="s">
        <v>5026</v>
      </c>
      <c r="F276" s="12">
        <v>3</v>
      </c>
      <c r="G276" s="14">
        <v>3.01</v>
      </c>
      <c r="H276" s="14" t="s">
        <v>5051</v>
      </c>
      <c r="I276" s="23"/>
      <c r="J276" s="21" t="s">
        <v>2673</v>
      </c>
      <c r="K276" s="21" t="s">
        <v>6212</v>
      </c>
      <c r="L276" s="17" t="s">
        <v>5992</v>
      </c>
      <c r="M276" s="17" t="s">
        <v>6213</v>
      </c>
      <c r="N276" s="17" t="s">
        <v>5274</v>
      </c>
      <c r="O276" s="17" t="s">
        <v>5055</v>
      </c>
    </row>
    <row r="277" spans="1:15" x14ac:dyDescent="0.2">
      <c r="A277" s="12">
        <v>1276</v>
      </c>
      <c r="B277" s="13" t="s">
        <v>6214</v>
      </c>
      <c r="C277" s="13" t="s">
        <v>6215</v>
      </c>
      <c r="D277" s="14" t="s">
        <v>5017</v>
      </c>
      <c r="E277" s="13" t="s">
        <v>5026</v>
      </c>
      <c r="F277" s="16">
        <v>3</v>
      </c>
      <c r="G277" s="26">
        <v>3.01</v>
      </c>
      <c r="H277" s="14" t="s">
        <v>5051</v>
      </c>
      <c r="I277" s="14"/>
      <c r="J277" s="15" t="s">
        <v>6216</v>
      </c>
      <c r="K277" s="15" t="s">
        <v>6217</v>
      </c>
      <c r="L277" s="17" t="s">
        <v>6218</v>
      </c>
      <c r="M277" s="17" t="s">
        <v>6219</v>
      </c>
      <c r="N277" s="17" t="s">
        <v>6220</v>
      </c>
      <c r="O277" s="17" t="s">
        <v>5055</v>
      </c>
    </row>
    <row r="278" spans="1:15" x14ac:dyDescent="0.45">
      <c r="A278" s="12">
        <v>1277</v>
      </c>
      <c r="B278" s="27" t="s">
        <v>6221</v>
      </c>
      <c r="C278" s="27" t="s">
        <v>6222</v>
      </c>
      <c r="D278" s="14" t="s">
        <v>5017</v>
      </c>
      <c r="E278" s="27" t="s">
        <v>5026</v>
      </c>
      <c r="F278" s="28">
        <v>3</v>
      </c>
      <c r="G278" s="26">
        <v>3.01</v>
      </c>
      <c r="H278" s="14" t="s">
        <v>5051</v>
      </c>
      <c r="I278" s="14"/>
      <c r="J278" s="15" t="s">
        <v>2830</v>
      </c>
      <c r="K278" s="15" t="s">
        <v>6223</v>
      </c>
      <c r="L278" s="17" t="s">
        <v>767</v>
      </c>
      <c r="M278" s="17" t="s">
        <v>6224</v>
      </c>
      <c r="N278" s="17" t="s">
        <v>6225</v>
      </c>
      <c r="O278" s="17" t="s">
        <v>5055</v>
      </c>
    </row>
    <row r="279" spans="1:15" x14ac:dyDescent="0.45">
      <c r="A279" s="12">
        <v>1278</v>
      </c>
      <c r="B279" s="27" t="s">
        <v>5222</v>
      </c>
      <c r="C279" s="27" t="s">
        <v>6226</v>
      </c>
      <c r="D279" s="14" t="s">
        <v>5017</v>
      </c>
      <c r="E279" s="27" t="s">
        <v>5026</v>
      </c>
      <c r="F279" s="28">
        <v>3</v>
      </c>
      <c r="G279" s="26">
        <v>3.01</v>
      </c>
      <c r="H279" s="14" t="s">
        <v>5051</v>
      </c>
      <c r="I279" s="14"/>
      <c r="J279" s="15" t="s">
        <v>2947</v>
      </c>
      <c r="K279" s="15" t="s">
        <v>2624</v>
      </c>
      <c r="L279" s="17" t="s">
        <v>209</v>
      </c>
      <c r="M279" s="17" t="s">
        <v>47</v>
      </c>
      <c r="N279" s="17" t="s">
        <v>6227</v>
      </c>
      <c r="O279" s="17" t="s">
        <v>5055</v>
      </c>
    </row>
    <row r="280" spans="1:15" x14ac:dyDescent="0.45">
      <c r="A280" s="12">
        <v>1279</v>
      </c>
      <c r="B280" s="27" t="s">
        <v>5953</v>
      </c>
      <c r="C280" s="27" t="s">
        <v>6228</v>
      </c>
      <c r="D280" s="14" t="s">
        <v>5017</v>
      </c>
      <c r="E280" s="27" t="s">
        <v>5026</v>
      </c>
      <c r="F280" s="28">
        <v>3</v>
      </c>
      <c r="G280" s="26">
        <v>3.01</v>
      </c>
      <c r="H280" s="14" t="s">
        <v>5051</v>
      </c>
      <c r="I280" s="14"/>
      <c r="J280" s="15" t="s">
        <v>3055</v>
      </c>
      <c r="K280" s="15" t="s">
        <v>2724</v>
      </c>
      <c r="L280" s="17" t="s">
        <v>218</v>
      </c>
      <c r="M280" s="17" t="s">
        <v>168</v>
      </c>
      <c r="N280" s="17" t="s">
        <v>5329</v>
      </c>
      <c r="O280" s="17" t="s">
        <v>5055</v>
      </c>
    </row>
    <row r="281" spans="1:15" x14ac:dyDescent="0.45">
      <c r="A281" s="12">
        <v>1280</v>
      </c>
      <c r="B281" s="27" t="s">
        <v>6229</v>
      </c>
      <c r="C281" s="27" t="s">
        <v>6230</v>
      </c>
      <c r="D281" s="14" t="s">
        <v>5017</v>
      </c>
      <c r="E281" s="27" t="s">
        <v>5026</v>
      </c>
      <c r="F281" s="28">
        <v>3</v>
      </c>
      <c r="G281" s="26">
        <v>3.01</v>
      </c>
      <c r="H281" s="14" t="s">
        <v>5051</v>
      </c>
      <c r="I281" s="14"/>
      <c r="J281" s="15" t="s">
        <v>3301</v>
      </c>
      <c r="K281" s="15" t="s">
        <v>3209</v>
      </c>
      <c r="L281" s="17" t="s">
        <v>6231</v>
      </c>
      <c r="M281" s="17" t="s">
        <v>6232</v>
      </c>
      <c r="N281" s="17" t="s">
        <v>5919</v>
      </c>
      <c r="O281" s="17" t="s">
        <v>5055</v>
      </c>
    </row>
    <row r="282" spans="1:15" x14ac:dyDescent="0.45">
      <c r="A282" s="12">
        <v>1281</v>
      </c>
      <c r="B282" s="27" t="s">
        <v>6233</v>
      </c>
      <c r="C282" s="27" t="s">
        <v>6234</v>
      </c>
      <c r="D282" s="14" t="s">
        <v>5017</v>
      </c>
      <c r="E282" s="27" t="s">
        <v>5026</v>
      </c>
      <c r="F282" s="28">
        <v>3</v>
      </c>
      <c r="G282" s="26">
        <v>3.01</v>
      </c>
      <c r="H282" s="14" t="s">
        <v>5051</v>
      </c>
      <c r="I282" s="14"/>
      <c r="J282" s="15" t="s">
        <v>2962</v>
      </c>
      <c r="K282" s="15" t="s">
        <v>3116</v>
      </c>
      <c r="L282" s="17" t="s">
        <v>131</v>
      </c>
      <c r="M282" s="17" t="s">
        <v>87</v>
      </c>
      <c r="N282" s="17" t="s">
        <v>6122</v>
      </c>
      <c r="O282" s="17" t="s">
        <v>5055</v>
      </c>
    </row>
    <row r="283" spans="1:15" x14ac:dyDescent="0.45">
      <c r="A283" s="12">
        <v>1282</v>
      </c>
      <c r="B283" s="27" t="s">
        <v>6235</v>
      </c>
      <c r="C283" s="27" t="s">
        <v>6236</v>
      </c>
      <c r="D283" s="14" t="s">
        <v>5017</v>
      </c>
      <c r="E283" s="27" t="s">
        <v>5026</v>
      </c>
      <c r="F283" s="28">
        <v>2</v>
      </c>
      <c r="G283" s="26">
        <v>3.01</v>
      </c>
      <c r="H283" s="14" t="s">
        <v>5051</v>
      </c>
      <c r="I283" s="14"/>
      <c r="J283" s="15" t="s">
        <v>3243</v>
      </c>
      <c r="K283" s="15" t="s">
        <v>2701</v>
      </c>
      <c r="L283" s="17" t="s">
        <v>160</v>
      </c>
      <c r="M283" s="17" t="s">
        <v>174</v>
      </c>
      <c r="N283" s="17" t="s">
        <v>6237</v>
      </c>
      <c r="O283" s="17" t="s">
        <v>5055</v>
      </c>
    </row>
    <row r="284" spans="1:15" x14ac:dyDescent="0.45">
      <c r="A284" s="12">
        <v>1283</v>
      </c>
      <c r="B284" s="27" t="s">
        <v>6238</v>
      </c>
      <c r="C284" s="27" t="s">
        <v>6239</v>
      </c>
      <c r="D284" s="14" t="s">
        <v>5017</v>
      </c>
      <c r="E284" s="27" t="s">
        <v>5026</v>
      </c>
      <c r="F284" s="28">
        <v>2</v>
      </c>
      <c r="G284" s="26">
        <v>3.01</v>
      </c>
      <c r="H284" s="14" t="s">
        <v>5051</v>
      </c>
      <c r="I284" s="14"/>
      <c r="J284" s="15" t="s">
        <v>6240</v>
      </c>
      <c r="K284" s="15" t="s">
        <v>2667</v>
      </c>
      <c r="L284" s="17" t="s">
        <v>6241</v>
      </c>
      <c r="M284" s="17" t="s">
        <v>207</v>
      </c>
      <c r="N284" s="17" t="s">
        <v>6242</v>
      </c>
      <c r="O284" s="17" t="s">
        <v>5055</v>
      </c>
    </row>
    <row r="285" spans="1:15" x14ac:dyDescent="0.45">
      <c r="A285" s="12">
        <v>1284</v>
      </c>
      <c r="B285" s="27" t="s">
        <v>6243</v>
      </c>
      <c r="C285" s="27" t="s">
        <v>6244</v>
      </c>
      <c r="D285" s="14" t="s">
        <v>5017</v>
      </c>
      <c r="E285" s="27" t="s">
        <v>5026</v>
      </c>
      <c r="F285" s="28">
        <v>2</v>
      </c>
      <c r="G285" s="26">
        <v>3.01</v>
      </c>
      <c r="H285" s="14" t="s">
        <v>5051</v>
      </c>
      <c r="I285" s="14"/>
      <c r="J285" s="15" t="s">
        <v>6245</v>
      </c>
      <c r="K285" s="15" t="s">
        <v>2828</v>
      </c>
      <c r="L285" s="17" t="s">
        <v>6246</v>
      </c>
      <c r="M285" s="17" t="s">
        <v>120</v>
      </c>
      <c r="N285" s="17" t="s">
        <v>6247</v>
      </c>
      <c r="O285" s="17" t="s">
        <v>5055</v>
      </c>
    </row>
    <row r="286" spans="1:15" x14ac:dyDescent="0.45">
      <c r="A286" s="12">
        <v>1285</v>
      </c>
      <c r="B286" s="27" t="s">
        <v>6170</v>
      </c>
      <c r="C286" s="27" t="s">
        <v>6248</v>
      </c>
      <c r="D286" s="14" t="s">
        <v>5017</v>
      </c>
      <c r="E286" s="27" t="s">
        <v>5026</v>
      </c>
      <c r="F286" s="28">
        <v>2</v>
      </c>
      <c r="G286" s="26">
        <v>3.01</v>
      </c>
      <c r="H286" s="14" t="s">
        <v>5051</v>
      </c>
      <c r="I286" s="14"/>
      <c r="J286" s="15" t="s">
        <v>2932</v>
      </c>
      <c r="K286" s="15" t="s">
        <v>3132</v>
      </c>
      <c r="L286" s="17" t="s">
        <v>5621</v>
      </c>
      <c r="M286" s="17" t="s">
        <v>6008</v>
      </c>
      <c r="N286" s="17" t="s">
        <v>6249</v>
      </c>
      <c r="O286" s="17" t="s">
        <v>5055</v>
      </c>
    </row>
    <row r="287" spans="1:15" x14ac:dyDescent="0.45">
      <c r="A287" s="12">
        <v>1286</v>
      </c>
      <c r="B287" s="27" t="s">
        <v>6250</v>
      </c>
      <c r="C287" s="27" t="s">
        <v>6251</v>
      </c>
      <c r="D287" s="14" t="s">
        <v>5017</v>
      </c>
      <c r="E287" s="27" t="s">
        <v>5026</v>
      </c>
      <c r="F287" s="28">
        <v>2</v>
      </c>
      <c r="G287" s="26">
        <v>3.01</v>
      </c>
      <c r="H287" s="14" t="s">
        <v>5051</v>
      </c>
      <c r="I287" s="14"/>
      <c r="J287" s="15" t="s">
        <v>6252</v>
      </c>
      <c r="K287" s="15" t="s">
        <v>2624</v>
      </c>
      <c r="L287" s="17" t="s">
        <v>6253</v>
      </c>
      <c r="M287" s="17" t="s">
        <v>47</v>
      </c>
      <c r="N287" s="17" t="s">
        <v>6247</v>
      </c>
      <c r="O287" s="17" t="s">
        <v>5055</v>
      </c>
    </row>
    <row r="288" spans="1:15" x14ac:dyDescent="0.45">
      <c r="A288" s="12">
        <v>1287</v>
      </c>
      <c r="B288" s="27" t="s">
        <v>6254</v>
      </c>
      <c r="C288" s="27" t="s">
        <v>5050</v>
      </c>
      <c r="D288" s="14" t="s">
        <v>5017</v>
      </c>
      <c r="E288" s="27" t="s">
        <v>5026</v>
      </c>
      <c r="F288" s="28">
        <v>2</v>
      </c>
      <c r="G288" s="26">
        <v>3.01</v>
      </c>
      <c r="H288" s="14" t="s">
        <v>5051</v>
      </c>
      <c r="I288" s="14"/>
      <c r="J288" s="15" t="s">
        <v>3436</v>
      </c>
      <c r="K288" s="15" t="s">
        <v>2667</v>
      </c>
      <c r="L288" s="17" t="s">
        <v>1122</v>
      </c>
      <c r="M288" s="17" t="s">
        <v>207</v>
      </c>
      <c r="N288" s="17" t="s">
        <v>6017</v>
      </c>
      <c r="O288" s="17" t="s">
        <v>5055</v>
      </c>
    </row>
    <row r="289" spans="1:15" x14ac:dyDescent="0.45">
      <c r="A289" s="12">
        <v>1288</v>
      </c>
      <c r="B289" s="27" t="s">
        <v>6255</v>
      </c>
      <c r="C289" s="27" t="s">
        <v>6256</v>
      </c>
      <c r="D289" s="14" t="s">
        <v>5017</v>
      </c>
      <c r="E289" s="27" t="s">
        <v>5044</v>
      </c>
      <c r="F289" s="28">
        <v>3</v>
      </c>
      <c r="G289" s="26">
        <v>3.01</v>
      </c>
      <c r="H289" s="14" t="s">
        <v>5051</v>
      </c>
      <c r="I289" s="14"/>
      <c r="J289" s="15" t="s">
        <v>3361</v>
      </c>
      <c r="K289" s="15" t="s">
        <v>2997</v>
      </c>
      <c r="L289" s="17" t="s">
        <v>446</v>
      </c>
      <c r="M289" s="17" t="s">
        <v>247</v>
      </c>
      <c r="N289" s="17" t="s">
        <v>6257</v>
      </c>
      <c r="O289" s="17" t="s">
        <v>5055</v>
      </c>
    </row>
    <row r="290" spans="1:15" x14ac:dyDescent="0.45">
      <c r="A290" s="12">
        <v>1289</v>
      </c>
      <c r="B290" s="27" t="s">
        <v>6258</v>
      </c>
      <c r="C290" s="27" t="s">
        <v>6259</v>
      </c>
      <c r="D290" s="14" t="s">
        <v>5017</v>
      </c>
      <c r="E290" s="27" t="s">
        <v>5044</v>
      </c>
      <c r="F290" s="28">
        <v>3</v>
      </c>
      <c r="G290" s="26">
        <v>3.01</v>
      </c>
      <c r="H290" s="14" t="s">
        <v>5051</v>
      </c>
      <c r="I290" s="14"/>
      <c r="J290" s="15" t="s">
        <v>6260</v>
      </c>
      <c r="K290" s="15" t="s">
        <v>3107</v>
      </c>
      <c r="L290" s="17" t="s">
        <v>6261</v>
      </c>
      <c r="M290" s="17" t="s">
        <v>68</v>
      </c>
      <c r="N290" s="17" t="s">
        <v>6262</v>
      </c>
      <c r="O290" s="17" t="s">
        <v>5055</v>
      </c>
    </row>
    <row r="291" spans="1:15" x14ac:dyDescent="0.45">
      <c r="A291" s="12">
        <v>1290</v>
      </c>
      <c r="B291" s="27" t="s">
        <v>5806</v>
      </c>
      <c r="C291" s="27" t="s">
        <v>6263</v>
      </c>
      <c r="D291" s="14" t="s">
        <v>5017</v>
      </c>
      <c r="E291" s="27" t="s">
        <v>5044</v>
      </c>
      <c r="F291" s="28">
        <v>3</v>
      </c>
      <c r="G291" s="26">
        <v>3.01</v>
      </c>
      <c r="H291" s="14" t="s">
        <v>5051</v>
      </c>
      <c r="I291" s="14"/>
      <c r="J291" s="15" t="s">
        <v>2917</v>
      </c>
      <c r="K291" s="15" t="s">
        <v>6264</v>
      </c>
      <c r="L291" s="17" t="s">
        <v>5709</v>
      </c>
      <c r="M291" s="17" t="s">
        <v>6265</v>
      </c>
      <c r="N291" s="17" t="s">
        <v>6266</v>
      </c>
      <c r="O291" s="17" t="s">
        <v>5055</v>
      </c>
    </row>
    <row r="292" spans="1:15" x14ac:dyDescent="0.45">
      <c r="A292" s="12">
        <v>1291</v>
      </c>
      <c r="B292" s="27" t="s">
        <v>5806</v>
      </c>
      <c r="C292" s="27" t="s">
        <v>6267</v>
      </c>
      <c r="D292" s="14" t="s">
        <v>5017</v>
      </c>
      <c r="E292" s="27" t="s">
        <v>5044</v>
      </c>
      <c r="F292" s="28">
        <v>3</v>
      </c>
      <c r="G292" s="26">
        <v>3.01</v>
      </c>
      <c r="H292" s="14" t="s">
        <v>5051</v>
      </c>
      <c r="I292" s="14"/>
      <c r="J292" s="15" t="s">
        <v>2917</v>
      </c>
      <c r="K292" s="15" t="s">
        <v>2824</v>
      </c>
      <c r="L292" s="17" t="s">
        <v>5709</v>
      </c>
      <c r="M292" s="17" t="s">
        <v>6268</v>
      </c>
      <c r="N292" s="17" t="s">
        <v>5230</v>
      </c>
      <c r="O292" s="17" t="s">
        <v>5055</v>
      </c>
    </row>
    <row r="293" spans="1:15" x14ac:dyDescent="0.45">
      <c r="A293" s="12">
        <v>1292</v>
      </c>
      <c r="B293" s="27" t="s">
        <v>6269</v>
      </c>
      <c r="C293" s="27" t="s">
        <v>6270</v>
      </c>
      <c r="D293" s="14" t="s">
        <v>5017</v>
      </c>
      <c r="E293" s="27" t="s">
        <v>5044</v>
      </c>
      <c r="F293" s="28">
        <v>3</v>
      </c>
      <c r="G293" s="26">
        <v>3.01</v>
      </c>
      <c r="H293" s="14" t="s">
        <v>5051</v>
      </c>
      <c r="I293" s="14"/>
      <c r="J293" s="15" t="s">
        <v>4948</v>
      </c>
      <c r="K293" s="15" t="s">
        <v>3009</v>
      </c>
      <c r="L293" s="17" t="s">
        <v>3960</v>
      </c>
      <c r="M293" s="17" t="s">
        <v>78</v>
      </c>
      <c r="N293" s="17" t="s">
        <v>5152</v>
      </c>
      <c r="O293" s="17" t="s">
        <v>5055</v>
      </c>
    </row>
    <row r="294" spans="1:15" x14ac:dyDescent="0.45">
      <c r="A294" s="12">
        <v>1293</v>
      </c>
      <c r="B294" s="13"/>
      <c r="C294" s="13"/>
      <c r="D294" s="14"/>
      <c r="E294" s="13" t="s">
        <v>10013</v>
      </c>
      <c r="F294" s="2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15" x14ac:dyDescent="0.45">
      <c r="A295" s="12">
        <v>1294</v>
      </c>
      <c r="B295" s="13" t="s">
        <v>6271</v>
      </c>
      <c r="C295" s="13" t="s">
        <v>6272</v>
      </c>
      <c r="D295" s="14" t="s">
        <v>5017</v>
      </c>
      <c r="E295" s="13" t="s">
        <v>5044</v>
      </c>
      <c r="F295" s="28">
        <v>2</v>
      </c>
      <c r="G295" s="26">
        <v>3.01</v>
      </c>
      <c r="H295" s="14" t="s">
        <v>5051</v>
      </c>
      <c r="I295" s="14"/>
      <c r="J295" s="15" t="s">
        <v>6273</v>
      </c>
      <c r="K295" s="15" t="s">
        <v>6274</v>
      </c>
      <c r="L295" s="17" t="s">
        <v>6275</v>
      </c>
      <c r="M295" s="17" t="s">
        <v>6276</v>
      </c>
      <c r="N295" s="17" t="s">
        <v>6277</v>
      </c>
      <c r="O295" s="17" t="s">
        <v>5055</v>
      </c>
    </row>
    <row r="296" spans="1:15" x14ac:dyDescent="0.2">
      <c r="A296" s="12">
        <v>1295</v>
      </c>
      <c r="B296" s="13" t="s">
        <v>6278</v>
      </c>
      <c r="C296" s="13" t="s">
        <v>6279</v>
      </c>
      <c r="D296" s="14" t="s">
        <v>5017</v>
      </c>
      <c r="E296" s="13" t="s">
        <v>5044</v>
      </c>
      <c r="F296" s="16">
        <v>2</v>
      </c>
      <c r="G296" s="26">
        <v>3.01</v>
      </c>
      <c r="H296" s="14" t="s">
        <v>5051</v>
      </c>
      <c r="I296" s="14"/>
      <c r="J296" s="15" t="s">
        <v>6280</v>
      </c>
      <c r="K296" s="15" t="s">
        <v>3126</v>
      </c>
      <c r="L296" s="17" t="s">
        <v>6281</v>
      </c>
      <c r="M296" s="17" t="s">
        <v>100</v>
      </c>
      <c r="N296" s="17" t="s">
        <v>6282</v>
      </c>
      <c r="O296" s="17" t="s">
        <v>5055</v>
      </c>
    </row>
    <row r="297" spans="1:15" x14ac:dyDescent="0.2">
      <c r="A297" s="12">
        <v>1296</v>
      </c>
      <c r="B297" s="13" t="s">
        <v>6115</v>
      </c>
      <c r="C297" s="13" t="s">
        <v>6283</v>
      </c>
      <c r="D297" s="14" t="s">
        <v>5017</v>
      </c>
      <c r="E297" s="13" t="s">
        <v>5044</v>
      </c>
      <c r="F297" s="16">
        <v>2</v>
      </c>
      <c r="G297" s="14">
        <v>3.01</v>
      </c>
      <c r="H297" s="14" t="s">
        <v>5051</v>
      </c>
      <c r="I297" s="14"/>
      <c r="J297" s="15" t="s">
        <v>2843</v>
      </c>
      <c r="K297" s="15" t="s">
        <v>2697</v>
      </c>
      <c r="L297" s="17" t="s">
        <v>176</v>
      </c>
      <c r="M297" s="17" t="s">
        <v>85</v>
      </c>
      <c r="N297" s="17" t="s">
        <v>6284</v>
      </c>
      <c r="O297" s="17" t="s">
        <v>5055</v>
      </c>
    </row>
    <row r="298" spans="1:15" x14ac:dyDescent="0.2">
      <c r="A298" s="12">
        <v>1297</v>
      </c>
      <c r="B298" s="13" t="s">
        <v>5101</v>
      </c>
      <c r="C298" s="13" t="s">
        <v>6285</v>
      </c>
      <c r="D298" s="14" t="s">
        <v>5017</v>
      </c>
      <c r="E298" s="13" t="s">
        <v>5044</v>
      </c>
      <c r="F298" s="16">
        <v>2</v>
      </c>
      <c r="G298" s="14">
        <v>3.01</v>
      </c>
      <c r="H298" s="14" t="s">
        <v>5051</v>
      </c>
      <c r="I298" s="14"/>
      <c r="J298" s="15" t="s">
        <v>3130</v>
      </c>
      <c r="K298" s="15" t="s">
        <v>2798</v>
      </c>
      <c r="L298" s="17" t="s">
        <v>147</v>
      </c>
      <c r="M298" s="17" t="s">
        <v>40</v>
      </c>
      <c r="N298" s="17" t="s">
        <v>6286</v>
      </c>
      <c r="O298" s="17" t="s">
        <v>5055</v>
      </c>
    </row>
    <row r="299" spans="1:15" x14ac:dyDescent="0.2">
      <c r="A299" s="12">
        <v>1298</v>
      </c>
      <c r="B299" s="13" t="s">
        <v>6287</v>
      </c>
      <c r="C299" s="13" t="s">
        <v>6288</v>
      </c>
      <c r="D299" s="14" t="s">
        <v>5017</v>
      </c>
      <c r="E299" s="13" t="s">
        <v>5044</v>
      </c>
      <c r="F299" s="16">
        <v>2</v>
      </c>
      <c r="G299" s="14">
        <v>3.01</v>
      </c>
      <c r="H299" s="14" t="s">
        <v>5051</v>
      </c>
      <c r="I299" s="14"/>
      <c r="J299" s="15" t="s">
        <v>6289</v>
      </c>
      <c r="K299" s="15" t="s">
        <v>5404</v>
      </c>
      <c r="L299" s="17" t="s">
        <v>6290</v>
      </c>
      <c r="M299" s="17" t="s">
        <v>5406</v>
      </c>
      <c r="N299" s="17" t="s">
        <v>5515</v>
      </c>
      <c r="O299" s="17" t="s">
        <v>5055</v>
      </c>
    </row>
    <row r="300" spans="1:15" x14ac:dyDescent="0.2">
      <c r="A300" s="12">
        <v>1299</v>
      </c>
      <c r="B300" s="13" t="s">
        <v>6291</v>
      </c>
      <c r="C300" s="13" t="s">
        <v>6292</v>
      </c>
      <c r="D300" s="14" t="s">
        <v>5017</v>
      </c>
      <c r="E300" s="13" t="s">
        <v>5044</v>
      </c>
      <c r="F300" s="16">
        <v>2</v>
      </c>
      <c r="G300" s="14">
        <v>3.01</v>
      </c>
      <c r="H300" s="14" t="s">
        <v>5051</v>
      </c>
      <c r="I300" s="14"/>
      <c r="J300" s="15" t="s">
        <v>2653</v>
      </c>
      <c r="K300" s="15" t="s">
        <v>2679</v>
      </c>
      <c r="L300" s="17" t="s">
        <v>221</v>
      </c>
      <c r="M300" s="17" t="s">
        <v>45</v>
      </c>
      <c r="N300" s="17" t="s">
        <v>6293</v>
      </c>
      <c r="O300" s="17" t="s">
        <v>5055</v>
      </c>
    </row>
    <row r="301" spans="1:15" x14ac:dyDescent="0.2">
      <c r="A301" s="12">
        <v>1300</v>
      </c>
      <c r="B301" s="13" t="s">
        <v>6294</v>
      </c>
      <c r="C301" s="13" t="s">
        <v>6295</v>
      </c>
      <c r="D301" s="14" t="s">
        <v>5017</v>
      </c>
      <c r="E301" s="13" t="s">
        <v>5044</v>
      </c>
      <c r="F301" s="16">
        <v>2</v>
      </c>
      <c r="G301" s="14">
        <v>3.01</v>
      </c>
      <c r="H301" s="14" t="s">
        <v>5051</v>
      </c>
      <c r="I301" s="14"/>
      <c r="J301" s="15" t="s">
        <v>4649</v>
      </c>
      <c r="K301" s="15" t="s">
        <v>3418</v>
      </c>
      <c r="L301" s="17" t="s">
        <v>6296</v>
      </c>
      <c r="M301" s="17" t="s">
        <v>6297</v>
      </c>
      <c r="N301" s="17" t="s">
        <v>5973</v>
      </c>
      <c r="O301" s="17" t="s">
        <v>5055</v>
      </c>
    </row>
    <row r="302" spans="1:15" x14ac:dyDescent="0.2">
      <c r="A302" s="12">
        <v>1301</v>
      </c>
      <c r="B302" s="13" t="s">
        <v>6159</v>
      </c>
      <c r="C302" s="13" t="s">
        <v>6298</v>
      </c>
      <c r="D302" s="14" t="s">
        <v>5017</v>
      </c>
      <c r="E302" s="13" t="s">
        <v>5044</v>
      </c>
      <c r="F302" s="16">
        <v>2</v>
      </c>
      <c r="G302" s="14">
        <v>3.01</v>
      </c>
      <c r="H302" s="14" t="s">
        <v>5051</v>
      </c>
      <c r="I302" s="14"/>
      <c r="J302" s="15" t="s">
        <v>2846</v>
      </c>
      <c r="K302" s="15" t="s">
        <v>2697</v>
      </c>
      <c r="L302" s="17" t="s">
        <v>255</v>
      </c>
      <c r="M302" s="17" t="s">
        <v>85</v>
      </c>
      <c r="N302" s="17" t="s">
        <v>6299</v>
      </c>
      <c r="O302" s="17" t="s">
        <v>5055</v>
      </c>
    </row>
    <row r="303" spans="1:15" x14ac:dyDescent="0.2">
      <c r="A303" s="12">
        <v>1302</v>
      </c>
      <c r="B303" s="13" t="s">
        <v>6300</v>
      </c>
      <c r="C303" s="13" t="s">
        <v>6301</v>
      </c>
      <c r="D303" s="14" t="s">
        <v>5017</v>
      </c>
      <c r="E303" s="13" t="s">
        <v>5044</v>
      </c>
      <c r="F303" s="16">
        <v>2</v>
      </c>
      <c r="G303" s="14">
        <v>3.01</v>
      </c>
      <c r="H303" s="14" t="s">
        <v>5051</v>
      </c>
      <c r="I303" s="14"/>
      <c r="J303" s="15" t="s">
        <v>3151</v>
      </c>
      <c r="K303" s="15" t="s">
        <v>6302</v>
      </c>
      <c r="L303" s="17" t="s">
        <v>41</v>
      </c>
      <c r="M303" s="17" t="s">
        <v>6303</v>
      </c>
      <c r="N303" s="17" t="s">
        <v>6304</v>
      </c>
      <c r="O303" s="17" t="s">
        <v>5055</v>
      </c>
    </row>
    <row r="304" spans="1:15" x14ac:dyDescent="0.2">
      <c r="A304" s="12">
        <v>1303</v>
      </c>
      <c r="B304" s="22" t="s">
        <v>6305</v>
      </c>
      <c r="C304" s="22" t="s">
        <v>5180</v>
      </c>
      <c r="D304" s="14" t="s">
        <v>5017</v>
      </c>
      <c r="E304" s="22" t="s">
        <v>5044</v>
      </c>
      <c r="F304" s="12">
        <v>2</v>
      </c>
      <c r="G304" s="14">
        <v>3.01</v>
      </c>
      <c r="H304" s="14" t="s">
        <v>5051</v>
      </c>
      <c r="I304" s="23"/>
      <c r="J304" s="21" t="s">
        <v>5441</v>
      </c>
      <c r="K304" s="21" t="s">
        <v>2918</v>
      </c>
      <c r="L304" s="17" t="s">
        <v>6306</v>
      </c>
      <c r="M304" s="17" t="s">
        <v>57</v>
      </c>
      <c r="N304" s="17" t="s">
        <v>5112</v>
      </c>
      <c r="O304" s="17" t="s">
        <v>5055</v>
      </c>
    </row>
    <row r="305" spans="1:15" x14ac:dyDescent="0.2">
      <c r="A305" s="12">
        <v>1304</v>
      </c>
      <c r="B305" s="13" t="s">
        <v>6307</v>
      </c>
      <c r="C305" s="13" t="s">
        <v>6308</v>
      </c>
      <c r="D305" s="14" t="s">
        <v>5017</v>
      </c>
      <c r="E305" s="13" t="s">
        <v>5040</v>
      </c>
      <c r="F305" s="16">
        <v>3</v>
      </c>
      <c r="G305" s="14">
        <v>3.01</v>
      </c>
      <c r="H305" s="14" t="s">
        <v>5325</v>
      </c>
      <c r="I305" s="14"/>
      <c r="J305" s="15" t="s">
        <v>6309</v>
      </c>
      <c r="K305" s="15" t="s">
        <v>2670</v>
      </c>
      <c r="L305" s="17" t="s">
        <v>6310</v>
      </c>
      <c r="M305" s="17" t="s">
        <v>51</v>
      </c>
      <c r="N305" s="17" t="s">
        <v>5658</v>
      </c>
      <c r="O305" s="17" t="s">
        <v>5055</v>
      </c>
    </row>
    <row r="306" spans="1:15" x14ac:dyDescent="0.2">
      <c r="A306" s="12">
        <v>1305</v>
      </c>
      <c r="B306" s="22" t="s">
        <v>6311</v>
      </c>
      <c r="C306" s="22" t="s">
        <v>6312</v>
      </c>
      <c r="D306" s="14" t="s">
        <v>5017</v>
      </c>
      <c r="E306" s="22" t="s">
        <v>5040</v>
      </c>
      <c r="F306" s="12">
        <v>3</v>
      </c>
      <c r="G306" s="14">
        <v>3.01</v>
      </c>
      <c r="H306" s="14" t="s">
        <v>5325</v>
      </c>
      <c r="I306" s="23"/>
      <c r="J306" s="21" t="s">
        <v>2671</v>
      </c>
      <c r="K306" s="21" t="s">
        <v>2652</v>
      </c>
      <c r="L306" s="17" t="s">
        <v>468</v>
      </c>
      <c r="M306" s="17" t="s">
        <v>155</v>
      </c>
      <c r="N306" s="17" t="s">
        <v>6313</v>
      </c>
      <c r="O306" s="17" t="s">
        <v>5055</v>
      </c>
    </row>
    <row r="307" spans="1:15" x14ac:dyDescent="0.2">
      <c r="A307" s="12">
        <v>1306</v>
      </c>
      <c r="B307" s="22" t="s">
        <v>6314</v>
      </c>
      <c r="C307" s="22" t="s">
        <v>6315</v>
      </c>
      <c r="D307" s="14" t="s">
        <v>5017</v>
      </c>
      <c r="E307" s="22" t="s">
        <v>5040</v>
      </c>
      <c r="F307" s="12">
        <v>3</v>
      </c>
      <c r="G307" s="14">
        <v>3.01</v>
      </c>
      <c r="H307" s="14" t="s">
        <v>5325</v>
      </c>
      <c r="I307" s="23"/>
      <c r="J307" s="21" t="s">
        <v>6316</v>
      </c>
      <c r="K307" s="21" t="s">
        <v>6317</v>
      </c>
      <c r="L307" s="17" t="s">
        <v>6318</v>
      </c>
      <c r="M307" s="17" t="s">
        <v>6319</v>
      </c>
      <c r="N307" s="17" t="s">
        <v>6320</v>
      </c>
      <c r="O307" s="17" t="s">
        <v>5055</v>
      </c>
    </row>
    <row r="308" spans="1:15" x14ac:dyDescent="0.2">
      <c r="A308" s="12">
        <v>1307</v>
      </c>
      <c r="B308" s="13"/>
      <c r="C308" s="13"/>
      <c r="D308" s="14"/>
      <c r="E308" s="13" t="s">
        <v>10013</v>
      </c>
      <c r="F308" s="16"/>
      <c r="G308" s="14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2">
      <c r="A309" s="12">
        <v>1308</v>
      </c>
      <c r="B309" s="13" t="s">
        <v>6321</v>
      </c>
      <c r="C309" s="13" t="s">
        <v>6322</v>
      </c>
      <c r="D309" s="14" t="s">
        <v>5017</v>
      </c>
      <c r="E309" s="13" t="s">
        <v>5040</v>
      </c>
      <c r="F309" s="16">
        <v>3</v>
      </c>
      <c r="G309" s="14">
        <v>3.01</v>
      </c>
      <c r="H309" s="14" t="s">
        <v>5325</v>
      </c>
      <c r="I309" s="14"/>
      <c r="J309" s="15" t="s">
        <v>6323</v>
      </c>
      <c r="K309" s="15" t="s">
        <v>2847</v>
      </c>
      <c r="L309" s="17" t="s">
        <v>6324</v>
      </c>
      <c r="M309" s="17" t="s">
        <v>96</v>
      </c>
      <c r="N309" s="17" t="s">
        <v>5958</v>
      </c>
      <c r="O309" s="17" t="s">
        <v>5055</v>
      </c>
    </row>
    <row r="310" spans="1:15" x14ac:dyDescent="0.2">
      <c r="A310" s="12">
        <v>1309</v>
      </c>
      <c r="B310" s="13" t="s">
        <v>6325</v>
      </c>
      <c r="C310" s="13" t="s">
        <v>5136</v>
      </c>
      <c r="D310" s="14" t="s">
        <v>5017</v>
      </c>
      <c r="E310" s="13" t="s">
        <v>5040</v>
      </c>
      <c r="F310" s="16">
        <v>3</v>
      </c>
      <c r="G310" s="14">
        <v>3.01</v>
      </c>
      <c r="H310" s="14" t="s">
        <v>5325</v>
      </c>
      <c r="I310" s="14"/>
      <c r="J310" s="15" t="s">
        <v>6326</v>
      </c>
      <c r="K310" s="15" t="s">
        <v>2709</v>
      </c>
      <c r="L310" s="17" t="s">
        <v>6327</v>
      </c>
      <c r="M310" s="17" t="s">
        <v>325</v>
      </c>
      <c r="N310" s="17" t="s">
        <v>6328</v>
      </c>
      <c r="O310" s="17" t="s">
        <v>5055</v>
      </c>
    </row>
    <row r="311" spans="1:15" x14ac:dyDescent="0.2">
      <c r="A311" s="12">
        <v>1310</v>
      </c>
      <c r="B311" s="13" t="s">
        <v>6329</v>
      </c>
      <c r="C311" s="13" t="s">
        <v>6330</v>
      </c>
      <c r="D311" s="14" t="s">
        <v>5017</v>
      </c>
      <c r="E311" s="13" t="s">
        <v>5040</v>
      </c>
      <c r="F311" s="16">
        <v>3</v>
      </c>
      <c r="G311" s="14">
        <v>3.01</v>
      </c>
      <c r="H311" s="14" t="s">
        <v>5325</v>
      </c>
      <c r="I311" s="14"/>
      <c r="J311" s="15" t="s">
        <v>2705</v>
      </c>
      <c r="K311" s="15" t="s">
        <v>2833</v>
      </c>
      <c r="L311" s="17" t="s">
        <v>530</v>
      </c>
      <c r="M311" s="17" t="s">
        <v>6331</v>
      </c>
      <c r="N311" s="17" t="s">
        <v>6332</v>
      </c>
      <c r="O311" s="17" t="s">
        <v>5055</v>
      </c>
    </row>
    <row r="312" spans="1:15" x14ac:dyDescent="0.2">
      <c r="A312" s="12">
        <v>1311</v>
      </c>
      <c r="B312" s="22" t="s">
        <v>6333</v>
      </c>
      <c r="C312" s="22" t="s">
        <v>5967</v>
      </c>
      <c r="D312" s="14" t="s">
        <v>5017</v>
      </c>
      <c r="E312" s="22" t="s">
        <v>5040</v>
      </c>
      <c r="F312" s="12">
        <v>3</v>
      </c>
      <c r="G312" s="14">
        <v>3.01</v>
      </c>
      <c r="H312" s="14" t="s">
        <v>5325</v>
      </c>
      <c r="I312" s="23"/>
      <c r="J312" s="21" t="s">
        <v>6334</v>
      </c>
      <c r="K312" s="21" t="s">
        <v>2670</v>
      </c>
      <c r="L312" s="17" t="s">
        <v>6335</v>
      </c>
      <c r="M312" s="17" t="s">
        <v>51</v>
      </c>
      <c r="N312" s="17" t="s">
        <v>5230</v>
      </c>
      <c r="O312" s="17" t="s">
        <v>5055</v>
      </c>
    </row>
    <row r="313" spans="1:15" x14ac:dyDescent="0.2">
      <c r="A313" s="12">
        <v>1312</v>
      </c>
      <c r="B313" s="13" t="s">
        <v>6336</v>
      </c>
      <c r="C313" s="13" t="s">
        <v>6337</v>
      </c>
      <c r="D313" s="14" t="s">
        <v>5017</v>
      </c>
      <c r="E313" s="13" t="s">
        <v>5040</v>
      </c>
      <c r="F313" s="16">
        <v>3</v>
      </c>
      <c r="G313" s="14">
        <v>3.01</v>
      </c>
      <c r="H313" s="14" t="s">
        <v>5325</v>
      </c>
      <c r="I313" s="14"/>
      <c r="J313" s="15" t="s">
        <v>6338</v>
      </c>
      <c r="K313" s="15" t="s">
        <v>2818</v>
      </c>
      <c r="L313" s="17" t="s">
        <v>6339</v>
      </c>
      <c r="M313" s="17" t="s">
        <v>500</v>
      </c>
      <c r="N313" s="17" t="s">
        <v>5187</v>
      </c>
      <c r="O313" s="17" t="s">
        <v>5055</v>
      </c>
    </row>
    <row r="314" spans="1:15" x14ac:dyDescent="0.2">
      <c r="A314" s="12">
        <v>1313</v>
      </c>
      <c r="B314" s="22" t="s">
        <v>6340</v>
      </c>
      <c r="C314" s="22" t="s">
        <v>6341</v>
      </c>
      <c r="D314" s="14" t="s">
        <v>5017</v>
      </c>
      <c r="E314" s="22" t="s">
        <v>5040</v>
      </c>
      <c r="F314" s="12">
        <v>3</v>
      </c>
      <c r="G314" s="14">
        <v>3.01</v>
      </c>
      <c r="H314" s="14" t="s">
        <v>5325</v>
      </c>
      <c r="I314" s="23"/>
      <c r="J314" s="21" t="s">
        <v>6342</v>
      </c>
      <c r="K314" s="21" t="s">
        <v>2997</v>
      </c>
      <c r="L314" s="17" t="s">
        <v>6343</v>
      </c>
      <c r="M314" s="17" t="s">
        <v>247</v>
      </c>
      <c r="N314" s="17" t="s">
        <v>5359</v>
      </c>
      <c r="O314" s="17" t="s">
        <v>5055</v>
      </c>
    </row>
    <row r="315" spans="1:15" x14ac:dyDescent="0.2">
      <c r="A315" s="12">
        <v>1314</v>
      </c>
      <c r="B315" s="22" t="s">
        <v>6344</v>
      </c>
      <c r="C315" s="22" t="s">
        <v>6345</v>
      </c>
      <c r="D315" s="14" t="s">
        <v>5017</v>
      </c>
      <c r="E315" s="22" t="s">
        <v>5040</v>
      </c>
      <c r="F315" s="12">
        <v>3</v>
      </c>
      <c r="G315" s="14">
        <v>3.01</v>
      </c>
      <c r="H315" s="14" t="s">
        <v>5325</v>
      </c>
      <c r="I315" s="23"/>
      <c r="J315" s="21" t="s">
        <v>6346</v>
      </c>
      <c r="K315" s="21" t="s">
        <v>2898</v>
      </c>
      <c r="L315" s="17" t="s">
        <v>6347</v>
      </c>
      <c r="M315" s="17" t="s">
        <v>89</v>
      </c>
      <c r="N315" s="17" t="s">
        <v>5841</v>
      </c>
      <c r="O315" s="17" t="s">
        <v>5055</v>
      </c>
    </row>
    <row r="316" spans="1:15" x14ac:dyDescent="0.2">
      <c r="A316" s="12">
        <v>1315</v>
      </c>
      <c r="B316" s="13" t="s">
        <v>5174</v>
      </c>
      <c r="C316" s="13" t="s">
        <v>6348</v>
      </c>
      <c r="D316" s="14" t="s">
        <v>5017</v>
      </c>
      <c r="E316" s="13" t="s">
        <v>5040</v>
      </c>
      <c r="F316" s="16">
        <v>3</v>
      </c>
      <c r="G316" s="14">
        <v>3.01</v>
      </c>
      <c r="H316" s="14" t="s">
        <v>5325</v>
      </c>
      <c r="I316" s="14"/>
      <c r="J316" s="15" t="s">
        <v>2621</v>
      </c>
      <c r="K316" s="15" t="s">
        <v>3290</v>
      </c>
      <c r="L316" s="17" t="s">
        <v>122</v>
      </c>
      <c r="M316" s="17" t="s">
        <v>6172</v>
      </c>
      <c r="N316" s="17" t="s">
        <v>6349</v>
      </c>
      <c r="O316" s="17" t="s">
        <v>5055</v>
      </c>
    </row>
    <row r="317" spans="1:15" x14ac:dyDescent="0.2">
      <c r="A317" s="12">
        <v>1316</v>
      </c>
      <c r="B317" s="13" t="s">
        <v>6350</v>
      </c>
      <c r="C317" s="13" t="s">
        <v>6351</v>
      </c>
      <c r="D317" s="14" t="s">
        <v>5017</v>
      </c>
      <c r="E317" s="13" t="s">
        <v>5040</v>
      </c>
      <c r="F317" s="16">
        <v>3</v>
      </c>
      <c r="G317" s="14">
        <v>3.01</v>
      </c>
      <c r="H317" s="14" t="s">
        <v>5325</v>
      </c>
      <c r="I317" s="14"/>
      <c r="J317" s="15" t="s">
        <v>3300</v>
      </c>
      <c r="K317" s="15" t="s">
        <v>6352</v>
      </c>
      <c r="L317" s="17" t="s">
        <v>110</v>
      </c>
      <c r="M317" s="17" t="s">
        <v>6353</v>
      </c>
      <c r="N317" s="17" t="s">
        <v>6354</v>
      </c>
      <c r="O317" s="17" t="s">
        <v>5055</v>
      </c>
    </row>
    <row r="318" spans="1:15" x14ac:dyDescent="0.2">
      <c r="A318" s="12">
        <v>1317</v>
      </c>
      <c r="B318" s="13" t="s">
        <v>6355</v>
      </c>
      <c r="C318" s="13" t="s">
        <v>6356</v>
      </c>
      <c r="D318" s="14" t="s">
        <v>5017</v>
      </c>
      <c r="E318" s="13" t="s">
        <v>5040</v>
      </c>
      <c r="F318" s="16">
        <v>3</v>
      </c>
      <c r="G318" s="14">
        <v>3.01</v>
      </c>
      <c r="H318" s="14" t="s">
        <v>5325</v>
      </c>
      <c r="I318" s="14"/>
      <c r="J318" s="15" t="s">
        <v>5761</v>
      </c>
      <c r="K318" s="15" t="s">
        <v>6357</v>
      </c>
      <c r="L318" s="17" t="s">
        <v>5762</v>
      </c>
      <c r="M318" s="17" t="s">
        <v>6358</v>
      </c>
      <c r="N318" s="17" t="s">
        <v>6359</v>
      </c>
      <c r="O318" s="17" t="s">
        <v>5055</v>
      </c>
    </row>
    <row r="319" spans="1:15" x14ac:dyDescent="0.2">
      <c r="A319" s="12">
        <v>1318</v>
      </c>
      <c r="B319" s="13" t="s">
        <v>6159</v>
      </c>
      <c r="C319" s="13" t="s">
        <v>6360</v>
      </c>
      <c r="D319" s="14" t="s">
        <v>5017</v>
      </c>
      <c r="E319" s="13" t="s">
        <v>5040</v>
      </c>
      <c r="F319" s="16">
        <v>3</v>
      </c>
      <c r="G319" s="14">
        <v>3.01</v>
      </c>
      <c r="H319" s="14" t="s">
        <v>5325</v>
      </c>
      <c r="I319" s="14"/>
      <c r="J319" s="15" t="s">
        <v>2846</v>
      </c>
      <c r="K319" s="15" t="s">
        <v>2624</v>
      </c>
      <c r="L319" s="17" t="s">
        <v>255</v>
      </c>
      <c r="M319" s="17" t="s">
        <v>47</v>
      </c>
      <c r="N319" s="17" t="s">
        <v>6361</v>
      </c>
      <c r="O319" s="17" t="s">
        <v>5055</v>
      </c>
    </row>
    <row r="320" spans="1:15" x14ac:dyDescent="0.2">
      <c r="A320" s="12">
        <v>1319</v>
      </c>
      <c r="B320" s="13" t="s">
        <v>6362</v>
      </c>
      <c r="C320" s="13" t="s">
        <v>6363</v>
      </c>
      <c r="D320" s="14" t="s">
        <v>5017</v>
      </c>
      <c r="E320" s="13" t="s">
        <v>5040</v>
      </c>
      <c r="F320" s="16">
        <v>3</v>
      </c>
      <c r="G320" s="14">
        <v>3.01</v>
      </c>
      <c r="H320" s="14" t="s">
        <v>5325</v>
      </c>
      <c r="I320" s="14"/>
      <c r="J320" s="15" t="s">
        <v>3578</v>
      </c>
      <c r="K320" s="15" t="s">
        <v>6364</v>
      </c>
      <c r="L320" s="17" t="s">
        <v>6365</v>
      </c>
      <c r="M320" s="17" t="s">
        <v>6366</v>
      </c>
      <c r="N320" s="17" t="s">
        <v>5355</v>
      </c>
      <c r="O320" s="17" t="s">
        <v>5055</v>
      </c>
    </row>
    <row r="321" spans="1:15" x14ac:dyDescent="0.2">
      <c r="A321" s="12">
        <v>1320</v>
      </c>
      <c r="B321" s="13" t="s">
        <v>6367</v>
      </c>
      <c r="C321" s="13" t="s">
        <v>6368</v>
      </c>
      <c r="D321" s="14" t="s">
        <v>5017</v>
      </c>
      <c r="E321" s="13" t="s">
        <v>5040</v>
      </c>
      <c r="F321" s="16">
        <v>2</v>
      </c>
      <c r="G321" s="14">
        <v>3.01</v>
      </c>
      <c r="H321" s="14" t="s">
        <v>5325</v>
      </c>
      <c r="I321" s="14"/>
      <c r="J321" s="15" t="s">
        <v>6369</v>
      </c>
      <c r="K321" s="15" t="s">
        <v>3122</v>
      </c>
      <c r="L321" s="17" t="s">
        <v>6370</v>
      </c>
      <c r="M321" s="17" t="s">
        <v>165</v>
      </c>
      <c r="N321" s="17" t="s">
        <v>6371</v>
      </c>
      <c r="O321" s="17" t="s">
        <v>5055</v>
      </c>
    </row>
    <row r="322" spans="1:15" x14ac:dyDescent="0.2">
      <c r="A322" s="12">
        <v>1321</v>
      </c>
      <c r="B322" s="13" t="s">
        <v>6372</v>
      </c>
      <c r="C322" s="13" t="s">
        <v>6373</v>
      </c>
      <c r="D322" s="14" t="s">
        <v>5017</v>
      </c>
      <c r="E322" s="13" t="s">
        <v>5040</v>
      </c>
      <c r="F322" s="16">
        <v>2</v>
      </c>
      <c r="G322" s="14">
        <v>3.01</v>
      </c>
      <c r="H322" s="14" t="s">
        <v>5325</v>
      </c>
      <c r="I322" s="14"/>
      <c r="J322" s="15" t="s">
        <v>4636</v>
      </c>
      <c r="K322" s="15" t="s">
        <v>2782</v>
      </c>
      <c r="L322" s="17" t="s">
        <v>6374</v>
      </c>
      <c r="M322" s="17" t="s">
        <v>71</v>
      </c>
      <c r="N322" s="17">
        <v>2010.17</v>
      </c>
      <c r="O322" s="17" t="s">
        <v>5055</v>
      </c>
    </row>
    <row r="323" spans="1:15" x14ac:dyDescent="0.2">
      <c r="A323" s="12">
        <v>1322</v>
      </c>
      <c r="B323" s="13" t="s">
        <v>5113</v>
      </c>
      <c r="C323" s="13" t="s">
        <v>6375</v>
      </c>
      <c r="D323" s="14" t="s">
        <v>5017</v>
      </c>
      <c r="E323" s="13" t="s">
        <v>5040</v>
      </c>
      <c r="F323" s="16">
        <v>2</v>
      </c>
      <c r="G323" s="14">
        <v>3.01</v>
      </c>
      <c r="H323" s="14" t="s">
        <v>5325</v>
      </c>
      <c r="I323" s="14"/>
      <c r="J323" s="15" t="s">
        <v>2675</v>
      </c>
      <c r="K323" s="15" t="s">
        <v>3139</v>
      </c>
      <c r="L323" s="17" t="s">
        <v>121</v>
      </c>
      <c r="M323" s="17" t="s">
        <v>53</v>
      </c>
      <c r="N323" s="17" t="s">
        <v>5080</v>
      </c>
      <c r="O323" s="17" t="s">
        <v>5055</v>
      </c>
    </row>
    <row r="324" spans="1:15" x14ac:dyDescent="0.2">
      <c r="A324" s="12">
        <v>1323</v>
      </c>
      <c r="B324" s="13" t="s">
        <v>6376</v>
      </c>
      <c r="C324" s="13" t="s">
        <v>6377</v>
      </c>
      <c r="D324" s="14" t="s">
        <v>5017</v>
      </c>
      <c r="E324" s="13" t="s">
        <v>5040</v>
      </c>
      <c r="F324" s="16">
        <v>2</v>
      </c>
      <c r="G324" s="14">
        <v>3.01</v>
      </c>
      <c r="H324" s="14" t="s">
        <v>5325</v>
      </c>
      <c r="I324" s="14"/>
      <c r="J324" s="15" t="s">
        <v>3411</v>
      </c>
      <c r="K324" s="15" t="s">
        <v>3139</v>
      </c>
      <c r="L324" s="17" t="s">
        <v>1104</v>
      </c>
      <c r="M324" s="17" t="s">
        <v>53</v>
      </c>
      <c r="N324" s="17" t="s">
        <v>5983</v>
      </c>
      <c r="O324" s="17" t="s">
        <v>5055</v>
      </c>
    </row>
    <row r="325" spans="1:15" x14ac:dyDescent="0.2">
      <c r="A325" s="12">
        <v>1324</v>
      </c>
      <c r="B325" s="13" t="s">
        <v>6378</v>
      </c>
      <c r="C325" s="13" t="s">
        <v>6379</v>
      </c>
      <c r="D325" s="14" t="s">
        <v>5017</v>
      </c>
      <c r="E325" s="13" t="s">
        <v>5040</v>
      </c>
      <c r="F325" s="16">
        <v>2</v>
      </c>
      <c r="G325" s="14">
        <v>3.01</v>
      </c>
      <c r="H325" s="14" t="s">
        <v>5325</v>
      </c>
      <c r="I325" s="14"/>
      <c r="J325" s="15" t="s">
        <v>6380</v>
      </c>
      <c r="K325" s="15" t="s">
        <v>5195</v>
      </c>
      <c r="L325" s="17" t="s">
        <v>6381</v>
      </c>
      <c r="M325" s="17" t="s">
        <v>5196</v>
      </c>
      <c r="N325" s="17" t="s">
        <v>6382</v>
      </c>
      <c r="O325" s="17" t="s">
        <v>5055</v>
      </c>
    </row>
    <row r="326" spans="1:15" x14ac:dyDescent="0.2">
      <c r="A326" s="12">
        <v>1325</v>
      </c>
      <c r="B326" s="13" t="s">
        <v>6383</v>
      </c>
      <c r="C326" s="13" t="s">
        <v>6384</v>
      </c>
      <c r="D326" s="14" t="s">
        <v>5017</v>
      </c>
      <c r="E326" s="13" t="s">
        <v>5040</v>
      </c>
      <c r="F326" s="16">
        <v>2</v>
      </c>
      <c r="G326" s="14">
        <v>3.01</v>
      </c>
      <c r="H326" s="14" t="s">
        <v>5325</v>
      </c>
      <c r="I326" s="14"/>
      <c r="J326" s="15" t="s">
        <v>6385</v>
      </c>
      <c r="K326" s="15" t="s">
        <v>3171</v>
      </c>
      <c r="L326" s="17" t="s">
        <v>3877</v>
      </c>
      <c r="M326" s="17" t="s">
        <v>184</v>
      </c>
      <c r="N326" s="17" t="s">
        <v>6386</v>
      </c>
      <c r="O326" s="17" t="s">
        <v>5055</v>
      </c>
    </row>
    <row r="327" spans="1:15" x14ac:dyDescent="0.2">
      <c r="A327" s="12">
        <v>1326</v>
      </c>
      <c r="B327" s="13" t="s">
        <v>6387</v>
      </c>
      <c r="C327" s="13" t="s">
        <v>6388</v>
      </c>
      <c r="D327" s="14" t="s">
        <v>5017</v>
      </c>
      <c r="E327" s="13" t="s">
        <v>5033</v>
      </c>
      <c r="F327" s="16">
        <v>3</v>
      </c>
      <c r="G327" s="14">
        <v>3.01</v>
      </c>
      <c r="H327" s="14" t="s">
        <v>5325</v>
      </c>
      <c r="I327" s="14"/>
      <c r="J327" s="15" t="s">
        <v>6389</v>
      </c>
      <c r="K327" s="15" t="s">
        <v>6390</v>
      </c>
      <c r="L327" s="17" t="s">
        <v>6391</v>
      </c>
      <c r="M327" s="17" t="s">
        <v>6392</v>
      </c>
      <c r="N327" s="17" t="s">
        <v>6393</v>
      </c>
      <c r="O327" s="17" t="s">
        <v>5055</v>
      </c>
    </row>
    <row r="328" spans="1:15" x14ac:dyDescent="0.2">
      <c r="A328" s="12">
        <v>1327</v>
      </c>
      <c r="B328" s="13" t="s">
        <v>6394</v>
      </c>
      <c r="C328" s="13" t="s">
        <v>6395</v>
      </c>
      <c r="D328" s="14" t="s">
        <v>5631</v>
      </c>
      <c r="E328" s="13" t="s">
        <v>5033</v>
      </c>
      <c r="F328" s="16">
        <v>3</v>
      </c>
      <c r="G328" s="14">
        <v>3.01</v>
      </c>
      <c r="H328" s="14" t="s">
        <v>6131</v>
      </c>
      <c r="I328" s="14"/>
      <c r="J328" s="15" t="s">
        <v>6396</v>
      </c>
      <c r="K328" s="15" t="s">
        <v>2689</v>
      </c>
      <c r="L328" s="17" t="s">
        <v>6397</v>
      </c>
      <c r="M328" s="17" t="s">
        <v>503</v>
      </c>
      <c r="N328" s="17" t="s">
        <v>6398</v>
      </c>
      <c r="O328" s="17" t="s">
        <v>5055</v>
      </c>
    </row>
    <row r="329" spans="1:15" x14ac:dyDescent="0.2">
      <c r="A329" s="12">
        <v>1328</v>
      </c>
      <c r="B329" s="13" t="s">
        <v>6399</v>
      </c>
      <c r="C329" s="13" t="s">
        <v>6400</v>
      </c>
      <c r="D329" s="14" t="s">
        <v>5631</v>
      </c>
      <c r="E329" s="13" t="s">
        <v>5033</v>
      </c>
      <c r="F329" s="16">
        <v>3</v>
      </c>
      <c r="G329" s="14">
        <v>3.01</v>
      </c>
      <c r="H329" s="14" t="s">
        <v>6131</v>
      </c>
      <c r="I329" s="14"/>
      <c r="J329" s="15" t="s">
        <v>2737</v>
      </c>
      <c r="K329" s="15" t="s">
        <v>2853</v>
      </c>
      <c r="L329" s="17" t="s">
        <v>6401</v>
      </c>
      <c r="M329" s="17" t="s">
        <v>527</v>
      </c>
      <c r="N329" s="17" t="s">
        <v>6402</v>
      </c>
      <c r="O329" s="17" t="s">
        <v>5055</v>
      </c>
    </row>
    <row r="330" spans="1:15" x14ac:dyDescent="0.2">
      <c r="A330" s="12">
        <v>1329</v>
      </c>
      <c r="B330" s="13" t="s">
        <v>6403</v>
      </c>
      <c r="C330" s="13" t="s">
        <v>6404</v>
      </c>
      <c r="D330" s="14" t="s">
        <v>5017</v>
      </c>
      <c r="E330" s="13" t="s">
        <v>5033</v>
      </c>
      <c r="F330" s="16">
        <v>3</v>
      </c>
      <c r="G330" s="14">
        <v>3.01</v>
      </c>
      <c r="H330" s="14" t="s">
        <v>5325</v>
      </c>
      <c r="I330" s="14"/>
      <c r="J330" s="15" t="s">
        <v>6405</v>
      </c>
      <c r="K330" s="15" t="s">
        <v>2739</v>
      </c>
      <c r="L330" s="17" t="s">
        <v>6406</v>
      </c>
      <c r="M330" s="17" t="s">
        <v>125</v>
      </c>
      <c r="N330" s="17" t="s">
        <v>6407</v>
      </c>
      <c r="O330" s="17" t="s">
        <v>5055</v>
      </c>
    </row>
    <row r="331" spans="1:15" x14ac:dyDescent="0.2">
      <c r="A331" s="12">
        <v>1330</v>
      </c>
      <c r="B331" s="13" t="s">
        <v>6408</v>
      </c>
      <c r="C331" s="13" t="s">
        <v>6409</v>
      </c>
      <c r="D331" s="14" t="s">
        <v>5017</v>
      </c>
      <c r="E331" s="13" t="s">
        <v>5033</v>
      </c>
      <c r="F331" s="16">
        <v>3</v>
      </c>
      <c r="G331" s="14">
        <v>3.01</v>
      </c>
      <c r="H331" s="14" t="s">
        <v>5325</v>
      </c>
      <c r="I331" s="14"/>
      <c r="J331" s="15" t="s">
        <v>6410</v>
      </c>
      <c r="K331" s="15" t="s">
        <v>2695</v>
      </c>
      <c r="L331" s="17" t="s">
        <v>6411</v>
      </c>
      <c r="M331" s="17" t="s">
        <v>198</v>
      </c>
      <c r="N331" s="17" t="s">
        <v>6412</v>
      </c>
      <c r="O331" s="17" t="s">
        <v>5055</v>
      </c>
    </row>
    <row r="332" spans="1:15" x14ac:dyDescent="0.2">
      <c r="A332" s="12">
        <v>1331</v>
      </c>
      <c r="B332" s="13" t="s">
        <v>6413</v>
      </c>
      <c r="C332" s="13" t="s">
        <v>6414</v>
      </c>
      <c r="D332" s="14" t="s">
        <v>5017</v>
      </c>
      <c r="E332" s="13" t="s">
        <v>5033</v>
      </c>
      <c r="F332" s="16">
        <v>3</v>
      </c>
      <c r="G332" s="14">
        <v>3.01</v>
      </c>
      <c r="H332" s="14" t="s">
        <v>5325</v>
      </c>
      <c r="I332" s="14"/>
      <c r="J332" s="15" t="s">
        <v>3202</v>
      </c>
      <c r="K332" s="15" t="s">
        <v>2630</v>
      </c>
      <c r="L332" s="17" t="s">
        <v>6415</v>
      </c>
      <c r="M332" s="17" t="s">
        <v>6416</v>
      </c>
      <c r="N332" s="17" t="s">
        <v>6417</v>
      </c>
      <c r="O332" s="17" t="s">
        <v>5055</v>
      </c>
    </row>
    <row r="333" spans="1:15" x14ac:dyDescent="0.2">
      <c r="A333" s="12">
        <v>1332</v>
      </c>
      <c r="B333" s="13" t="s">
        <v>6418</v>
      </c>
      <c r="C333" s="13" t="s">
        <v>6419</v>
      </c>
      <c r="D333" s="14" t="s">
        <v>5017</v>
      </c>
      <c r="E333" s="13" t="s">
        <v>5033</v>
      </c>
      <c r="F333" s="16">
        <v>3</v>
      </c>
      <c r="G333" s="14">
        <v>3.01</v>
      </c>
      <c r="H333" s="14" t="s">
        <v>5325</v>
      </c>
      <c r="I333" s="14"/>
      <c r="J333" s="15" t="s">
        <v>3538</v>
      </c>
      <c r="K333" s="15" t="s">
        <v>6420</v>
      </c>
      <c r="L333" s="17" t="s">
        <v>6421</v>
      </c>
      <c r="M333" s="17" t="s">
        <v>6422</v>
      </c>
      <c r="N333" s="17" t="s">
        <v>6423</v>
      </c>
      <c r="O333" s="17" t="s">
        <v>5055</v>
      </c>
    </row>
    <row r="334" spans="1:15" x14ac:dyDescent="0.2">
      <c r="A334" s="12">
        <v>1333</v>
      </c>
      <c r="B334" s="13" t="s">
        <v>6424</v>
      </c>
      <c r="C334" s="13" t="s">
        <v>6425</v>
      </c>
      <c r="D334" s="14" t="s">
        <v>5017</v>
      </c>
      <c r="E334" s="13" t="s">
        <v>5033</v>
      </c>
      <c r="F334" s="16">
        <v>3</v>
      </c>
      <c r="G334" s="14">
        <v>3.01</v>
      </c>
      <c r="H334" s="14" t="s">
        <v>5325</v>
      </c>
      <c r="I334" s="14"/>
      <c r="J334" s="15" t="s">
        <v>6426</v>
      </c>
      <c r="K334" s="15" t="s">
        <v>2776</v>
      </c>
      <c r="L334" s="17" t="s">
        <v>6427</v>
      </c>
      <c r="M334" s="17" t="s">
        <v>730</v>
      </c>
      <c r="N334" s="17" t="s">
        <v>6428</v>
      </c>
      <c r="O334" s="17" t="s">
        <v>5055</v>
      </c>
    </row>
    <row r="335" spans="1:15" x14ac:dyDescent="0.2">
      <c r="A335" s="12">
        <v>1334</v>
      </c>
      <c r="B335" s="13" t="s">
        <v>6429</v>
      </c>
      <c r="C335" s="13" t="s">
        <v>6430</v>
      </c>
      <c r="D335" s="14" t="s">
        <v>5017</v>
      </c>
      <c r="E335" s="13" t="s">
        <v>5033</v>
      </c>
      <c r="F335" s="16">
        <v>3</v>
      </c>
      <c r="G335" s="14">
        <v>3.01</v>
      </c>
      <c r="H335" s="14" t="s">
        <v>5325</v>
      </c>
      <c r="I335" s="14"/>
      <c r="J335" s="15" t="s">
        <v>3012</v>
      </c>
      <c r="K335" s="15" t="s">
        <v>3071</v>
      </c>
      <c r="L335" s="17" t="s">
        <v>109</v>
      </c>
      <c r="M335" s="17" t="s">
        <v>70</v>
      </c>
      <c r="N335" s="17" t="s">
        <v>6431</v>
      </c>
      <c r="O335" s="17" t="s">
        <v>5055</v>
      </c>
    </row>
    <row r="336" spans="1:15" x14ac:dyDescent="0.2">
      <c r="A336" s="12">
        <v>1335</v>
      </c>
      <c r="B336" s="13" t="s">
        <v>6432</v>
      </c>
      <c r="C336" s="13" t="s">
        <v>6433</v>
      </c>
      <c r="D336" s="14" t="s">
        <v>5017</v>
      </c>
      <c r="E336" s="13" t="s">
        <v>5033</v>
      </c>
      <c r="F336" s="16">
        <v>3</v>
      </c>
      <c r="G336" s="14">
        <v>3.01</v>
      </c>
      <c r="H336" s="14" t="s">
        <v>5325</v>
      </c>
      <c r="I336" s="14"/>
      <c r="J336" s="15" t="s">
        <v>6434</v>
      </c>
      <c r="K336" s="15" t="s">
        <v>3225</v>
      </c>
      <c r="L336" s="17" t="s">
        <v>6435</v>
      </c>
      <c r="M336" s="17" t="s">
        <v>479</v>
      </c>
      <c r="N336" s="17" t="s">
        <v>6436</v>
      </c>
      <c r="O336" s="17" t="s">
        <v>5055</v>
      </c>
    </row>
    <row r="337" spans="1:15" x14ac:dyDescent="0.2">
      <c r="A337" s="12">
        <v>1336</v>
      </c>
      <c r="B337" s="13" t="s">
        <v>6437</v>
      </c>
      <c r="C337" s="13" t="s">
        <v>6438</v>
      </c>
      <c r="D337" s="14" t="s">
        <v>5017</v>
      </c>
      <c r="E337" s="13" t="s">
        <v>5033</v>
      </c>
      <c r="F337" s="16">
        <v>2</v>
      </c>
      <c r="G337" s="14">
        <v>3.01</v>
      </c>
      <c r="H337" s="14" t="s">
        <v>5051</v>
      </c>
      <c r="I337" s="14"/>
      <c r="J337" s="15" t="s">
        <v>6439</v>
      </c>
      <c r="K337" s="15" t="s">
        <v>5506</v>
      </c>
      <c r="L337" s="17" t="s">
        <v>6440</v>
      </c>
      <c r="M337" s="17" t="s">
        <v>6441</v>
      </c>
      <c r="N337" s="17" t="s">
        <v>6442</v>
      </c>
      <c r="O337" s="17" t="s">
        <v>5055</v>
      </c>
    </row>
    <row r="338" spans="1:15" x14ac:dyDescent="0.2">
      <c r="A338" s="12">
        <v>1337</v>
      </c>
      <c r="B338" s="13" t="s">
        <v>6443</v>
      </c>
      <c r="C338" s="13" t="s">
        <v>5929</v>
      </c>
      <c r="D338" s="14" t="s">
        <v>5017</v>
      </c>
      <c r="E338" s="13" t="s">
        <v>5033</v>
      </c>
      <c r="F338" s="16">
        <v>2</v>
      </c>
      <c r="G338" s="14">
        <v>3.01</v>
      </c>
      <c r="H338" s="14" t="s">
        <v>5051</v>
      </c>
      <c r="I338" s="14"/>
      <c r="J338" s="15" t="s">
        <v>6444</v>
      </c>
      <c r="K338" s="15" t="s">
        <v>3371</v>
      </c>
      <c r="L338" s="17" t="s">
        <v>6445</v>
      </c>
      <c r="M338" s="17" t="s">
        <v>134</v>
      </c>
      <c r="N338" s="17" t="s">
        <v>6446</v>
      </c>
      <c r="O338" s="17" t="s">
        <v>5055</v>
      </c>
    </row>
    <row r="339" spans="1:15" x14ac:dyDescent="0.2">
      <c r="A339" s="12">
        <v>1338</v>
      </c>
      <c r="B339" s="13" t="s">
        <v>5251</v>
      </c>
      <c r="C339" s="13" t="s">
        <v>6447</v>
      </c>
      <c r="D339" s="14" t="s">
        <v>5017</v>
      </c>
      <c r="E339" s="13" t="s">
        <v>5033</v>
      </c>
      <c r="F339" s="16">
        <v>2</v>
      </c>
      <c r="G339" s="14">
        <v>3.01</v>
      </c>
      <c r="H339" s="14" t="s">
        <v>5051</v>
      </c>
      <c r="I339" s="14"/>
      <c r="J339" s="15" t="s">
        <v>4931</v>
      </c>
      <c r="K339" s="15" t="s">
        <v>6448</v>
      </c>
      <c r="L339" s="17" t="s">
        <v>3943</v>
      </c>
      <c r="M339" s="17" t="s">
        <v>6449</v>
      </c>
      <c r="N339" s="17" t="s">
        <v>6450</v>
      </c>
      <c r="O339" s="17" t="s">
        <v>5055</v>
      </c>
    </row>
    <row r="340" spans="1:15" x14ac:dyDescent="0.2">
      <c r="A340" s="12">
        <v>1339</v>
      </c>
      <c r="B340" s="13" t="s">
        <v>5732</v>
      </c>
      <c r="C340" s="13" t="s">
        <v>6451</v>
      </c>
      <c r="D340" s="14" t="s">
        <v>5017</v>
      </c>
      <c r="E340" s="13" t="s">
        <v>5033</v>
      </c>
      <c r="F340" s="16">
        <v>2</v>
      </c>
      <c r="G340" s="14">
        <v>3.01</v>
      </c>
      <c r="H340" s="14" t="s">
        <v>5051</v>
      </c>
      <c r="I340" s="14"/>
      <c r="J340" s="15" t="s">
        <v>2700</v>
      </c>
      <c r="K340" s="15" t="s">
        <v>2994</v>
      </c>
      <c r="L340" s="17" t="s">
        <v>46</v>
      </c>
      <c r="M340" s="17" t="s">
        <v>494</v>
      </c>
      <c r="N340" s="17" t="s">
        <v>6452</v>
      </c>
      <c r="O340" s="17" t="s">
        <v>5055</v>
      </c>
    </row>
    <row r="341" spans="1:15" x14ac:dyDescent="0.2">
      <c r="A341" s="12">
        <v>1340</v>
      </c>
      <c r="B341" s="13" t="s">
        <v>6453</v>
      </c>
      <c r="C341" s="13" t="s">
        <v>6454</v>
      </c>
      <c r="D341" s="14" t="s">
        <v>5017</v>
      </c>
      <c r="E341" s="13" t="s">
        <v>5034</v>
      </c>
      <c r="F341" s="16">
        <v>3</v>
      </c>
      <c r="G341" s="14">
        <v>3.01</v>
      </c>
      <c r="H341" s="14" t="s">
        <v>5051</v>
      </c>
      <c r="I341" s="14"/>
      <c r="J341" s="15" t="s">
        <v>2694</v>
      </c>
      <c r="K341" s="15" t="s">
        <v>4796</v>
      </c>
      <c r="L341" s="17" t="s">
        <v>264</v>
      </c>
      <c r="M341" s="17" t="s">
        <v>3808</v>
      </c>
      <c r="N341" s="17" t="s">
        <v>6455</v>
      </c>
      <c r="O341" s="17" t="s">
        <v>5055</v>
      </c>
    </row>
    <row r="342" spans="1:15" x14ac:dyDescent="0.2">
      <c r="A342" s="12">
        <v>1341</v>
      </c>
      <c r="B342" s="13" t="s">
        <v>6456</v>
      </c>
      <c r="C342" s="13" t="s">
        <v>6457</v>
      </c>
      <c r="D342" s="14" t="s">
        <v>5017</v>
      </c>
      <c r="E342" s="13" t="s">
        <v>5034</v>
      </c>
      <c r="F342" s="16">
        <v>3</v>
      </c>
      <c r="G342" s="14">
        <v>3.01</v>
      </c>
      <c r="H342" s="14" t="s">
        <v>5051</v>
      </c>
      <c r="I342" s="14"/>
      <c r="J342" s="15" t="s">
        <v>5006</v>
      </c>
      <c r="K342" s="15" t="s">
        <v>2624</v>
      </c>
      <c r="L342" s="17" t="s">
        <v>4020</v>
      </c>
      <c r="M342" s="17" t="s">
        <v>47</v>
      </c>
      <c r="N342" s="17" t="s">
        <v>6458</v>
      </c>
      <c r="O342" s="17" t="s">
        <v>5055</v>
      </c>
    </row>
    <row r="343" spans="1:15" x14ac:dyDescent="0.2">
      <c r="A343" s="12">
        <v>1342</v>
      </c>
      <c r="B343" s="13" t="s">
        <v>6459</v>
      </c>
      <c r="C343" s="13" t="s">
        <v>6460</v>
      </c>
      <c r="D343" s="14" t="s">
        <v>5017</v>
      </c>
      <c r="E343" s="13" t="s">
        <v>5034</v>
      </c>
      <c r="F343" s="16">
        <v>3</v>
      </c>
      <c r="G343" s="14">
        <v>3.01</v>
      </c>
      <c r="H343" s="14" t="s">
        <v>5051</v>
      </c>
      <c r="I343" s="14"/>
      <c r="J343" s="15" t="s">
        <v>6461</v>
      </c>
      <c r="K343" s="15" t="s">
        <v>2686</v>
      </c>
      <c r="L343" s="17" t="s">
        <v>6462</v>
      </c>
      <c r="M343" s="17" t="s">
        <v>50</v>
      </c>
      <c r="N343" s="17" t="s">
        <v>6428</v>
      </c>
      <c r="O343" s="17" t="s">
        <v>5055</v>
      </c>
    </row>
    <row r="344" spans="1:15" x14ac:dyDescent="0.2">
      <c r="A344" s="12">
        <v>1343</v>
      </c>
      <c r="B344" s="29" t="s">
        <v>6115</v>
      </c>
      <c r="C344" s="29" t="s">
        <v>5136</v>
      </c>
      <c r="D344" s="14" t="s">
        <v>5017</v>
      </c>
      <c r="E344" s="29" t="s">
        <v>5034</v>
      </c>
      <c r="F344" s="12">
        <v>3</v>
      </c>
      <c r="G344" s="26">
        <v>3.01</v>
      </c>
      <c r="H344" s="19" t="s">
        <v>5051</v>
      </c>
      <c r="I344" s="20"/>
      <c r="J344" s="21" t="s">
        <v>2843</v>
      </c>
      <c r="K344" s="21" t="s">
        <v>2709</v>
      </c>
      <c r="L344" s="17" t="s">
        <v>176</v>
      </c>
      <c r="M344" s="17" t="s">
        <v>325</v>
      </c>
      <c r="N344" s="17" t="s">
        <v>6320</v>
      </c>
      <c r="O344" s="17" t="s">
        <v>5055</v>
      </c>
    </row>
    <row r="345" spans="1:15" x14ac:dyDescent="0.2">
      <c r="A345" s="12">
        <v>1344</v>
      </c>
      <c r="B345" s="29" t="s">
        <v>6463</v>
      </c>
      <c r="C345" s="29" t="s">
        <v>6464</v>
      </c>
      <c r="D345" s="14" t="s">
        <v>5017</v>
      </c>
      <c r="E345" s="29" t="s">
        <v>5034</v>
      </c>
      <c r="F345" s="12">
        <v>3</v>
      </c>
      <c r="G345" s="26">
        <v>3.01</v>
      </c>
      <c r="H345" s="19" t="s">
        <v>5051</v>
      </c>
      <c r="I345" s="20"/>
      <c r="J345" s="21" t="s">
        <v>6465</v>
      </c>
      <c r="K345" s="21" t="s">
        <v>6466</v>
      </c>
      <c r="L345" s="17" t="s">
        <v>6467</v>
      </c>
      <c r="M345" s="17" t="s">
        <v>6468</v>
      </c>
      <c r="N345" s="17" t="s">
        <v>6469</v>
      </c>
      <c r="O345" s="17" t="s">
        <v>5055</v>
      </c>
    </row>
    <row r="346" spans="1:15" x14ac:dyDescent="0.2">
      <c r="A346" s="12">
        <v>1345</v>
      </c>
      <c r="B346" s="29" t="s">
        <v>6470</v>
      </c>
      <c r="C346" s="29" t="s">
        <v>6471</v>
      </c>
      <c r="D346" s="14" t="s">
        <v>5017</v>
      </c>
      <c r="E346" s="29" t="s">
        <v>5034</v>
      </c>
      <c r="F346" s="12">
        <v>3</v>
      </c>
      <c r="G346" s="26">
        <v>3.01</v>
      </c>
      <c r="H346" s="19" t="s">
        <v>5051</v>
      </c>
      <c r="I346" s="20"/>
      <c r="J346" s="21" t="s">
        <v>2678</v>
      </c>
      <c r="K346" s="21" t="s">
        <v>3200</v>
      </c>
      <c r="L346" s="17" t="s">
        <v>69</v>
      </c>
      <c r="M346" s="17" t="s">
        <v>226</v>
      </c>
      <c r="N346" s="17" t="s">
        <v>6412</v>
      </c>
      <c r="O346" s="17" t="s">
        <v>5055</v>
      </c>
    </row>
    <row r="347" spans="1:15" x14ac:dyDescent="0.2">
      <c r="A347" s="12">
        <v>1346</v>
      </c>
      <c r="B347" s="29" t="s">
        <v>6472</v>
      </c>
      <c r="C347" s="29" t="s">
        <v>6473</v>
      </c>
      <c r="D347" s="14" t="s">
        <v>5017</v>
      </c>
      <c r="E347" s="29" t="s">
        <v>5034</v>
      </c>
      <c r="F347" s="12">
        <v>3</v>
      </c>
      <c r="G347" s="26">
        <v>3.01</v>
      </c>
      <c r="H347" s="19" t="s">
        <v>5051</v>
      </c>
      <c r="I347" s="20"/>
      <c r="J347" s="21" t="s">
        <v>6474</v>
      </c>
      <c r="K347" s="21" t="s">
        <v>6475</v>
      </c>
      <c r="L347" s="17" t="s">
        <v>6476</v>
      </c>
      <c r="M347" s="17" t="s">
        <v>6477</v>
      </c>
      <c r="N347" s="17" t="s">
        <v>5914</v>
      </c>
      <c r="O347" s="17" t="s">
        <v>5055</v>
      </c>
    </row>
    <row r="348" spans="1:15" x14ac:dyDescent="0.2">
      <c r="A348" s="12">
        <v>1347</v>
      </c>
      <c r="B348" s="29" t="s">
        <v>6478</v>
      </c>
      <c r="C348" s="29" t="s">
        <v>6479</v>
      </c>
      <c r="D348" s="14" t="s">
        <v>5017</v>
      </c>
      <c r="E348" s="29" t="s">
        <v>5034</v>
      </c>
      <c r="F348" s="12">
        <v>3</v>
      </c>
      <c r="G348" s="26">
        <v>3.01</v>
      </c>
      <c r="H348" s="19" t="s">
        <v>5051</v>
      </c>
      <c r="I348" s="20"/>
      <c r="J348" s="21" t="s">
        <v>6480</v>
      </c>
      <c r="K348" s="21" t="s">
        <v>6481</v>
      </c>
      <c r="L348" s="17" t="s">
        <v>6482</v>
      </c>
      <c r="M348" s="17" t="s">
        <v>6483</v>
      </c>
      <c r="N348" s="17" t="s">
        <v>6484</v>
      </c>
      <c r="O348" s="17" t="s">
        <v>5055</v>
      </c>
    </row>
    <row r="349" spans="1:15" x14ac:dyDescent="0.2">
      <c r="A349" s="12">
        <v>1348</v>
      </c>
      <c r="B349" s="29" t="s">
        <v>6485</v>
      </c>
      <c r="C349" s="29" t="s">
        <v>6486</v>
      </c>
      <c r="D349" s="14" t="s">
        <v>5017</v>
      </c>
      <c r="E349" s="29" t="s">
        <v>5034</v>
      </c>
      <c r="F349" s="12">
        <v>3</v>
      </c>
      <c r="G349" s="26">
        <v>3.01</v>
      </c>
      <c r="H349" s="19" t="s">
        <v>5051</v>
      </c>
      <c r="I349" s="20"/>
      <c r="J349" s="21" t="s">
        <v>6487</v>
      </c>
      <c r="K349" s="21" t="s">
        <v>6488</v>
      </c>
      <c r="L349" s="17" t="s">
        <v>6489</v>
      </c>
      <c r="M349" s="17" t="s">
        <v>6490</v>
      </c>
      <c r="N349" s="17" t="s">
        <v>5254</v>
      </c>
      <c r="O349" s="17" t="s">
        <v>5055</v>
      </c>
    </row>
    <row r="350" spans="1:15" x14ac:dyDescent="0.2">
      <c r="A350" s="12">
        <v>1349</v>
      </c>
      <c r="B350" s="29" t="s">
        <v>6491</v>
      </c>
      <c r="C350" s="29" t="s">
        <v>6492</v>
      </c>
      <c r="D350" s="14" t="s">
        <v>5017</v>
      </c>
      <c r="E350" s="29" t="s">
        <v>5034</v>
      </c>
      <c r="F350" s="12">
        <v>3</v>
      </c>
      <c r="G350" s="26">
        <v>3.01</v>
      </c>
      <c r="H350" s="19" t="s">
        <v>5051</v>
      </c>
      <c r="I350" s="20"/>
      <c r="J350" s="21" t="s">
        <v>6493</v>
      </c>
      <c r="K350" s="21" t="s">
        <v>3029</v>
      </c>
      <c r="L350" s="17" t="s">
        <v>6494</v>
      </c>
      <c r="M350" s="17" t="s">
        <v>62</v>
      </c>
      <c r="N350" s="17" t="s">
        <v>6220</v>
      </c>
      <c r="O350" s="17" t="s">
        <v>5055</v>
      </c>
    </row>
    <row r="351" spans="1:15" x14ac:dyDescent="0.2">
      <c r="A351" s="12">
        <v>1350</v>
      </c>
      <c r="B351" s="29" t="s">
        <v>5732</v>
      </c>
      <c r="C351" s="29" t="s">
        <v>6495</v>
      </c>
      <c r="D351" s="14" t="s">
        <v>5017</v>
      </c>
      <c r="E351" s="29" t="s">
        <v>5034</v>
      </c>
      <c r="F351" s="12">
        <v>3</v>
      </c>
      <c r="G351" s="26">
        <v>3.01</v>
      </c>
      <c r="H351" s="19" t="s">
        <v>5051</v>
      </c>
      <c r="I351" s="20"/>
      <c r="J351" s="21" t="s">
        <v>2700</v>
      </c>
      <c r="K351" s="21" t="s">
        <v>3236</v>
      </c>
      <c r="L351" s="17" t="s">
        <v>46</v>
      </c>
      <c r="M351" s="17" t="s">
        <v>987</v>
      </c>
      <c r="N351" s="17" t="s">
        <v>6496</v>
      </c>
      <c r="O351" s="17" t="s">
        <v>5055</v>
      </c>
    </row>
    <row r="352" spans="1:15" x14ac:dyDescent="0.2">
      <c r="A352" s="12">
        <v>1351</v>
      </c>
      <c r="B352" s="29" t="s">
        <v>6497</v>
      </c>
      <c r="C352" s="29" t="s">
        <v>6498</v>
      </c>
      <c r="D352" s="14" t="s">
        <v>5017</v>
      </c>
      <c r="E352" s="29" t="s">
        <v>5034</v>
      </c>
      <c r="F352" s="12">
        <v>2</v>
      </c>
      <c r="G352" s="26">
        <v>3.01</v>
      </c>
      <c r="H352" s="19" t="s">
        <v>5051</v>
      </c>
      <c r="I352" s="20"/>
      <c r="J352" s="21" t="s">
        <v>6499</v>
      </c>
      <c r="K352" s="21" t="s">
        <v>2804</v>
      </c>
      <c r="L352" s="17" t="s">
        <v>6500</v>
      </c>
      <c r="M352" s="17" t="s">
        <v>171</v>
      </c>
      <c r="N352" s="17" t="s">
        <v>6501</v>
      </c>
      <c r="O352" s="17" t="s">
        <v>5055</v>
      </c>
    </row>
    <row r="353" spans="1:15" x14ac:dyDescent="0.2">
      <c r="A353" s="12">
        <v>1352</v>
      </c>
      <c r="B353" s="29" t="s">
        <v>6453</v>
      </c>
      <c r="C353" s="29" t="s">
        <v>5701</v>
      </c>
      <c r="D353" s="14" t="s">
        <v>5017</v>
      </c>
      <c r="E353" s="29" t="s">
        <v>5034</v>
      </c>
      <c r="F353" s="12">
        <v>2</v>
      </c>
      <c r="G353" s="26">
        <v>3.01</v>
      </c>
      <c r="H353" s="19" t="s">
        <v>5051</v>
      </c>
      <c r="I353" s="20"/>
      <c r="J353" s="21" t="s">
        <v>2694</v>
      </c>
      <c r="K353" s="21" t="s">
        <v>2841</v>
      </c>
      <c r="L353" s="17" t="s">
        <v>264</v>
      </c>
      <c r="M353" s="17" t="s">
        <v>5702</v>
      </c>
      <c r="N353" s="17" t="s">
        <v>6502</v>
      </c>
      <c r="O353" s="17" t="s">
        <v>5055</v>
      </c>
    </row>
    <row r="354" spans="1:15" x14ac:dyDescent="0.2">
      <c r="A354" s="12">
        <v>1353</v>
      </c>
      <c r="B354" s="29" t="s">
        <v>6503</v>
      </c>
      <c r="C354" s="29" t="s">
        <v>6504</v>
      </c>
      <c r="D354" s="14" t="s">
        <v>5017</v>
      </c>
      <c r="E354" s="29" t="s">
        <v>5034</v>
      </c>
      <c r="F354" s="12">
        <v>2</v>
      </c>
      <c r="G354" s="26">
        <v>3.01</v>
      </c>
      <c r="H354" s="19" t="s">
        <v>5051</v>
      </c>
      <c r="I354" s="20"/>
      <c r="J354" s="21" t="s">
        <v>2836</v>
      </c>
      <c r="K354" s="21" t="s">
        <v>6505</v>
      </c>
      <c r="L354" s="17" t="s">
        <v>5640</v>
      </c>
      <c r="M354" s="17" t="s">
        <v>6506</v>
      </c>
      <c r="N354" s="17" t="s">
        <v>6507</v>
      </c>
      <c r="O354" s="17" t="s">
        <v>5055</v>
      </c>
    </row>
    <row r="355" spans="1:15" x14ac:dyDescent="0.2">
      <c r="A355" s="12">
        <v>1354</v>
      </c>
      <c r="B355" s="29" t="s">
        <v>6508</v>
      </c>
      <c r="C355" s="29" t="s">
        <v>6509</v>
      </c>
      <c r="D355" s="14" t="s">
        <v>5017</v>
      </c>
      <c r="E355" s="29" t="s">
        <v>5034</v>
      </c>
      <c r="F355" s="12">
        <v>2</v>
      </c>
      <c r="G355" s="26">
        <v>3.01</v>
      </c>
      <c r="H355" s="19" t="s">
        <v>5051</v>
      </c>
      <c r="I355" s="20"/>
      <c r="J355" s="21" t="s">
        <v>6510</v>
      </c>
      <c r="K355" s="21" t="s">
        <v>3171</v>
      </c>
      <c r="L355" s="17" t="s">
        <v>6511</v>
      </c>
      <c r="M355" s="17" t="s">
        <v>184</v>
      </c>
      <c r="N355" s="17" t="s">
        <v>6512</v>
      </c>
      <c r="O355" s="17" t="s">
        <v>5055</v>
      </c>
    </row>
    <row r="356" spans="1:15" x14ac:dyDescent="0.2">
      <c r="A356" s="12">
        <v>1355</v>
      </c>
      <c r="B356" s="29" t="s">
        <v>6513</v>
      </c>
      <c r="C356" s="29" t="s">
        <v>6514</v>
      </c>
      <c r="D356" s="14" t="s">
        <v>5017</v>
      </c>
      <c r="E356" s="29" t="s">
        <v>5034</v>
      </c>
      <c r="F356" s="12">
        <v>2</v>
      </c>
      <c r="G356" s="26">
        <v>3.01</v>
      </c>
      <c r="H356" s="19" t="s">
        <v>5051</v>
      </c>
      <c r="I356" s="20"/>
      <c r="J356" s="21" t="s">
        <v>6515</v>
      </c>
      <c r="K356" s="21" t="s">
        <v>3090</v>
      </c>
      <c r="L356" s="17" t="s">
        <v>6516</v>
      </c>
      <c r="M356" s="17" t="s">
        <v>375</v>
      </c>
      <c r="N356" s="17" t="s">
        <v>6517</v>
      </c>
      <c r="O356" s="17" t="s">
        <v>5055</v>
      </c>
    </row>
    <row r="357" spans="1:15" x14ac:dyDescent="0.2">
      <c r="A357" s="12">
        <v>1356</v>
      </c>
      <c r="B357" s="13" t="s">
        <v>6518</v>
      </c>
      <c r="C357" s="13" t="s">
        <v>6519</v>
      </c>
      <c r="D357" s="14" t="s">
        <v>5017</v>
      </c>
      <c r="E357" s="13" t="s">
        <v>5034</v>
      </c>
      <c r="F357" s="16">
        <v>2</v>
      </c>
      <c r="G357" s="14">
        <v>3.01</v>
      </c>
      <c r="H357" s="14" t="s">
        <v>5051</v>
      </c>
      <c r="I357" s="14"/>
      <c r="J357" s="15" t="s">
        <v>6520</v>
      </c>
      <c r="K357" s="15" t="s">
        <v>2978</v>
      </c>
      <c r="L357" s="17" t="s">
        <v>6521</v>
      </c>
      <c r="M357" s="17" t="s">
        <v>6522</v>
      </c>
      <c r="N357" s="17" t="s">
        <v>6523</v>
      </c>
      <c r="O357" s="17" t="s">
        <v>5055</v>
      </c>
    </row>
    <row r="358" spans="1:15" x14ac:dyDescent="0.2">
      <c r="A358" s="12">
        <v>1357</v>
      </c>
      <c r="B358" s="13" t="s">
        <v>6472</v>
      </c>
      <c r="C358" s="13" t="s">
        <v>6524</v>
      </c>
      <c r="D358" s="14" t="s">
        <v>5017</v>
      </c>
      <c r="E358" s="13" t="s">
        <v>5034</v>
      </c>
      <c r="F358" s="16">
        <v>2</v>
      </c>
      <c r="G358" s="14">
        <v>3.01</v>
      </c>
      <c r="H358" s="14" t="s">
        <v>5051</v>
      </c>
      <c r="I358" s="14"/>
      <c r="J358" s="15" t="s">
        <v>6474</v>
      </c>
      <c r="K358" s="15" t="s">
        <v>6525</v>
      </c>
      <c r="L358" s="17" t="s">
        <v>6476</v>
      </c>
      <c r="M358" s="17" t="s">
        <v>6526</v>
      </c>
      <c r="N358" s="17" t="s">
        <v>6527</v>
      </c>
      <c r="O358" s="17" t="s">
        <v>5055</v>
      </c>
    </row>
    <row r="359" spans="1:15" x14ac:dyDescent="0.2">
      <c r="A359" s="12">
        <v>1358</v>
      </c>
      <c r="B359" s="13" t="s">
        <v>6528</v>
      </c>
      <c r="C359" s="13" t="s">
        <v>5729</v>
      </c>
      <c r="D359" s="14" t="s">
        <v>5017</v>
      </c>
      <c r="E359" s="13" t="s">
        <v>5034</v>
      </c>
      <c r="F359" s="16">
        <v>2</v>
      </c>
      <c r="G359" s="14">
        <v>3.01</v>
      </c>
      <c r="H359" s="14" t="s">
        <v>5051</v>
      </c>
      <c r="I359" s="14"/>
      <c r="J359" s="15" t="s">
        <v>4633</v>
      </c>
      <c r="K359" s="15" t="s">
        <v>5592</v>
      </c>
      <c r="L359" s="17" t="s">
        <v>3639</v>
      </c>
      <c r="M359" s="17" t="s">
        <v>5593</v>
      </c>
      <c r="N359" s="17" t="s">
        <v>6529</v>
      </c>
      <c r="O359" s="17" t="s">
        <v>5055</v>
      </c>
    </row>
    <row r="360" spans="1:15" x14ac:dyDescent="0.2">
      <c r="A360" s="12">
        <v>1359</v>
      </c>
      <c r="B360" s="13" t="s">
        <v>6530</v>
      </c>
      <c r="C360" s="13" t="s">
        <v>6531</v>
      </c>
      <c r="D360" s="14" t="s">
        <v>5017</v>
      </c>
      <c r="E360" s="13" t="s">
        <v>5034</v>
      </c>
      <c r="F360" s="16">
        <v>2</v>
      </c>
      <c r="G360" s="14">
        <v>3.01</v>
      </c>
      <c r="H360" s="14" t="s">
        <v>5051</v>
      </c>
      <c r="I360" s="14"/>
      <c r="J360" s="15" t="s">
        <v>2990</v>
      </c>
      <c r="K360" s="15" t="s">
        <v>2626</v>
      </c>
      <c r="L360" s="17" t="s">
        <v>858</v>
      </c>
      <c r="M360" s="17" t="s">
        <v>5172</v>
      </c>
      <c r="N360" s="17" t="s">
        <v>6532</v>
      </c>
      <c r="O360" s="17" t="s">
        <v>5055</v>
      </c>
    </row>
    <row r="361" spans="1:15" x14ac:dyDescent="0.2">
      <c r="A361" s="12">
        <v>1360</v>
      </c>
      <c r="B361" s="13" t="s">
        <v>6533</v>
      </c>
      <c r="C361" s="13" t="s">
        <v>6534</v>
      </c>
      <c r="D361" s="14" t="s">
        <v>5017</v>
      </c>
      <c r="E361" s="13" t="s">
        <v>5034</v>
      </c>
      <c r="F361" s="16">
        <v>2</v>
      </c>
      <c r="G361" s="14">
        <v>3.01</v>
      </c>
      <c r="H361" s="14" t="s">
        <v>5051</v>
      </c>
      <c r="I361" s="14"/>
      <c r="J361" s="15" t="s">
        <v>6535</v>
      </c>
      <c r="K361" s="15" t="s">
        <v>4797</v>
      </c>
      <c r="L361" s="17" t="s">
        <v>6536</v>
      </c>
      <c r="M361" s="17" t="s">
        <v>3809</v>
      </c>
      <c r="N361" s="17" t="s">
        <v>5682</v>
      </c>
      <c r="O361" s="17" t="s">
        <v>5055</v>
      </c>
    </row>
    <row r="362" spans="1:15" x14ac:dyDescent="0.2">
      <c r="A362" s="12">
        <v>1361</v>
      </c>
      <c r="B362" s="13" t="s">
        <v>6537</v>
      </c>
      <c r="C362" s="13" t="s">
        <v>6538</v>
      </c>
      <c r="D362" s="14" t="s">
        <v>5017</v>
      </c>
      <c r="E362" s="13" t="s">
        <v>5037</v>
      </c>
      <c r="F362" s="16">
        <v>3</v>
      </c>
      <c r="G362" s="14">
        <v>3.01</v>
      </c>
      <c r="H362" s="14" t="s">
        <v>5051</v>
      </c>
      <c r="I362" s="14"/>
      <c r="J362" s="15" t="s">
        <v>6539</v>
      </c>
      <c r="K362" s="15" t="s">
        <v>5664</v>
      </c>
      <c r="L362" s="17" t="s">
        <v>6540</v>
      </c>
      <c r="M362" s="17" t="s">
        <v>5665</v>
      </c>
      <c r="N362" s="17" t="s">
        <v>6541</v>
      </c>
      <c r="O362" s="17" t="s">
        <v>5055</v>
      </c>
    </row>
    <row r="363" spans="1:15" x14ac:dyDescent="0.2">
      <c r="A363" s="12">
        <v>1362</v>
      </c>
      <c r="B363" s="13" t="s">
        <v>6542</v>
      </c>
      <c r="C363" s="13" t="s">
        <v>6543</v>
      </c>
      <c r="D363" s="14" t="s">
        <v>5017</v>
      </c>
      <c r="E363" s="13" t="s">
        <v>5037</v>
      </c>
      <c r="F363" s="16">
        <v>3</v>
      </c>
      <c r="G363" s="14">
        <v>3.01</v>
      </c>
      <c r="H363" s="14" t="s">
        <v>5051</v>
      </c>
      <c r="I363" s="14"/>
      <c r="J363" s="15" t="s">
        <v>2769</v>
      </c>
      <c r="K363" s="15" t="s">
        <v>3178</v>
      </c>
      <c r="L363" s="17" t="s">
        <v>6544</v>
      </c>
      <c r="M363" s="17" t="s">
        <v>377</v>
      </c>
      <c r="N363" s="17" t="s">
        <v>6545</v>
      </c>
      <c r="O363" s="17" t="s">
        <v>5055</v>
      </c>
    </row>
    <row r="364" spans="1:15" x14ac:dyDescent="0.2">
      <c r="A364" s="12">
        <v>1363</v>
      </c>
      <c r="B364" s="13" t="s">
        <v>6546</v>
      </c>
      <c r="C364" s="13" t="s">
        <v>6547</v>
      </c>
      <c r="D364" s="14" t="s">
        <v>5017</v>
      </c>
      <c r="E364" s="13" t="s">
        <v>5031</v>
      </c>
      <c r="F364" s="16">
        <v>3</v>
      </c>
      <c r="G364" s="14">
        <v>3.01</v>
      </c>
      <c r="H364" s="14" t="s">
        <v>5051</v>
      </c>
      <c r="I364" s="14"/>
      <c r="J364" s="15" t="s">
        <v>6548</v>
      </c>
      <c r="K364" s="15" t="s">
        <v>2633</v>
      </c>
      <c r="L364" s="17" t="s">
        <v>6549</v>
      </c>
      <c r="M364" s="17" t="s">
        <v>666</v>
      </c>
      <c r="N364" s="17" t="s">
        <v>6550</v>
      </c>
      <c r="O364" s="17" t="s">
        <v>5055</v>
      </c>
    </row>
    <row r="365" spans="1:15" x14ac:dyDescent="0.2">
      <c r="A365" s="12">
        <v>1364</v>
      </c>
      <c r="B365" s="13" t="s">
        <v>6200</v>
      </c>
      <c r="C365" s="13" t="s">
        <v>6551</v>
      </c>
      <c r="D365" s="14" t="s">
        <v>5017</v>
      </c>
      <c r="E365" s="13" t="s">
        <v>5031</v>
      </c>
      <c r="F365" s="16">
        <v>3</v>
      </c>
      <c r="G365" s="14">
        <v>3.01</v>
      </c>
      <c r="H365" s="14" t="s">
        <v>5051</v>
      </c>
      <c r="I365" s="14"/>
      <c r="J365" s="15" t="s">
        <v>2840</v>
      </c>
      <c r="K365" s="15" t="s">
        <v>2622</v>
      </c>
      <c r="L365" s="17" t="s">
        <v>6202</v>
      </c>
      <c r="M365" s="17" t="s">
        <v>5800</v>
      </c>
      <c r="N365" s="17" t="s">
        <v>6552</v>
      </c>
      <c r="O365" s="17" t="s">
        <v>5055</v>
      </c>
    </row>
    <row r="366" spans="1:15" x14ac:dyDescent="0.2">
      <c r="A366" s="12">
        <v>1365</v>
      </c>
      <c r="B366" s="13" t="s">
        <v>6553</v>
      </c>
      <c r="C366" s="13" t="s">
        <v>6554</v>
      </c>
      <c r="D366" s="14" t="s">
        <v>5017</v>
      </c>
      <c r="E366" s="13" t="s">
        <v>5031</v>
      </c>
      <c r="F366" s="16">
        <v>3</v>
      </c>
      <c r="G366" s="14">
        <v>3.01</v>
      </c>
      <c r="H366" s="14" t="s">
        <v>5051</v>
      </c>
      <c r="I366" s="14"/>
      <c r="J366" s="15" t="s">
        <v>2735</v>
      </c>
      <c r="K366" s="15" t="s">
        <v>3093</v>
      </c>
      <c r="L366" s="17" t="s">
        <v>6555</v>
      </c>
      <c r="M366" s="17" t="s">
        <v>6556</v>
      </c>
      <c r="N366" s="17" t="s">
        <v>6557</v>
      </c>
      <c r="O366" s="17" t="s">
        <v>5055</v>
      </c>
    </row>
    <row r="367" spans="1:15" x14ac:dyDescent="0.2">
      <c r="A367" s="12">
        <v>1366</v>
      </c>
      <c r="B367" s="13" t="s">
        <v>6558</v>
      </c>
      <c r="C367" s="13" t="s">
        <v>6559</v>
      </c>
      <c r="D367" s="14" t="s">
        <v>5017</v>
      </c>
      <c r="E367" s="13" t="s">
        <v>5031</v>
      </c>
      <c r="F367" s="16">
        <v>3</v>
      </c>
      <c r="G367" s="14">
        <v>3.01</v>
      </c>
      <c r="H367" s="14" t="s">
        <v>5051</v>
      </c>
      <c r="I367" s="14"/>
      <c r="J367" s="15" t="s">
        <v>3014</v>
      </c>
      <c r="K367" s="15" t="s">
        <v>2770</v>
      </c>
      <c r="L367" s="17" t="s">
        <v>6560</v>
      </c>
      <c r="M367" s="17" t="s">
        <v>372</v>
      </c>
      <c r="N367" s="17" t="s">
        <v>6561</v>
      </c>
      <c r="O367" s="17" t="s">
        <v>5055</v>
      </c>
    </row>
    <row r="368" spans="1:15" x14ac:dyDescent="0.2">
      <c r="A368" s="12">
        <v>1367</v>
      </c>
      <c r="B368" s="13" t="s">
        <v>6562</v>
      </c>
      <c r="C368" s="13" t="s">
        <v>6563</v>
      </c>
      <c r="D368" s="14" t="s">
        <v>5017</v>
      </c>
      <c r="E368" s="13" t="s">
        <v>5031</v>
      </c>
      <c r="F368" s="16">
        <v>3</v>
      </c>
      <c r="G368" s="14">
        <v>3.01</v>
      </c>
      <c r="H368" s="14" t="s">
        <v>5051</v>
      </c>
      <c r="I368" s="14"/>
      <c r="J368" s="15" t="s">
        <v>2649</v>
      </c>
      <c r="K368" s="15" t="s">
        <v>6564</v>
      </c>
      <c r="L368" s="17" t="s">
        <v>49</v>
      </c>
      <c r="M368" s="17" t="s">
        <v>6565</v>
      </c>
      <c r="N368" s="17" t="s">
        <v>5152</v>
      </c>
      <c r="O368" s="17" t="s">
        <v>5055</v>
      </c>
    </row>
    <row r="369" spans="1:15" x14ac:dyDescent="0.2">
      <c r="A369" s="12">
        <v>1368</v>
      </c>
      <c r="B369" s="13"/>
      <c r="C369" s="13"/>
      <c r="D369" s="14"/>
      <c r="E369" s="13" t="s">
        <v>10013</v>
      </c>
      <c r="F369" s="16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>
        <v>1369</v>
      </c>
      <c r="B370" s="13" t="s">
        <v>6566</v>
      </c>
      <c r="C370" s="13" t="s">
        <v>6567</v>
      </c>
      <c r="D370" s="14" t="s">
        <v>5017</v>
      </c>
      <c r="E370" s="13" t="s">
        <v>5031</v>
      </c>
      <c r="F370" s="16">
        <v>3</v>
      </c>
      <c r="G370" s="14">
        <v>3.01</v>
      </c>
      <c r="H370" s="14" t="s">
        <v>5051</v>
      </c>
      <c r="I370" s="14"/>
      <c r="J370" s="15" t="s">
        <v>3006</v>
      </c>
      <c r="K370" s="15" t="s">
        <v>2806</v>
      </c>
      <c r="L370" s="17" t="s">
        <v>60</v>
      </c>
      <c r="M370" s="17" t="s">
        <v>462</v>
      </c>
      <c r="N370" s="17" t="s">
        <v>6568</v>
      </c>
      <c r="O370" s="17" t="s">
        <v>5055</v>
      </c>
    </row>
    <row r="371" spans="1:15" x14ac:dyDescent="0.2">
      <c r="A371" s="12">
        <v>1370</v>
      </c>
      <c r="B371" s="13" t="s">
        <v>6569</v>
      </c>
      <c r="C371" s="13" t="s">
        <v>6570</v>
      </c>
      <c r="D371" s="14" t="s">
        <v>5017</v>
      </c>
      <c r="E371" s="13" t="s">
        <v>5031</v>
      </c>
      <c r="F371" s="16">
        <v>3</v>
      </c>
      <c r="G371" s="14">
        <v>3.01</v>
      </c>
      <c r="H371" s="14" t="s">
        <v>5051</v>
      </c>
      <c r="I371" s="14"/>
      <c r="J371" s="15" t="s">
        <v>6571</v>
      </c>
      <c r="K371" s="15" t="s">
        <v>6572</v>
      </c>
      <c r="L371" s="17" t="s">
        <v>6573</v>
      </c>
      <c r="M371" s="17" t="s">
        <v>6574</v>
      </c>
      <c r="N371" s="17" t="s">
        <v>6123</v>
      </c>
      <c r="O371" s="17" t="s">
        <v>5055</v>
      </c>
    </row>
    <row r="372" spans="1:15" x14ac:dyDescent="0.2">
      <c r="A372" s="12">
        <v>1371</v>
      </c>
      <c r="B372" s="13" t="s">
        <v>6575</v>
      </c>
      <c r="C372" s="13" t="s">
        <v>6576</v>
      </c>
      <c r="D372" s="14" t="s">
        <v>5017</v>
      </c>
      <c r="E372" s="13" t="s">
        <v>5031</v>
      </c>
      <c r="F372" s="16">
        <v>3</v>
      </c>
      <c r="G372" s="14">
        <v>3.01</v>
      </c>
      <c r="H372" s="14" t="s">
        <v>5051</v>
      </c>
      <c r="I372" s="14"/>
      <c r="J372" s="15" t="s">
        <v>6577</v>
      </c>
      <c r="K372" s="15" t="s">
        <v>6578</v>
      </c>
      <c r="L372" s="17" t="s">
        <v>6579</v>
      </c>
      <c r="M372" s="17" t="s">
        <v>6580</v>
      </c>
      <c r="N372" s="17" t="s">
        <v>6581</v>
      </c>
      <c r="O372" s="17" t="s">
        <v>5055</v>
      </c>
    </row>
    <row r="373" spans="1:15" x14ac:dyDescent="0.2">
      <c r="A373" s="12">
        <v>1372</v>
      </c>
      <c r="B373" s="13" t="s">
        <v>5097</v>
      </c>
      <c r="C373" s="13" t="s">
        <v>6582</v>
      </c>
      <c r="D373" s="14" t="s">
        <v>5017</v>
      </c>
      <c r="E373" s="13" t="s">
        <v>5031</v>
      </c>
      <c r="F373" s="16">
        <v>3</v>
      </c>
      <c r="G373" s="14">
        <v>3.01</v>
      </c>
      <c r="H373" s="14" t="s">
        <v>5051</v>
      </c>
      <c r="I373" s="14"/>
      <c r="J373" s="15" t="s">
        <v>3038</v>
      </c>
      <c r="K373" s="15" t="s">
        <v>6583</v>
      </c>
      <c r="L373" s="17" t="s">
        <v>5099</v>
      </c>
      <c r="M373" s="17" t="s">
        <v>6584</v>
      </c>
      <c r="N373" s="17" t="s">
        <v>6585</v>
      </c>
      <c r="O373" s="17" t="s">
        <v>5055</v>
      </c>
    </row>
    <row r="374" spans="1:15" x14ac:dyDescent="0.2">
      <c r="A374" s="12">
        <v>1373</v>
      </c>
      <c r="B374" s="13" t="s">
        <v>6586</v>
      </c>
      <c r="C374" s="13" t="s">
        <v>6587</v>
      </c>
      <c r="D374" s="14" t="s">
        <v>5017</v>
      </c>
      <c r="E374" s="13" t="s">
        <v>5031</v>
      </c>
      <c r="F374" s="16">
        <v>3</v>
      </c>
      <c r="G374" s="14">
        <v>3.01</v>
      </c>
      <c r="H374" s="14" t="s">
        <v>5325</v>
      </c>
      <c r="I374" s="14"/>
      <c r="J374" s="15" t="s">
        <v>4936</v>
      </c>
      <c r="K374" s="15" t="s">
        <v>3171</v>
      </c>
      <c r="L374" s="17" t="s">
        <v>3948</v>
      </c>
      <c r="M374" s="17" t="s">
        <v>184</v>
      </c>
      <c r="N374" s="17" t="s">
        <v>6588</v>
      </c>
      <c r="O374" s="17" t="s">
        <v>5055</v>
      </c>
    </row>
    <row r="375" spans="1:15" x14ac:dyDescent="0.2">
      <c r="A375" s="12">
        <v>1374</v>
      </c>
      <c r="B375" s="13" t="s">
        <v>6120</v>
      </c>
      <c r="C375" s="13" t="s">
        <v>6589</v>
      </c>
      <c r="D375" s="14" t="s">
        <v>5017</v>
      </c>
      <c r="E375" s="13" t="s">
        <v>5031</v>
      </c>
      <c r="F375" s="16">
        <v>3</v>
      </c>
      <c r="G375" s="14">
        <v>3.01</v>
      </c>
      <c r="H375" s="14" t="s">
        <v>5051</v>
      </c>
      <c r="I375" s="14"/>
      <c r="J375" s="15" t="s">
        <v>2932</v>
      </c>
      <c r="K375" s="15" t="s">
        <v>2645</v>
      </c>
      <c r="L375" s="17" t="s">
        <v>5621</v>
      </c>
      <c r="M375" s="17" t="s">
        <v>5111</v>
      </c>
      <c r="N375" s="17" t="s">
        <v>6590</v>
      </c>
      <c r="O375" s="17" t="s">
        <v>5055</v>
      </c>
    </row>
    <row r="376" spans="1:15" x14ac:dyDescent="0.2">
      <c r="A376" s="12">
        <v>1375</v>
      </c>
      <c r="B376" s="13" t="s">
        <v>6591</v>
      </c>
      <c r="C376" s="13" t="s">
        <v>6592</v>
      </c>
      <c r="D376" s="14" t="s">
        <v>5017</v>
      </c>
      <c r="E376" s="13" t="s">
        <v>5031</v>
      </c>
      <c r="F376" s="16">
        <v>3</v>
      </c>
      <c r="G376" s="14">
        <v>3.01</v>
      </c>
      <c r="H376" s="14" t="s">
        <v>5051</v>
      </c>
      <c r="I376" s="14"/>
      <c r="J376" s="15" t="s">
        <v>6593</v>
      </c>
      <c r="K376" s="15" t="s">
        <v>6594</v>
      </c>
      <c r="L376" s="17" t="s">
        <v>6595</v>
      </c>
      <c r="M376" s="17" t="s">
        <v>6596</v>
      </c>
      <c r="N376" s="17" t="s">
        <v>6597</v>
      </c>
      <c r="O376" s="17" t="s">
        <v>5055</v>
      </c>
    </row>
    <row r="377" spans="1:15" x14ac:dyDescent="0.2">
      <c r="A377" s="12">
        <v>1376</v>
      </c>
      <c r="B377" s="13" t="s">
        <v>6598</v>
      </c>
      <c r="C377" s="13" t="s">
        <v>6599</v>
      </c>
      <c r="D377" s="14" t="s">
        <v>5017</v>
      </c>
      <c r="E377" s="13" t="s">
        <v>5031</v>
      </c>
      <c r="F377" s="16">
        <v>3</v>
      </c>
      <c r="G377" s="14">
        <v>3.01</v>
      </c>
      <c r="H377" s="14" t="s">
        <v>5051</v>
      </c>
      <c r="I377" s="14"/>
      <c r="J377" s="15" t="s">
        <v>6600</v>
      </c>
      <c r="K377" s="15" t="s">
        <v>6601</v>
      </c>
      <c r="L377" s="17" t="s">
        <v>6602</v>
      </c>
      <c r="M377" s="17" t="s">
        <v>6603</v>
      </c>
      <c r="N377" s="17" t="s">
        <v>6604</v>
      </c>
      <c r="O377" s="17" t="s">
        <v>5055</v>
      </c>
    </row>
    <row r="378" spans="1:15" x14ac:dyDescent="0.2">
      <c r="A378" s="12">
        <v>1377</v>
      </c>
      <c r="B378" s="13" t="s">
        <v>5101</v>
      </c>
      <c r="C378" s="13" t="s">
        <v>6605</v>
      </c>
      <c r="D378" s="14" t="s">
        <v>5017</v>
      </c>
      <c r="E378" s="13" t="s">
        <v>5031</v>
      </c>
      <c r="F378" s="16">
        <v>3</v>
      </c>
      <c r="G378" s="14">
        <v>3.01</v>
      </c>
      <c r="H378" s="14" t="s">
        <v>5325</v>
      </c>
      <c r="I378" s="14"/>
      <c r="J378" s="15" t="s">
        <v>3130</v>
      </c>
      <c r="K378" s="15" t="s">
        <v>2817</v>
      </c>
      <c r="L378" s="17" t="s">
        <v>147</v>
      </c>
      <c r="M378" s="17" t="s">
        <v>92</v>
      </c>
      <c r="N378" s="17" t="s">
        <v>5846</v>
      </c>
      <c r="O378" s="17" t="s">
        <v>5055</v>
      </c>
    </row>
    <row r="379" spans="1:15" x14ac:dyDescent="0.2">
      <c r="A379" s="12">
        <v>1378</v>
      </c>
      <c r="B379" s="13" t="s">
        <v>5806</v>
      </c>
      <c r="C379" s="13" t="s">
        <v>6606</v>
      </c>
      <c r="D379" s="14" t="s">
        <v>5017</v>
      </c>
      <c r="E379" s="13" t="s">
        <v>5031</v>
      </c>
      <c r="F379" s="16">
        <v>3</v>
      </c>
      <c r="G379" s="14">
        <v>3.01</v>
      </c>
      <c r="H379" s="14" t="s">
        <v>5051</v>
      </c>
      <c r="I379" s="14"/>
      <c r="J379" s="15" t="s">
        <v>2917</v>
      </c>
      <c r="K379" s="15" t="s">
        <v>3056</v>
      </c>
      <c r="L379" s="17" t="s">
        <v>5709</v>
      </c>
      <c r="M379" s="17" t="s">
        <v>248</v>
      </c>
      <c r="N379" s="17" t="s">
        <v>6607</v>
      </c>
      <c r="O379" s="17" t="s">
        <v>5055</v>
      </c>
    </row>
    <row r="380" spans="1:15" x14ac:dyDescent="0.2">
      <c r="A380" s="12">
        <v>1379</v>
      </c>
      <c r="B380" s="13" t="s">
        <v>6608</v>
      </c>
      <c r="C380" s="13" t="s">
        <v>5136</v>
      </c>
      <c r="D380" s="14" t="s">
        <v>5017</v>
      </c>
      <c r="E380" s="13" t="s">
        <v>5031</v>
      </c>
      <c r="F380" s="16">
        <v>3</v>
      </c>
      <c r="G380" s="14">
        <v>3.01</v>
      </c>
      <c r="H380" s="14" t="s">
        <v>5051</v>
      </c>
      <c r="I380" s="14"/>
      <c r="J380" s="15" t="s">
        <v>4792</v>
      </c>
      <c r="K380" s="15" t="s">
        <v>2709</v>
      </c>
      <c r="L380" s="17" t="s">
        <v>3804</v>
      </c>
      <c r="M380" s="17" t="s">
        <v>325</v>
      </c>
      <c r="N380" s="17" t="s">
        <v>6590</v>
      </c>
      <c r="O380" s="17" t="s">
        <v>5055</v>
      </c>
    </row>
    <row r="381" spans="1:15" x14ac:dyDescent="0.2">
      <c r="A381" s="12">
        <v>1380</v>
      </c>
      <c r="B381" s="13" t="s">
        <v>6609</v>
      </c>
      <c r="C381" s="13" t="s">
        <v>6610</v>
      </c>
      <c r="D381" s="14" t="s">
        <v>5017</v>
      </c>
      <c r="E381" s="13" t="s">
        <v>5031</v>
      </c>
      <c r="F381" s="16">
        <v>3</v>
      </c>
      <c r="G381" s="14">
        <v>3.01</v>
      </c>
      <c r="H381" s="14" t="s">
        <v>5051</v>
      </c>
      <c r="I381" s="14"/>
      <c r="J381" s="15" t="s">
        <v>6611</v>
      </c>
      <c r="K381" s="15" t="s">
        <v>2957</v>
      </c>
      <c r="L381" s="17" t="s">
        <v>6612</v>
      </c>
      <c r="M381" s="17" t="s">
        <v>61</v>
      </c>
      <c r="N381" s="17" t="s">
        <v>5886</v>
      </c>
      <c r="O381" s="17" t="s">
        <v>5055</v>
      </c>
    </row>
    <row r="382" spans="1:15" x14ac:dyDescent="0.2">
      <c r="A382" s="12">
        <v>1381</v>
      </c>
      <c r="B382" s="13" t="s">
        <v>6613</v>
      </c>
      <c r="C382" s="13" t="s">
        <v>6614</v>
      </c>
      <c r="D382" s="14" t="s">
        <v>5017</v>
      </c>
      <c r="E382" s="13" t="s">
        <v>5031</v>
      </c>
      <c r="F382" s="16">
        <v>3</v>
      </c>
      <c r="G382" s="14">
        <v>3.01</v>
      </c>
      <c r="H382" s="14" t="s">
        <v>5051</v>
      </c>
      <c r="I382" s="14"/>
      <c r="J382" s="15" t="s">
        <v>2688</v>
      </c>
      <c r="K382" s="15" t="s">
        <v>2756</v>
      </c>
      <c r="L382" s="17" t="s">
        <v>173</v>
      </c>
      <c r="M382" s="17" t="s">
        <v>6615</v>
      </c>
      <c r="N382" s="17" t="s">
        <v>5060</v>
      </c>
      <c r="O382" s="17" t="s">
        <v>5055</v>
      </c>
    </row>
    <row r="383" spans="1:15" x14ac:dyDescent="0.2">
      <c r="A383" s="12">
        <v>1382</v>
      </c>
      <c r="B383" s="13" t="s">
        <v>5121</v>
      </c>
      <c r="C383" s="13" t="s">
        <v>6616</v>
      </c>
      <c r="D383" s="14" t="s">
        <v>5017</v>
      </c>
      <c r="E383" s="13" t="s">
        <v>5031</v>
      </c>
      <c r="F383" s="16">
        <v>3</v>
      </c>
      <c r="G383" s="14">
        <v>3.01</v>
      </c>
      <c r="H383" s="14" t="s">
        <v>5051</v>
      </c>
      <c r="I383" s="14"/>
      <c r="J383" s="15" t="s">
        <v>5123</v>
      </c>
      <c r="K383" s="15" t="s">
        <v>2624</v>
      </c>
      <c r="L383" s="17" t="s">
        <v>5125</v>
      </c>
      <c r="M383" s="17" t="s">
        <v>47</v>
      </c>
      <c r="N383" s="17" t="s">
        <v>6617</v>
      </c>
      <c r="O383" s="17" t="s">
        <v>5055</v>
      </c>
    </row>
    <row r="384" spans="1:15" x14ac:dyDescent="0.2">
      <c r="A384" s="12">
        <v>1383</v>
      </c>
      <c r="B384" s="13" t="s">
        <v>6618</v>
      </c>
      <c r="C384" s="13" t="s">
        <v>6619</v>
      </c>
      <c r="D384" s="14" t="s">
        <v>5017</v>
      </c>
      <c r="E384" s="13" t="s">
        <v>5031</v>
      </c>
      <c r="F384" s="16">
        <v>3</v>
      </c>
      <c r="G384" s="14">
        <v>3.01</v>
      </c>
      <c r="H384" s="14" t="s">
        <v>5051</v>
      </c>
      <c r="I384" s="14"/>
      <c r="J384" s="15" t="s">
        <v>3158</v>
      </c>
      <c r="K384" s="15" t="s">
        <v>2855</v>
      </c>
      <c r="L384" s="17" t="s">
        <v>328</v>
      </c>
      <c r="M384" s="17" t="s">
        <v>212</v>
      </c>
      <c r="N384" s="17" t="s">
        <v>6620</v>
      </c>
      <c r="O384" s="17" t="s">
        <v>5055</v>
      </c>
    </row>
    <row r="385" spans="1:15" x14ac:dyDescent="0.2">
      <c r="A385" s="12">
        <v>1384</v>
      </c>
      <c r="B385" s="13" t="s">
        <v>6621</v>
      </c>
      <c r="C385" s="13" t="s">
        <v>6622</v>
      </c>
      <c r="D385" s="14" t="s">
        <v>5017</v>
      </c>
      <c r="E385" s="13" t="s">
        <v>5031</v>
      </c>
      <c r="F385" s="16">
        <v>3</v>
      </c>
      <c r="G385" s="14">
        <v>3.01</v>
      </c>
      <c r="H385" s="14" t="s">
        <v>5051</v>
      </c>
      <c r="I385" s="14"/>
      <c r="J385" s="15" t="s">
        <v>2931</v>
      </c>
      <c r="K385" s="15" t="s">
        <v>2855</v>
      </c>
      <c r="L385" s="17" t="s">
        <v>256</v>
      </c>
      <c r="M385" s="17" t="s">
        <v>212</v>
      </c>
      <c r="N385" s="17" t="s">
        <v>6623</v>
      </c>
      <c r="O385" s="17" t="s">
        <v>5055</v>
      </c>
    </row>
    <row r="386" spans="1:15" x14ac:dyDescent="0.2">
      <c r="A386" s="12">
        <v>1385</v>
      </c>
      <c r="B386" s="13" t="s">
        <v>5566</v>
      </c>
      <c r="C386" s="13" t="s">
        <v>6624</v>
      </c>
      <c r="D386" s="14" t="s">
        <v>5017</v>
      </c>
      <c r="E386" s="13" t="s">
        <v>5031</v>
      </c>
      <c r="F386" s="16">
        <v>3</v>
      </c>
      <c r="G386" s="14">
        <v>3.01</v>
      </c>
      <c r="H386" s="14" t="s">
        <v>5051</v>
      </c>
      <c r="I386" s="14"/>
      <c r="J386" s="15" t="s">
        <v>2767</v>
      </c>
      <c r="K386" s="15" t="s">
        <v>3103</v>
      </c>
      <c r="L386" s="17" t="s">
        <v>104</v>
      </c>
      <c r="M386" s="17" t="s">
        <v>157</v>
      </c>
      <c r="N386" s="17" t="s">
        <v>5966</v>
      </c>
      <c r="O386" s="17" t="s">
        <v>5055</v>
      </c>
    </row>
    <row r="387" spans="1:15" x14ac:dyDescent="0.2">
      <c r="A387" s="12">
        <v>1386</v>
      </c>
      <c r="B387" s="13" t="s">
        <v>6625</v>
      </c>
      <c r="C387" s="13" t="s">
        <v>6626</v>
      </c>
      <c r="D387" s="14" t="s">
        <v>5017</v>
      </c>
      <c r="E387" s="13" t="s">
        <v>5031</v>
      </c>
      <c r="F387" s="16">
        <v>2</v>
      </c>
      <c r="G387" s="14">
        <v>3.01</v>
      </c>
      <c r="H387" s="14" t="s">
        <v>5051</v>
      </c>
      <c r="I387" s="14"/>
      <c r="J387" s="15" t="s">
        <v>6627</v>
      </c>
      <c r="K387" s="15" t="s">
        <v>2750</v>
      </c>
      <c r="L387" s="17" t="s">
        <v>6628</v>
      </c>
      <c r="M387" s="17" t="s">
        <v>5354</v>
      </c>
      <c r="N387" s="17" t="s">
        <v>6629</v>
      </c>
      <c r="O387" s="17" t="s">
        <v>5055</v>
      </c>
    </row>
    <row r="388" spans="1:15" x14ac:dyDescent="0.2">
      <c r="A388" s="12">
        <v>1387</v>
      </c>
      <c r="B388" s="13" t="s">
        <v>6630</v>
      </c>
      <c r="C388" s="13" t="s">
        <v>6631</v>
      </c>
      <c r="D388" s="14" t="s">
        <v>5017</v>
      </c>
      <c r="E388" s="13" t="s">
        <v>5031</v>
      </c>
      <c r="F388" s="16">
        <v>2</v>
      </c>
      <c r="G388" s="14">
        <v>3.01</v>
      </c>
      <c r="H388" s="14" t="s">
        <v>5051</v>
      </c>
      <c r="I388" s="14"/>
      <c r="J388" s="15" t="s">
        <v>2728</v>
      </c>
      <c r="K388" s="15" t="s">
        <v>6632</v>
      </c>
      <c r="L388" s="17" t="s">
        <v>216</v>
      </c>
      <c r="M388" s="17" t="s">
        <v>6633</v>
      </c>
      <c r="N388" s="17" t="s">
        <v>5380</v>
      </c>
      <c r="O388" s="17" t="s">
        <v>5055</v>
      </c>
    </row>
    <row r="389" spans="1:15" x14ac:dyDescent="0.2">
      <c r="A389" s="12">
        <v>1388</v>
      </c>
      <c r="B389" s="13" t="s">
        <v>6634</v>
      </c>
      <c r="C389" s="13" t="s">
        <v>6635</v>
      </c>
      <c r="D389" s="14" t="s">
        <v>5017</v>
      </c>
      <c r="E389" s="13" t="s">
        <v>5031</v>
      </c>
      <c r="F389" s="16">
        <v>2</v>
      </c>
      <c r="G389" s="14">
        <v>3.01</v>
      </c>
      <c r="H389" s="14" t="s">
        <v>5051</v>
      </c>
      <c r="I389" s="14"/>
      <c r="J389" s="15" t="s">
        <v>6636</v>
      </c>
      <c r="K389" s="15" t="s">
        <v>2742</v>
      </c>
      <c r="L389" s="17" t="s">
        <v>6637</v>
      </c>
      <c r="M389" s="17" t="s">
        <v>178</v>
      </c>
      <c r="N389" s="17" t="s">
        <v>6638</v>
      </c>
      <c r="O389" s="17" t="s">
        <v>5055</v>
      </c>
    </row>
    <row r="390" spans="1:15" x14ac:dyDescent="0.2">
      <c r="A390" s="12">
        <v>1389</v>
      </c>
      <c r="B390" s="13" t="s">
        <v>6639</v>
      </c>
      <c r="C390" s="13" t="s">
        <v>6640</v>
      </c>
      <c r="D390" s="14" t="s">
        <v>5017</v>
      </c>
      <c r="E390" s="13" t="s">
        <v>5031</v>
      </c>
      <c r="F390" s="16">
        <v>2</v>
      </c>
      <c r="G390" s="14">
        <v>3.01</v>
      </c>
      <c r="H390" s="14" t="s">
        <v>5051</v>
      </c>
      <c r="I390" s="14"/>
      <c r="J390" s="15" t="s">
        <v>2661</v>
      </c>
      <c r="K390" s="15" t="s">
        <v>3270</v>
      </c>
      <c r="L390" s="17" t="s">
        <v>5361</v>
      </c>
      <c r="M390" s="17" t="s">
        <v>220</v>
      </c>
      <c r="N390" s="17" t="s">
        <v>5689</v>
      </c>
      <c r="O390" s="17" t="s">
        <v>5055</v>
      </c>
    </row>
    <row r="391" spans="1:15" x14ac:dyDescent="0.2">
      <c r="A391" s="12">
        <v>1390</v>
      </c>
      <c r="B391" s="13" t="s">
        <v>6641</v>
      </c>
      <c r="C391" s="13" t="s">
        <v>6642</v>
      </c>
      <c r="D391" s="14" t="s">
        <v>5017</v>
      </c>
      <c r="E391" s="13" t="s">
        <v>5031</v>
      </c>
      <c r="F391" s="16">
        <v>2</v>
      </c>
      <c r="G391" s="14">
        <v>3.01</v>
      </c>
      <c r="H391" s="14" t="s">
        <v>5051</v>
      </c>
      <c r="I391" s="14"/>
      <c r="J391" s="15" t="s">
        <v>6643</v>
      </c>
      <c r="K391" s="15" t="s">
        <v>2622</v>
      </c>
      <c r="L391" s="17" t="s">
        <v>6644</v>
      </c>
      <c r="M391" s="17" t="s">
        <v>5800</v>
      </c>
      <c r="N391" s="17" t="s">
        <v>6502</v>
      </c>
      <c r="O391" s="17" t="s">
        <v>5055</v>
      </c>
    </row>
    <row r="392" spans="1:15" x14ac:dyDescent="0.2">
      <c r="A392" s="12">
        <v>1391</v>
      </c>
      <c r="B392" s="13" t="s">
        <v>6645</v>
      </c>
      <c r="C392" s="13" t="s">
        <v>6646</v>
      </c>
      <c r="D392" s="14" t="s">
        <v>5017</v>
      </c>
      <c r="E392" s="13" t="s">
        <v>5031</v>
      </c>
      <c r="F392" s="16">
        <v>2</v>
      </c>
      <c r="G392" s="14">
        <v>3.01</v>
      </c>
      <c r="H392" s="14" t="s">
        <v>5051</v>
      </c>
      <c r="I392" s="14"/>
      <c r="J392" s="15" t="s">
        <v>3035</v>
      </c>
      <c r="K392" s="15" t="s">
        <v>2633</v>
      </c>
      <c r="L392" s="17" t="s">
        <v>106</v>
      </c>
      <c r="M392" s="17" t="s">
        <v>666</v>
      </c>
      <c r="N392" s="17" t="s">
        <v>6647</v>
      </c>
      <c r="O392" s="17" t="s">
        <v>5055</v>
      </c>
    </row>
    <row r="393" spans="1:15" x14ac:dyDescent="0.2">
      <c r="A393" s="12">
        <v>1392</v>
      </c>
      <c r="B393" s="13" t="s">
        <v>6648</v>
      </c>
      <c r="C393" s="13" t="s">
        <v>6649</v>
      </c>
      <c r="D393" s="14" t="s">
        <v>5017</v>
      </c>
      <c r="E393" s="13" t="s">
        <v>5031</v>
      </c>
      <c r="F393" s="16">
        <v>2</v>
      </c>
      <c r="G393" s="14">
        <v>3.01</v>
      </c>
      <c r="H393" s="14" t="s">
        <v>5051</v>
      </c>
      <c r="I393" s="14"/>
      <c r="J393" s="15" t="s">
        <v>6650</v>
      </c>
      <c r="K393" s="15" t="s">
        <v>3126</v>
      </c>
      <c r="L393" s="17" t="s">
        <v>6651</v>
      </c>
      <c r="M393" s="17" t="s">
        <v>100</v>
      </c>
      <c r="N393" s="17" t="s">
        <v>6652</v>
      </c>
      <c r="O393" s="17" t="s">
        <v>5055</v>
      </c>
    </row>
    <row r="394" spans="1:15" x14ac:dyDescent="0.2">
      <c r="A394" s="12">
        <v>1393</v>
      </c>
      <c r="B394" s="13"/>
      <c r="C394" s="13"/>
      <c r="D394" s="14"/>
      <c r="E394" s="13" t="s">
        <v>10013</v>
      </c>
      <c r="F394" s="16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>
        <v>1394</v>
      </c>
      <c r="B395" s="13" t="s">
        <v>6653</v>
      </c>
      <c r="C395" s="13" t="s">
        <v>6654</v>
      </c>
      <c r="D395" s="14" t="s">
        <v>5017</v>
      </c>
      <c r="E395" s="13" t="s">
        <v>5031</v>
      </c>
      <c r="F395" s="16">
        <v>2</v>
      </c>
      <c r="G395" s="14">
        <v>3.01</v>
      </c>
      <c r="H395" s="14" t="s">
        <v>5051</v>
      </c>
      <c r="I395" s="14"/>
      <c r="J395" s="15" t="s">
        <v>6655</v>
      </c>
      <c r="K395" s="15" t="s">
        <v>2641</v>
      </c>
      <c r="L395" s="17" t="s">
        <v>6656</v>
      </c>
      <c r="M395" s="17" t="s">
        <v>514</v>
      </c>
      <c r="N395" s="17" t="s">
        <v>6657</v>
      </c>
      <c r="O395" s="17" t="s">
        <v>5055</v>
      </c>
    </row>
    <row r="396" spans="1:15" x14ac:dyDescent="0.2">
      <c r="A396" s="12">
        <v>1395</v>
      </c>
      <c r="B396" s="13" t="s">
        <v>6658</v>
      </c>
      <c r="C396" s="13" t="s">
        <v>6659</v>
      </c>
      <c r="D396" s="14" t="s">
        <v>5017</v>
      </c>
      <c r="E396" s="13" t="s">
        <v>5031</v>
      </c>
      <c r="F396" s="16">
        <v>2</v>
      </c>
      <c r="G396" s="14">
        <v>3.01</v>
      </c>
      <c r="H396" s="14" t="s">
        <v>5051</v>
      </c>
      <c r="I396" s="14"/>
      <c r="J396" s="15" t="s">
        <v>2932</v>
      </c>
      <c r="K396" s="15" t="s">
        <v>2961</v>
      </c>
      <c r="L396" s="17" t="s">
        <v>5621</v>
      </c>
      <c r="M396" s="17" t="s">
        <v>102</v>
      </c>
      <c r="N396" s="17" t="s">
        <v>5202</v>
      </c>
      <c r="O396" s="17" t="s">
        <v>5055</v>
      </c>
    </row>
    <row r="397" spans="1:15" x14ac:dyDescent="0.2">
      <c r="A397" s="12">
        <v>1396</v>
      </c>
      <c r="B397" s="13" t="s">
        <v>6660</v>
      </c>
      <c r="C397" s="13" t="s">
        <v>6661</v>
      </c>
      <c r="D397" s="14" t="s">
        <v>5017</v>
      </c>
      <c r="E397" s="13" t="s">
        <v>5031</v>
      </c>
      <c r="F397" s="16">
        <v>2</v>
      </c>
      <c r="G397" s="14">
        <v>3.01</v>
      </c>
      <c r="H397" s="14" t="s">
        <v>5051</v>
      </c>
      <c r="I397" s="14"/>
      <c r="J397" s="15" t="s">
        <v>2669</v>
      </c>
      <c r="K397" s="15" t="s">
        <v>6662</v>
      </c>
      <c r="L397" s="17" t="s">
        <v>5155</v>
      </c>
      <c r="M397" s="17" t="s">
        <v>6663</v>
      </c>
      <c r="N397" s="17" t="s">
        <v>6664</v>
      </c>
      <c r="O397" s="17" t="s">
        <v>5055</v>
      </c>
    </row>
    <row r="398" spans="1:15" x14ac:dyDescent="0.2">
      <c r="A398" s="12">
        <v>1397</v>
      </c>
      <c r="B398" s="13" t="s">
        <v>6660</v>
      </c>
      <c r="C398" s="13" t="s">
        <v>6665</v>
      </c>
      <c r="D398" s="14" t="s">
        <v>5017</v>
      </c>
      <c r="E398" s="13" t="s">
        <v>5031</v>
      </c>
      <c r="F398" s="16">
        <v>2</v>
      </c>
      <c r="G398" s="14">
        <v>3.01</v>
      </c>
      <c r="H398" s="14" t="s">
        <v>5051</v>
      </c>
      <c r="I398" s="14"/>
      <c r="J398" s="15" t="s">
        <v>2669</v>
      </c>
      <c r="K398" s="15" t="s">
        <v>2806</v>
      </c>
      <c r="L398" s="17" t="s">
        <v>5155</v>
      </c>
      <c r="M398" s="17" t="s">
        <v>3845</v>
      </c>
      <c r="N398" s="17" t="s">
        <v>6666</v>
      </c>
      <c r="O398" s="17" t="s">
        <v>5055</v>
      </c>
    </row>
    <row r="399" spans="1:15" x14ac:dyDescent="0.2">
      <c r="A399" s="12">
        <v>1398</v>
      </c>
      <c r="B399" s="13" t="s">
        <v>6667</v>
      </c>
      <c r="C399" s="13" t="s">
        <v>6668</v>
      </c>
      <c r="D399" s="14" t="s">
        <v>5017</v>
      </c>
      <c r="E399" s="13" t="s">
        <v>5031</v>
      </c>
      <c r="F399" s="16">
        <v>2</v>
      </c>
      <c r="G399" s="14">
        <v>3.01</v>
      </c>
      <c r="H399" s="14" t="s">
        <v>5051</v>
      </c>
      <c r="I399" s="14"/>
      <c r="J399" s="15" t="s">
        <v>6669</v>
      </c>
      <c r="K399" s="15" t="s">
        <v>3122</v>
      </c>
      <c r="L399" s="17" t="s">
        <v>6670</v>
      </c>
      <c r="M399" s="17" t="s">
        <v>165</v>
      </c>
      <c r="N399" s="17" t="s">
        <v>6671</v>
      </c>
      <c r="O399" s="17" t="s">
        <v>5055</v>
      </c>
    </row>
    <row r="400" spans="1:15" x14ac:dyDescent="0.2">
      <c r="A400" s="12">
        <v>1399</v>
      </c>
      <c r="B400" s="13" t="s">
        <v>6672</v>
      </c>
      <c r="C400" s="13" t="s">
        <v>6673</v>
      </c>
      <c r="D400" s="14" t="s">
        <v>5017</v>
      </c>
      <c r="E400" s="13" t="s">
        <v>5031</v>
      </c>
      <c r="F400" s="16">
        <v>2</v>
      </c>
      <c r="G400" s="14">
        <v>3.01</v>
      </c>
      <c r="H400" s="14" t="s">
        <v>5051</v>
      </c>
      <c r="I400" s="14"/>
      <c r="J400" s="15" t="s">
        <v>3130</v>
      </c>
      <c r="K400" s="15" t="s">
        <v>2707</v>
      </c>
      <c r="L400" s="17" t="s">
        <v>147</v>
      </c>
      <c r="M400" s="17" t="s">
        <v>80</v>
      </c>
      <c r="N400" s="17" t="s">
        <v>6657</v>
      </c>
      <c r="O400" s="17" t="s">
        <v>5055</v>
      </c>
    </row>
    <row r="401" spans="1:15" x14ac:dyDescent="0.2">
      <c r="A401" s="12">
        <v>1400</v>
      </c>
      <c r="B401" s="13" t="s">
        <v>6672</v>
      </c>
      <c r="C401" s="13" t="s">
        <v>6674</v>
      </c>
      <c r="D401" s="14" t="s">
        <v>5017</v>
      </c>
      <c r="E401" s="13" t="s">
        <v>5031</v>
      </c>
      <c r="F401" s="16">
        <v>2</v>
      </c>
      <c r="G401" s="14">
        <v>3.01</v>
      </c>
      <c r="H401" s="14" t="s">
        <v>5051</v>
      </c>
      <c r="I401" s="14"/>
      <c r="J401" s="15" t="s">
        <v>3130</v>
      </c>
      <c r="K401" s="15" t="s">
        <v>6675</v>
      </c>
      <c r="L401" s="17" t="s">
        <v>147</v>
      </c>
      <c r="M401" s="17" t="s">
        <v>6676</v>
      </c>
      <c r="N401" s="17" t="s">
        <v>5795</v>
      </c>
      <c r="O401" s="17" t="s">
        <v>5055</v>
      </c>
    </row>
    <row r="402" spans="1:15" x14ac:dyDescent="0.2">
      <c r="A402" s="12">
        <v>1401</v>
      </c>
      <c r="B402" s="13" t="s">
        <v>6677</v>
      </c>
      <c r="C402" s="13" t="s">
        <v>6678</v>
      </c>
      <c r="D402" s="14" t="s">
        <v>5017</v>
      </c>
      <c r="E402" s="13" t="s">
        <v>5031</v>
      </c>
      <c r="F402" s="16">
        <v>2</v>
      </c>
      <c r="G402" s="14">
        <v>3.01</v>
      </c>
      <c r="H402" s="14" t="s">
        <v>5051</v>
      </c>
      <c r="I402" s="14"/>
      <c r="J402" s="15" t="s">
        <v>6679</v>
      </c>
      <c r="K402" s="15" t="s">
        <v>2772</v>
      </c>
      <c r="L402" s="17" t="s">
        <v>6680</v>
      </c>
      <c r="M402" s="17" t="s">
        <v>5224</v>
      </c>
      <c r="N402" s="17" t="s">
        <v>6681</v>
      </c>
      <c r="O402" s="17" t="s">
        <v>5055</v>
      </c>
    </row>
    <row r="403" spans="1:15" x14ac:dyDescent="0.2">
      <c r="A403" s="12">
        <v>1402</v>
      </c>
      <c r="B403" s="13"/>
      <c r="C403" s="13"/>
      <c r="D403" s="14"/>
      <c r="E403" s="13" t="s">
        <v>10013</v>
      </c>
      <c r="F403" s="16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>
        <v>1403</v>
      </c>
      <c r="B404" s="13" t="s">
        <v>6682</v>
      </c>
      <c r="C404" s="13" t="s">
        <v>6683</v>
      </c>
      <c r="D404" s="14" t="s">
        <v>5017</v>
      </c>
      <c r="E404" s="13" t="s">
        <v>5031</v>
      </c>
      <c r="F404" s="16">
        <v>2</v>
      </c>
      <c r="G404" s="14">
        <v>3.01</v>
      </c>
      <c r="H404" s="14" t="s">
        <v>5051</v>
      </c>
      <c r="I404" s="14"/>
      <c r="J404" s="15" t="s">
        <v>6684</v>
      </c>
      <c r="K404" s="15" t="s">
        <v>2752</v>
      </c>
      <c r="L404" s="17" t="s">
        <v>6685</v>
      </c>
      <c r="M404" s="17" t="s">
        <v>37</v>
      </c>
      <c r="N404" s="17" t="s">
        <v>6686</v>
      </c>
      <c r="O404" s="17" t="s">
        <v>5055</v>
      </c>
    </row>
    <row r="405" spans="1:15" x14ac:dyDescent="0.2">
      <c r="A405" s="12">
        <v>1404</v>
      </c>
      <c r="B405" s="13" t="s">
        <v>6687</v>
      </c>
      <c r="C405" s="13" t="s">
        <v>6688</v>
      </c>
      <c r="D405" s="14" t="s">
        <v>5017</v>
      </c>
      <c r="E405" s="13" t="s">
        <v>5031</v>
      </c>
      <c r="F405" s="16">
        <v>2</v>
      </c>
      <c r="G405" s="14">
        <v>3.01</v>
      </c>
      <c r="H405" s="14" t="s">
        <v>5051</v>
      </c>
      <c r="I405" s="14"/>
      <c r="J405" s="15" t="s">
        <v>6689</v>
      </c>
      <c r="K405" s="15" t="s">
        <v>2806</v>
      </c>
      <c r="L405" s="17" t="s">
        <v>6690</v>
      </c>
      <c r="M405" s="17" t="s">
        <v>3845</v>
      </c>
      <c r="N405" s="17" t="s">
        <v>6691</v>
      </c>
      <c r="O405" s="17" t="s">
        <v>5055</v>
      </c>
    </row>
    <row r="406" spans="1:15" x14ac:dyDescent="0.2">
      <c r="A406" s="12">
        <v>1405</v>
      </c>
      <c r="B406" s="13" t="s">
        <v>6692</v>
      </c>
      <c r="C406" s="13" t="s">
        <v>6693</v>
      </c>
      <c r="D406" s="14" t="s">
        <v>5017</v>
      </c>
      <c r="E406" s="13" t="s">
        <v>5031</v>
      </c>
      <c r="F406" s="16">
        <v>2</v>
      </c>
      <c r="G406" s="14">
        <v>3.01</v>
      </c>
      <c r="H406" s="14" t="s">
        <v>5051</v>
      </c>
      <c r="I406" s="14"/>
      <c r="J406" s="15" t="s">
        <v>3401</v>
      </c>
      <c r="K406" s="15" t="s">
        <v>6694</v>
      </c>
      <c r="L406" s="17" t="s">
        <v>1098</v>
      </c>
      <c r="M406" s="17" t="s">
        <v>6695</v>
      </c>
      <c r="N406" s="17" t="s">
        <v>6696</v>
      </c>
      <c r="O406" s="17" t="s">
        <v>5055</v>
      </c>
    </row>
    <row r="407" spans="1:15" x14ac:dyDescent="0.2">
      <c r="A407" s="12">
        <v>1406</v>
      </c>
      <c r="B407" s="13" t="s">
        <v>6697</v>
      </c>
      <c r="C407" s="13" t="s">
        <v>6698</v>
      </c>
      <c r="D407" s="14" t="s">
        <v>5017</v>
      </c>
      <c r="E407" s="13" t="s">
        <v>5031</v>
      </c>
      <c r="F407" s="16">
        <v>2</v>
      </c>
      <c r="G407" s="14">
        <v>3.01</v>
      </c>
      <c r="H407" s="14" t="s">
        <v>5051</v>
      </c>
      <c r="I407" s="14"/>
      <c r="J407" s="15" t="s">
        <v>3348</v>
      </c>
      <c r="K407" s="15" t="s">
        <v>6178</v>
      </c>
      <c r="L407" s="17" t="s">
        <v>133</v>
      </c>
      <c r="M407" s="17" t="s">
        <v>5785</v>
      </c>
      <c r="N407" s="17" t="s">
        <v>6699</v>
      </c>
      <c r="O407" s="17" t="s">
        <v>5055</v>
      </c>
    </row>
    <row r="408" spans="1:15" x14ac:dyDescent="0.2">
      <c r="A408" s="12">
        <v>1407</v>
      </c>
      <c r="B408" s="13" t="s">
        <v>6700</v>
      </c>
      <c r="C408" s="13" t="s">
        <v>6701</v>
      </c>
      <c r="D408" s="14" t="s">
        <v>5017</v>
      </c>
      <c r="E408" s="13" t="s">
        <v>5031</v>
      </c>
      <c r="F408" s="16">
        <v>2</v>
      </c>
      <c r="G408" s="14">
        <v>3.01</v>
      </c>
      <c r="H408" s="14" t="s">
        <v>5051</v>
      </c>
      <c r="I408" s="14"/>
      <c r="J408" s="15" t="s">
        <v>6702</v>
      </c>
      <c r="K408" s="15" t="s">
        <v>2804</v>
      </c>
      <c r="L408" s="17" t="s">
        <v>6703</v>
      </c>
      <c r="M408" s="17" t="s">
        <v>171</v>
      </c>
      <c r="N408" s="17" t="s">
        <v>6704</v>
      </c>
      <c r="O408" s="17" t="s">
        <v>5055</v>
      </c>
    </row>
    <row r="409" spans="1:15" x14ac:dyDescent="0.2">
      <c r="A409" s="12">
        <v>1408</v>
      </c>
      <c r="B409" s="13" t="s">
        <v>6705</v>
      </c>
      <c r="C409" s="13" t="s">
        <v>6706</v>
      </c>
      <c r="D409" s="14" t="s">
        <v>5017</v>
      </c>
      <c r="E409" s="13" t="s">
        <v>5041</v>
      </c>
      <c r="F409" s="16">
        <v>3</v>
      </c>
      <c r="G409" s="14">
        <v>3.01</v>
      </c>
      <c r="H409" s="14" t="s">
        <v>5051</v>
      </c>
      <c r="I409" s="14"/>
      <c r="J409" s="15" t="s">
        <v>4752</v>
      </c>
      <c r="K409" s="15" t="s">
        <v>2777</v>
      </c>
      <c r="L409" s="17" t="s">
        <v>3762</v>
      </c>
      <c r="M409" s="17" t="s">
        <v>6707</v>
      </c>
      <c r="N409" s="17" t="s">
        <v>5961</v>
      </c>
      <c r="O409" s="17" t="s">
        <v>5055</v>
      </c>
    </row>
    <row r="410" spans="1:15" x14ac:dyDescent="0.2">
      <c r="A410" s="12">
        <v>1409</v>
      </c>
      <c r="B410" s="13" t="s">
        <v>6708</v>
      </c>
      <c r="C410" s="13" t="s">
        <v>6709</v>
      </c>
      <c r="D410" s="14" t="s">
        <v>5017</v>
      </c>
      <c r="E410" s="13" t="s">
        <v>5041</v>
      </c>
      <c r="F410" s="16">
        <v>3</v>
      </c>
      <c r="G410" s="14">
        <v>3.01</v>
      </c>
      <c r="H410" s="14" t="s">
        <v>5325</v>
      </c>
      <c r="I410" s="14"/>
      <c r="J410" s="15" t="s">
        <v>6710</v>
      </c>
      <c r="K410" s="15" t="s">
        <v>2630</v>
      </c>
      <c r="L410" s="17" t="s">
        <v>6711</v>
      </c>
      <c r="M410" s="17" t="s">
        <v>129</v>
      </c>
      <c r="N410" s="17" t="s">
        <v>5187</v>
      </c>
      <c r="O410" s="17" t="s">
        <v>5055</v>
      </c>
    </row>
    <row r="411" spans="1:15" x14ac:dyDescent="0.2">
      <c r="A411" s="12">
        <v>1410</v>
      </c>
      <c r="B411" s="13" t="s">
        <v>5533</v>
      </c>
      <c r="C411" s="13" t="s">
        <v>6712</v>
      </c>
      <c r="D411" s="14" t="s">
        <v>5017</v>
      </c>
      <c r="E411" s="13" t="s">
        <v>5041</v>
      </c>
      <c r="F411" s="16">
        <v>3</v>
      </c>
      <c r="G411" s="14">
        <v>3.01</v>
      </c>
      <c r="H411" s="14" t="s">
        <v>5325</v>
      </c>
      <c r="I411" s="14"/>
      <c r="J411" s="15" t="s">
        <v>3069</v>
      </c>
      <c r="K411" s="15" t="s">
        <v>6713</v>
      </c>
      <c r="L411" s="17" t="s">
        <v>169</v>
      </c>
      <c r="M411" s="17" t="s">
        <v>6714</v>
      </c>
      <c r="N411" s="17" t="s">
        <v>6715</v>
      </c>
      <c r="O411" s="17" t="s">
        <v>5055</v>
      </c>
    </row>
    <row r="412" spans="1:15" x14ac:dyDescent="0.2">
      <c r="A412" s="12">
        <v>1411</v>
      </c>
      <c r="B412" s="13" t="s">
        <v>6716</v>
      </c>
      <c r="C412" s="13" t="s">
        <v>5787</v>
      </c>
      <c r="D412" s="14" t="s">
        <v>5017</v>
      </c>
      <c r="E412" s="13" t="s">
        <v>5041</v>
      </c>
      <c r="F412" s="16">
        <v>3</v>
      </c>
      <c r="G412" s="14">
        <v>3.01</v>
      </c>
      <c r="H412" s="14" t="s">
        <v>5325</v>
      </c>
      <c r="I412" s="14"/>
      <c r="J412" s="15" t="s">
        <v>6717</v>
      </c>
      <c r="K412" s="15" t="s">
        <v>2762</v>
      </c>
      <c r="L412" s="17" t="s">
        <v>6718</v>
      </c>
      <c r="M412" s="17" t="s">
        <v>115</v>
      </c>
      <c r="N412" s="17" t="s">
        <v>6719</v>
      </c>
      <c r="O412" s="17" t="s">
        <v>5055</v>
      </c>
    </row>
    <row r="413" spans="1:15" x14ac:dyDescent="0.2">
      <c r="A413" s="12">
        <v>1412</v>
      </c>
      <c r="B413" s="13" t="s">
        <v>6720</v>
      </c>
      <c r="C413" s="13" t="s">
        <v>5955</v>
      </c>
      <c r="D413" s="14" t="s">
        <v>5017</v>
      </c>
      <c r="E413" s="13" t="s">
        <v>5041</v>
      </c>
      <c r="F413" s="16">
        <v>3</v>
      </c>
      <c r="G413" s="14">
        <v>3.01</v>
      </c>
      <c r="H413" s="14" t="s">
        <v>5325</v>
      </c>
      <c r="I413" s="14"/>
      <c r="J413" s="15" t="s">
        <v>6721</v>
      </c>
      <c r="K413" s="15" t="s">
        <v>2689</v>
      </c>
      <c r="L413" s="17" t="s">
        <v>6722</v>
      </c>
      <c r="M413" s="17" t="s">
        <v>503</v>
      </c>
      <c r="N413" s="17" t="s">
        <v>6723</v>
      </c>
      <c r="O413" s="17" t="s">
        <v>5055</v>
      </c>
    </row>
    <row r="414" spans="1:15" x14ac:dyDescent="0.2">
      <c r="A414" s="12">
        <v>1413</v>
      </c>
      <c r="B414" s="13" t="s">
        <v>6724</v>
      </c>
      <c r="C414" s="13" t="s">
        <v>6725</v>
      </c>
      <c r="D414" s="14" t="s">
        <v>5017</v>
      </c>
      <c r="E414" s="13" t="s">
        <v>5041</v>
      </c>
      <c r="F414" s="16">
        <v>3</v>
      </c>
      <c r="G414" s="14">
        <v>3.01</v>
      </c>
      <c r="H414" s="14" t="s">
        <v>5325</v>
      </c>
      <c r="I414" s="14"/>
      <c r="J414" s="15" t="s">
        <v>6726</v>
      </c>
      <c r="K414" s="15" t="s">
        <v>6727</v>
      </c>
      <c r="L414" s="17" t="s">
        <v>6728</v>
      </c>
      <c r="M414" s="17" t="s">
        <v>6729</v>
      </c>
      <c r="N414" s="17" t="s">
        <v>6730</v>
      </c>
      <c r="O414" s="17" t="s">
        <v>5055</v>
      </c>
    </row>
    <row r="415" spans="1:15" x14ac:dyDescent="0.2">
      <c r="A415" s="12">
        <v>1414</v>
      </c>
      <c r="B415" s="13" t="s">
        <v>5933</v>
      </c>
      <c r="C415" s="13" t="s">
        <v>6731</v>
      </c>
      <c r="D415" s="14" t="s">
        <v>5017</v>
      </c>
      <c r="E415" s="13" t="s">
        <v>5041</v>
      </c>
      <c r="F415" s="16">
        <v>3</v>
      </c>
      <c r="G415" s="14">
        <v>3.01</v>
      </c>
      <c r="H415" s="14" t="s">
        <v>5325</v>
      </c>
      <c r="I415" s="14"/>
      <c r="J415" s="15" t="s">
        <v>2830</v>
      </c>
      <c r="K415" s="15" t="s">
        <v>3200</v>
      </c>
      <c r="L415" s="17" t="s">
        <v>767</v>
      </c>
      <c r="M415" s="17" t="s">
        <v>226</v>
      </c>
      <c r="N415" s="17" t="s">
        <v>5490</v>
      </c>
      <c r="O415" s="17" t="s">
        <v>5055</v>
      </c>
    </row>
    <row r="416" spans="1:15" x14ac:dyDescent="0.2">
      <c r="A416" s="12">
        <v>1415</v>
      </c>
      <c r="B416" s="13" t="s">
        <v>5116</v>
      </c>
      <c r="C416" s="13" t="s">
        <v>6732</v>
      </c>
      <c r="D416" s="14" t="s">
        <v>5017</v>
      </c>
      <c r="E416" s="13" t="s">
        <v>5041</v>
      </c>
      <c r="F416" s="16">
        <v>3</v>
      </c>
      <c r="G416" s="14">
        <v>3.01</v>
      </c>
      <c r="H416" s="14" t="s">
        <v>5325</v>
      </c>
      <c r="I416" s="14"/>
      <c r="J416" s="15" t="s">
        <v>3215</v>
      </c>
      <c r="K416" s="15" t="s">
        <v>2624</v>
      </c>
      <c r="L416" s="17" t="s">
        <v>5118</v>
      </c>
      <c r="M416" s="17" t="s">
        <v>47</v>
      </c>
      <c r="N416" s="17" t="s">
        <v>6733</v>
      </c>
      <c r="O416" s="17" t="s">
        <v>5055</v>
      </c>
    </row>
    <row r="417" spans="1:15" x14ac:dyDescent="0.2">
      <c r="A417" s="12">
        <v>1416</v>
      </c>
      <c r="B417" s="13" t="s">
        <v>6734</v>
      </c>
      <c r="C417" s="13" t="s">
        <v>6735</v>
      </c>
      <c r="D417" s="14" t="s">
        <v>5017</v>
      </c>
      <c r="E417" s="13" t="s">
        <v>5041</v>
      </c>
      <c r="F417" s="16">
        <v>3</v>
      </c>
      <c r="G417" s="14">
        <v>3.01</v>
      </c>
      <c r="H417" s="14" t="s">
        <v>5325</v>
      </c>
      <c r="I417" s="14"/>
      <c r="J417" s="15" t="s">
        <v>3348</v>
      </c>
      <c r="K417" s="15" t="s">
        <v>4678</v>
      </c>
      <c r="L417" s="17" t="s">
        <v>133</v>
      </c>
      <c r="M417" s="17" t="s">
        <v>3687</v>
      </c>
      <c r="N417" s="17" t="s">
        <v>6359</v>
      </c>
      <c r="O417" s="17" t="s">
        <v>5055</v>
      </c>
    </row>
    <row r="418" spans="1:15" x14ac:dyDescent="0.2">
      <c r="A418" s="12">
        <v>1417</v>
      </c>
      <c r="B418" s="13" t="s">
        <v>6736</v>
      </c>
      <c r="C418" s="13" t="s">
        <v>6737</v>
      </c>
      <c r="D418" s="14" t="s">
        <v>5017</v>
      </c>
      <c r="E418" s="13" t="s">
        <v>5041</v>
      </c>
      <c r="F418" s="16">
        <v>3</v>
      </c>
      <c r="G418" s="14">
        <v>3.01</v>
      </c>
      <c r="H418" s="14" t="s">
        <v>5051</v>
      </c>
      <c r="I418" s="14"/>
      <c r="J418" s="15" t="s">
        <v>6738</v>
      </c>
      <c r="K418" s="15" t="s">
        <v>6739</v>
      </c>
      <c r="L418" s="17" t="s">
        <v>6740</v>
      </c>
      <c r="M418" s="17" t="s">
        <v>6741</v>
      </c>
      <c r="N418" s="17" t="s">
        <v>6742</v>
      </c>
      <c r="O418" s="17" t="s">
        <v>5055</v>
      </c>
    </row>
    <row r="419" spans="1:15" x14ac:dyDescent="0.2">
      <c r="A419" s="12">
        <v>1418</v>
      </c>
      <c r="B419" s="13" t="s">
        <v>6743</v>
      </c>
      <c r="C419" s="13" t="s">
        <v>6744</v>
      </c>
      <c r="D419" s="14" t="s">
        <v>5017</v>
      </c>
      <c r="E419" s="13" t="s">
        <v>5041</v>
      </c>
      <c r="F419" s="16">
        <v>2</v>
      </c>
      <c r="G419" s="14">
        <v>3.01</v>
      </c>
      <c r="H419" s="14" t="s">
        <v>5051</v>
      </c>
      <c r="I419" s="14"/>
      <c r="J419" s="15" t="s">
        <v>5587</v>
      </c>
      <c r="K419" s="15" t="s">
        <v>6745</v>
      </c>
      <c r="L419" s="17" t="s">
        <v>5588</v>
      </c>
      <c r="M419" s="17" t="s">
        <v>6746</v>
      </c>
      <c r="N419" s="17" t="s">
        <v>6249</v>
      </c>
      <c r="O419" s="17" t="s">
        <v>5055</v>
      </c>
    </row>
    <row r="420" spans="1:15" x14ac:dyDescent="0.2">
      <c r="A420" s="12">
        <v>1419</v>
      </c>
      <c r="B420" s="13" t="s">
        <v>6747</v>
      </c>
      <c r="C420" s="13" t="s">
        <v>6748</v>
      </c>
      <c r="D420" s="14" t="s">
        <v>5017</v>
      </c>
      <c r="E420" s="13" t="s">
        <v>5041</v>
      </c>
      <c r="F420" s="16">
        <v>2</v>
      </c>
      <c r="G420" s="14">
        <v>3.01</v>
      </c>
      <c r="H420" s="14" t="s">
        <v>5051</v>
      </c>
      <c r="I420" s="14"/>
      <c r="J420" s="15" t="s">
        <v>2977</v>
      </c>
      <c r="K420" s="15" t="s">
        <v>2695</v>
      </c>
      <c r="L420" s="17" t="s">
        <v>126</v>
      </c>
      <c r="M420" s="17" t="s">
        <v>198</v>
      </c>
      <c r="N420" s="17" t="s">
        <v>5120</v>
      </c>
      <c r="O420" s="17" t="s">
        <v>5055</v>
      </c>
    </row>
    <row r="421" spans="1:15" x14ac:dyDescent="0.2">
      <c r="A421" s="12">
        <v>1420</v>
      </c>
      <c r="B421" s="13" t="s">
        <v>5101</v>
      </c>
      <c r="C421" s="13" t="s">
        <v>5209</v>
      </c>
      <c r="D421" s="14" t="s">
        <v>5017</v>
      </c>
      <c r="E421" s="13" t="s">
        <v>5041</v>
      </c>
      <c r="F421" s="16">
        <v>2</v>
      </c>
      <c r="G421" s="14">
        <v>3.01</v>
      </c>
      <c r="H421" s="14" t="s">
        <v>5051</v>
      </c>
      <c r="I421" s="14"/>
      <c r="J421" s="15" t="s">
        <v>3130</v>
      </c>
      <c r="K421" s="15" t="s">
        <v>3393</v>
      </c>
      <c r="L421" s="17" t="s">
        <v>147</v>
      </c>
      <c r="M421" s="17" t="s">
        <v>73</v>
      </c>
      <c r="N421" s="17" t="s">
        <v>6749</v>
      </c>
      <c r="O421" s="17" t="s">
        <v>5055</v>
      </c>
    </row>
    <row r="422" spans="1:15" x14ac:dyDescent="0.2">
      <c r="A422" s="12">
        <v>1421</v>
      </c>
      <c r="B422" s="13" t="s">
        <v>6750</v>
      </c>
      <c r="C422" s="13" t="s">
        <v>6751</v>
      </c>
      <c r="D422" s="14" t="s">
        <v>5017</v>
      </c>
      <c r="E422" s="13" t="s">
        <v>5041</v>
      </c>
      <c r="F422" s="16">
        <v>2</v>
      </c>
      <c r="G422" s="14">
        <v>3.01</v>
      </c>
      <c r="H422" s="14" t="s">
        <v>5051</v>
      </c>
      <c r="I422" s="14"/>
      <c r="J422" s="15" t="s">
        <v>6752</v>
      </c>
      <c r="K422" s="15" t="s">
        <v>2814</v>
      </c>
      <c r="L422" s="17" t="s">
        <v>6753</v>
      </c>
      <c r="M422" s="17" t="s">
        <v>755</v>
      </c>
      <c r="N422" s="17" t="s">
        <v>6754</v>
      </c>
      <c r="O422" s="17" t="s">
        <v>5055</v>
      </c>
    </row>
    <row r="423" spans="1:15" x14ac:dyDescent="0.2">
      <c r="A423" s="12">
        <v>1422</v>
      </c>
      <c r="B423" s="13" t="s">
        <v>6755</v>
      </c>
      <c r="C423" s="13" t="s">
        <v>6348</v>
      </c>
      <c r="D423" s="14" t="s">
        <v>5017</v>
      </c>
      <c r="E423" s="13" t="s">
        <v>5041</v>
      </c>
      <c r="F423" s="16">
        <v>2</v>
      </c>
      <c r="G423" s="14">
        <v>3.01</v>
      </c>
      <c r="H423" s="14" t="s">
        <v>5051</v>
      </c>
      <c r="I423" s="14"/>
      <c r="J423" s="15" t="s">
        <v>6082</v>
      </c>
      <c r="K423" s="15" t="s">
        <v>3290</v>
      </c>
      <c r="L423" s="17" t="s">
        <v>6083</v>
      </c>
      <c r="M423" s="17" t="s">
        <v>6172</v>
      </c>
      <c r="N423" s="17" t="s">
        <v>6452</v>
      </c>
      <c r="O423" s="17" t="s">
        <v>5055</v>
      </c>
    </row>
    <row r="424" spans="1:15" x14ac:dyDescent="0.2">
      <c r="A424" s="12">
        <v>1423</v>
      </c>
      <c r="B424" s="13" t="s">
        <v>6756</v>
      </c>
      <c r="C424" s="13" t="s">
        <v>6757</v>
      </c>
      <c r="D424" s="14" t="s">
        <v>5017</v>
      </c>
      <c r="E424" s="13" t="s">
        <v>5041</v>
      </c>
      <c r="F424" s="16">
        <v>2</v>
      </c>
      <c r="G424" s="14">
        <v>3.01</v>
      </c>
      <c r="H424" s="14" t="s">
        <v>5051</v>
      </c>
      <c r="I424" s="14"/>
      <c r="J424" s="15" t="s">
        <v>6758</v>
      </c>
      <c r="K424" s="15" t="s">
        <v>6759</v>
      </c>
      <c r="L424" s="17" t="s">
        <v>6760</v>
      </c>
      <c r="M424" s="17" t="s">
        <v>6761</v>
      </c>
      <c r="N424" s="17" t="s">
        <v>6079</v>
      </c>
      <c r="O424" s="17" t="s">
        <v>5055</v>
      </c>
    </row>
    <row r="425" spans="1:15" x14ac:dyDescent="0.2">
      <c r="A425" s="12">
        <v>1424</v>
      </c>
      <c r="B425" s="13" t="s">
        <v>6762</v>
      </c>
      <c r="C425" s="13" t="s">
        <v>6763</v>
      </c>
      <c r="D425" s="14" t="s">
        <v>5631</v>
      </c>
      <c r="E425" s="13" t="s">
        <v>5027</v>
      </c>
      <c r="F425" s="16">
        <v>3</v>
      </c>
      <c r="G425" s="14">
        <v>3.01</v>
      </c>
      <c r="H425" s="14" t="s">
        <v>6131</v>
      </c>
      <c r="I425" s="14"/>
      <c r="J425" s="15" t="s">
        <v>5011</v>
      </c>
      <c r="K425" s="15" t="s">
        <v>2750</v>
      </c>
      <c r="L425" s="17" t="s">
        <v>712</v>
      </c>
      <c r="M425" s="17" t="s">
        <v>5354</v>
      </c>
      <c r="N425" s="17" t="s">
        <v>6764</v>
      </c>
      <c r="O425" s="17" t="s">
        <v>5055</v>
      </c>
    </row>
    <row r="426" spans="1:15" x14ac:dyDescent="0.2">
      <c r="A426" s="12">
        <v>1425</v>
      </c>
      <c r="B426" s="13" t="s">
        <v>6765</v>
      </c>
      <c r="C426" s="13" t="s">
        <v>6766</v>
      </c>
      <c r="D426" s="14" t="s">
        <v>5631</v>
      </c>
      <c r="E426" s="13" t="s">
        <v>5027</v>
      </c>
      <c r="F426" s="16">
        <v>3</v>
      </c>
      <c r="G426" s="14">
        <v>3.01</v>
      </c>
      <c r="H426" s="14" t="s">
        <v>6131</v>
      </c>
      <c r="I426" s="14"/>
      <c r="J426" s="15" t="s">
        <v>6767</v>
      </c>
      <c r="K426" s="15" t="s">
        <v>6768</v>
      </c>
      <c r="L426" s="17" t="s">
        <v>6769</v>
      </c>
      <c r="M426" s="17" t="s">
        <v>6770</v>
      </c>
      <c r="N426" s="17" t="s">
        <v>6771</v>
      </c>
      <c r="O426" s="17" t="s">
        <v>5055</v>
      </c>
    </row>
    <row r="427" spans="1:15" x14ac:dyDescent="0.2">
      <c r="A427" s="12">
        <v>1426</v>
      </c>
      <c r="B427" s="13" t="s">
        <v>6772</v>
      </c>
      <c r="C427" s="13" t="s">
        <v>6773</v>
      </c>
      <c r="D427" s="14" t="s">
        <v>5631</v>
      </c>
      <c r="E427" s="13" t="s">
        <v>5027</v>
      </c>
      <c r="F427" s="16">
        <v>3</v>
      </c>
      <c r="G427" s="14">
        <v>3.01</v>
      </c>
      <c r="H427" s="14" t="s">
        <v>6131</v>
      </c>
      <c r="I427" s="14"/>
      <c r="J427" s="15" t="s">
        <v>6774</v>
      </c>
      <c r="K427" s="15" t="s">
        <v>2624</v>
      </c>
      <c r="L427" s="17" t="s">
        <v>6775</v>
      </c>
      <c r="M427" s="17" t="s">
        <v>47</v>
      </c>
      <c r="N427" s="17" t="s">
        <v>6220</v>
      </c>
      <c r="O427" s="17" t="s">
        <v>5055</v>
      </c>
    </row>
    <row r="428" spans="1:15" x14ac:dyDescent="0.2">
      <c r="A428" s="12">
        <v>1427</v>
      </c>
      <c r="B428" s="13" t="s">
        <v>6776</v>
      </c>
      <c r="C428" s="13" t="s">
        <v>6777</v>
      </c>
      <c r="D428" s="14" t="s">
        <v>5017</v>
      </c>
      <c r="E428" s="13" t="s">
        <v>5027</v>
      </c>
      <c r="F428" s="16">
        <v>3</v>
      </c>
      <c r="G428" s="14">
        <v>3.01</v>
      </c>
      <c r="H428" s="14" t="s">
        <v>5325</v>
      </c>
      <c r="I428" s="14"/>
      <c r="J428" s="15" t="s">
        <v>2856</v>
      </c>
      <c r="K428" s="15" t="s">
        <v>2832</v>
      </c>
      <c r="L428" s="17" t="s">
        <v>783</v>
      </c>
      <c r="M428" s="17" t="s">
        <v>6778</v>
      </c>
      <c r="N428" s="17" t="s">
        <v>6779</v>
      </c>
      <c r="O428" s="17" t="s">
        <v>5055</v>
      </c>
    </row>
    <row r="429" spans="1:15" x14ac:dyDescent="0.2">
      <c r="A429" s="12">
        <v>1428</v>
      </c>
      <c r="B429" s="13" t="s">
        <v>6780</v>
      </c>
      <c r="C429" s="13" t="s">
        <v>6781</v>
      </c>
      <c r="D429" s="14" t="s">
        <v>5631</v>
      </c>
      <c r="E429" s="13" t="s">
        <v>5027</v>
      </c>
      <c r="F429" s="16">
        <v>3</v>
      </c>
      <c r="G429" s="14">
        <v>3.01</v>
      </c>
      <c r="H429" s="14" t="s">
        <v>6131</v>
      </c>
      <c r="I429" s="14"/>
      <c r="J429" s="15" t="s">
        <v>2807</v>
      </c>
      <c r="K429" s="15" t="s">
        <v>2782</v>
      </c>
      <c r="L429" s="17" t="s">
        <v>433</v>
      </c>
      <c r="M429" s="17" t="s">
        <v>71</v>
      </c>
      <c r="N429" s="17" t="s">
        <v>6782</v>
      </c>
      <c r="O429" s="17" t="s">
        <v>5055</v>
      </c>
    </row>
    <row r="430" spans="1:15" x14ac:dyDescent="0.2">
      <c r="A430" s="12">
        <v>1429</v>
      </c>
      <c r="B430" s="13" t="s">
        <v>6783</v>
      </c>
      <c r="C430" s="13" t="s">
        <v>6784</v>
      </c>
      <c r="D430" s="14" t="s">
        <v>5017</v>
      </c>
      <c r="E430" s="13" t="s">
        <v>5027</v>
      </c>
      <c r="F430" s="16">
        <v>3</v>
      </c>
      <c r="G430" s="14">
        <v>3.01</v>
      </c>
      <c r="H430" s="14" t="s">
        <v>5325</v>
      </c>
      <c r="I430" s="14"/>
      <c r="J430" s="15" t="s">
        <v>6785</v>
      </c>
      <c r="K430" s="15" t="s">
        <v>6786</v>
      </c>
      <c r="L430" s="17" t="s">
        <v>6787</v>
      </c>
      <c r="M430" s="17" t="s">
        <v>6788</v>
      </c>
      <c r="N430" s="17" t="s">
        <v>6417</v>
      </c>
      <c r="O430" s="17" t="s">
        <v>5055</v>
      </c>
    </row>
    <row r="431" spans="1:15" x14ac:dyDescent="0.2">
      <c r="A431" s="12">
        <v>1430</v>
      </c>
      <c r="B431" s="13" t="s">
        <v>6789</v>
      </c>
      <c r="C431" s="13" t="s">
        <v>6790</v>
      </c>
      <c r="D431" s="14" t="s">
        <v>5631</v>
      </c>
      <c r="E431" s="13" t="s">
        <v>5027</v>
      </c>
      <c r="F431" s="16">
        <v>3</v>
      </c>
      <c r="G431" s="14">
        <v>3.01</v>
      </c>
      <c r="H431" s="14" t="s">
        <v>6131</v>
      </c>
      <c r="I431" s="14"/>
      <c r="J431" s="15" t="s">
        <v>6791</v>
      </c>
      <c r="K431" s="15" t="s">
        <v>2707</v>
      </c>
      <c r="L431" s="17" t="s">
        <v>6792</v>
      </c>
      <c r="M431" s="17" t="s">
        <v>80</v>
      </c>
      <c r="N431" s="17" t="s">
        <v>6793</v>
      </c>
      <c r="O431" s="17" t="s">
        <v>5055</v>
      </c>
    </row>
    <row r="432" spans="1:15" x14ac:dyDescent="0.2">
      <c r="A432" s="12">
        <v>1431</v>
      </c>
      <c r="B432" s="13" t="s">
        <v>6794</v>
      </c>
      <c r="C432" s="13" t="s">
        <v>6795</v>
      </c>
      <c r="D432" s="14" t="s">
        <v>5631</v>
      </c>
      <c r="E432" s="13" t="s">
        <v>5027</v>
      </c>
      <c r="F432" s="16">
        <v>3</v>
      </c>
      <c r="G432" s="14">
        <v>3.01</v>
      </c>
      <c r="H432" s="14" t="s">
        <v>6131</v>
      </c>
      <c r="I432" s="14"/>
      <c r="J432" s="15" t="s">
        <v>6796</v>
      </c>
      <c r="K432" s="15" t="s">
        <v>2686</v>
      </c>
      <c r="L432" s="17" t="s">
        <v>6797</v>
      </c>
      <c r="M432" s="17" t="s">
        <v>50</v>
      </c>
      <c r="N432" s="17" t="s">
        <v>6798</v>
      </c>
      <c r="O432" s="17" t="s">
        <v>5055</v>
      </c>
    </row>
    <row r="433" spans="1:15" x14ac:dyDescent="0.2">
      <c r="A433" s="12">
        <v>1432</v>
      </c>
      <c r="B433" s="22" t="s">
        <v>6799</v>
      </c>
      <c r="C433" s="22" t="s">
        <v>6800</v>
      </c>
      <c r="D433" s="14" t="s">
        <v>5631</v>
      </c>
      <c r="E433" s="22" t="s">
        <v>5027</v>
      </c>
      <c r="F433" s="12">
        <v>3</v>
      </c>
      <c r="G433" s="14">
        <v>3.01</v>
      </c>
      <c r="H433" s="14" t="s">
        <v>6131</v>
      </c>
      <c r="I433" s="23"/>
      <c r="J433" s="21" t="s">
        <v>2799</v>
      </c>
      <c r="K433" s="21" t="s">
        <v>6801</v>
      </c>
      <c r="L433" s="17" t="s">
        <v>746</v>
      </c>
      <c r="M433" s="17" t="s">
        <v>6802</v>
      </c>
      <c r="N433" s="17" t="s">
        <v>5658</v>
      </c>
      <c r="O433" s="17" t="s">
        <v>5055</v>
      </c>
    </row>
    <row r="434" spans="1:15" x14ac:dyDescent="0.2">
      <c r="A434" s="12">
        <v>1433</v>
      </c>
      <c r="B434" s="13" t="s">
        <v>6803</v>
      </c>
      <c r="C434" s="13" t="s">
        <v>6804</v>
      </c>
      <c r="D434" s="14" t="s">
        <v>5631</v>
      </c>
      <c r="E434" s="13" t="s">
        <v>5027</v>
      </c>
      <c r="F434" s="16">
        <v>3</v>
      </c>
      <c r="G434" s="14">
        <v>3.01</v>
      </c>
      <c r="H434" s="14" t="s">
        <v>6131</v>
      </c>
      <c r="I434" s="14"/>
      <c r="J434" s="15" t="s">
        <v>6805</v>
      </c>
      <c r="K434" s="15" t="s">
        <v>3245</v>
      </c>
      <c r="L434" s="17" t="s">
        <v>6806</v>
      </c>
      <c r="M434" s="17" t="s">
        <v>76</v>
      </c>
      <c r="N434" s="17" t="s">
        <v>6807</v>
      </c>
      <c r="O434" s="17" t="s">
        <v>5055</v>
      </c>
    </row>
    <row r="435" spans="1:15" x14ac:dyDescent="0.2">
      <c r="A435" s="12">
        <v>1434</v>
      </c>
      <c r="B435" s="13" t="s">
        <v>6808</v>
      </c>
      <c r="C435" s="13" t="s">
        <v>6809</v>
      </c>
      <c r="D435" s="14" t="s">
        <v>5631</v>
      </c>
      <c r="E435" s="13" t="s">
        <v>5027</v>
      </c>
      <c r="F435" s="16">
        <v>3</v>
      </c>
      <c r="G435" s="14">
        <v>3.01</v>
      </c>
      <c r="H435" s="14" t="s">
        <v>6131</v>
      </c>
      <c r="I435" s="14"/>
      <c r="J435" s="15" t="s">
        <v>2816</v>
      </c>
      <c r="K435" s="15" t="s">
        <v>3222</v>
      </c>
      <c r="L435" s="17" t="s">
        <v>757</v>
      </c>
      <c r="M435" s="17" t="s">
        <v>977</v>
      </c>
      <c r="N435" s="17" t="s">
        <v>6561</v>
      </c>
      <c r="O435" s="17" t="s">
        <v>5055</v>
      </c>
    </row>
    <row r="436" spans="1:15" x14ac:dyDescent="0.2">
      <c r="A436" s="12">
        <v>1435</v>
      </c>
      <c r="B436" s="13" t="s">
        <v>6810</v>
      </c>
      <c r="C436" s="13" t="s">
        <v>5117</v>
      </c>
      <c r="D436" s="14" t="s">
        <v>5017</v>
      </c>
      <c r="E436" s="13" t="s">
        <v>5027</v>
      </c>
      <c r="F436" s="16">
        <v>2</v>
      </c>
      <c r="G436" s="14">
        <v>3.01</v>
      </c>
      <c r="H436" s="14" t="s">
        <v>5051</v>
      </c>
      <c r="I436" s="14"/>
      <c r="J436" s="15" t="s">
        <v>6811</v>
      </c>
      <c r="K436" s="15" t="s">
        <v>2658</v>
      </c>
      <c r="L436" s="17" t="s">
        <v>6812</v>
      </c>
      <c r="M436" s="17" t="s">
        <v>156</v>
      </c>
      <c r="N436" s="17" t="s">
        <v>6813</v>
      </c>
      <c r="O436" s="17" t="s">
        <v>5055</v>
      </c>
    </row>
    <row r="437" spans="1:15" x14ac:dyDescent="0.2">
      <c r="A437" s="12">
        <v>1436</v>
      </c>
      <c r="B437" s="13" t="s">
        <v>6814</v>
      </c>
      <c r="C437" s="13" t="s">
        <v>6815</v>
      </c>
      <c r="D437" s="14" t="s">
        <v>5017</v>
      </c>
      <c r="E437" s="13" t="s">
        <v>5027</v>
      </c>
      <c r="F437" s="16">
        <v>2</v>
      </c>
      <c r="G437" s="14">
        <v>3.01</v>
      </c>
      <c r="H437" s="14" t="s">
        <v>5051</v>
      </c>
      <c r="I437" s="14"/>
      <c r="J437" s="15" t="s">
        <v>6816</v>
      </c>
      <c r="K437" s="15" t="s">
        <v>2900</v>
      </c>
      <c r="L437" s="17" t="s">
        <v>6817</v>
      </c>
      <c r="M437" s="17" t="s">
        <v>127</v>
      </c>
      <c r="N437" s="17" t="s">
        <v>6818</v>
      </c>
      <c r="O437" s="17" t="s">
        <v>5055</v>
      </c>
    </row>
    <row r="438" spans="1:15" x14ac:dyDescent="0.2">
      <c r="A438" s="12">
        <v>1437</v>
      </c>
      <c r="B438" s="13" t="s">
        <v>6819</v>
      </c>
      <c r="C438" s="13" t="s">
        <v>6820</v>
      </c>
      <c r="D438" s="14" t="s">
        <v>5017</v>
      </c>
      <c r="E438" s="13" t="s">
        <v>5027</v>
      </c>
      <c r="F438" s="16">
        <v>2</v>
      </c>
      <c r="G438" s="14">
        <v>3.01</v>
      </c>
      <c r="H438" s="14" t="s">
        <v>5051</v>
      </c>
      <c r="I438" s="14"/>
      <c r="J438" s="15" t="s">
        <v>6821</v>
      </c>
      <c r="K438" s="15" t="s">
        <v>6822</v>
      </c>
      <c r="L438" s="17" t="s">
        <v>6823</v>
      </c>
      <c r="M438" s="17" t="s">
        <v>6824</v>
      </c>
      <c r="N438" s="17" t="s">
        <v>6825</v>
      </c>
      <c r="O438" s="17" t="s">
        <v>5055</v>
      </c>
    </row>
    <row r="439" spans="1:15" x14ac:dyDescent="0.2">
      <c r="A439" s="12">
        <v>1438</v>
      </c>
      <c r="B439" s="13" t="s">
        <v>6278</v>
      </c>
      <c r="C439" s="13" t="s">
        <v>6826</v>
      </c>
      <c r="D439" s="14" t="s">
        <v>5017</v>
      </c>
      <c r="E439" s="13" t="s">
        <v>5021</v>
      </c>
      <c r="F439" s="16">
        <v>2</v>
      </c>
      <c r="G439" s="14">
        <v>5.0199999999999996</v>
      </c>
      <c r="H439" s="14" t="s">
        <v>5051</v>
      </c>
      <c r="I439" s="14"/>
      <c r="J439" s="15" t="s">
        <v>6280</v>
      </c>
      <c r="K439" s="15" t="s">
        <v>6827</v>
      </c>
      <c r="L439" s="17" t="s">
        <v>6281</v>
      </c>
      <c r="M439" s="17" t="s">
        <v>6828</v>
      </c>
      <c r="N439" s="17" t="s">
        <v>5319</v>
      </c>
      <c r="O439" s="17" t="s">
        <v>5055</v>
      </c>
    </row>
    <row r="440" spans="1:15" x14ac:dyDescent="0.2">
      <c r="A440" s="12">
        <v>1439</v>
      </c>
      <c r="B440" s="13" t="s">
        <v>5153</v>
      </c>
      <c r="C440" s="13" t="s">
        <v>6829</v>
      </c>
      <c r="D440" s="14" t="s">
        <v>5017</v>
      </c>
      <c r="E440" s="13" t="s">
        <v>5027</v>
      </c>
      <c r="F440" s="16">
        <v>2</v>
      </c>
      <c r="G440" s="14">
        <v>3.01</v>
      </c>
      <c r="H440" s="14" t="s">
        <v>5051</v>
      </c>
      <c r="I440" s="14"/>
      <c r="J440" s="15" t="s">
        <v>2669</v>
      </c>
      <c r="K440" s="15" t="s">
        <v>6830</v>
      </c>
      <c r="L440" s="17" t="s">
        <v>5155</v>
      </c>
      <c r="M440" s="17" t="s">
        <v>6831</v>
      </c>
      <c r="N440" s="17" t="s">
        <v>6696</v>
      </c>
      <c r="O440" s="17" t="s">
        <v>5055</v>
      </c>
    </row>
    <row r="441" spans="1:15" x14ac:dyDescent="0.2">
      <c r="A441" s="12">
        <v>1440</v>
      </c>
      <c r="B441" s="13" t="s">
        <v>6832</v>
      </c>
      <c r="C441" s="13" t="s">
        <v>6833</v>
      </c>
      <c r="D441" s="14" t="s">
        <v>5017</v>
      </c>
      <c r="E441" s="13" t="s">
        <v>5027</v>
      </c>
      <c r="F441" s="16">
        <v>2</v>
      </c>
      <c r="G441" s="14">
        <v>3.01</v>
      </c>
      <c r="H441" s="14" t="s">
        <v>5051</v>
      </c>
      <c r="I441" s="14"/>
      <c r="J441" s="15" t="s">
        <v>6745</v>
      </c>
      <c r="K441" s="15" t="s">
        <v>6834</v>
      </c>
      <c r="L441" s="17" t="s">
        <v>6835</v>
      </c>
      <c r="M441" s="17" t="s">
        <v>6836</v>
      </c>
      <c r="N441" s="17" t="s">
        <v>6652</v>
      </c>
      <c r="O441" s="17" t="s">
        <v>5055</v>
      </c>
    </row>
    <row r="442" spans="1:15" x14ac:dyDescent="0.2">
      <c r="A442" s="12">
        <v>1441</v>
      </c>
      <c r="B442" s="13" t="s">
        <v>5211</v>
      </c>
      <c r="C442" s="13" t="s">
        <v>6837</v>
      </c>
      <c r="D442" s="14" t="s">
        <v>5017</v>
      </c>
      <c r="E442" s="13" t="s">
        <v>5027</v>
      </c>
      <c r="F442" s="16">
        <v>2</v>
      </c>
      <c r="G442" s="14">
        <v>3.01</v>
      </c>
      <c r="H442" s="14" t="s">
        <v>5051</v>
      </c>
      <c r="I442" s="14"/>
      <c r="J442" s="15" t="s">
        <v>5213</v>
      </c>
      <c r="K442" s="15" t="s">
        <v>2782</v>
      </c>
      <c r="L442" s="17" t="s">
        <v>5215</v>
      </c>
      <c r="M442" s="17" t="s">
        <v>71</v>
      </c>
      <c r="N442" s="17" t="s">
        <v>6838</v>
      </c>
      <c r="O442" s="17" t="s">
        <v>5055</v>
      </c>
    </row>
    <row r="443" spans="1:15" x14ac:dyDescent="0.2">
      <c r="A443" s="12">
        <v>1442</v>
      </c>
      <c r="B443" s="13" t="s">
        <v>6839</v>
      </c>
      <c r="C443" s="13" t="s">
        <v>6840</v>
      </c>
      <c r="D443" s="14" t="s">
        <v>5017</v>
      </c>
      <c r="E443" s="13" t="s">
        <v>5027</v>
      </c>
      <c r="F443" s="16">
        <v>2</v>
      </c>
      <c r="G443" s="14">
        <v>3.01</v>
      </c>
      <c r="H443" s="14" t="s">
        <v>5051</v>
      </c>
      <c r="I443" s="14"/>
      <c r="J443" s="15" t="s">
        <v>6841</v>
      </c>
      <c r="K443" s="15" t="s">
        <v>3103</v>
      </c>
      <c r="L443" s="17" t="s">
        <v>6842</v>
      </c>
      <c r="M443" s="17" t="s">
        <v>157</v>
      </c>
      <c r="N443" s="17" t="s">
        <v>6104</v>
      </c>
      <c r="O443" s="17" t="s">
        <v>5055</v>
      </c>
    </row>
    <row r="444" spans="1:15" x14ac:dyDescent="0.2">
      <c r="A444" s="12">
        <v>1443</v>
      </c>
      <c r="B444" s="13" t="s">
        <v>6843</v>
      </c>
      <c r="C444" s="13" t="s">
        <v>6279</v>
      </c>
      <c r="D444" s="14" t="s">
        <v>5017</v>
      </c>
      <c r="E444" s="13" t="s">
        <v>5027</v>
      </c>
      <c r="F444" s="16">
        <v>2</v>
      </c>
      <c r="G444" s="14">
        <v>3.01</v>
      </c>
      <c r="H444" s="14" t="s">
        <v>5051</v>
      </c>
      <c r="I444" s="14"/>
      <c r="J444" s="15" t="s">
        <v>6844</v>
      </c>
      <c r="K444" s="15" t="s">
        <v>2841</v>
      </c>
      <c r="L444" s="17" t="s">
        <v>6845</v>
      </c>
      <c r="M444" s="17" t="s">
        <v>5702</v>
      </c>
      <c r="N444" s="17" t="s">
        <v>6027</v>
      </c>
      <c r="O444" s="17" t="s">
        <v>5055</v>
      </c>
    </row>
    <row r="445" spans="1:15" x14ac:dyDescent="0.2">
      <c r="A445" s="12">
        <v>1444</v>
      </c>
      <c r="B445" s="13" t="s">
        <v>6846</v>
      </c>
      <c r="C445" s="13" t="s">
        <v>5108</v>
      </c>
      <c r="D445" s="14" t="s">
        <v>5017</v>
      </c>
      <c r="E445" s="13" t="s">
        <v>5027</v>
      </c>
      <c r="F445" s="16">
        <v>2</v>
      </c>
      <c r="G445" s="14">
        <v>3.01</v>
      </c>
      <c r="H445" s="14" t="s">
        <v>5051</v>
      </c>
      <c r="I445" s="14"/>
      <c r="J445" s="15" t="s">
        <v>6847</v>
      </c>
      <c r="K445" s="15" t="s">
        <v>2645</v>
      </c>
      <c r="L445" s="17" t="s">
        <v>6848</v>
      </c>
      <c r="M445" s="17" t="s">
        <v>5111</v>
      </c>
      <c r="N445" s="17" t="s">
        <v>6849</v>
      </c>
      <c r="O445" s="17" t="s">
        <v>5055</v>
      </c>
    </row>
    <row r="446" spans="1:15" x14ac:dyDescent="0.2">
      <c r="A446" s="12">
        <v>1445</v>
      </c>
      <c r="B446" s="13" t="s">
        <v>6850</v>
      </c>
      <c r="C446" s="13" t="s">
        <v>6851</v>
      </c>
      <c r="D446" s="14" t="s">
        <v>5017</v>
      </c>
      <c r="E446" s="13" t="s">
        <v>5027</v>
      </c>
      <c r="F446" s="16">
        <v>2</v>
      </c>
      <c r="G446" s="14">
        <v>3.01</v>
      </c>
      <c r="H446" s="14" t="s">
        <v>5051</v>
      </c>
      <c r="I446" s="14"/>
      <c r="J446" s="15" t="s">
        <v>2951</v>
      </c>
      <c r="K446" s="15" t="s">
        <v>2898</v>
      </c>
      <c r="L446" s="17" t="s">
        <v>6852</v>
      </c>
      <c r="M446" s="17" t="s">
        <v>89</v>
      </c>
      <c r="N446" s="17" t="s">
        <v>5795</v>
      </c>
      <c r="O446" s="17" t="s">
        <v>5055</v>
      </c>
    </row>
    <row r="447" spans="1:15" x14ac:dyDescent="0.2">
      <c r="A447" s="12">
        <v>1446</v>
      </c>
      <c r="B447" s="13" t="s">
        <v>6853</v>
      </c>
      <c r="C447" s="13" t="s">
        <v>6854</v>
      </c>
      <c r="D447" s="14" t="s">
        <v>5017</v>
      </c>
      <c r="E447" s="13" t="s">
        <v>5027</v>
      </c>
      <c r="F447" s="16">
        <v>2</v>
      </c>
      <c r="G447" s="14">
        <v>3.01</v>
      </c>
      <c r="H447" s="14" t="s">
        <v>5051</v>
      </c>
      <c r="I447" s="14"/>
      <c r="J447" s="15" t="s">
        <v>6855</v>
      </c>
      <c r="K447" s="15" t="s">
        <v>6856</v>
      </c>
      <c r="L447" s="17" t="s">
        <v>6857</v>
      </c>
      <c r="M447" s="17" t="s">
        <v>6858</v>
      </c>
      <c r="N447" s="17" t="s">
        <v>6859</v>
      </c>
      <c r="O447" s="17" t="s">
        <v>5055</v>
      </c>
    </row>
    <row r="448" spans="1:15" x14ac:dyDescent="0.2">
      <c r="A448" s="12">
        <v>1447</v>
      </c>
      <c r="B448" s="13" t="s">
        <v>6860</v>
      </c>
      <c r="C448" s="13" t="s">
        <v>6861</v>
      </c>
      <c r="D448" s="14" t="s">
        <v>5017</v>
      </c>
      <c r="E448" s="13" t="s">
        <v>5032</v>
      </c>
      <c r="F448" s="16">
        <v>3</v>
      </c>
      <c r="G448" s="14">
        <v>3.01</v>
      </c>
      <c r="H448" s="14" t="s">
        <v>5051</v>
      </c>
      <c r="I448" s="14"/>
      <c r="J448" s="15" t="s">
        <v>2710</v>
      </c>
      <c r="K448" s="15" t="s">
        <v>3515</v>
      </c>
      <c r="L448" s="17" t="s">
        <v>695</v>
      </c>
      <c r="M448" s="17" t="s">
        <v>516</v>
      </c>
      <c r="N448" s="17" t="s">
        <v>5510</v>
      </c>
      <c r="O448" s="17" t="s">
        <v>5055</v>
      </c>
    </row>
    <row r="449" spans="1:15" x14ac:dyDescent="0.2">
      <c r="A449" s="12">
        <v>1448</v>
      </c>
      <c r="B449" s="13" t="s">
        <v>6862</v>
      </c>
      <c r="C449" s="13" t="s">
        <v>6863</v>
      </c>
      <c r="D449" s="14" t="s">
        <v>5017</v>
      </c>
      <c r="E449" s="13" t="s">
        <v>5032</v>
      </c>
      <c r="F449" s="16">
        <v>3</v>
      </c>
      <c r="G449" s="14">
        <v>3.01</v>
      </c>
      <c r="H449" s="14" t="s">
        <v>5051</v>
      </c>
      <c r="I449" s="14"/>
      <c r="J449" s="15" t="s">
        <v>6864</v>
      </c>
      <c r="K449" s="15" t="s">
        <v>6865</v>
      </c>
      <c r="L449" s="17" t="s">
        <v>6866</v>
      </c>
      <c r="M449" s="17" t="s">
        <v>6867</v>
      </c>
      <c r="N449" s="17" t="s">
        <v>6227</v>
      </c>
      <c r="O449" s="17" t="s">
        <v>5055</v>
      </c>
    </row>
    <row r="450" spans="1:15" x14ac:dyDescent="0.2">
      <c r="A450" s="12">
        <v>1449</v>
      </c>
      <c r="B450" s="13" t="s">
        <v>6868</v>
      </c>
      <c r="C450" s="13" t="s">
        <v>6869</v>
      </c>
      <c r="D450" s="14" t="s">
        <v>5017</v>
      </c>
      <c r="E450" s="13" t="s">
        <v>5032</v>
      </c>
      <c r="F450" s="16">
        <v>3</v>
      </c>
      <c r="G450" s="14">
        <v>3.01</v>
      </c>
      <c r="H450" s="14" t="s">
        <v>5325</v>
      </c>
      <c r="I450" s="14"/>
      <c r="J450" s="15" t="s">
        <v>6870</v>
      </c>
      <c r="K450" s="15" t="s">
        <v>6871</v>
      </c>
      <c r="L450" s="17" t="s">
        <v>6872</v>
      </c>
      <c r="M450" s="17" t="s">
        <v>6873</v>
      </c>
      <c r="N450" s="17" t="s">
        <v>5879</v>
      </c>
      <c r="O450" s="17" t="s">
        <v>5055</v>
      </c>
    </row>
    <row r="451" spans="1:15" x14ac:dyDescent="0.2">
      <c r="A451" s="12">
        <v>1450</v>
      </c>
      <c r="B451" s="13" t="s">
        <v>5101</v>
      </c>
      <c r="C451" s="13" t="s">
        <v>6874</v>
      </c>
      <c r="D451" s="14" t="s">
        <v>5017</v>
      </c>
      <c r="E451" s="13" t="s">
        <v>5032</v>
      </c>
      <c r="F451" s="16">
        <v>3</v>
      </c>
      <c r="G451" s="14">
        <v>3.01</v>
      </c>
      <c r="H451" s="14" t="s">
        <v>5325</v>
      </c>
      <c r="I451" s="14"/>
      <c r="J451" s="15" t="s">
        <v>3130</v>
      </c>
      <c r="K451" s="15" t="s">
        <v>2693</v>
      </c>
      <c r="L451" s="17" t="s">
        <v>147</v>
      </c>
      <c r="M451" s="17" t="s">
        <v>228</v>
      </c>
      <c r="N451" s="17" t="s">
        <v>6875</v>
      </c>
      <c r="O451" s="17" t="s">
        <v>5055</v>
      </c>
    </row>
    <row r="452" spans="1:15" x14ac:dyDescent="0.2">
      <c r="A452" s="12">
        <v>1451</v>
      </c>
      <c r="B452" s="13" t="s">
        <v>6876</v>
      </c>
      <c r="C452" s="13" t="s">
        <v>6877</v>
      </c>
      <c r="D452" s="14" t="s">
        <v>5017</v>
      </c>
      <c r="E452" s="13" t="s">
        <v>5032</v>
      </c>
      <c r="F452" s="16">
        <v>3</v>
      </c>
      <c r="G452" s="14">
        <v>3.01</v>
      </c>
      <c r="H452" s="14" t="s">
        <v>5051</v>
      </c>
      <c r="I452" s="14"/>
      <c r="J452" s="15" t="s">
        <v>2917</v>
      </c>
      <c r="K452" s="15" t="s">
        <v>6878</v>
      </c>
      <c r="L452" s="17" t="s">
        <v>5709</v>
      </c>
      <c r="M452" s="17" t="s">
        <v>6879</v>
      </c>
      <c r="N452" s="17" t="s">
        <v>5234</v>
      </c>
      <c r="O452" s="17" t="s">
        <v>5055</v>
      </c>
    </row>
    <row r="453" spans="1:15" x14ac:dyDescent="0.2">
      <c r="A453" s="12">
        <v>1452</v>
      </c>
      <c r="B453" s="13" t="s">
        <v>6880</v>
      </c>
      <c r="C453" s="13" t="s">
        <v>6881</v>
      </c>
      <c r="D453" s="14" t="s">
        <v>5017</v>
      </c>
      <c r="E453" s="13" t="s">
        <v>5032</v>
      </c>
      <c r="F453" s="16">
        <v>3</v>
      </c>
      <c r="G453" s="14">
        <v>3.01</v>
      </c>
      <c r="H453" s="14" t="s">
        <v>5051</v>
      </c>
      <c r="I453" s="14"/>
      <c r="J453" s="15" t="s">
        <v>2917</v>
      </c>
      <c r="K453" s="15" t="s">
        <v>3520</v>
      </c>
      <c r="L453" s="17" t="s">
        <v>5709</v>
      </c>
      <c r="M453" s="17" t="s">
        <v>1180</v>
      </c>
      <c r="N453" s="17" t="s">
        <v>6882</v>
      </c>
      <c r="O453" s="17" t="s">
        <v>5055</v>
      </c>
    </row>
    <row r="454" spans="1:15" x14ac:dyDescent="0.2">
      <c r="A454" s="12">
        <v>1453</v>
      </c>
      <c r="B454" s="13" t="s">
        <v>6883</v>
      </c>
      <c r="C454" s="13" t="s">
        <v>2449</v>
      </c>
      <c r="D454" s="14" t="s">
        <v>5017</v>
      </c>
      <c r="E454" s="13" t="s">
        <v>5032</v>
      </c>
      <c r="F454" s="16">
        <v>3</v>
      </c>
      <c r="G454" s="14">
        <v>3.01</v>
      </c>
      <c r="H454" s="14" t="s">
        <v>5051</v>
      </c>
      <c r="I454" s="14"/>
      <c r="J454" s="15" t="s">
        <v>2830</v>
      </c>
      <c r="K454" s="15" t="s">
        <v>2679</v>
      </c>
      <c r="L454" s="17" t="s">
        <v>767</v>
      </c>
      <c r="M454" s="17" t="s">
        <v>45</v>
      </c>
      <c r="N454" s="17" t="s">
        <v>6742</v>
      </c>
      <c r="O454" s="17" t="s">
        <v>5055</v>
      </c>
    </row>
    <row r="455" spans="1:15" x14ac:dyDescent="0.2">
      <c r="A455" s="12">
        <v>1454</v>
      </c>
      <c r="B455" s="13" t="s">
        <v>6884</v>
      </c>
      <c r="C455" s="13" t="s">
        <v>6885</v>
      </c>
      <c r="D455" s="14" t="s">
        <v>5017</v>
      </c>
      <c r="E455" s="13" t="s">
        <v>5032</v>
      </c>
      <c r="F455" s="16">
        <v>3</v>
      </c>
      <c r="G455" s="14">
        <v>3.01</v>
      </c>
      <c r="H455" s="14" t="s">
        <v>5051</v>
      </c>
      <c r="I455" s="14"/>
      <c r="J455" s="15" t="s">
        <v>5870</v>
      </c>
      <c r="K455" s="15" t="s">
        <v>6601</v>
      </c>
      <c r="L455" s="17" t="s">
        <v>5871</v>
      </c>
      <c r="M455" s="17" t="s">
        <v>6603</v>
      </c>
      <c r="N455" s="17" t="s">
        <v>6886</v>
      </c>
      <c r="O455" s="17" t="s">
        <v>5055</v>
      </c>
    </row>
    <row r="456" spans="1:15" x14ac:dyDescent="0.2">
      <c r="A456" s="12">
        <v>1455</v>
      </c>
      <c r="B456" s="13" t="s">
        <v>6887</v>
      </c>
      <c r="C456" s="13" t="s">
        <v>6888</v>
      </c>
      <c r="D456" s="14" t="s">
        <v>5017</v>
      </c>
      <c r="E456" s="13" t="s">
        <v>5032</v>
      </c>
      <c r="F456" s="16">
        <v>3</v>
      </c>
      <c r="G456" s="14">
        <v>3.01</v>
      </c>
      <c r="H456" s="14" t="s">
        <v>5051</v>
      </c>
      <c r="I456" s="14"/>
      <c r="J456" s="15" t="s">
        <v>2773</v>
      </c>
      <c r="K456" s="15" t="s">
        <v>6889</v>
      </c>
      <c r="L456" s="17" t="s">
        <v>254</v>
      </c>
      <c r="M456" s="17" t="s">
        <v>6890</v>
      </c>
      <c r="N456" s="17" t="s">
        <v>5250</v>
      </c>
      <c r="O456" s="17" t="s">
        <v>5055</v>
      </c>
    </row>
    <row r="457" spans="1:15" x14ac:dyDescent="0.2">
      <c r="A457" s="12">
        <v>1456</v>
      </c>
      <c r="B457" s="13" t="s">
        <v>6891</v>
      </c>
      <c r="C457" s="13" t="s">
        <v>2481</v>
      </c>
      <c r="D457" s="14" t="s">
        <v>5017</v>
      </c>
      <c r="E457" s="13" t="s">
        <v>5032</v>
      </c>
      <c r="F457" s="16">
        <v>3</v>
      </c>
      <c r="G457" s="14">
        <v>3.01</v>
      </c>
      <c r="H457" s="14" t="s">
        <v>5051</v>
      </c>
      <c r="I457" s="14"/>
      <c r="J457" s="15" t="s">
        <v>2621</v>
      </c>
      <c r="K457" s="15" t="s">
        <v>3523</v>
      </c>
      <c r="L457" s="17" t="s">
        <v>122</v>
      </c>
      <c r="M457" s="17" t="s">
        <v>415</v>
      </c>
      <c r="N457" s="17" t="s">
        <v>6892</v>
      </c>
      <c r="O457" s="17" t="s">
        <v>5055</v>
      </c>
    </row>
    <row r="458" spans="1:15" x14ac:dyDescent="0.2">
      <c r="A458" s="12">
        <v>1457</v>
      </c>
      <c r="B458" s="13" t="s">
        <v>6893</v>
      </c>
      <c r="C458" s="13" t="s">
        <v>6894</v>
      </c>
      <c r="D458" s="14" t="s">
        <v>5017</v>
      </c>
      <c r="E458" s="13" t="s">
        <v>5032</v>
      </c>
      <c r="F458" s="16">
        <v>3</v>
      </c>
      <c r="G458" s="14">
        <v>3.01</v>
      </c>
      <c r="H458" s="14" t="s">
        <v>5051</v>
      </c>
      <c r="I458" s="14"/>
      <c r="J458" s="15" t="s">
        <v>6895</v>
      </c>
      <c r="K458" s="15" t="s">
        <v>6896</v>
      </c>
      <c r="L458" s="17" t="s">
        <v>6897</v>
      </c>
      <c r="M458" s="17" t="s">
        <v>6898</v>
      </c>
      <c r="N458" s="17" t="s">
        <v>5942</v>
      </c>
      <c r="O458" s="17" t="s">
        <v>5055</v>
      </c>
    </row>
    <row r="459" spans="1:15" x14ac:dyDescent="0.2">
      <c r="A459" s="12">
        <v>1458</v>
      </c>
      <c r="B459" s="13" t="s">
        <v>6899</v>
      </c>
      <c r="C459" s="13" t="s">
        <v>6900</v>
      </c>
      <c r="D459" s="14" t="s">
        <v>5017</v>
      </c>
      <c r="E459" s="13" t="s">
        <v>5032</v>
      </c>
      <c r="F459" s="16">
        <v>2</v>
      </c>
      <c r="G459" s="14">
        <v>3.01</v>
      </c>
      <c r="H459" s="14" t="s">
        <v>5325</v>
      </c>
      <c r="I459" s="14"/>
      <c r="J459" s="15" t="s">
        <v>3046</v>
      </c>
      <c r="K459" s="15" t="s">
        <v>6901</v>
      </c>
      <c r="L459" s="15" t="s">
        <v>83</v>
      </c>
      <c r="M459" s="17" t="s">
        <v>6902</v>
      </c>
      <c r="N459" s="17" t="s">
        <v>6903</v>
      </c>
      <c r="O459" s="17" t="s">
        <v>5055</v>
      </c>
    </row>
    <row r="460" spans="1:15" x14ac:dyDescent="0.2">
      <c r="A460" s="12">
        <v>1459</v>
      </c>
      <c r="B460" s="22" t="s">
        <v>6200</v>
      </c>
      <c r="C460" s="22" t="s">
        <v>6904</v>
      </c>
      <c r="D460" s="14" t="s">
        <v>5017</v>
      </c>
      <c r="E460" s="22" t="s">
        <v>5032</v>
      </c>
      <c r="F460" s="12">
        <v>2</v>
      </c>
      <c r="G460" s="14">
        <v>3.01</v>
      </c>
      <c r="H460" s="14" t="s">
        <v>5325</v>
      </c>
      <c r="I460" s="23"/>
      <c r="J460" s="21" t="s">
        <v>2840</v>
      </c>
      <c r="K460" s="21" t="s">
        <v>6905</v>
      </c>
      <c r="L460" s="21" t="s">
        <v>6202</v>
      </c>
      <c r="M460" s="17" t="s">
        <v>6906</v>
      </c>
      <c r="N460" s="17" t="s">
        <v>6907</v>
      </c>
      <c r="O460" s="17" t="s">
        <v>5055</v>
      </c>
    </row>
    <row r="461" spans="1:15" x14ac:dyDescent="0.2">
      <c r="A461" s="12">
        <v>1460</v>
      </c>
      <c r="B461" s="13" t="s">
        <v>6908</v>
      </c>
      <c r="C461" s="13" t="s">
        <v>6909</v>
      </c>
      <c r="D461" s="14" t="s">
        <v>5017</v>
      </c>
      <c r="E461" s="13" t="s">
        <v>5032</v>
      </c>
      <c r="F461" s="16">
        <v>2</v>
      </c>
      <c r="G461" s="14">
        <v>3.01</v>
      </c>
      <c r="H461" s="14" t="s">
        <v>5325</v>
      </c>
      <c r="I461" s="14"/>
      <c r="J461" s="15" t="s">
        <v>6910</v>
      </c>
      <c r="K461" s="15" t="s">
        <v>3107</v>
      </c>
      <c r="L461" s="17" t="s">
        <v>6911</v>
      </c>
      <c r="M461" s="17" t="s">
        <v>68</v>
      </c>
      <c r="N461" s="17" t="s">
        <v>6912</v>
      </c>
      <c r="O461" s="17" t="s">
        <v>5055</v>
      </c>
    </row>
    <row r="462" spans="1:15" x14ac:dyDescent="0.2">
      <c r="A462" s="12">
        <v>1461</v>
      </c>
      <c r="B462" s="13" t="s">
        <v>6913</v>
      </c>
      <c r="C462" s="13" t="s">
        <v>6914</v>
      </c>
      <c r="D462" s="14" t="s">
        <v>5017</v>
      </c>
      <c r="E462" s="13" t="s">
        <v>5032</v>
      </c>
      <c r="F462" s="16">
        <v>2</v>
      </c>
      <c r="G462" s="14">
        <v>3.01</v>
      </c>
      <c r="H462" s="14" t="s">
        <v>5325</v>
      </c>
      <c r="I462" s="14"/>
      <c r="J462" s="15" t="s">
        <v>6915</v>
      </c>
      <c r="K462" s="15" t="s">
        <v>2630</v>
      </c>
      <c r="L462" s="17" t="s">
        <v>6916</v>
      </c>
      <c r="M462" s="17" t="s">
        <v>129</v>
      </c>
      <c r="N462" s="17" t="s">
        <v>5134</v>
      </c>
      <c r="O462" s="17" t="s">
        <v>5055</v>
      </c>
    </row>
    <row r="463" spans="1:15" x14ac:dyDescent="0.2">
      <c r="A463" s="12">
        <v>1462</v>
      </c>
      <c r="B463" s="13" t="s">
        <v>6917</v>
      </c>
      <c r="C463" s="13" t="s">
        <v>5955</v>
      </c>
      <c r="D463" s="14" t="s">
        <v>5017</v>
      </c>
      <c r="E463" s="13" t="s">
        <v>5032</v>
      </c>
      <c r="F463" s="16">
        <v>2</v>
      </c>
      <c r="G463" s="14">
        <v>3.01</v>
      </c>
      <c r="H463" s="14" t="s">
        <v>5325</v>
      </c>
      <c r="I463" s="14"/>
      <c r="J463" s="15" t="s">
        <v>6918</v>
      </c>
      <c r="K463" s="15" t="s">
        <v>2689</v>
      </c>
      <c r="L463" s="17" t="s">
        <v>6919</v>
      </c>
      <c r="M463" s="17" t="s">
        <v>503</v>
      </c>
      <c r="N463" s="17" t="s">
        <v>6920</v>
      </c>
      <c r="O463" s="17" t="s">
        <v>5055</v>
      </c>
    </row>
    <row r="464" spans="1:15" x14ac:dyDescent="0.2">
      <c r="A464" s="12">
        <v>1463</v>
      </c>
      <c r="B464" s="13" t="s">
        <v>6921</v>
      </c>
      <c r="C464" s="13" t="s">
        <v>6922</v>
      </c>
      <c r="D464" s="14" t="s">
        <v>5017</v>
      </c>
      <c r="E464" s="13" t="s">
        <v>5032</v>
      </c>
      <c r="F464" s="16">
        <v>2</v>
      </c>
      <c r="G464" s="14">
        <v>3.01</v>
      </c>
      <c r="H464" s="14" t="s">
        <v>5325</v>
      </c>
      <c r="I464" s="14"/>
      <c r="J464" s="15" t="s">
        <v>6923</v>
      </c>
      <c r="K464" s="15" t="s">
        <v>6924</v>
      </c>
      <c r="L464" s="17" t="s">
        <v>6925</v>
      </c>
      <c r="M464" s="17" t="s">
        <v>6926</v>
      </c>
      <c r="N464" s="17" t="s">
        <v>6927</v>
      </c>
      <c r="O464" s="17" t="s">
        <v>5055</v>
      </c>
    </row>
    <row r="465" spans="1:15" x14ac:dyDescent="0.2">
      <c r="A465" s="12">
        <v>1464</v>
      </c>
      <c r="B465" s="13" t="s">
        <v>6928</v>
      </c>
      <c r="C465" s="13" t="s">
        <v>6929</v>
      </c>
      <c r="D465" s="14" t="s">
        <v>5017</v>
      </c>
      <c r="E465" s="13" t="s">
        <v>5032</v>
      </c>
      <c r="F465" s="16">
        <v>2</v>
      </c>
      <c r="G465" s="14">
        <v>3.01</v>
      </c>
      <c r="H465" s="14" t="s">
        <v>5325</v>
      </c>
      <c r="I465" s="14"/>
      <c r="J465" s="15" t="s">
        <v>5986</v>
      </c>
      <c r="K465" s="15" t="s">
        <v>6930</v>
      </c>
      <c r="L465" s="17" t="s">
        <v>6931</v>
      </c>
      <c r="M465" s="17" t="s">
        <v>6932</v>
      </c>
      <c r="N465" s="17" t="s">
        <v>6523</v>
      </c>
      <c r="O465" s="17" t="s">
        <v>5055</v>
      </c>
    </row>
    <row r="466" spans="1:15" x14ac:dyDescent="0.2">
      <c r="A466" s="12">
        <v>1465</v>
      </c>
      <c r="B466" s="13" t="s">
        <v>6562</v>
      </c>
      <c r="C466" s="13" t="s">
        <v>6933</v>
      </c>
      <c r="D466" s="14" t="s">
        <v>5017</v>
      </c>
      <c r="E466" s="13" t="s">
        <v>5032</v>
      </c>
      <c r="F466" s="16">
        <v>2</v>
      </c>
      <c r="G466" s="14">
        <v>3.01</v>
      </c>
      <c r="H466" s="14" t="s">
        <v>5325</v>
      </c>
      <c r="I466" s="14"/>
      <c r="J466" s="15" t="s">
        <v>2649</v>
      </c>
      <c r="K466" s="15" t="s">
        <v>2695</v>
      </c>
      <c r="L466" s="17" t="s">
        <v>49</v>
      </c>
      <c r="M466" s="17" t="s">
        <v>198</v>
      </c>
      <c r="N466" s="17" t="s">
        <v>6934</v>
      </c>
      <c r="O466" s="17" t="s">
        <v>5055</v>
      </c>
    </row>
    <row r="467" spans="1:15" x14ac:dyDescent="0.2">
      <c r="A467" s="12">
        <v>1466</v>
      </c>
      <c r="B467" s="13" t="s">
        <v>6747</v>
      </c>
      <c r="C467" s="13" t="s">
        <v>6935</v>
      </c>
      <c r="D467" s="14" t="s">
        <v>5017</v>
      </c>
      <c r="E467" s="13" t="s">
        <v>5032</v>
      </c>
      <c r="F467" s="16">
        <v>2</v>
      </c>
      <c r="G467" s="14">
        <v>3.01</v>
      </c>
      <c r="H467" s="14" t="s">
        <v>5325</v>
      </c>
      <c r="I467" s="14"/>
      <c r="J467" s="15" t="s">
        <v>2977</v>
      </c>
      <c r="K467" s="15" t="s">
        <v>6936</v>
      </c>
      <c r="L467" s="17" t="s">
        <v>126</v>
      </c>
      <c r="M467" s="17" t="s">
        <v>6937</v>
      </c>
      <c r="N467" s="17" t="s">
        <v>5731</v>
      </c>
      <c r="O467" s="17" t="s">
        <v>5055</v>
      </c>
    </row>
    <row r="468" spans="1:15" x14ac:dyDescent="0.2">
      <c r="A468" s="12">
        <v>1467</v>
      </c>
      <c r="B468" s="13" t="s">
        <v>5097</v>
      </c>
      <c r="C468" s="13" t="s">
        <v>6938</v>
      </c>
      <c r="D468" s="14" t="s">
        <v>5017</v>
      </c>
      <c r="E468" s="13" t="s">
        <v>5032</v>
      </c>
      <c r="F468" s="16">
        <v>2</v>
      </c>
      <c r="G468" s="14">
        <v>3.01</v>
      </c>
      <c r="H468" s="14" t="s">
        <v>5325</v>
      </c>
      <c r="I468" s="14"/>
      <c r="J468" s="15" t="s">
        <v>3038</v>
      </c>
      <c r="K468" s="15" t="s">
        <v>5404</v>
      </c>
      <c r="L468" s="17" t="s">
        <v>5099</v>
      </c>
      <c r="M468" s="17" t="s">
        <v>5406</v>
      </c>
      <c r="N468" s="17" t="s">
        <v>5783</v>
      </c>
      <c r="O468" s="17" t="s">
        <v>5055</v>
      </c>
    </row>
    <row r="469" spans="1:15" x14ac:dyDescent="0.2">
      <c r="A469" s="12">
        <v>1468</v>
      </c>
      <c r="B469" s="13" t="s">
        <v>5153</v>
      </c>
      <c r="C469" s="13" t="s">
        <v>5512</v>
      </c>
      <c r="D469" s="14" t="s">
        <v>5017</v>
      </c>
      <c r="E469" s="13" t="s">
        <v>5032</v>
      </c>
      <c r="F469" s="16">
        <v>2</v>
      </c>
      <c r="G469" s="14">
        <v>3.01</v>
      </c>
      <c r="H469" s="14" t="s">
        <v>5325</v>
      </c>
      <c r="I469" s="14"/>
      <c r="J469" s="15" t="s">
        <v>2669</v>
      </c>
      <c r="K469" s="15" t="s">
        <v>2682</v>
      </c>
      <c r="L469" s="17" t="s">
        <v>421</v>
      </c>
      <c r="M469" s="17" t="s">
        <v>6939</v>
      </c>
      <c r="N469" s="17" t="s">
        <v>6940</v>
      </c>
      <c r="O469" s="17" t="s">
        <v>5055</v>
      </c>
    </row>
    <row r="470" spans="1:15" x14ac:dyDescent="0.2">
      <c r="A470" s="12">
        <v>1469</v>
      </c>
      <c r="B470" s="13" t="s">
        <v>6941</v>
      </c>
      <c r="C470" s="13" t="s">
        <v>6942</v>
      </c>
      <c r="D470" s="14" t="s">
        <v>5017</v>
      </c>
      <c r="E470" s="13" t="s">
        <v>5032</v>
      </c>
      <c r="F470" s="16">
        <v>2</v>
      </c>
      <c r="G470" s="14">
        <v>3.01</v>
      </c>
      <c r="H470" s="14" t="s">
        <v>5325</v>
      </c>
      <c r="I470" s="14"/>
      <c r="J470" s="15" t="s">
        <v>6943</v>
      </c>
      <c r="K470" s="15" t="s">
        <v>2695</v>
      </c>
      <c r="L470" s="17" t="s">
        <v>6944</v>
      </c>
      <c r="M470" s="17" t="s">
        <v>198</v>
      </c>
      <c r="N470" s="17" t="s">
        <v>6176</v>
      </c>
      <c r="O470" s="17" t="s">
        <v>5055</v>
      </c>
    </row>
    <row r="471" spans="1:15" x14ac:dyDescent="0.2">
      <c r="A471" s="12">
        <v>1470</v>
      </c>
      <c r="B471" s="13" t="s">
        <v>6945</v>
      </c>
      <c r="C471" s="13" t="s">
        <v>6946</v>
      </c>
      <c r="D471" s="14" t="s">
        <v>5017</v>
      </c>
      <c r="E471" s="13" t="s">
        <v>5032</v>
      </c>
      <c r="F471" s="16">
        <v>2</v>
      </c>
      <c r="G471" s="14">
        <v>3.01</v>
      </c>
      <c r="H471" s="14" t="s">
        <v>5325</v>
      </c>
      <c r="I471" s="14"/>
      <c r="J471" s="15" t="s">
        <v>6947</v>
      </c>
      <c r="K471" s="15" t="s">
        <v>2970</v>
      </c>
      <c r="L471" s="17" t="s">
        <v>6948</v>
      </c>
      <c r="M471" s="17" t="s">
        <v>59</v>
      </c>
      <c r="N471" s="17" t="s">
        <v>5703</v>
      </c>
      <c r="O471" s="17" t="s">
        <v>5055</v>
      </c>
    </row>
    <row r="472" spans="1:15" x14ac:dyDescent="0.2">
      <c r="A472" s="12">
        <v>1471</v>
      </c>
      <c r="B472" s="22" t="s">
        <v>6949</v>
      </c>
      <c r="C472" s="22" t="s">
        <v>6950</v>
      </c>
      <c r="D472" s="14" t="s">
        <v>5017</v>
      </c>
      <c r="E472" s="22" t="s">
        <v>5032</v>
      </c>
      <c r="F472" s="12">
        <v>2</v>
      </c>
      <c r="G472" s="14">
        <v>3.01</v>
      </c>
      <c r="H472" s="14" t="s">
        <v>5325</v>
      </c>
      <c r="I472" s="23"/>
      <c r="J472" s="21" t="s">
        <v>6951</v>
      </c>
      <c r="K472" s="21" t="s">
        <v>2748</v>
      </c>
      <c r="L472" s="17" t="s">
        <v>6952</v>
      </c>
      <c r="M472" s="17" t="s">
        <v>441</v>
      </c>
      <c r="N472" s="17" t="s">
        <v>6953</v>
      </c>
      <c r="O472" s="17" t="s">
        <v>5055</v>
      </c>
    </row>
    <row r="473" spans="1:15" x14ac:dyDescent="0.2">
      <c r="A473" s="12">
        <v>1472</v>
      </c>
      <c r="B473" s="13" t="s">
        <v>6954</v>
      </c>
      <c r="C473" s="13" t="s">
        <v>6955</v>
      </c>
      <c r="D473" s="14" t="s">
        <v>5017</v>
      </c>
      <c r="E473" s="13" t="s">
        <v>5032</v>
      </c>
      <c r="F473" s="16">
        <v>2</v>
      </c>
      <c r="G473" s="14">
        <v>3.01</v>
      </c>
      <c r="H473" s="14" t="s">
        <v>5325</v>
      </c>
      <c r="I473" s="14"/>
      <c r="J473" s="15" t="s">
        <v>2766</v>
      </c>
      <c r="K473" s="15" t="s">
        <v>2670</v>
      </c>
      <c r="L473" s="17" t="s">
        <v>240</v>
      </c>
      <c r="M473" s="17" t="s">
        <v>442</v>
      </c>
      <c r="N473" s="17" t="s">
        <v>6956</v>
      </c>
      <c r="O473" s="17" t="s">
        <v>5055</v>
      </c>
    </row>
    <row r="474" spans="1:15" x14ac:dyDescent="0.2">
      <c r="A474" s="12">
        <v>1473</v>
      </c>
      <c r="B474" s="13" t="s">
        <v>6957</v>
      </c>
      <c r="C474" s="13" t="s">
        <v>6958</v>
      </c>
      <c r="D474" s="14" t="s">
        <v>5017</v>
      </c>
      <c r="E474" s="13" t="s">
        <v>5032</v>
      </c>
      <c r="F474" s="16">
        <v>2</v>
      </c>
      <c r="G474" s="14">
        <v>3.01</v>
      </c>
      <c r="H474" s="14" t="s">
        <v>5325</v>
      </c>
      <c r="I474" s="14"/>
      <c r="J474" s="15" t="s">
        <v>6959</v>
      </c>
      <c r="K474" s="15" t="s">
        <v>3562</v>
      </c>
      <c r="L474" s="17" t="s">
        <v>6960</v>
      </c>
      <c r="M474" s="17" t="s">
        <v>423</v>
      </c>
      <c r="N474" s="17" t="s">
        <v>6961</v>
      </c>
      <c r="O474" s="17" t="s">
        <v>5055</v>
      </c>
    </row>
    <row r="475" spans="1:15" x14ac:dyDescent="0.2">
      <c r="A475" s="12">
        <v>1474</v>
      </c>
      <c r="B475" s="13" t="s">
        <v>6962</v>
      </c>
      <c r="C475" s="13" t="s">
        <v>6963</v>
      </c>
      <c r="D475" s="14" t="s">
        <v>5017</v>
      </c>
      <c r="E475" s="13" t="s">
        <v>5032</v>
      </c>
      <c r="F475" s="16">
        <v>2</v>
      </c>
      <c r="G475" s="14">
        <v>3.01</v>
      </c>
      <c r="H475" s="14" t="s">
        <v>5325</v>
      </c>
      <c r="I475" s="14"/>
      <c r="J475" s="15" t="s">
        <v>6964</v>
      </c>
      <c r="K475" s="15" t="s">
        <v>3132</v>
      </c>
      <c r="L475" s="17" t="s">
        <v>6965</v>
      </c>
      <c r="M475" s="17" t="s">
        <v>924</v>
      </c>
      <c r="N475" s="17" t="s">
        <v>6966</v>
      </c>
      <c r="O475" s="17" t="s">
        <v>5055</v>
      </c>
    </row>
    <row r="476" spans="1:15" x14ac:dyDescent="0.2">
      <c r="A476" s="12">
        <v>1475</v>
      </c>
      <c r="B476" s="13" t="s">
        <v>6967</v>
      </c>
      <c r="C476" s="13" t="s">
        <v>6968</v>
      </c>
      <c r="D476" s="14" t="s">
        <v>5017</v>
      </c>
      <c r="E476" s="13" t="s">
        <v>5032</v>
      </c>
      <c r="F476" s="16">
        <v>2</v>
      </c>
      <c r="G476" s="14">
        <v>3.01</v>
      </c>
      <c r="H476" s="14" t="s">
        <v>5325</v>
      </c>
      <c r="I476" s="14"/>
      <c r="J476" s="15" t="s">
        <v>4826</v>
      </c>
      <c r="K476" s="15" t="s">
        <v>6969</v>
      </c>
      <c r="L476" s="17" t="s">
        <v>6970</v>
      </c>
      <c r="M476" s="17" t="s">
        <v>6971</v>
      </c>
      <c r="N476" s="17" t="s">
        <v>6972</v>
      </c>
      <c r="O476" s="17" t="s">
        <v>5055</v>
      </c>
    </row>
    <row r="477" spans="1:15" x14ac:dyDescent="0.2">
      <c r="A477" s="12">
        <v>1476</v>
      </c>
      <c r="B477" s="17" t="s">
        <v>6973</v>
      </c>
      <c r="C477" s="17" t="s">
        <v>6974</v>
      </c>
      <c r="D477" s="14" t="s">
        <v>5017</v>
      </c>
      <c r="E477" s="15" t="s">
        <v>5032</v>
      </c>
      <c r="F477" s="16">
        <v>2</v>
      </c>
      <c r="G477" s="14">
        <v>3.01</v>
      </c>
      <c r="H477" s="14" t="s">
        <v>5325</v>
      </c>
      <c r="I477" s="17"/>
      <c r="J477" s="15" t="s">
        <v>3581</v>
      </c>
      <c r="K477" s="17" t="s">
        <v>2986</v>
      </c>
      <c r="L477" s="17" t="s">
        <v>6975</v>
      </c>
      <c r="M477" s="17" t="s">
        <v>6976</v>
      </c>
      <c r="N477" s="17" t="s">
        <v>6977</v>
      </c>
      <c r="O477" s="17" t="s">
        <v>5055</v>
      </c>
    </row>
    <row r="478" spans="1:15" x14ac:dyDescent="0.2">
      <c r="A478" s="12">
        <v>1477</v>
      </c>
      <c r="B478" s="17" t="s">
        <v>6978</v>
      </c>
      <c r="C478" s="17" t="s">
        <v>6979</v>
      </c>
      <c r="D478" s="14" t="s">
        <v>5017</v>
      </c>
      <c r="E478" s="15" t="s">
        <v>5032</v>
      </c>
      <c r="F478" s="16">
        <v>2</v>
      </c>
      <c r="G478" s="14">
        <v>3.01</v>
      </c>
      <c r="H478" s="14" t="s">
        <v>5325</v>
      </c>
      <c r="I478" s="17"/>
      <c r="J478" s="15" t="s">
        <v>6980</v>
      </c>
      <c r="K478" s="17" t="s">
        <v>6981</v>
      </c>
      <c r="L478" s="17" t="s">
        <v>6982</v>
      </c>
      <c r="M478" s="17" t="s">
        <v>6983</v>
      </c>
      <c r="N478" s="17" t="s">
        <v>5864</v>
      </c>
      <c r="O478" s="17" t="s">
        <v>5055</v>
      </c>
    </row>
    <row r="479" spans="1:15" x14ac:dyDescent="0.2">
      <c r="A479" s="12">
        <v>1478</v>
      </c>
      <c r="B479" s="17" t="s">
        <v>5857</v>
      </c>
      <c r="C479" s="17" t="s">
        <v>6984</v>
      </c>
      <c r="D479" s="14" t="s">
        <v>5017</v>
      </c>
      <c r="E479" s="15" t="s">
        <v>5032</v>
      </c>
      <c r="F479" s="16">
        <v>2</v>
      </c>
      <c r="G479" s="14">
        <v>3.01</v>
      </c>
      <c r="H479" s="14" t="s">
        <v>5325</v>
      </c>
      <c r="I479" s="17"/>
      <c r="J479" s="15" t="s">
        <v>4908</v>
      </c>
      <c r="K479" s="17" t="s">
        <v>2970</v>
      </c>
      <c r="L479" s="17" t="s">
        <v>3921</v>
      </c>
      <c r="M479" s="17" t="s">
        <v>59</v>
      </c>
      <c r="N479" s="17" t="s">
        <v>5298</v>
      </c>
      <c r="O479" s="17" t="s">
        <v>5055</v>
      </c>
    </row>
    <row r="480" spans="1:15" x14ac:dyDescent="0.2">
      <c r="A480" s="12">
        <v>1479</v>
      </c>
      <c r="B480" s="17" t="s">
        <v>6985</v>
      </c>
      <c r="C480" s="17" t="s">
        <v>6986</v>
      </c>
      <c r="D480" s="14" t="s">
        <v>5017</v>
      </c>
      <c r="E480" s="15" t="s">
        <v>5032</v>
      </c>
      <c r="F480" s="16">
        <v>2</v>
      </c>
      <c r="G480" s="14">
        <v>3.01</v>
      </c>
      <c r="H480" s="14" t="s">
        <v>5325</v>
      </c>
      <c r="I480" s="17"/>
      <c r="J480" s="15" t="s">
        <v>6987</v>
      </c>
      <c r="K480" s="17" t="s">
        <v>2957</v>
      </c>
      <c r="L480" s="17" t="s">
        <v>6988</v>
      </c>
      <c r="M480" s="17" t="s">
        <v>61</v>
      </c>
      <c r="N480" s="17" t="s">
        <v>6989</v>
      </c>
      <c r="O480" s="17" t="s">
        <v>5055</v>
      </c>
    </row>
    <row r="481" spans="1:15" x14ac:dyDescent="0.2">
      <c r="A481" s="12">
        <v>1480</v>
      </c>
      <c r="B481" s="17" t="s">
        <v>5090</v>
      </c>
      <c r="C481" s="17" t="s">
        <v>6990</v>
      </c>
      <c r="D481" s="14" t="s">
        <v>519</v>
      </c>
      <c r="E481" s="15" t="s">
        <v>5025</v>
      </c>
      <c r="F481" s="16">
        <v>3</v>
      </c>
      <c r="G481" s="14">
        <v>3.01</v>
      </c>
      <c r="H481" s="14" t="s">
        <v>5051</v>
      </c>
      <c r="I481" s="17"/>
      <c r="J481" s="15" t="s">
        <v>2904</v>
      </c>
      <c r="K481" s="17" t="s">
        <v>6991</v>
      </c>
      <c r="L481" s="17" t="s">
        <v>5092</v>
      </c>
      <c r="M481" s="17" t="s">
        <v>6992</v>
      </c>
      <c r="N481" s="17" t="s">
        <v>6993</v>
      </c>
      <c r="O481" s="17" t="s">
        <v>5055</v>
      </c>
    </row>
    <row r="482" spans="1:15" x14ac:dyDescent="0.2">
      <c r="A482" s="12">
        <v>1481</v>
      </c>
      <c r="B482" s="17" t="s">
        <v>5860</v>
      </c>
      <c r="C482" s="17" t="s">
        <v>6994</v>
      </c>
      <c r="D482" s="14" t="s">
        <v>519</v>
      </c>
      <c r="E482" s="15" t="s">
        <v>5025</v>
      </c>
      <c r="F482" s="16">
        <v>3</v>
      </c>
      <c r="G482" s="14">
        <v>3.01</v>
      </c>
      <c r="H482" s="14" t="s">
        <v>5051</v>
      </c>
      <c r="I482" s="17"/>
      <c r="J482" s="15" t="s">
        <v>5862</v>
      </c>
      <c r="K482" s="17" t="s">
        <v>6995</v>
      </c>
      <c r="L482" s="17" t="s">
        <v>5863</v>
      </c>
      <c r="M482" s="17" t="s">
        <v>6996</v>
      </c>
      <c r="N482" s="17" t="s">
        <v>6149</v>
      </c>
      <c r="O482" s="17" t="s">
        <v>5055</v>
      </c>
    </row>
    <row r="483" spans="1:15" x14ac:dyDescent="0.2">
      <c r="A483" s="12">
        <v>1482</v>
      </c>
      <c r="B483" s="17" t="s">
        <v>6997</v>
      </c>
      <c r="C483" s="17" t="s">
        <v>6998</v>
      </c>
      <c r="D483" s="14" t="s">
        <v>519</v>
      </c>
      <c r="E483" s="15" t="s">
        <v>5025</v>
      </c>
      <c r="F483" s="16">
        <v>3</v>
      </c>
      <c r="G483" s="14">
        <v>3.01</v>
      </c>
      <c r="H483" s="14" t="s">
        <v>5051</v>
      </c>
      <c r="I483" s="17"/>
      <c r="J483" s="15" t="s">
        <v>3014</v>
      </c>
      <c r="K483" s="17" t="s">
        <v>3120</v>
      </c>
      <c r="L483" s="17" t="s">
        <v>6560</v>
      </c>
      <c r="M483" s="17" t="s">
        <v>6999</v>
      </c>
      <c r="N483" s="17" t="s">
        <v>7000</v>
      </c>
      <c r="O483" s="17" t="s">
        <v>5055</v>
      </c>
    </row>
    <row r="484" spans="1:15" x14ac:dyDescent="0.2">
      <c r="A484" s="12">
        <v>1483</v>
      </c>
      <c r="B484" s="17" t="s">
        <v>5153</v>
      </c>
      <c r="C484" s="17" t="s">
        <v>7001</v>
      </c>
      <c r="D484" s="14" t="s">
        <v>519</v>
      </c>
      <c r="E484" s="15" t="s">
        <v>5025</v>
      </c>
      <c r="F484" s="16">
        <v>3</v>
      </c>
      <c r="G484" s="14">
        <v>3.01</v>
      </c>
      <c r="H484" s="14" t="s">
        <v>5051</v>
      </c>
      <c r="I484" s="17"/>
      <c r="J484" s="15" t="s">
        <v>2669</v>
      </c>
      <c r="K484" s="17" t="s">
        <v>2624</v>
      </c>
      <c r="L484" s="17" t="s">
        <v>7002</v>
      </c>
      <c r="M484" s="17" t="s">
        <v>47</v>
      </c>
      <c r="N484" s="17" t="s">
        <v>7003</v>
      </c>
      <c r="O484" s="17" t="s">
        <v>5055</v>
      </c>
    </row>
    <row r="485" spans="1:15" x14ac:dyDescent="0.2">
      <c r="A485" s="12">
        <v>1484</v>
      </c>
      <c r="B485" s="17" t="s">
        <v>4062</v>
      </c>
      <c r="C485" s="17" t="s">
        <v>7004</v>
      </c>
      <c r="D485" s="14" t="s">
        <v>519</v>
      </c>
      <c r="E485" s="15" t="s">
        <v>5025</v>
      </c>
      <c r="F485" s="16">
        <v>3</v>
      </c>
      <c r="G485" s="14">
        <v>3.01</v>
      </c>
      <c r="H485" s="14" t="s">
        <v>5051</v>
      </c>
      <c r="I485" s="17"/>
      <c r="J485" s="15" t="s">
        <v>4636</v>
      </c>
      <c r="K485" s="17" t="s">
        <v>2682</v>
      </c>
      <c r="L485" s="17" t="s">
        <v>6374</v>
      </c>
      <c r="M485" s="17" t="s">
        <v>5498</v>
      </c>
      <c r="N485" s="17" t="s">
        <v>6742</v>
      </c>
      <c r="O485" s="17" t="s">
        <v>5055</v>
      </c>
    </row>
    <row r="486" spans="1:15" x14ac:dyDescent="0.2">
      <c r="A486" s="12">
        <v>1485</v>
      </c>
      <c r="B486" s="17" t="s">
        <v>5806</v>
      </c>
      <c r="C486" s="17" t="s">
        <v>6495</v>
      </c>
      <c r="D486" s="14" t="s">
        <v>519</v>
      </c>
      <c r="E486" s="15" t="s">
        <v>5025</v>
      </c>
      <c r="F486" s="16">
        <v>3</v>
      </c>
      <c r="G486" s="14">
        <v>3.01</v>
      </c>
      <c r="H486" s="14" t="s">
        <v>5051</v>
      </c>
      <c r="I486" s="17"/>
      <c r="J486" s="15" t="s">
        <v>2917</v>
      </c>
      <c r="K486" s="17" t="s">
        <v>3236</v>
      </c>
      <c r="L486" s="17" t="s">
        <v>5709</v>
      </c>
      <c r="M486" s="17" t="s">
        <v>7005</v>
      </c>
      <c r="N486" s="17" t="s">
        <v>7006</v>
      </c>
      <c r="O486" s="17" t="s">
        <v>5055</v>
      </c>
    </row>
    <row r="487" spans="1:15" x14ac:dyDescent="0.2">
      <c r="A487" s="12">
        <v>1486</v>
      </c>
      <c r="B487" s="17" t="s">
        <v>7007</v>
      </c>
      <c r="C487" s="17" t="s">
        <v>7008</v>
      </c>
      <c r="D487" s="14" t="s">
        <v>519</v>
      </c>
      <c r="E487" s="15" t="s">
        <v>5025</v>
      </c>
      <c r="F487" s="16">
        <v>2</v>
      </c>
      <c r="G487" s="14">
        <v>3.01</v>
      </c>
      <c r="H487" s="14" t="s">
        <v>5051</v>
      </c>
      <c r="I487" s="17"/>
      <c r="J487" s="15" t="s">
        <v>2908</v>
      </c>
      <c r="K487" s="17" t="s">
        <v>2689</v>
      </c>
      <c r="L487" s="17" t="s">
        <v>326</v>
      </c>
      <c r="M487" s="17" t="s">
        <v>5627</v>
      </c>
      <c r="N487" s="17" t="s">
        <v>5565</v>
      </c>
      <c r="O487" s="17" t="s">
        <v>5055</v>
      </c>
    </row>
    <row r="488" spans="1:15" x14ac:dyDescent="0.2">
      <c r="A488" s="12">
        <v>1487</v>
      </c>
      <c r="B488" s="17" t="s">
        <v>7009</v>
      </c>
      <c r="C488" s="17" t="s">
        <v>5715</v>
      </c>
      <c r="D488" s="14" t="s">
        <v>5017</v>
      </c>
      <c r="E488" s="15" t="s">
        <v>5029</v>
      </c>
      <c r="F488" s="16">
        <v>3</v>
      </c>
      <c r="G488" s="14">
        <v>3.01</v>
      </c>
      <c r="H488" s="14" t="s">
        <v>5325</v>
      </c>
      <c r="I488" s="17"/>
      <c r="J488" s="15" t="s">
        <v>3218</v>
      </c>
      <c r="K488" s="17" t="s">
        <v>2695</v>
      </c>
      <c r="L488" s="17" t="s">
        <v>975</v>
      </c>
      <c r="M488" s="17" t="s">
        <v>5186</v>
      </c>
      <c r="N488" s="17" t="s">
        <v>6455</v>
      </c>
      <c r="O488" s="17" t="s">
        <v>5055</v>
      </c>
    </row>
    <row r="489" spans="1:15" x14ac:dyDescent="0.2">
      <c r="A489" s="12">
        <v>1488</v>
      </c>
      <c r="B489" s="17" t="s">
        <v>7010</v>
      </c>
      <c r="C489" s="17" t="s">
        <v>7011</v>
      </c>
      <c r="D489" s="14" t="s">
        <v>5017</v>
      </c>
      <c r="E489" s="15" t="s">
        <v>5029</v>
      </c>
      <c r="F489" s="16">
        <v>3</v>
      </c>
      <c r="G489" s="14">
        <v>3.01</v>
      </c>
      <c r="H489" s="14" t="s">
        <v>5325</v>
      </c>
      <c r="I489" s="17"/>
      <c r="J489" s="15" t="s">
        <v>7012</v>
      </c>
      <c r="K489" s="17" t="s">
        <v>2658</v>
      </c>
      <c r="L489" s="17" t="s">
        <v>7013</v>
      </c>
      <c r="M489" s="17" t="s">
        <v>5119</v>
      </c>
      <c r="N489" s="17" t="s">
        <v>7014</v>
      </c>
      <c r="O489" s="17" t="s">
        <v>5055</v>
      </c>
    </row>
    <row r="490" spans="1:15" x14ac:dyDescent="0.2">
      <c r="A490" s="12">
        <v>1489</v>
      </c>
      <c r="B490" s="17" t="s">
        <v>7015</v>
      </c>
      <c r="C490" s="17" t="s">
        <v>6642</v>
      </c>
      <c r="D490" s="14" t="s">
        <v>5017</v>
      </c>
      <c r="E490" s="15" t="s">
        <v>5029</v>
      </c>
      <c r="F490" s="16">
        <v>3</v>
      </c>
      <c r="G490" s="14">
        <v>3.01</v>
      </c>
      <c r="H490" s="14" t="s">
        <v>5325</v>
      </c>
      <c r="I490" s="17"/>
      <c r="J490" s="15" t="s">
        <v>4733</v>
      </c>
      <c r="K490" s="17" t="s">
        <v>2622</v>
      </c>
      <c r="L490" s="17" t="s">
        <v>3743</v>
      </c>
      <c r="M490" s="17" t="s">
        <v>5800</v>
      </c>
      <c r="N490" s="17" t="s">
        <v>5950</v>
      </c>
      <c r="O490" s="17" t="s">
        <v>5055</v>
      </c>
    </row>
    <row r="491" spans="1:15" x14ac:dyDescent="0.2">
      <c r="A491" s="12">
        <v>1490</v>
      </c>
      <c r="B491" s="17" t="s">
        <v>7016</v>
      </c>
      <c r="C491" s="17" t="s">
        <v>7017</v>
      </c>
      <c r="D491" s="14" t="s">
        <v>5017</v>
      </c>
      <c r="E491" s="15" t="s">
        <v>5029</v>
      </c>
      <c r="F491" s="16">
        <v>3</v>
      </c>
      <c r="G491" s="14">
        <v>3.01</v>
      </c>
      <c r="H491" s="14" t="s">
        <v>5325</v>
      </c>
      <c r="I491" s="17"/>
      <c r="J491" s="15" t="s">
        <v>2968</v>
      </c>
      <c r="K491" s="17" t="s">
        <v>7018</v>
      </c>
      <c r="L491" s="17" t="s">
        <v>225</v>
      </c>
      <c r="M491" s="17" t="s">
        <v>7019</v>
      </c>
      <c r="N491" s="17" t="s">
        <v>7020</v>
      </c>
      <c r="O491" s="17" t="s">
        <v>5055</v>
      </c>
    </row>
    <row r="492" spans="1:15" x14ac:dyDescent="0.2">
      <c r="A492" s="12">
        <v>1491</v>
      </c>
      <c r="B492" s="17" t="s">
        <v>5097</v>
      </c>
      <c r="C492" s="17" t="s">
        <v>7021</v>
      </c>
      <c r="D492" s="14" t="s">
        <v>5017</v>
      </c>
      <c r="E492" s="15" t="s">
        <v>5029</v>
      </c>
      <c r="F492" s="16">
        <v>3</v>
      </c>
      <c r="G492" s="14">
        <v>3.01</v>
      </c>
      <c r="H492" s="14" t="s">
        <v>5325</v>
      </c>
      <c r="I492" s="17"/>
      <c r="J492" s="15" t="s">
        <v>3038</v>
      </c>
      <c r="K492" s="17" t="s">
        <v>3393</v>
      </c>
      <c r="L492" s="17" t="s">
        <v>5099</v>
      </c>
      <c r="M492" s="17" t="s">
        <v>73</v>
      </c>
      <c r="N492" s="17" t="s">
        <v>5879</v>
      </c>
      <c r="O492" s="17" t="s">
        <v>5055</v>
      </c>
    </row>
    <row r="493" spans="1:15" x14ac:dyDescent="0.2">
      <c r="A493" s="12">
        <v>1492</v>
      </c>
      <c r="B493" s="17" t="s">
        <v>7022</v>
      </c>
      <c r="C493" s="17" t="s">
        <v>7023</v>
      </c>
      <c r="D493" s="14" t="s">
        <v>5017</v>
      </c>
      <c r="E493" s="15" t="s">
        <v>5029</v>
      </c>
      <c r="F493" s="16">
        <v>3</v>
      </c>
      <c r="G493" s="14">
        <v>3.01</v>
      </c>
      <c r="H493" s="14" t="s">
        <v>5325</v>
      </c>
      <c r="I493" s="17"/>
      <c r="J493" s="15" t="s">
        <v>4648</v>
      </c>
      <c r="K493" s="17" t="s">
        <v>2676</v>
      </c>
      <c r="L493" s="17" t="s">
        <v>7024</v>
      </c>
      <c r="M493" s="17" t="s">
        <v>7025</v>
      </c>
      <c r="N493" s="17" t="s">
        <v>5274</v>
      </c>
      <c r="O493" s="17" t="s">
        <v>5055</v>
      </c>
    </row>
    <row r="494" spans="1:15" x14ac:dyDescent="0.2">
      <c r="A494" s="12">
        <v>1493</v>
      </c>
      <c r="B494" s="17" t="s">
        <v>7026</v>
      </c>
      <c r="C494" s="17" t="s">
        <v>7027</v>
      </c>
      <c r="D494" s="14" t="s">
        <v>5017</v>
      </c>
      <c r="E494" s="15" t="s">
        <v>5029</v>
      </c>
      <c r="F494" s="16">
        <v>3</v>
      </c>
      <c r="G494" s="14">
        <v>3.01</v>
      </c>
      <c r="H494" s="14" t="s">
        <v>5325</v>
      </c>
      <c r="I494" s="17"/>
      <c r="J494" s="15" t="s">
        <v>4690</v>
      </c>
      <c r="K494" s="17" t="s">
        <v>3329</v>
      </c>
      <c r="L494" s="17" t="s">
        <v>7028</v>
      </c>
      <c r="M494" s="17" t="s">
        <v>7029</v>
      </c>
      <c r="N494" s="17" t="s">
        <v>6119</v>
      </c>
      <c r="O494" s="17" t="s">
        <v>5055</v>
      </c>
    </row>
    <row r="495" spans="1:15" x14ac:dyDescent="0.2">
      <c r="A495" s="12">
        <v>1494</v>
      </c>
      <c r="B495" s="17" t="s">
        <v>7030</v>
      </c>
      <c r="C495" s="17" t="s">
        <v>7031</v>
      </c>
      <c r="D495" s="14" t="s">
        <v>5017</v>
      </c>
      <c r="E495" s="15" t="s">
        <v>5029</v>
      </c>
      <c r="F495" s="16">
        <v>3</v>
      </c>
      <c r="G495" s="14">
        <v>3.01</v>
      </c>
      <c r="H495" s="14" t="s">
        <v>5325</v>
      </c>
      <c r="I495" s="17"/>
      <c r="J495" s="15" t="s">
        <v>7032</v>
      </c>
      <c r="K495" s="17" t="s">
        <v>2670</v>
      </c>
      <c r="L495" s="17" t="s">
        <v>7033</v>
      </c>
      <c r="M495" s="17" t="s">
        <v>51</v>
      </c>
      <c r="N495" s="17" t="s">
        <v>6455</v>
      </c>
      <c r="O495" s="17" t="s">
        <v>5055</v>
      </c>
    </row>
    <row r="496" spans="1:15" x14ac:dyDescent="0.2">
      <c r="A496" s="12">
        <v>1495</v>
      </c>
      <c r="B496" s="17" t="s">
        <v>7034</v>
      </c>
      <c r="C496" s="17" t="s">
        <v>7035</v>
      </c>
      <c r="D496" s="14" t="s">
        <v>5017</v>
      </c>
      <c r="E496" s="15" t="s">
        <v>5029</v>
      </c>
      <c r="F496" s="16">
        <v>3</v>
      </c>
      <c r="G496" s="14">
        <v>3.01</v>
      </c>
      <c r="H496" s="14" t="s">
        <v>5325</v>
      </c>
      <c r="I496" s="17"/>
      <c r="J496" s="15" t="s">
        <v>2773</v>
      </c>
      <c r="K496" s="17" t="s">
        <v>3200</v>
      </c>
      <c r="L496" s="17" t="s">
        <v>254</v>
      </c>
      <c r="M496" s="17" t="s">
        <v>226</v>
      </c>
      <c r="N496" s="17" t="s">
        <v>7036</v>
      </c>
      <c r="O496" s="17" t="s">
        <v>5055</v>
      </c>
    </row>
    <row r="497" spans="1:15" x14ac:dyDescent="0.2">
      <c r="A497" s="12">
        <v>1496</v>
      </c>
      <c r="B497" s="17" t="s">
        <v>5174</v>
      </c>
      <c r="C497" s="17" t="s">
        <v>7037</v>
      </c>
      <c r="D497" s="14" t="s">
        <v>5017</v>
      </c>
      <c r="E497" s="15" t="s">
        <v>5029</v>
      </c>
      <c r="F497" s="16">
        <v>3</v>
      </c>
      <c r="G497" s="14">
        <v>3.01</v>
      </c>
      <c r="H497" s="14" t="s">
        <v>5325</v>
      </c>
      <c r="I497" s="17"/>
      <c r="J497" s="15" t="s">
        <v>2621</v>
      </c>
      <c r="K497" s="17" t="s">
        <v>3107</v>
      </c>
      <c r="L497" s="17" t="s">
        <v>122</v>
      </c>
      <c r="M497" s="17" t="s">
        <v>68</v>
      </c>
      <c r="N497" s="17" t="s">
        <v>7038</v>
      </c>
      <c r="O497" s="17" t="s">
        <v>5055</v>
      </c>
    </row>
    <row r="498" spans="1:15" x14ac:dyDescent="0.2">
      <c r="A498" s="12">
        <v>1497</v>
      </c>
      <c r="B498" s="17" t="s">
        <v>7039</v>
      </c>
      <c r="C498" s="17" t="s">
        <v>7040</v>
      </c>
      <c r="D498" s="14" t="s">
        <v>5017</v>
      </c>
      <c r="E498" s="15" t="s">
        <v>5029</v>
      </c>
      <c r="F498" s="16">
        <v>3</v>
      </c>
      <c r="G498" s="14">
        <v>3.01</v>
      </c>
      <c r="H498" s="14" t="s">
        <v>5325</v>
      </c>
      <c r="I498" s="17"/>
      <c r="J498" s="15" t="s">
        <v>7041</v>
      </c>
      <c r="K498" s="17" t="s">
        <v>3393</v>
      </c>
      <c r="L498" s="17" t="s">
        <v>7042</v>
      </c>
      <c r="M498" s="17" t="s">
        <v>73</v>
      </c>
      <c r="N498" s="17" t="s">
        <v>7043</v>
      </c>
      <c r="O498" s="17" t="s">
        <v>5055</v>
      </c>
    </row>
    <row r="499" spans="1:15" x14ac:dyDescent="0.2">
      <c r="A499" s="12">
        <v>1498</v>
      </c>
      <c r="B499" s="17" t="s">
        <v>5113</v>
      </c>
      <c r="C499" s="17" t="s">
        <v>7044</v>
      </c>
      <c r="D499" s="14" t="s">
        <v>5017</v>
      </c>
      <c r="E499" s="15" t="s">
        <v>5029</v>
      </c>
      <c r="F499" s="16">
        <v>3</v>
      </c>
      <c r="G499" s="14">
        <v>3.01</v>
      </c>
      <c r="H499" s="14" t="s">
        <v>5325</v>
      </c>
      <c r="I499" s="17"/>
      <c r="J499" s="15" t="s">
        <v>2675</v>
      </c>
      <c r="K499" s="17" t="s">
        <v>7045</v>
      </c>
      <c r="L499" s="17" t="s">
        <v>121</v>
      </c>
      <c r="M499" s="17" t="s">
        <v>7046</v>
      </c>
      <c r="N499" s="17" t="s">
        <v>5891</v>
      </c>
      <c r="O499" s="17" t="s">
        <v>5055</v>
      </c>
    </row>
    <row r="500" spans="1:15" x14ac:dyDescent="0.2">
      <c r="A500" s="12">
        <v>1499</v>
      </c>
      <c r="B500" s="17"/>
      <c r="C500" s="17"/>
      <c r="D500" s="14"/>
      <c r="E500" s="15" t="s">
        <v>10013</v>
      </c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2">
      <c r="A501" s="12">
        <v>1500</v>
      </c>
      <c r="B501" s="17" t="s">
        <v>7047</v>
      </c>
      <c r="C501" s="17" t="s">
        <v>7048</v>
      </c>
      <c r="D501" s="14" t="s">
        <v>5017</v>
      </c>
      <c r="E501" s="15" t="s">
        <v>5029</v>
      </c>
      <c r="F501" s="16">
        <v>3</v>
      </c>
      <c r="G501" s="14">
        <v>3.01</v>
      </c>
      <c r="H501" s="17" t="s">
        <v>5325</v>
      </c>
      <c r="I501" s="17"/>
      <c r="J501" s="15" t="s">
        <v>4816</v>
      </c>
      <c r="K501" s="17" t="s">
        <v>7049</v>
      </c>
      <c r="L501" s="17" t="s">
        <v>7050</v>
      </c>
      <c r="M501" s="17" t="s">
        <v>7051</v>
      </c>
      <c r="N501" s="17" t="s">
        <v>7052</v>
      </c>
      <c r="O501" s="17" t="s">
        <v>5055</v>
      </c>
    </row>
    <row r="502" spans="1:15" x14ac:dyDescent="0.2">
      <c r="A502" s="12">
        <v>1501</v>
      </c>
      <c r="B502" s="17" t="s">
        <v>7053</v>
      </c>
      <c r="C502" s="17" t="s">
        <v>7054</v>
      </c>
      <c r="D502" s="14" t="s">
        <v>5017</v>
      </c>
      <c r="E502" s="15" t="s">
        <v>5029</v>
      </c>
      <c r="F502" s="16">
        <v>2</v>
      </c>
      <c r="G502" s="14">
        <v>3.01</v>
      </c>
      <c r="H502" s="17" t="s">
        <v>5051</v>
      </c>
      <c r="I502" s="17"/>
      <c r="J502" s="15" t="s">
        <v>3599</v>
      </c>
      <c r="K502" s="17" t="s">
        <v>7055</v>
      </c>
      <c r="L502" s="17" t="s">
        <v>44</v>
      </c>
      <c r="M502" s="17" t="s">
        <v>7056</v>
      </c>
      <c r="N502" s="17" t="s">
        <v>7057</v>
      </c>
      <c r="O502" s="17" t="s">
        <v>5055</v>
      </c>
    </row>
    <row r="503" spans="1:15" x14ac:dyDescent="0.2">
      <c r="A503" s="12">
        <v>1502</v>
      </c>
      <c r="B503" s="17" t="s">
        <v>7058</v>
      </c>
      <c r="C503" s="17" t="s">
        <v>7059</v>
      </c>
      <c r="D503" s="14" t="s">
        <v>5017</v>
      </c>
      <c r="E503" s="15" t="s">
        <v>5029</v>
      </c>
      <c r="F503" s="16">
        <v>2</v>
      </c>
      <c r="G503" s="14">
        <v>3.01</v>
      </c>
      <c r="H503" s="17" t="s">
        <v>5051</v>
      </c>
      <c r="I503" s="17"/>
      <c r="J503" s="15" t="s">
        <v>7060</v>
      </c>
      <c r="K503" s="17" t="s">
        <v>2802</v>
      </c>
      <c r="L503" s="17" t="s">
        <v>7061</v>
      </c>
      <c r="M503" s="17" t="s">
        <v>108</v>
      </c>
      <c r="N503" s="17" t="s">
        <v>7062</v>
      </c>
      <c r="O503" s="17" t="s">
        <v>5055</v>
      </c>
    </row>
    <row r="504" spans="1:15" x14ac:dyDescent="0.2">
      <c r="A504" s="12">
        <v>1503</v>
      </c>
      <c r="B504" s="17" t="s">
        <v>7063</v>
      </c>
      <c r="C504" s="17" t="s">
        <v>7064</v>
      </c>
      <c r="D504" s="14" t="s">
        <v>5017</v>
      </c>
      <c r="E504" s="15" t="s">
        <v>5029</v>
      </c>
      <c r="F504" s="16">
        <v>2</v>
      </c>
      <c r="G504" s="14">
        <v>3.01</v>
      </c>
      <c r="H504" s="17" t="s">
        <v>5051</v>
      </c>
      <c r="I504" s="17"/>
      <c r="J504" s="15" t="s">
        <v>7065</v>
      </c>
      <c r="K504" s="17" t="s">
        <v>7066</v>
      </c>
      <c r="L504" s="17" t="s">
        <v>7067</v>
      </c>
      <c r="M504" s="17" t="s">
        <v>7068</v>
      </c>
      <c r="N504" s="17" t="s">
        <v>6691</v>
      </c>
      <c r="O504" s="17" t="s">
        <v>5055</v>
      </c>
    </row>
    <row r="505" spans="1:15" x14ac:dyDescent="0.2">
      <c r="A505" s="12">
        <v>1504</v>
      </c>
      <c r="B505" s="17" t="s">
        <v>7069</v>
      </c>
      <c r="C505" s="17" t="s">
        <v>7070</v>
      </c>
      <c r="D505" s="14" t="s">
        <v>5017</v>
      </c>
      <c r="E505" s="15" t="s">
        <v>5029</v>
      </c>
      <c r="F505" s="16">
        <v>2</v>
      </c>
      <c r="G505" s="14">
        <v>3.01</v>
      </c>
      <c r="H505" s="17" t="s">
        <v>5051</v>
      </c>
      <c r="I505" s="17"/>
      <c r="J505" s="15" t="s">
        <v>2659</v>
      </c>
      <c r="K505" s="17" t="s">
        <v>2714</v>
      </c>
      <c r="L505" s="17" t="s">
        <v>680</v>
      </c>
      <c r="M505" s="17" t="s">
        <v>111</v>
      </c>
      <c r="N505" s="17" t="s">
        <v>5284</v>
      </c>
      <c r="O505" s="17" t="s">
        <v>5055</v>
      </c>
    </row>
    <row r="506" spans="1:15" x14ac:dyDescent="0.2">
      <c r="A506" s="12">
        <v>1505</v>
      </c>
      <c r="B506" s="17" t="s">
        <v>7071</v>
      </c>
      <c r="C506" s="17" t="s">
        <v>7072</v>
      </c>
      <c r="D506" s="14" t="s">
        <v>5017</v>
      </c>
      <c r="E506" s="15" t="s">
        <v>5029</v>
      </c>
      <c r="F506" s="16">
        <v>2</v>
      </c>
      <c r="G506" s="14">
        <v>3.01</v>
      </c>
      <c r="H506" s="17" t="s">
        <v>5051</v>
      </c>
      <c r="I506" s="17"/>
      <c r="J506" s="15" t="s">
        <v>3376</v>
      </c>
      <c r="K506" s="17" t="s">
        <v>4762</v>
      </c>
      <c r="L506" s="17" t="s">
        <v>161</v>
      </c>
      <c r="M506" s="17" t="s">
        <v>3773</v>
      </c>
      <c r="N506" s="17" t="s">
        <v>7073</v>
      </c>
      <c r="O506" s="17" t="s">
        <v>5055</v>
      </c>
    </row>
    <row r="507" spans="1:15" x14ac:dyDescent="0.2">
      <c r="A507" s="12">
        <v>1506</v>
      </c>
      <c r="B507" s="17" t="s">
        <v>6658</v>
      </c>
      <c r="C507" s="17" t="s">
        <v>7074</v>
      </c>
      <c r="D507" s="14" t="s">
        <v>5017</v>
      </c>
      <c r="E507" s="15" t="s">
        <v>5029</v>
      </c>
      <c r="F507" s="16">
        <v>2</v>
      </c>
      <c r="G507" s="14">
        <v>3.01</v>
      </c>
      <c r="H507" s="17" t="s">
        <v>5051</v>
      </c>
      <c r="I507" s="17"/>
      <c r="J507" s="15" t="s">
        <v>2932</v>
      </c>
      <c r="K507" s="17" t="s">
        <v>3182</v>
      </c>
      <c r="L507" s="17" t="s">
        <v>5621</v>
      </c>
      <c r="M507" s="17" t="s">
        <v>154</v>
      </c>
      <c r="N507" s="17" t="s">
        <v>6386</v>
      </c>
      <c r="O507" s="17" t="s">
        <v>5055</v>
      </c>
    </row>
    <row r="508" spans="1:15" x14ac:dyDescent="0.2">
      <c r="A508" s="12">
        <v>1507</v>
      </c>
      <c r="B508" s="17" t="s">
        <v>7075</v>
      </c>
      <c r="C508" s="17" t="s">
        <v>7076</v>
      </c>
      <c r="D508" s="14" t="s">
        <v>5017</v>
      </c>
      <c r="E508" s="15" t="s">
        <v>5029</v>
      </c>
      <c r="F508" s="16">
        <v>2</v>
      </c>
      <c r="G508" s="14">
        <v>3.01</v>
      </c>
      <c r="H508" s="17" t="s">
        <v>5051</v>
      </c>
      <c r="I508" s="17"/>
      <c r="J508" s="15" t="s">
        <v>3102</v>
      </c>
      <c r="K508" s="17" t="s">
        <v>2905</v>
      </c>
      <c r="L508" s="17" t="s">
        <v>7077</v>
      </c>
      <c r="M508" s="17" t="s">
        <v>7078</v>
      </c>
      <c r="N508" s="17" t="s">
        <v>7079</v>
      </c>
      <c r="O508" s="17" t="s">
        <v>5055</v>
      </c>
    </row>
    <row r="509" spans="1:15" x14ac:dyDescent="0.2">
      <c r="A509" s="12">
        <v>1508</v>
      </c>
      <c r="B509" s="17" t="s">
        <v>7080</v>
      </c>
      <c r="C509" s="17" t="s">
        <v>7081</v>
      </c>
      <c r="D509" s="14" t="s">
        <v>5017</v>
      </c>
      <c r="E509" s="15" t="s">
        <v>5029</v>
      </c>
      <c r="F509" s="16">
        <v>2</v>
      </c>
      <c r="G509" s="14">
        <v>3.01</v>
      </c>
      <c r="H509" s="17" t="s">
        <v>5051</v>
      </c>
      <c r="I509" s="17"/>
      <c r="J509" s="15" t="s">
        <v>7082</v>
      </c>
      <c r="K509" s="17" t="s">
        <v>2645</v>
      </c>
      <c r="L509" s="17" t="s">
        <v>7083</v>
      </c>
      <c r="M509" s="17" t="s">
        <v>5111</v>
      </c>
      <c r="N509" s="17" t="s">
        <v>5988</v>
      </c>
      <c r="O509" s="17" t="s">
        <v>5055</v>
      </c>
    </row>
    <row r="510" spans="1:15" x14ac:dyDescent="0.2">
      <c r="A510" s="12">
        <v>1509</v>
      </c>
      <c r="B510" s="17" t="s">
        <v>5101</v>
      </c>
      <c r="C510" s="17" t="s">
        <v>7084</v>
      </c>
      <c r="D510" s="14" t="s">
        <v>5017</v>
      </c>
      <c r="E510" s="15" t="s">
        <v>5029</v>
      </c>
      <c r="F510" s="16">
        <v>2</v>
      </c>
      <c r="G510" s="14">
        <v>3.01</v>
      </c>
      <c r="H510" s="17" t="s">
        <v>5051</v>
      </c>
      <c r="I510" s="17"/>
      <c r="J510" s="15" t="s">
        <v>3130</v>
      </c>
      <c r="K510" s="17" t="s">
        <v>2817</v>
      </c>
      <c r="L510" s="17" t="s">
        <v>147</v>
      </c>
      <c r="M510" s="17" t="s">
        <v>92</v>
      </c>
      <c r="N510" s="17" t="s">
        <v>6249</v>
      </c>
      <c r="O510" s="17" t="s">
        <v>5055</v>
      </c>
    </row>
    <row r="511" spans="1:15" x14ac:dyDescent="0.2">
      <c r="A511" s="12">
        <v>1510</v>
      </c>
      <c r="B511" s="17" t="s">
        <v>7085</v>
      </c>
      <c r="C511" s="17" t="s">
        <v>7086</v>
      </c>
      <c r="D511" s="14" t="s">
        <v>5017</v>
      </c>
      <c r="E511" s="15" t="s">
        <v>5029</v>
      </c>
      <c r="F511" s="16">
        <v>2</v>
      </c>
      <c r="G511" s="14">
        <v>3.01</v>
      </c>
      <c r="H511" s="17" t="s">
        <v>5051</v>
      </c>
      <c r="I511" s="17"/>
      <c r="J511" s="15" t="s">
        <v>7087</v>
      </c>
      <c r="K511" s="17" t="s">
        <v>7088</v>
      </c>
      <c r="L511" s="17" t="s">
        <v>7089</v>
      </c>
      <c r="M511" s="17" t="s">
        <v>7090</v>
      </c>
      <c r="N511" s="17" t="s">
        <v>6022</v>
      </c>
      <c r="O511" s="17" t="s">
        <v>5055</v>
      </c>
    </row>
    <row r="512" spans="1:15" x14ac:dyDescent="0.2">
      <c r="A512" s="12">
        <v>1511</v>
      </c>
      <c r="B512" s="17" t="s">
        <v>7034</v>
      </c>
      <c r="C512" s="17" t="s">
        <v>7091</v>
      </c>
      <c r="D512" s="14" t="s">
        <v>5017</v>
      </c>
      <c r="E512" s="15" t="s">
        <v>5029</v>
      </c>
      <c r="F512" s="16">
        <v>2</v>
      </c>
      <c r="G512" s="14">
        <v>3.01</v>
      </c>
      <c r="H512" s="17" t="s">
        <v>5051</v>
      </c>
      <c r="I512" s="17"/>
      <c r="J512" s="15" t="s">
        <v>2773</v>
      </c>
      <c r="K512" s="17" t="s">
        <v>3192</v>
      </c>
      <c r="L512" s="17" t="s">
        <v>254</v>
      </c>
      <c r="M512" s="17" t="s">
        <v>235</v>
      </c>
      <c r="N512" s="17" t="s">
        <v>7092</v>
      </c>
      <c r="O512" s="17" t="s">
        <v>5055</v>
      </c>
    </row>
    <row r="513" spans="1:15" x14ac:dyDescent="0.2">
      <c r="A513" s="12">
        <v>1512</v>
      </c>
      <c r="B513" s="17" t="s">
        <v>7093</v>
      </c>
      <c r="C513" s="17" t="s">
        <v>5136</v>
      </c>
      <c r="D513" s="14" t="s">
        <v>5017</v>
      </c>
      <c r="E513" s="15" t="s">
        <v>5029</v>
      </c>
      <c r="F513" s="16">
        <v>2</v>
      </c>
      <c r="G513" s="14">
        <v>3.01</v>
      </c>
      <c r="H513" s="17" t="s">
        <v>5051</v>
      </c>
      <c r="I513" s="17"/>
      <c r="J513" s="15" t="s">
        <v>7094</v>
      </c>
      <c r="K513" s="17" t="s">
        <v>2709</v>
      </c>
      <c r="L513" s="17" t="s">
        <v>7095</v>
      </c>
      <c r="M513" s="17" t="s">
        <v>325</v>
      </c>
      <c r="N513" s="17" t="s">
        <v>5864</v>
      </c>
      <c r="O513" s="17" t="s">
        <v>5055</v>
      </c>
    </row>
    <row r="514" spans="1:15" x14ac:dyDescent="0.2">
      <c r="A514" s="12">
        <v>1513</v>
      </c>
      <c r="B514" s="17" t="s">
        <v>7096</v>
      </c>
      <c r="C514" s="17" t="s">
        <v>7097</v>
      </c>
      <c r="D514" s="14" t="s">
        <v>5017</v>
      </c>
      <c r="E514" s="15" t="s">
        <v>5029</v>
      </c>
      <c r="F514" s="16">
        <v>2</v>
      </c>
      <c r="G514" s="14">
        <v>3.01</v>
      </c>
      <c r="H514" s="17" t="s">
        <v>5051</v>
      </c>
      <c r="I514" s="17"/>
      <c r="J514" s="15" t="s">
        <v>7098</v>
      </c>
      <c r="K514" s="17" t="s">
        <v>3126</v>
      </c>
      <c r="L514" s="17" t="s">
        <v>7099</v>
      </c>
      <c r="M514" s="17" t="s">
        <v>100</v>
      </c>
      <c r="N514" s="17" t="s">
        <v>7100</v>
      </c>
      <c r="O514" s="17" t="s">
        <v>5055</v>
      </c>
    </row>
    <row r="515" spans="1:15" x14ac:dyDescent="0.2">
      <c r="A515" s="12">
        <v>1514</v>
      </c>
      <c r="B515" s="17" t="s">
        <v>7101</v>
      </c>
      <c r="C515" s="17" t="s">
        <v>7102</v>
      </c>
      <c r="D515" s="14" t="s">
        <v>5017</v>
      </c>
      <c r="E515" s="15" t="s">
        <v>5020</v>
      </c>
      <c r="F515" s="16">
        <v>3</v>
      </c>
      <c r="G515" s="14">
        <v>3.01</v>
      </c>
      <c r="H515" s="17" t="s">
        <v>5051</v>
      </c>
      <c r="I515" s="17"/>
      <c r="J515" s="15" t="s">
        <v>3046</v>
      </c>
      <c r="K515" s="17" t="s">
        <v>7103</v>
      </c>
      <c r="L515" s="17" t="s">
        <v>83</v>
      </c>
      <c r="M515" s="17" t="s">
        <v>7104</v>
      </c>
      <c r="N515" s="17" t="s">
        <v>7105</v>
      </c>
      <c r="O515" s="17" t="s">
        <v>5055</v>
      </c>
    </row>
    <row r="516" spans="1:15" x14ac:dyDescent="0.2">
      <c r="A516" s="12">
        <v>1515</v>
      </c>
      <c r="B516" s="17" t="s">
        <v>7106</v>
      </c>
      <c r="C516" s="17" t="s">
        <v>7107</v>
      </c>
      <c r="D516" s="14" t="s">
        <v>5017</v>
      </c>
      <c r="E516" s="15" t="s">
        <v>5020</v>
      </c>
      <c r="F516" s="16">
        <v>3</v>
      </c>
      <c r="G516" s="14">
        <v>3.01</v>
      </c>
      <c r="H516" s="17" t="s">
        <v>5051</v>
      </c>
      <c r="I516" s="17"/>
      <c r="J516" s="15" t="s">
        <v>7108</v>
      </c>
      <c r="K516" s="17" t="s">
        <v>7109</v>
      </c>
      <c r="L516" s="17" t="s">
        <v>7110</v>
      </c>
      <c r="M516" s="17" t="s">
        <v>7111</v>
      </c>
      <c r="N516" s="17" t="s">
        <v>7112</v>
      </c>
      <c r="O516" s="17" t="s">
        <v>5055</v>
      </c>
    </row>
    <row r="517" spans="1:15" x14ac:dyDescent="0.2">
      <c r="A517" s="12">
        <v>1516</v>
      </c>
      <c r="B517" s="17" t="s">
        <v>7113</v>
      </c>
      <c r="C517" s="17" t="s">
        <v>7114</v>
      </c>
      <c r="D517" s="14" t="s">
        <v>5017</v>
      </c>
      <c r="E517" s="15" t="s">
        <v>5020</v>
      </c>
      <c r="F517" s="16">
        <v>3</v>
      </c>
      <c r="G517" s="14">
        <v>3.01</v>
      </c>
      <c r="H517" s="17" t="s">
        <v>5051</v>
      </c>
      <c r="I517" s="17"/>
      <c r="J517" s="15" t="s">
        <v>3035</v>
      </c>
      <c r="K517" s="17" t="s">
        <v>2667</v>
      </c>
      <c r="L517" s="17" t="s">
        <v>106</v>
      </c>
      <c r="M517" s="17" t="s">
        <v>207</v>
      </c>
      <c r="N517" s="17" t="s">
        <v>7115</v>
      </c>
      <c r="O517" s="17" t="s">
        <v>5055</v>
      </c>
    </row>
    <row r="518" spans="1:15" x14ac:dyDescent="0.2">
      <c r="A518" s="12">
        <v>1517</v>
      </c>
      <c r="B518" s="17" t="s">
        <v>7116</v>
      </c>
      <c r="C518" s="17" t="s">
        <v>7117</v>
      </c>
      <c r="D518" s="14" t="s">
        <v>5017</v>
      </c>
      <c r="E518" s="15" t="s">
        <v>5020</v>
      </c>
      <c r="F518" s="16">
        <v>3</v>
      </c>
      <c r="G518" s="14">
        <v>3.01</v>
      </c>
      <c r="H518" s="17" t="s">
        <v>5051</v>
      </c>
      <c r="I518" s="17"/>
      <c r="J518" s="15" t="s">
        <v>5244</v>
      </c>
      <c r="K518" s="17" t="s">
        <v>2806</v>
      </c>
      <c r="L518" s="17" t="s">
        <v>5245</v>
      </c>
      <c r="M518" s="17" t="s">
        <v>3845</v>
      </c>
      <c r="N518" s="17" t="s">
        <v>5834</v>
      </c>
      <c r="O518" s="17" t="s">
        <v>5055</v>
      </c>
    </row>
    <row r="519" spans="1:15" x14ac:dyDescent="0.2">
      <c r="A519" s="12">
        <v>1518</v>
      </c>
      <c r="B519" s="17" t="s">
        <v>7118</v>
      </c>
      <c r="C519" s="17" t="s">
        <v>7119</v>
      </c>
      <c r="D519" s="14" t="s">
        <v>5017</v>
      </c>
      <c r="E519" s="15" t="s">
        <v>5020</v>
      </c>
      <c r="F519" s="16">
        <v>3</v>
      </c>
      <c r="G519" s="14">
        <v>3.01</v>
      </c>
      <c r="H519" s="17" t="s">
        <v>5051</v>
      </c>
      <c r="I519" s="17"/>
      <c r="J519" s="15" t="s">
        <v>7120</v>
      </c>
      <c r="K519" s="17" t="s">
        <v>2782</v>
      </c>
      <c r="L519" s="17" t="s">
        <v>7121</v>
      </c>
      <c r="M519" s="17" t="s">
        <v>71</v>
      </c>
      <c r="N519" s="17" t="s">
        <v>7122</v>
      </c>
      <c r="O519" s="17" t="s">
        <v>5055</v>
      </c>
    </row>
    <row r="520" spans="1:15" x14ac:dyDescent="0.2">
      <c r="A520" s="12">
        <v>1519</v>
      </c>
      <c r="B520" s="17" t="s">
        <v>7123</v>
      </c>
      <c r="C520" s="17" t="s">
        <v>7124</v>
      </c>
      <c r="D520" s="14" t="s">
        <v>5017</v>
      </c>
      <c r="E520" s="15" t="s">
        <v>5020</v>
      </c>
      <c r="F520" s="16">
        <v>3</v>
      </c>
      <c r="G520" s="14">
        <v>3.01</v>
      </c>
      <c r="H520" s="17" t="s">
        <v>5051</v>
      </c>
      <c r="I520" s="17"/>
      <c r="J520" s="15" t="s">
        <v>7125</v>
      </c>
      <c r="K520" s="17" t="s">
        <v>2957</v>
      </c>
      <c r="L520" s="17" t="s">
        <v>7126</v>
      </c>
      <c r="M520" s="17" t="s">
        <v>61</v>
      </c>
      <c r="N520" s="17" t="s">
        <v>7127</v>
      </c>
      <c r="O520" s="17" t="s">
        <v>5055</v>
      </c>
    </row>
    <row r="521" spans="1:15" x14ac:dyDescent="0.2">
      <c r="A521" s="12">
        <v>1520</v>
      </c>
      <c r="B521" s="17" t="s">
        <v>7128</v>
      </c>
      <c r="C521" s="17" t="s">
        <v>7129</v>
      </c>
      <c r="D521" s="14" t="s">
        <v>5017</v>
      </c>
      <c r="E521" s="15" t="s">
        <v>5020</v>
      </c>
      <c r="F521" s="16">
        <v>3</v>
      </c>
      <c r="G521" s="14">
        <v>3.01</v>
      </c>
      <c r="H521" s="17" t="s">
        <v>5051</v>
      </c>
      <c r="I521" s="17"/>
      <c r="J521" s="15" t="s">
        <v>2629</v>
      </c>
      <c r="K521" s="17" t="s">
        <v>2714</v>
      </c>
      <c r="L521" s="17" t="s">
        <v>7130</v>
      </c>
      <c r="M521" s="17" t="s">
        <v>111</v>
      </c>
      <c r="N521" s="17" t="s">
        <v>7131</v>
      </c>
      <c r="O521" s="17" t="s">
        <v>5055</v>
      </c>
    </row>
    <row r="522" spans="1:15" x14ac:dyDescent="0.2">
      <c r="A522" s="12">
        <v>1521</v>
      </c>
      <c r="B522" s="17" t="s">
        <v>7132</v>
      </c>
      <c r="C522" s="17" t="s">
        <v>7133</v>
      </c>
      <c r="D522" s="14" t="s">
        <v>5017</v>
      </c>
      <c r="E522" s="15" t="s">
        <v>5020</v>
      </c>
      <c r="F522" s="16">
        <v>3</v>
      </c>
      <c r="G522" s="14">
        <v>3.01</v>
      </c>
      <c r="H522" s="17" t="s">
        <v>5051</v>
      </c>
      <c r="I522" s="17"/>
      <c r="J522" s="15" t="s">
        <v>2669</v>
      </c>
      <c r="K522" s="17" t="s">
        <v>3252</v>
      </c>
      <c r="L522" s="17" t="s">
        <v>7002</v>
      </c>
      <c r="M522" s="17" t="s">
        <v>192</v>
      </c>
      <c r="N522" s="17" t="s">
        <v>5927</v>
      </c>
      <c r="O522" s="17" t="s">
        <v>5055</v>
      </c>
    </row>
    <row r="523" spans="1:15" x14ac:dyDescent="0.2">
      <c r="A523" s="12">
        <v>1522</v>
      </c>
      <c r="B523" s="17" t="s">
        <v>7134</v>
      </c>
      <c r="C523" s="17" t="s">
        <v>7135</v>
      </c>
      <c r="D523" s="14" t="s">
        <v>5017</v>
      </c>
      <c r="E523" s="15" t="s">
        <v>5020</v>
      </c>
      <c r="F523" s="16">
        <v>3</v>
      </c>
      <c r="G523" s="14">
        <v>3.01</v>
      </c>
      <c r="H523" s="17" t="s">
        <v>5051</v>
      </c>
      <c r="I523" s="17"/>
      <c r="J523" s="15" t="s">
        <v>3271</v>
      </c>
      <c r="K523" s="17" t="s">
        <v>3128</v>
      </c>
      <c r="L523" s="17" t="s">
        <v>364</v>
      </c>
      <c r="M523" s="17" t="s">
        <v>230</v>
      </c>
      <c r="N523" s="17" t="s">
        <v>5274</v>
      </c>
      <c r="O523" s="17" t="s">
        <v>5055</v>
      </c>
    </row>
    <row r="524" spans="1:15" x14ac:dyDescent="0.2">
      <c r="A524" s="12">
        <v>1523</v>
      </c>
      <c r="B524" s="17" t="s">
        <v>7136</v>
      </c>
      <c r="C524" s="17" t="s">
        <v>7137</v>
      </c>
      <c r="D524" s="14" t="s">
        <v>5017</v>
      </c>
      <c r="E524" s="15" t="s">
        <v>5020</v>
      </c>
      <c r="F524" s="16">
        <v>3</v>
      </c>
      <c r="G524" s="14">
        <v>3.01</v>
      </c>
      <c r="H524" s="17" t="s">
        <v>5051</v>
      </c>
      <c r="I524" s="17"/>
      <c r="J524" s="15" t="s">
        <v>7138</v>
      </c>
      <c r="K524" s="17" t="s">
        <v>2624</v>
      </c>
      <c r="L524" s="17" t="s">
        <v>7139</v>
      </c>
      <c r="M524" s="17" t="s">
        <v>47</v>
      </c>
      <c r="N524" s="17" t="s">
        <v>7140</v>
      </c>
      <c r="O524" s="17" t="s">
        <v>5055</v>
      </c>
    </row>
    <row r="525" spans="1:15" x14ac:dyDescent="0.2">
      <c r="A525" s="12">
        <v>1524</v>
      </c>
      <c r="B525" s="17" t="s">
        <v>7141</v>
      </c>
      <c r="C525" s="17" t="s">
        <v>7142</v>
      </c>
      <c r="D525" s="14" t="s">
        <v>5017</v>
      </c>
      <c r="E525" s="15" t="s">
        <v>5020</v>
      </c>
      <c r="F525" s="16">
        <v>3</v>
      </c>
      <c r="G525" s="14">
        <v>3.01</v>
      </c>
      <c r="H525" s="17" t="s">
        <v>5051</v>
      </c>
      <c r="I525" s="17"/>
      <c r="J525" s="15" t="s">
        <v>7143</v>
      </c>
      <c r="K525" s="17" t="s">
        <v>7144</v>
      </c>
      <c r="L525" s="17" t="s">
        <v>7145</v>
      </c>
      <c r="M525" s="17" t="s">
        <v>7146</v>
      </c>
      <c r="N525" s="17" t="s">
        <v>5274</v>
      </c>
      <c r="O525" s="17" t="s">
        <v>5055</v>
      </c>
    </row>
    <row r="526" spans="1:15" x14ac:dyDescent="0.2">
      <c r="A526" s="12">
        <v>1525</v>
      </c>
      <c r="B526" s="17" t="s">
        <v>7147</v>
      </c>
      <c r="C526" s="17" t="s">
        <v>7148</v>
      </c>
      <c r="D526" s="14" t="s">
        <v>5017</v>
      </c>
      <c r="E526" s="15" t="s">
        <v>5020</v>
      </c>
      <c r="F526" s="16">
        <v>3</v>
      </c>
      <c r="G526" s="14">
        <v>3.01</v>
      </c>
      <c r="H526" s="17" t="s">
        <v>5051</v>
      </c>
      <c r="I526" s="17"/>
      <c r="J526" s="15" t="s">
        <v>7149</v>
      </c>
      <c r="K526" s="17" t="s">
        <v>2901</v>
      </c>
      <c r="L526" s="17" t="s">
        <v>7150</v>
      </c>
      <c r="M526" s="17" t="s">
        <v>7151</v>
      </c>
      <c r="N526" s="17" t="s">
        <v>7152</v>
      </c>
      <c r="O526" s="17" t="s">
        <v>5055</v>
      </c>
    </row>
    <row r="527" spans="1:15" x14ac:dyDescent="0.2">
      <c r="A527" s="12">
        <v>1526</v>
      </c>
      <c r="B527" s="17" t="s">
        <v>7153</v>
      </c>
      <c r="C527" s="17" t="s">
        <v>7154</v>
      </c>
      <c r="D527" s="14" t="s">
        <v>5017</v>
      </c>
      <c r="E527" s="15" t="s">
        <v>5020</v>
      </c>
      <c r="F527" s="16">
        <v>3</v>
      </c>
      <c r="G527" s="14">
        <v>3.01</v>
      </c>
      <c r="H527" s="17" t="s">
        <v>5051</v>
      </c>
      <c r="I527" s="17"/>
      <c r="J527" s="15" t="s">
        <v>3581</v>
      </c>
      <c r="K527" s="17" t="s">
        <v>3080</v>
      </c>
      <c r="L527" s="17" t="s">
        <v>6975</v>
      </c>
      <c r="M527" s="17" t="s">
        <v>52</v>
      </c>
      <c r="N527" s="17" t="s">
        <v>5891</v>
      </c>
      <c r="O527" s="17" t="s">
        <v>5055</v>
      </c>
    </row>
    <row r="528" spans="1:15" x14ac:dyDescent="0.2">
      <c r="A528" s="12">
        <v>1527</v>
      </c>
      <c r="B528" s="17" t="s">
        <v>7155</v>
      </c>
      <c r="C528" s="17" t="s">
        <v>7156</v>
      </c>
      <c r="D528" s="14" t="s">
        <v>5017</v>
      </c>
      <c r="E528" s="15" t="s">
        <v>5020</v>
      </c>
      <c r="F528" s="16">
        <v>3</v>
      </c>
      <c r="G528" s="14">
        <v>3.01</v>
      </c>
      <c r="H528" s="17" t="s">
        <v>5051</v>
      </c>
      <c r="I528" s="17"/>
      <c r="J528" s="15" t="s">
        <v>5716</v>
      </c>
      <c r="K528" s="17" t="s">
        <v>3372</v>
      </c>
      <c r="L528" s="17" t="s">
        <v>5717</v>
      </c>
      <c r="M528" s="17" t="s">
        <v>5677</v>
      </c>
      <c r="N528" s="17" t="s">
        <v>7036</v>
      </c>
      <c r="O528" s="17" t="s">
        <v>5055</v>
      </c>
    </row>
    <row r="529" spans="1:15" x14ac:dyDescent="0.2">
      <c r="A529" s="12">
        <v>1528</v>
      </c>
      <c r="B529" s="17" t="s">
        <v>7157</v>
      </c>
      <c r="C529" s="17" t="s">
        <v>7158</v>
      </c>
      <c r="D529" s="14" t="s">
        <v>5017</v>
      </c>
      <c r="E529" s="15" t="s">
        <v>5020</v>
      </c>
      <c r="F529" s="16">
        <v>3</v>
      </c>
      <c r="G529" s="14">
        <v>3.01</v>
      </c>
      <c r="H529" s="17" t="s">
        <v>5051</v>
      </c>
      <c r="I529" s="17"/>
      <c r="J529" s="15" t="s">
        <v>2906</v>
      </c>
      <c r="K529" s="17" t="s">
        <v>2900</v>
      </c>
      <c r="L529" s="17" t="s">
        <v>136</v>
      </c>
      <c r="M529" s="17" t="s">
        <v>127</v>
      </c>
      <c r="N529" s="17" t="s">
        <v>5854</v>
      </c>
      <c r="O529" s="17" t="s">
        <v>5055</v>
      </c>
    </row>
    <row r="530" spans="1:15" x14ac:dyDescent="0.2">
      <c r="A530" s="12">
        <v>1529</v>
      </c>
      <c r="B530" s="17" t="s">
        <v>7159</v>
      </c>
      <c r="C530" s="17" t="s">
        <v>7160</v>
      </c>
      <c r="D530" s="14" t="s">
        <v>5017</v>
      </c>
      <c r="E530" s="15" t="s">
        <v>5020</v>
      </c>
      <c r="F530" s="16">
        <v>3</v>
      </c>
      <c r="G530" s="14">
        <v>3.01</v>
      </c>
      <c r="H530" s="17" t="s">
        <v>5051</v>
      </c>
      <c r="I530" s="17"/>
      <c r="J530" s="15" t="s">
        <v>2767</v>
      </c>
      <c r="K530" s="17" t="s">
        <v>2682</v>
      </c>
      <c r="L530" s="17" t="s">
        <v>104</v>
      </c>
      <c r="M530" s="17" t="s">
        <v>5498</v>
      </c>
      <c r="N530" s="17" t="s">
        <v>7161</v>
      </c>
      <c r="O530" s="17" t="s">
        <v>5055</v>
      </c>
    </row>
    <row r="531" spans="1:15" x14ac:dyDescent="0.2">
      <c r="A531" s="12">
        <v>1530</v>
      </c>
      <c r="B531" s="17" t="s">
        <v>7162</v>
      </c>
      <c r="C531" s="17" t="s">
        <v>5691</v>
      </c>
      <c r="D531" s="14" t="s">
        <v>5017</v>
      </c>
      <c r="E531" s="15" t="s">
        <v>5020</v>
      </c>
      <c r="F531" s="16">
        <v>2</v>
      </c>
      <c r="G531" s="14">
        <v>3.01</v>
      </c>
      <c r="H531" s="17" t="s">
        <v>5051</v>
      </c>
      <c r="I531" s="17"/>
      <c r="J531" s="15" t="s">
        <v>7163</v>
      </c>
      <c r="K531" s="17" t="s">
        <v>5548</v>
      </c>
      <c r="L531" s="17" t="s">
        <v>7164</v>
      </c>
      <c r="M531" s="17" t="s">
        <v>5549</v>
      </c>
      <c r="N531" s="17" t="s">
        <v>5390</v>
      </c>
      <c r="O531" s="17" t="s">
        <v>5055</v>
      </c>
    </row>
    <row r="532" spans="1:15" x14ac:dyDescent="0.2">
      <c r="A532" s="12">
        <v>1531</v>
      </c>
      <c r="B532" s="17" t="s">
        <v>7165</v>
      </c>
      <c r="C532" s="17" t="s">
        <v>7166</v>
      </c>
      <c r="D532" s="14" t="s">
        <v>5017</v>
      </c>
      <c r="E532" s="15" t="s">
        <v>5020</v>
      </c>
      <c r="F532" s="16">
        <v>2</v>
      </c>
      <c r="G532" s="14">
        <v>3.01</v>
      </c>
      <c r="H532" s="17" t="s">
        <v>5051</v>
      </c>
      <c r="I532" s="17"/>
      <c r="J532" s="15" t="s">
        <v>7167</v>
      </c>
      <c r="K532" s="17" t="s">
        <v>2847</v>
      </c>
      <c r="L532" s="17" t="s">
        <v>7168</v>
      </c>
      <c r="M532" s="17" t="s">
        <v>96</v>
      </c>
      <c r="N532" s="17" t="s">
        <v>7092</v>
      </c>
      <c r="O532" s="17" t="s">
        <v>5055</v>
      </c>
    </row>
    <row r="533" spans="1:15" x14ac:dyDescent="0.2">
      <c r="A533" s="12">
        <v>1532</v>
      </c>
      <c r="B533" s="17" t="s">
        <v>7169</v>
      </c>
      <c r="C533" s="17" t="s">
        <v>5967</v>
      </c>
      <c r="D533" s="14" t="s">
        <v>5017</v>
      </c>
      <c r="E533" s="15" t="s">
        <v>5020</v>
      </c>
      <c r="F533" s="16">
        <v>2</v>
      </c>
      <c r="G533" s="14">
        <v>3.01</v>
      </c>
      <c r="H533" s="17" t="s">
        <v>5051</v>
      </c>
      <c r="I533" s="17"/>
      <c r="J533" s="15" t="s">
        <v>7170</v>
      </c>
      <c r="K533" s="17" t="s">
        <v>2670</v>
      </c>
      <c r="L533" s="17" t="s">
        <v>7171</v>
      </c>
      <c r="M533" s="17" t="s">
        <v>442</v>
      </c>
      <c r="N533" s="17" t="s">
        <v>6961</v>
      </c>
      <c r="O533" s="17" t="s">
        <v>5055</v>
      </c>
    </row>
    <row r="534" spans="1:15" x14ac:dyDescent="0.2">
      <c r="A534" s="12">
        <v>1533</v>
      </c>
      <c r="B534" s="17" t="s">
        <v>7172</v>
      </c>
      <c r="C534" s="17" t="s">
        <v>5792</v>
      </c>
      <c r="D534" s="14" t="s">
        <v>5017</v>
      </c>
      <c r="E534" s="15" t="s">
        <v>5030</v>
      </c>
      <c r="F534" s="16">
        <v>2</v>
      </c>
      <c r="G534" s="14">
        <v>3.01</v>
      </c>
      <c r="H534" s="17" t="s">
        <v>5051</v>
      </c>
      <c r="I534" s="17"/>
      <c r="J534" s="15" t="s">
        <v>4973</v>
      </c>
      <c r="K534" s="17" t="s">
        <v>2658</v>
      </c>
      <c r="L534" s="17" t="s">
        <v>3985</v>
      </c>
      <c r="M534" s="17" t="s">
        <v>156</v>
      </c>
      <c r="N534" s="17" t="s">
        <v>7173</v>
      </c>
      <c r="O534" s="17" t="s">
        <v>5055</v>
      </c>
    </row>
    <row r="535" spans="1:15" x14ac:dyDescent="0.2">
      <c r="A535" s="12">
        <v>1534</v>
      </c>
      <c r="B535" s="17" t="s">
        <v>7174</v>
      </c>
      <c r="C535" s="17" t="s">
        <v>7175</v>
      </c>
      <c r="D535" s="14" t="s">
        <v>5017</v>
      </c>
      <c r="E535" s="15" t="s">
        <v>5030</v>
      </c>
      <c r="F535" s="16">
        <v>2</v>
      </c>
      <c r="G535" s="14">
        <v>3.01</v>
      </c>
      <c r="H535" s="17" t="s">
        <v>5051</v>
      </c>
      <c r="I535" s="17"/>
      <c r="J535" s="15" t="s">
        <v>7176</v>
      </c>
      <c r="K535" s="17" t="s">
        <v>3432</v>
      </c>
      <c r="L535" s="17" t="s">
        <v>7177</v>
      </c>
      <c r="M535" s="17" t="s">
        <v>7178</v>
      </c>
      <c r="N535" s="17" t="s">
        <v>6977</v>
      </c>
      <c r="O535" s="17" t="s">
        <v>5055</v>
      </c>
    </row>
    <row r="536" spans="1:15" x14ac:dyDescent="0.2">
      <c r="A536" s="12">
        <v>1535</v>
      </c>
      <c r="B536" s="17" t="s">
        <v>7179</v>
      </c>
      <c r="C536" s="17" t="s">
        <v>7180</v>
      </c>
      <c r="D536" s="14" t="s">
        <v>5017</v>
      </c>
      <c r="E536" s="15" t="s">
        <v>5030</v>
      </c>
      <c r="F536" s="16">
        <v>2</v>
      </c>
      <c r="G536" s="14">
        <v>3.01</v>
      </c>
      <c r="H536" s="17" t="s">
        <v>5051</v>
      </c>
      <c r="I536" s="17"/>
      <c r="J536" s="15" t="s">
        <v>7181</v>
      </c>
      <c r="K536" s="17" t="s">
        <v>3169</v>
      </c>
      <c r="L536" s="17" t="s">
        <v>7182</v>
      </c>
      <c r="M536" s="17" t="s">
        <v>369</v>
      </c>
      <c r="N536" s="17" t="s">
        <v>5801</v>
      </c>
      <c r="O536" s="17" t="s">
        <v>5055</v>
      </c>
    </row>
    <row r="537" spans="1:15" x14ac:dyDescent="0.2">
      <c r="A537" s="12">
        <v>1536</v>
      </c>
      <c r="B537" s="17" t="s">
        <v>7183</v>
      </c>
      <c r="C537" s="17" t="s">
        <v>7184</v>
      </c>
      <c r="D537" s="14" t="s">
        <v>5017</v>
      </c>
      <c r="E537" s="15" t="s">
        <v>5030</v>
      </c>
      <c r="F537" s="16">
        <v>2</v>
      </c>
      <c r="G537" s="14">
        <v>3.01</v>
      </c>
      <c r="H537" s="17" t="s">
        <v>5051</v>
      </c>
      <c r="I537" s="17"/>
      <c r="J537" s="15" t="s">
        <v>3373</v>
      </c>
      <c r="K537" s="17" t="s">
        <v>7185</v>
      </c>
      <c r="L537" s="17" t="s">
        <v>242</v>
      </c>
      <c r="M537" s="17" t="s">
        <v>7186</v>
      </c>
      <c r="N537" s="17" t="s">
        <v>6003</v>
      </c>
      <c r="O537" s="17" t="s">
        <v>5055</v>
      </c>
    </row>
    <row r="538" spans="1:15" x14ac:dyDescent="0.2">
      <c r="A538" s="12">
        <v>1537</v>
      </c>
      <c r="B538" s="17" t="s">
        <v>7187</v>
      </c>
      <c r="C538" s="17" t="s">
        <v>6375</v>
      </c>
      <c r="D538" s="14" t="s">
        <v>5017</v>
      </c>
      <c r="E538" s="15" t="s">
        <v>5030</v>
      </c>
      <c r="F538" s="16">
        <v>2</v>
      </c>
      <c r="G538" s="14">
        <v>3.01</v>
      </c>
      <c r="H538" s="17" t="s">
        <v>5051</v>
      </c>
      <c r="I538" s="17"/>
      <c r="J538" s="15" t="s">
        <v>7188</v>
      </c>
      <c r="K538" s="17" t="s">
        <v>3139</v>
      </c>
      <c r="L538" s="17" t="s">
        <v>7189</v>
      </c>
      <c r="M538" s="17" t="s">
        <v>53</v>
      </c>
      <c r="N538" s="17" t="s">
        <v>7190</v>
      </c>
      <c r="O538" s="17" t="s">
        <v>5055</v>
      </c>
    </row>
    <row r="539" spans="1:15" x14ac:dyDescent="0.2">
      <c r="A539" s="12">
        <v>1538</v>
      </c>
      <c r="B539" s="17" t="s">
        <v>7191</v>
      </c>
      <c r="C539" s="17" t="s">
        <v>7192</v>
      </c>
      <c r="D539" s="14" t="s">
        <v>5017</v>
      </c>
      <c r="E539" s="15" t="s">
        <v>5030</v>
      </c>
      <c r="F539" s="16">
        <v>2</v>
      </c>
      <c r="G539" s="14">
        <v>3.01</v>
      </c>
      <c r="H539" s="17" t="s">
        <v>5051</v>
      </c>
      <c r="I539" s="17"/>
      <c r="J539" s="15" t="s">
        <v>7193</v>
      </c>
      <c r="K539" s="17" t="s">
        <v>4713</v>
      </c>
      <c r="L539" s="17" t="s">
        <v>7194</v>
      </c>
      <c r="M539" s="17" t="s">
        <v>3723</v>
      </c>
      <c r="N539" s="17" t="s">
        <v>7195</v>
      </c>
      <c r="O539" s="17" t="s">
        <v>5055</v>
      </c>
    </row>
    <row r="540" spans="1:15" x14ac:dyDescent="0.2">
      <c r="A540" s="12">
        <v>1539</v>
      </c>
      <c r="B540" s="17" t="s">
        <v>7196</v>
      </c>
      <c r="C540" s="17" t="s">
        <v>7197</v>
      </c>
      <c r="D540" s="14" t="s">
        <v>5017</v>
      </c>
      <c r="E540" s="15" t="s">
        <v>5030</v>
      </c>
      <c r="F540" s="16">
        <v>2</v>
      </c>
      <c r="G540" s="14">
        <v>3.01</v>
      </c>
      <c r="H540" s="17" t="s">
        <v>5051</v>
      </c>
      <c r="I540" s="17"/>
      <c r="J540" s="15" t="s">
        <v>7198</v>
      </c>
      <c r="K540" s="17" t="s">
        <v>2658</v>
      </c>
      <c r="L540" s="17" t="s">
        <v>7199</v>
      </c>
      <c r="M540" s="17" t="s">
        <v>156</v>
      </c>
      <c r="N540" s="17" t="s">
        <v>5210</v>
      </c>
      <c r="O540" s="17" t="s">
        <v>5055</v>
      </c>
    </row>
    <row r="541" spans="1:15" x14ac:dyDescent="0.2">
      <c r="A541" s="12">
        <v>1540</v>
      </c>
      <c r="B541" s="17" t="s">
        <v>7200</v>
      </c>
      <c r="C541" s="17" t="s">
        <v>7201</v>
      </c>
      <c r="D541" s="14" t="s">
        <v>5017</v>
      </c>
      <c r="E541" s="15" t="s">
        <v>5030</v>
      </c>
      <c r="F541" s="16">
        <v>2</v>
      </c>
      <c r="G541" s="14">
        <v>3.01</v>
      </c>
      <c r="H541" s="17" t="s">
        <v>5051</v>
      </c>
      <c r="I541" s="17"/>
      <c r="J541" s="15" t="s">
        <v>7202</v>
      </c>
      <c r="K541" s="17" t="s">
        <v>2641</v>
      </c>
      <c r="L541" s="17" t="s">
        <v>7203</v>
      </c>
      <c r="M541" s="17" t="s">
        <v>514</v>
      </c>
      <c r="N541" s="17" t="s">
        <v>5515</v>
      </c>
      <c r="O541" s="17" t="s">
        <v>5055</v>
      </c>
    </row>
    <row r="542" spans="1:15" x14ac:dyDescent="0.2">
      <c r="A542" s="12">
        <v>1541</v>
      </c>
      <c r="B542" s="17" t="s">
        <v>5061</v>
      </c>
      <c r="C542" s="17" t="s">
        <v>7204</v>
      </c>
      <c r="D542" s="14" t="s">
        <v>5017</v>
      </c>
      <c r="E542" s="15" t="s">
        <v>5030</v>
      </c>
      <c r="F542" s="16">
        <v>2</v>
      </c>
      <c r="G542" s="14">
        <v>3.01</v>
      </c>
      <c r="H542" s="17" t="s">
        <v>5051</v>
      </c>
      <c r="I542" s="17"/>
      <c r="J542" s="15" t="s">
        <v>3398</v>
      </c>
      <c r="K542" s="17" t="s">
        <v>2762</v>
      </c>
      <c r="L542" s="17" t="s">
        <v>175</v>
      </c>
      <c r="M542" s="17" t="s">
        <v>115</v>
      </c>
      <c r="N542" s="17" t="s">
        <v>5292</v>
      </c>
      <c r="O542" s="17" t="s">
        <v>5055</v>
      </c>
    </row>
    <row r="543" spans="1:15" x14ac:dyDescent="0.2">
      <c r="A543" s="12">
        <v>1542</v>
      </c>
      <c r="B543" s="17" t="s">
        <v>7205</v>
      </c>
      <c r="C543" s="17" t="s">
        <v>7206</v>
      </c>
      <c r="D543" s="14" t="s">
        <v>5017</v>
      </c>
      <c r="E543" s="15" t="s">
        <v>5030</v>
      </c>
      <c r="F543" s="16">
        <v>2</v>
      </c>
      <c r="G543" s="14">
        <v>3.01</v>
      </c>
      <c r="H543" s="17" t="s">
        <v>5051</v>
      </c>
      <c r="I543" s="17"/>
      <c r="J543" s="15" t="s">
        <v>7207</v>
      </c>
      <c r="K543" s="17" t="s">
        <v>2670</v>
      </c>
      <c r="L543" s="17" t="s">
        <v>7208</v>
      </c>
      <c r="M543" s="17" t="s">
        <v>442</v>
      </c>
      <c r="N543" s="17" t="s">
        <v>7209</v>
      </c>
      <c r="O543" s="17" t="s">
        <v>5055</v>
      </c>
    </row>
    <row r="544" spans="1:15" x14ac:dyDescent="0.2">
      <c r="A544" s="12">
        <v>1543</v>
      </c>
      <c r="B544" s="17" t="s">
        <v>7210</v>
      </c>
      <c r="C544" s="17" t="s">
        <v>7211</v>
      </c>
      <c r="D544" s="14" t="s">
        <v>5017</v>
      </c>
      <c r="E544" s="15" t="s">
        <v>5030</v>
      </c>
      <c r="F544" s="16">
        <v>2</v>
      </c>
      <c r="G544" s="14">
        <v>3.01</v>
      </c>
      <c r="H544" s="17" t="s">
        <v>5051</v>
      </c>
      <c r="I544" s="17"/>
      <c r="J544" s="15" t="s">
        <v>4929</v>
      </c>
      <c r="K544" s="17" t="s">
        <v>5278</v>
      </c>
      <c r="L544" s="17" t="s">
        <v>5767</v>
      </c>
      <c r="M544" s="17" t="s">
        <v>5280</v>
      </c>
      <c r="N544" s="17" t="s">
        <v>7212</v>
      </c>
      <c r="O544" s="17" t="s">
        <v>5055</v>
      </c>
    </row>
    <row r="545" spans="1:15" x14ac:dyDescent="0.2">
      <c r="A545" s="12">
        <v>1544</v>
      </c>
      <c r="B545" s="17" t="s">
        <v>7213</v>
      </c>
      <c r="C545" s="17" t="s">
        <v>7214</v>
      </c>
      <c r="D545" s="14" t="s">
        <v>5017</v>
      </c>
      <c r="E545" s="15" t="s">
        <v>5024</v>
      </c>
      <c r="F545" s="16">
        <v>3</v>
      </c>
      <c r="G545" s="14">
        <v>3.01</v>
      </c>
      <c r="H545" s="17" t="s">
        <v>5051</v>
      </c>
      <c r="I545" s="17"/>
      <c r="J545" s="15" t="s">
        <v>3288</v>
      </c>
      <c r="K545" s="17" t="s">
        <v>2736</v>
      </c>
      <c r="L545" s="17" t="s">
        <v>117</v>
      </c>
      <c r="M545" s="17" t="s">
        <v>77</v>
      </c>
      <c r="N545" s="17" t="s">
        <v>7215</v>
      </c>
      <c r="O545" s="17" t="s">
        <v>5055</v>
      </c>
    </row>
    <row r="546" spans="1:15" x14ac:dyDescent="0.2">
      <c r="A546" s="12">
        <v>1545</v>
      </c>
      <c r="B546" s="17" t="s">
        <v>7183</v>
      </c>
      <c r="C546" s="17" t="s">
        <v>5512</v>
      </c>
      <c r="D546" s="14" t="s">
        <v>5017</v>
      </c>
      <c r="E546" s="15" t="s">
        <v>5024</v>
      </c>
      <c r="F546" s="16">
        <v>3</v>
      </c>
      <c r="G546" s="14">
        <v>3.01</v>
      </c>
      <c r="H546" s="17" t="s">
        <v>5051</v>
      </c>
      <c r="I546" s="17"/>
      <c r="J546" s="15" t="s">
        <v>3373</v>
      </c>
      <c r="K546" s="17" t="s">
        <v>2682</v>
      </c>
      <c r="L546" s="17" t="s">
        <v>7216</v>
      </c>
      <c r="M546" s="17" t="s">
        <v>5498</v>
      </c>
      <c r="N546" s="17" t="s">
        <v>6886</v>
      </c>
      <c r="O546" s="17" t="s">
        <v>5055</v>
      </c>
    </row>
    <row r="547" spans="1:15" x14ac:dyDescent="0.2">
      <c r="A547" s="12">
        <v>1546</v>
      </c>
      <c r="B547" s="17" t="s">
        <v>7217</v>
      </c>
      <c r="C547" s="17" t="s">
        <v>7218</v>
      </c>
      <c r="D547" s="14" t="s">
        <v>5017</v>
      </c>
      <c r="E547" s="15" t="s">
        <v>5024</v>
      </c>
      <c r="F547" s="16">
        <v>3</v>
      </c>
      <c r="G547" s="14">
        <v>3.01</v>
      </c>
      <c r="H547" s="17" t="s">
        <v>5051</v>
      </c>
      <c r="I547" s="17"/>
      <c r="J547" s="15" t="s">
        <v>3387</v>
      </c>
      <c r="K547" s="17" t="s">
        <v>3562</v>
      </c>
      <c r="L547" s="17" t="s">
        <v>5922</v>
      </c>
      <c r="M547" s="17" t="s">
        <v>423</v>
      </c>
      <c r="N547" s="17" t="s">
        <v>5924</v>
      </c>
      <c r="O547" s="17" t="s">
        <v>5055</v>
      </c>
    </row>
    <row r="548" spans="1:15" x14ac:dyDescent="0.2">
      <c r="A548" s="12">
        <v>1547</v>
      </c>
      <c r="B548" s="17" t="s">
        <v>7219</v>
      </c>
      <c r="C548" s="17" t="s">
        <v>7220</v>
      </c>
      <c r="D548" s="14" t="s">
        <v>5017</v>
      </c>
      <c r="E548" s="15" t="s">
        <v>5024</v>
      </c>
      <c r="F548" s="16">
        <v>3</v>
      </c>
      <c r="G548" s="14">
        <v>3.01</v>
      </c>
      <c r="H548" s="17" t="s">
        <v>5051</v>
      </c>
      <c r="I548" s="17"/>
      <c r="J548" s="15" t="s">
        <v>3005</v>
      </c>
      <c r="K548" s="17" t="s">
        <v>2961</v>
      </c>
      <c r="L548" s="17" t="s">
        <v>7221</v>
      </c>
      <c r="M548" s="17" t="s">
        <v>102</v>
      </c>
      <c r="N548" s="17" t="s">
        <v>7222</v>
      </c>
      <c r="O548" s="17" t="s">
        <v>5055</v>
      </c>
    </row>
    <row r="549" spans="1:15" x14ac:dyDescent="0.2">
      <c r="A549" s="12">
        <v>1548</v>
      </c>
      <c r="B549" s="17" t="s">
        <v>7223</v>
      </c>
      <c r="C549" s="17" t="s">
        <v>7224</v>
      </c>
      <c r="D549" s="14" t="s">
        <v>5017</v>
      </c>
      <c r="E549" s="15" t="s">
        <v>5024</v>
      </c>
      <c r="F549" s="16">
        <v>3</v>
      </c>
      <c r="G549" s="14">
        <v>3.01</v>
      </c>
      <c r="H549" s="17" t="s">
        <v>5051</v>
      </c>
      <c r="I549" s="17"/>
      <c r="J549" s="15" t="s">
        <v>7225</v>
      </c>
      <c r="K549" s="17" t="s">
        <v>7226</v>
      </c>
      <c r="L549" s="17" t="s">
        <v>7227</v>
      </c>
      <c r="M549" s="17" t="s">
        <v>7228</v>
      </c>
      <c r="N549" s="17" t="s">
        <v>6585</v>
      </c>
      <c r="O549" s="17" t="s">
        <v>5055</v>
      </c>
    </row>
    <row r="550" spans="1:15" x14ac:dyDescent="0.2">
      <c r="A550" s="12">
        <v>1549</v>
      </c>
      <c r="B550" s="17" t="s">
        <v>7229</v>
      </c>
      <c r="C550" s="17" t="s">
        <v>7230</v>
      </c>
      <c r="D550" s="14" t="s">
        <v>5017</v>
      </c>
      <c r="E550" s="15" t="s">
        <v>5024</v>
      </c>
      <c r="F550" s="16">
        <v>3</v>
      </c>
      <c r="G550" s="14">
        <v>3.01</v>
      </c>
      <c r="H550" s="17" t="s">
        <v>5051</v>
      </c>
      <c r="I550" s="17"/>
      <c r="J550" s="15" t="s">
        <v>4873</v>
      </c>
      <c r="K550" s="17" t="s">
        <v>3048</v>
      </c>
      <c r="L550" s="17" t="s">
        <v>3886</v>
      </c>
      <c r="M550" s="17" t="s">
        <v>487</v>
      </c>
      <c r="N550" s="17" t="s">
        <v>7231</v>
      </c>
      <c r="O550" s="17" t="s">
        <v>5055</v>
      </c>
    </row>
    <row r="551" spans="1:15" x14ac:dyDescent="0.2">
      <c r="A551" s="12">
        <v>1550</v>
      </c>
      <c r="B551" s="17" t="s">
        <v>7232</v>
      </c>
      <c r="C551" s="17" t="s">
        <v>6360</v>
      </c>
      <c r="D551" s="14" t="s">
        <v>5017</v>
      </c>
      <c r="E551" s="15" t="s">
        <v>5024</v>
      </c>
      <c r="F551" s="16">
        <v>3</v>
      </c>
      <c r="G551" s="14">
        <v>3.01</v>
      </c>
      <c r="H551" s="17" t="s">
        <v>5051</v>
      </c>
      <c r="I551" s="17"/>
      <c r="J551" s="15" t="s">
        <v>7233</v>
      </c>
      <c r="K551" s="17" t="s">
        <v>2624</v>
      </c>
      <c r="L551" s="17" t="s">
        <v>7234</v>
      </c>
      <c r="M551" s="17" t="s">
        <v>47</v>
      </c>
      <c r="N551" s="17" t="s">
        <v>7235</v>
      </c>
      <c r="O551" s="17" t="s">
        <v>5055</v>
      </c>
    </row>
    <row r="552" spans="1:15" x14ac:dyDescent="0.2">
      <c r="A552" s="12">
        <v>1551</v>
      </c>
      <c r="B552" s="17" t="s">
        <v>7236</v>
      </c>
      <c r="C552" s="17" t="s">
        <v>7237</v>
      </c>
      <c r="D552" s="14" t="s">
        <v>5017</v>
      </c>
      <c r="E552" s="15" t="s">
        <v>5024</v>
      </c>
      <c r="F552" s="16">
        <v>2</v>
      </c>
      <c r="G552" s="14">
        <v>3.01</v>
      </c>
      <c r="H552" s="17" t="s">
        <v>5051</v>
      </c>
      <c r="I552" s="17"/>
      <c r="J552" s="15" t="s">
        <v>7238</v>
      </c>
      <c r="K552" s="17" t="s">
        <v>2643</v>
      </c>
      <c r="L552" s="17" t="s">
        <v>7239</v>
      </c>
      <c r="M552" s="17" t="s">
        <v>674</v>
      </c>
      <c r="N552" s="17" t="s">
        <v>7240</v>
      </c>
      <c r="O552" s="17" t="s">
        <v>5055</v>
      </c>
    </row>
    <row r="553" spans="1:15" x14ac:dyDescent="0.2">
      <c r="A553" s="12">
        <v>1552</v>
      </c>
      <c r="B553" s="17" t="s">
        <v>7241</v>
      </c>
      <c r="C553" s="17" t="s">
        <v>7242</v>
      </c>
      <c r="D553" s="14" t="s">
        <v>5017</v>
      </c>
      <c r="E553" s="15" t="s">
        <v>5024</v>
      </c>
      <c r="F553" s="16">
        <v>2</v>
      </c>
      <c r="G553" s="14">
        <v>3.01</v>
      </c>
      <c r="H553" s="17" t="s">
        <v>5051</v>
      </c>
      <c r="I553" s="17"/>
      <c r="J553" s="15" t="s">
        <v>2844</v>
      </c>
      <c r="K553" s="17" t="s">
        <v>7243</v>
      </c>
      <c r="L553" s="17" t="s">
        <v>776</v>
      </c>
      <c r="M553" s="17" t="s">
        <v>7244</v>
      </c>
      <c r="N553" s="17" t="s">
        <v>6507</v>
      </c>
      <c r="O553" s="17" t="s">
        <v>5055</v>
      </c>
    </row>
    <row r="554" spans="1:15" x14ac:dyDescent="0.2">
      <c r="A554" s="12">
        <v>1553</v>
      </c>
      <c r="B554" s="17" t="s">
        <v>7245</v>
      </c>
      <c r="C554" s="17" t="s">
        <v>7246</v>
      </c>
      <c r="D554" s="14" t="s">
        <v>5017</v>
      </c>
      <c r="E554" s="15" t="s">
        <v>5024</v>
      </c>
      <c r="F554" s="16">
        <v>2</v>
      </c>
      <c r="G554" s="14">
        <v>3.01</v>
      </c>
      <c r="H554" s="17" t="s">
        <v>5051</v>
      </c>
      <c r="I554" s="17"/>
      <c r="J554" s="15" t="s">
        <v>7247</v>
      </c>
      <c r="K554" s="17" t="s">
        <v>2936</v>
      </c>
      <c r="L554" s="17" t="s">
        <v>7248</v>
      </c>
      <c r="M554" s="17" t="s">
        <v>114</v>
      </c>
      <c r="N554" s="17" t="s">
        <v>6277</v>
      </c>
      <c r="O554" s="17" t="s">
        <v>5055</v>
      </c>
    </row>
    <row r="555" spans="1:15" x14ac:dyDescent="0.2">
      <c r="A555" s="12">
        <v>1554</v>
      </c>
      <c r="B555" s="17" t="s">
        <v>7249</v>
      </c>
      <c r="C555" s="17" t="s">
        <v>7250</v>
      </c>
      <c r="D555" s="14" t="s">
        <v>5017</v>
      </c>
      <c r="E555" s="15" t="s">
        <v>5024</v>
      </c>
      <c r="F555" s="16">
        <v>2</v>
      </c>
      <c r="G555" s="14">
        <v>3.01</v>
      </c>
      <c r="H555" s="17" t="s">
        <v>5051</v>
      </c>
      <c r="I555" s="17"/>
      <c r="J555" s="15" t="s">
        <v>5697</v>
      </c>
      <c r="K555" s="17" t="s">
        <v>2658</v>
      </c>
      <c r="L555" s="17" t="s">
        <v>5698</v>
      </c>
      <c r="M555" s="17" t="s">
        <v>156</v>
      </c>
      <c r="N555" s="17" t="s">
        <v>7251</v>
      </c>
      <c r="O555" s="17" t="s">
        <v>5055</v>
      </c>
    </row>
    <row r="556" spans="1:15" x14ac:dyDescent="0.2">
      <c r="A556" s="12">
        <v>1555</v>
      </c>
      <c r="B556" s="17" t="s">
        <v>7252</v>
      </c>
      <c r="C556" s="17" t="s">
        <v>7253</v>
      </c>
      <c r="D556" s="14" t="s">
        <v>5017</v>
      </c>
      <c r="E556" s="15" t="s">
        <v>5024</v>
      </c>
      <c r="F556" s="16">
        <v>2</v>
      </c>
      <c r="G556" s="14">
        <v>3.01</v>
      </c>
      <c r="H556" s="17" t="s">
        <v>5051</v>
      </c>
      <c r="I556" s="17"/>
      <c r="J556" s="15" t="s">
        <v>7254</v>
      </c>
      <c r="K556" s="17" t="s">
        <v>3162</v>
      </c>
      <c r="L556" s="17" t="s">
        <v>7255</v>
      </c>
      <c r="M556" s="17" t="s">
        <v>7256</v>
      </c>
      <c r="N556" s="17" t="s">
        <v>5727</v>
      </c>
      <c r="O556" s="17" t="s">
        <v>5055</v>
      </c>
    </row>
    <row r="557" spans="1:15" x14ac:dyDescent="0.2">
      <c r="A557" s="12">
        <v>1556</v>
      </c>
      <c r="B557" s="17" t="s">
        <v>7257</v>
      </c>
      <c r="C557" s="17" t="s">
        <v>7258</v>
      </c>
      <c r="D557" s="14" t="s">
        <v>5017</v>
      </c>
      <c r="E557" s="15" t="s">
        <v>5024</v>
      </c>
      <c r="F557" s="16">
        <v>2</v>
      </c>
      <c r="G557" s="14">
        <v>3.01</v>
      </c>
      <c r="H557" s="17" t="s">
        <v>5051</v>
      </c>
      <c r="I557" s="17"/>
      <c r="J557" s="15" t="s">
        <v>3600</v>
      </c>
      <c r="K557" s="17" t="s">
        <v>2832</v>
      </c>
      <c r="L557" s="17" t="s">
        <v>197</v>
      </c>
      <c r="M557" s="17" t="s">
        <v>6778</v>
      </c>
      <c r="N557" s="17" t="s">
        <v>7259</v>
      </c>
      <c r="O557" s="17" t="s">
        <v>5055</v>
      </c>
    </row>
    <row r="558" spans="1:15" x14ac:dyDescent="0.2">
      <c r="A558" s="12">
        <v>1557</v>
      </c>
      <c r="B558" s="17" t="s">
        <v>7260</v>
      </c>
      <c r="C558" s="17" t="s">
        <v>7261</v>
      </c>
      <c r="D558" s="14" t="s">
        <v>5017</v>
      </c>
      <c r="E558" s="15" t="s">
        <v>5024</v>
      </c>
      <c r="F558" s="16">
        <v>2</v>
      </c>
      <c r="G558" s="14">
        <v>3.01</v>
      </c>
      <c r="H558" s="17" t="s">
        <v>5051</v>
      </c>
      <c r="I558" s="17"/>
      <c r="J558" s="15" t="s">
        <v>4840</v>
      </c>
      <c r="K558" s="17" t="s">
        <v>3116</v>
      </c>
      <c r="L558" s="17" t="s">
        <v>3853</v>
      </c>
      <c r="M558" s="17" t="s">
        <v>87</v>
      </c>
      <c r="N558" s="17" t="s">
        <v>7262</v>
      </c>
      <c r="O558" s="17" t="s">
        <v>5055</v>
      </c>
    </row>
    <row r="559" spans="1:15" x14ac:dyDescent="0.2">
      <c r="A559" s="12">
        <v>1558</v>
      </c>
      <c r="B559" s="17" t="s">
        <v>7263</v>
      </c>
      <c r="C559" s="17" t="s">
        <v>7264</v>
      </c>
      <c r="D559" s="14" t="s">
        <v>5017</v>
      </c>
      <c r="E559" s="15" t="s">
        <v>5024</v>
      </c>
      <c r="F559" s="16">
        <v>2</v>
      </c>
      <c r="G559" s="14">
        <v>3.01</v>
      </c>
      <c r="H559" s="17" t="s">
        <v>5051</v>
      </c>
      <c r="I559" s="17"/>
      <c r="J559" s="15" t="s">
        <v>7265</v>
      </c>
      <c r="K559" s="17" t="s">
        <v>7266</v>
      </c>
      <c r="L559" s="17" t="s">
        <v>7267</v>
      </c>
      <c r="M559" s="17" t="s">
        <v>7268</v>
      </c>
      <c r="N559" s="17" t="s">
        <v>5539</v>
      </c>
      <c r="O559" s="17" t="s">
        <v>5055</v>
      </c>
    </row>
    <row r="560" spans="1:15" x14ac:dyDescent="0.2">
      <c r="A560" s="12">
        <v>1559</v>
      </c>
      <c r="B560" s="17" t="s">
        <v>6530</v>
      </c>
      <c r="C560" s="17" t="s">
        <v>7269</v>
      </c>
      <c r="D560" s="14" t="s">
        <v>5017</v>
      </c>
      <c r="E560" s="15" t="s">
        <v>5024</v>
      </c>
      <c r="F560" s="16">
        <v>2</v>
      </c>
      <c r="G560" s="14">
        <v>3.01</v>
      </c>
      <c r="H560" s="17" t="s">
        <v>5325</v>
      </c>
      <c r="I560" s="17"/>
      <c r="J560" s="15" t="s">
        <v>2990</v>
      </c>
      <c r="K560" s="17" t="s">
        <v>3580</v>
      </c>
      <c r="L560" s="17" t="s">
        <v>858</v>
      </c>
      <c r="M560" s="17" t="s">
        <v>1226</v>
      </c>
      <c r="N560" s="17" t="s">
        <v>7270</v>
      </c>
      <c r="O560" s="17" t="s">
        <v>5055</v>
      </c>
    </row>
    <row r="561" spans="1:15" x14ac:dyDescent="0.2">
      <c r="A561" s="12">
        <v>1560</v>
      </c>
      <c r="B561" s="17" t="s">
        <v>7271</v>
      </c>
      <c r="C561" s="17" t="s">
        <v>7272</v>
      </c>
      <c r="D561" s="14" t="s">
        <v>5017</v>
      </c>
      <c r="E561" s="15" t="s">
        <v>5024</v>
      </c>
      <c r="F561" s="16">
        <v>2</v>
      </c>
      <c r="G561" s="14">
        <v>3.01</v>
      </c>
      <c r="H561" s="17" t="s">
        <v>5051</v>
      </c>
      <c r="I561" s="17"/>
      <c r="J561" s="15" t="s">
        <v>7273</v>
      </c>
      <c r="K561" s="17" t="s">
        <v>3116</v>
      </c>
      <c r="L561" s="17" t="s">
        <v>7274</v>
      </c>
      <c r="M561" s="17" t="s">
        <v>87</v>
      </c>
      <c r="N561" s="17" t="s">
        <v>7275</v>
      </c>
      <c r="O561" s="17" t="s">
        <v>5055</v>
      </c>
    </row>
    <row r="562" spans="1:15" x14ac:dyDescent="0.2">
      <c r="A562" s="12">
        <v>1561</v>
      </c>
      <c r="B562" s="17" t="s">
        <v>7276</v>
      </c>
      <c r="C562" s="17" t="s">
        <v>7277</v>
      </c>
      <c r="D562" s="14" t="s">
        <v>5017</v>
      </c>
      <c r="E562" s="15" t="s">
        <v>5028</v>
      </c>
      <c r="F562" s="16">
        <v>3</v>
      </c>
      <c r="G562" s="14">
        <v>3.01</v>
      </c>
      <c r="H562" s="17" t="s">
        <v>5051</v>
      </c>
      <c r="I562" s="17"/>
      <c r="J562" s="15" t="s">
        <v>7278</v>
      </c>
      <c r="K562" s="17" t="s">
        <v>3009</v>
      </c>
      <c r="L562" s="17" t="s">
        <v>7279</v>
      </c>
      <c r="M562" s="17" t="s">
        <v>78</v>
      </c>
      <c r="N562" s="17" t="s">
        <v>7280</v>
      </c>
      <c r="O562" s="17" t="s">
        <v>5055</v>
      </c>
    </row>
    <row r="563" spans="1:15" x14ac:dyDescent="0.2">
      <c r="A563" s="12">
        <v>1562</v>
      </c>
      <c r="B563" s="17" t="s">
        <v>7281</v>
      </c>
      <c r="C563" s="17" t="s">
        <v>7282</v>
      </c>
      <c r="D563" s="14" t="s">
        <v>5017</v>
      </c>
      <c r="E563" s="15" t="s">
        <v>5028</v>
      </c>
      <c r="F563" s="16">
        <v>3</v>
      </c>
      <c r="G563" s="14">
        <v>3.01</v>
      </c>
      <c r="H563" s="17" t="s">
        <v>5051</v>
      </c>
      <c r="I563" s="17"/>
      <c r="J563" s="15" t="s">
        <v>7283</v>
      </c>
      <c r="K563" s="17" t="s">
        <v>5664</v>
      </c>
      <c r="L563" s="17" t="s">
        <v>7284</v>
      </c>
      <c r="M563" s="17" t="s">
        <v>5665</v>
      </c>
      <c r="N563" s="17" t="s">
        <v>5060</v>
      </c>
      <c r="O563" s="17" t="s">
        <v>5055</v>
      </c>
    </row>
    <row r="564" spans="1:15" x14ac:dyDescent="0.2">
      <c r="A564" s="12">
        <v>1563</v>
      </c>
      <c r="B564" s="17" t="s">
        <v>7285</v>
      </c>
      <c r="C564" s="17" t="s">
        <v>7286</v>
      </c>
      <c r="D564" s="14" t="s">
        <v>5017</v>
      </c>
      <c r="E564" s="15" t="s">
        <v>5028</v>
      </c>
      <c r="F564" s="16">
        <v>3</v>
      </c>
      <c r="G564" s="14">
        <v>3.01</v>
      </c>
      <c r="H564" s="17" t="s">
        <v>5051</v>
      </c>
      <c r="I564" s="17"/>
      <c r="J564" s="15" t="s">
        <v>7287</v>
      </c>
      <c r="K564" s="17" t="s">
        <v>2724</v>
      </c>
      <c r="L564" s="17" t="s">
        <v>7288</v>
      </c>
      <c r="M564" s="17" t="s">
        <v>168</v>
      </c>
      <c r="N564" s="17" t="s">
        <v>7289</v>
      </c>
      <c r="O564" s="17" t="s">
        <v>5055</v>
      </c>
    </row>
    <row r="565" spans="1:15" x14ac:dyDescent="0.2">
      <c r="A565" s="12">
        <v>1564</v>
      </c>
      <c r="B565" s="17" t="s">
        <v>7034</v>
      </c>
      <c r="C565" s="17" t="s">
        <v>7290</v>
      </c>
      <c r="D565" s="14" t="s">
        <v>5017</v>
      </c>
      <c r="E565" s="15" t="s">
        <v>5028</v>
      </c>
      <c r="F565" s="16">
        <v>3</v>
      </c>
      <c r="G565" s="14">
        <v>3.01</v>
      </c>
      <c r="H565" s="17" t="s">
        <v>5325</v>
      </c>
      <c r="I565" s="17"/>
      <c r="J565" s="15" t="s">
        <v>2773</v>
      </c>
      <c r="K565" s="17" t="s">
        <v>2695</v>
      </c>
      <c r="L565" s="17" t="s">
        <v>254</v>
      </c>
      <c r="M565" s="17" t="s">
        <v>5186</v>
      </c>
      <c r="N565" s="17" t="s">
        <v>7291</v>
      </c>
      <c r="O565" s="17" t="s">
        <v>5055</v>
      </c>
    </row>
    <row r="566" spans="1:15" x14ac:dyDescent="0.2">
      <c r="A566" s="12">
        <v>1565</v>
      </c>
      <c r="B566" s="17" t="s">
        <v>7292</v>
      </c>
      <c r="C566" s="17" t="s">
        <v>7293</v>
      </c>
      <c r="D566" s="14" t="s">
        <v>5017</v>
      </c>
      <c r="E566" s="15" t="s">
        <v>5028</v>
      </c>
      <c r="F566" s="16">
        <v>3</v>
      </c>
      <c r="G566" s="14">
        <v>3.01</v>
      </c>
      <c r="H566" s="17" t="s">
        <v>5051</v>
      </c>
      <c r="I566" s="17"/>
      <c r="J566" s="15" t="s">
        <v>7294</v>
      </c>
      <c r="K566" s="17" t="s">
        <v>6759</v>
      </c>
      <c r="L566" s="17" t="s">
        <v>7295</v>
      </c>
      <c r="M566" s="17" t="s">
        <v>6761</v>
      </c>
      <c r="N566" s="17" t="s">
        <v>6730</v>
      </c>
      <c r="O566" s="17" t="s">
        <v>5055</v>
      </c>
    </row>
    <row r="567" spans="1:15" x14ac:dyDescent="0.2">
      <c r="A567" s="12">
        <v>1566</v>
      </c>
      <c r="B567" s="17" t="s">
        <v>7296</v>
      </c>
      <c r="C567" s="17" t="s">
        <v>7297</v>
      </c>
      <c r="D567" s="14" t="s">
        <v>5017</v>
      </c>
      <c r="E567" s="15" t="s">
        <v>5028</v>
      </c>
      <c r="F567" s="16">
        <v>3</v>
      </c>
      <c r="G567" s="14">
        <v>3.01</v>
      </c>
      <c r="H567" s="17" t="s">
        <v>5051</v>
      </c>
      <c r="I567" s="17"/>
      <c r="J567" s="15" t="s">
        <v>7298</v>
      </c>
      <c r="K567" s="17" t="s">
        <v>7299</v>
      </c>
      <c r="L567" s="17" t="s">
        <v>7300</v>
      </c>
      <c r="M567" s="17" t="s">
        <v>7301</v>
      </c>
      <c r="N567" s="17" t="s">
        <v>5234</v>
      </c>
      <c r="O567" s="17" t="s">
        <v>5055</v>
      </c>
    </row>
    <row r="568" spans="1:15" x14ac:dyDescent="0.2">
      <c r="A568" s="12">
        <v>1567</v>
      </c>
      <c r="B568" s="17" t="s">
        <v>6233</v>
      </c>
      <c r="C568" s="17" t="s">
        <v>7302</v>
      </c>
      <c r="D568" s="14" t="s">
        <v>5017</v>
      </c>
      <c r="E568" s="15" t="s">
        <v>5028</v>
      </c>
      <c r="F568" s="16">
        <v>3</v>
      </c>
      <c r="G568" s="14">
        <v>3.01</v>
      </c>
      <c r="H568" s="17" t="s">
        <v>5051</v>
      </c>
      <c r="I568" s="17"/>
      <c r="J568" s="15" t="s">
        <v>2962</v>
      </c>
      <c r="K568" s="17" t="s">
        <v>5392</v>
      </c>
      <c r="L568" s="17" t="s">
        <v>131</v>
      </c>
      <c r="M568" s="17" t="s">
        <v>5393</v>
      </c>
      <c r="N568" s="17" t="s">
        <v>5647</v>
      </c>
      <c r="O568" s="17" t="s">
        <v>5055</v>
      </c>
    </row>
    <row r="569" spans="1:15" x14ac:dyDescent="0.2">
      <c r="A569" s="12">
        <v>1568</v>
      </c>
      <c r="B569" s="17" t="s">
        <v>7303</v>
      </c>
      <c r="C569" s="17" t="s">
        <v>7304</v>
      </c>
      <c r="D569" s="14" t="s">
        <v>5017</v>
      </c>
      <c r="E569" s="15" t="s">
        <v>5028</v>
      </c>
      <c r="F569" s="16">
        <v>2</v>
      </c>
      <c r="G569" s="14">
        <v>3.01</v>
      </c>
      <c r="H569" s="17" t="s">
        <v>5325</v>
      </c>
      <c r="I569" s="17"/>
      <c r="J569" s="15" t="s">
        <v>2661</v>
      </c>
      <c r="K569" s="17" t="s">
        <v>2667</v>
      </c>
      <c r="L569" s="17" t="s">
        <v>5361</v>
      </c>
      <c r="M569" s="17" t="s">
        <v>207</v>
      </c>
      <c r="N569" s="17" t="s">
        <v>6647</v>
      </c>
      <c r="O569" s="17" t="s">
        <v>5055</v>
      </c>
    </row>
    <row r="570" spans="1:15" x14ac:dyDescent="0.2">
      <c r="A570" s="12">
        <v>1569</v>
      </c>
      <c r="B570" s="17" t="s">
        <v>7305</v>
      </c>
      <c r="C570" s="17" t="s">
        <v>7306</v>
      </c>
      <c r="D570" s="14" t="s">
        <v>5017</v>
      </c>
      <c r="E570" s="15" t="s">
        <v>5028</v>
      </c>
      <c r="F570" s="16">
        <v>2</v>
      </c>
      <c r="G570" s="14">
        <v>3.01</v>
      </c>
      <c r="H570" s="17" t="s">
        <v>5325</v>
      </c>
      <c r="I570" s="17"/>
      <c r="J570" s="15" t="s">
        <v>7307</v>
      </c>
      <c r="K570" s="17" t="s">
        <v>3103</v>
      </c>
      <c r="L570" s="17" t="s">
        <v>7308</v>
      </c>
      <c r="M570" s="17" t="s">
        <v>157</v>
      </c>
      <c r="N570" s="17" t="s">
        <v>7309</v>
      </c>
      <c r="O570" s="17" t="s">
        <v>5055</v>
      </c>
    </row>
    <row r="571" spans="1:15" x14ac:dyDescent="0.2">
      <c r="A571" s="12">
        <v>1570</v>
      </c>
      <c r="B571" s="17" t="s">
        <v>7310</v>
      </c>
      <c r="C571" s="17" t="s">
        <v>7311</v>
      </c>
      <c r="D571" s="14" t="s">
        <v>5017</v>
      </c>
      <c r="E571" s="15" t="s">
        <v>5028</v>
      </c>
      <c r="F571" s="16">
        <v>2</v>
      </c>
      <c r="G571" s="14">
        <v>3.01</v>
      </c>
      <c r="H571" s="17" t="s">
        <v>5325</v>
      </c>
      <c r="I571" s="17"/>
      <c r="J571" s="15" t="s">
        <v>7312</v>
      </c>
      <c r="K571" s="17" t="s">
        <v>2762</v>
      </c>
      <c r="L571" s="17" t="s">
        <v>7313</v>
      </c>
      <c r="M571" s="17" t="s">
        <v>115</v>
      </c>
      <c r="N571" s="17" t="s">
        <v>5290</v>
      </c>
      <c r="O571" s="17" t="s">
        <v>5055</v>
      </c>
    </row>
    <row r="572" spans="1:15" x14ac:dyDescent="0.2">
      <c r="A572" s="12">
        <v>1571</v>
      </c>
      <c r="B572" s="17" t="s">
        <v>7314</v>
      </c>
      <c r="C572" s="17" t="s">
        <v>7315</v>
      </c>
      <c r="D572" s="14" t="s">
        <v>5017</v>
      </c>
      <c r="E572" s="15" t="s">
        <v>5028</v>
      </c>
      <c r="F572" s="16">
        <v>2</v>
      </c>
      <c r="G572" s="14">
        <v>3.01</v>
      </c>
      <c r="H572" s="17" t="s">
        <v>5325</v>
      </c>
      <c r="I572" s="17"/>
      <c r="J572" s="15" t="s">
        <v>7314</v>
      </c>
      <c r="K572" s="17" t="s">
        <v>3009</v>
      </c>
      <c r="L572" s="17" t="s">
        <v>7316</v>
      </c>
      <c r="M572" s="17" t="s">
        <v>78</v>
      </c>
      <c r="N572" s="17" t="s">
        <v>7317</v>
      </c>
      <c r="O572" s="17" t="s">
        <v>5055</v>
      </c>
    </row>
    <row r="573" spans="1:15" x14ac:dyDescent="0.2">
      <c r="A573" s="12">
        <v>1572</v>
      </c>
      <c r="B573" s="17" t="s">
        <v>7318</v>
      </c>
      <c r="C573" s="17" t="s">
        <v>6312</v>
      </c>
      <c r="D573" s="14" t="s">
        <v>5017</v>
      </c>
      <c r="E573" s="15" t="s">
        <v>5028</v>
      </c>
      <c r="F573" s="16">
        <v>2</v>
      </c>
      <c r="G573" s="14">
        <v>3.01</v>
      </c>
      <c r="H573" s="17" t="s">
        <v>5325</v>
      </c>
      <c r="I573" s="17"/>
      <c r="J573" s="15" t="s">
        <v>4649</v>
      </c>
      <c r="K573" s="17" t="s">
        <v>2652</v>
      </c>
      <c r="L573" s="17" t="s">
        <v>6296</v>
      </c>
      <c r="M573" s="17" t="s">
        <v>155</v>
      </c>
      <c r="N573" s="17" t="s">
        <v>7319</v>
      </c>
      <c r="O573" s="17" t="s">
        <v>5055</v>
      </c>
    </row>
    <row r="574" spans="1:15" x14ac:dyDescent="0.2">
      <c r="A574" s="12">
        <v>1573</v>
      </c>
      <c r="B574" s="17" t="s">
        <v>7320</v>
      </c>
      <c r="C574" s="17" t="s">
        <v>7321</v>
      </c>
      <c r="D574" s="14" t="s">
        <v>5017</v>
      </c>
      <c r="E574" s="15" t="s">
        <v>5043</v>
      </c>
      <c r="F574" s="16">
        <v>3</v>
      </c>
      <c r="G574" s="14">
        <v>3.2</v>
      </c>
      <c r="H574" s="17" t="s">
        <v>5051</v>
      </c>
      <c r="I574" s="17"/>
      <c r="J574" s="15" t="s">
        <v>7322</v>
      </c>
      <c r="K574" s="17" t="s">
        <v>3054</v>
      </c>
      <c r="L574" s="17" t="s">
        <v>7323</v>
      </c>
      <c r="M574" s="17" t="s">
        <v>7324</v>
      </c>
      <c r="N574" s="17" t="s">
        <v>6407</v>
      </c>
      <c r="O574" s="17" t="s">
        <v>5055</v>
      </c>
    </row>
    <row r="575" spans="1:15" x14ac:dyDescent="0.2">
      <c r="A575" s="12">
        <v>1574</v>
      </c>
      <c r="B575" s="17" t="s">
        <v>7325</v>
      </c>
      <c r="C575" s="17" t="s">
        <v>7326</v>
      </c>
      <c r="D575" s="14" t="s">
        <v>5017</v>
      </c>
      <c r="E575" s="15" t="s">
        <v>5043</v>
      </c>
      <c r="F575" s="16">
        <v>3</v>
      </c>
      <c r="G575" s="14">
        <v>3.2</v>
      </c>
      <c r="H575" s="17" t="s">
        <v>5051</v>
      </c>
      <c r="I575" s="17"/>
      <c r="J575" s="15" t="s">
        <v>4627</v>
      </c>
      <c r="K575" s="17" t="s">
        <v>2752</v>
      </c>
      <c r="L575" s="17" t="s">
        <v>3633</v>
      </c>
      <c r="M575" s="17" t="s">
        <v>37</v>
      </c>
      <c r="N575" s="17" t="s">
        <v>7327</v>
      </c>
      <c r="O575" s="17" t="s">
        <v>5055</v>
      </c>
    </row>
    <row r="576" spans="1:15" x14ac:dyDescent="0.2">
      <c r="A576" s="12">
        <v>1575</v>
      </c>
      <c r="B576" s="17" t="s">
        <v>7328</v>
      </c>
      <c r="C576" s="17" t="s">
        <v>7329</v>
      </c>
      <c r="D576" s="14" t="s">
        <v>5017</v>
      </c>
      <c r="E576" s="15" t="s">
        <v>5042</v>
      </c>
      <c r="F576" s="16">
        <v>3</v>
      </c>
      <c r="G576" s="14">
        <v>3.29</v>
      </c>
      <c r="H576" s="17" t="s">
        <v>5051</v>
      </c>
      <c r="I576" s="17"/>
      <c r="J576" s="15" t="s">
        <v>7330</v>
      </c>
      <c r="K576" s="17" t="s">
        <v>2957</v>
      </c>
      <c r="L576" s="17" t="s">
        <v>7331</v>
      </c>
      <c r="M576" s="17" t="s">
        <v>61</v>
      </c>
      <c r="N576" s="17" t="s">
        <v>5947</v>
      </c>
      <c r="O576" s="17" t="s">
        <v>5055</v>
      </c>
    </row>
    <row r="577" spans="1:15" x14ac:dyDescent="0.2">
      <c r="A577" s="12">
        <v>1576</v>
      </c>
      <c r="B577" s="17" t="s">
        <v>7332</v>
      </c>
      <c r="C577" s="17" t="s">
        <v>7333</v>
      </c>
      <c r="D577" s="14" t="s">
        <v>5017</v>
      </c>
      <c r="E577" s="15" t="s">
        <v>5043</v>
      </c>
      <c r="F577" s="16">
        <v>2</v>
      </c>
      <c r="G577" s="14">
        <v>4.25</v>
      </c>
      <c r="H577" s="17" t="s">
        <v>5051</v>
      </c>
      <c r="I577" s="17"/>
      <c r="J577" s="15" t="s">
        <v>3337</v>
      </c>
      <c r="K577" s="17" t="s">
        <v>2643</v>
      </c>
      <c r="L577" s="17" t="s">
        <v>1053</v>
      </c>
      <c r="M577" s="17" t="s">
        <v>674</v>
      </c>
      <c r="N577" s="17" t="s">
        <v>6704</v>
      </c>
      <c r="O577" s="17" t="s">
        <v>5055</v>
      </c>
    </row>
    <row r="578" spans="1:15" x14ac:dyDescent="0.2">
      <c r="A578" s="12">
        <v>1577</v>
      </c>
      <c r="B578" s="17" t="s">
        <v>7334</v>
      </c>
      <c r="C578" s="17" t="s">
        <v>7335</v>
      </c>
      <c r="D578" s="14" t="s">
        <v>5017</v>
      </c>
      <c r="E578" s="15" t="s">
        <v>5043</v>
      </c>
      <c r="F578" s="16">
        <v>2</v>
      </c>
      <c r="G578" s="14">
        <v>4.25</v>
      </c>
      <c r="H578" s="17" t="s">
        <v>5051</v>
      </c>
      <c r="I578" s="17"/>
      <c r="J578" s="15" t="s">
        <v>3031</v>
      </c>
      <c r="K578" s="17" t="s">
        <v>2997</v>
      </c>
      <c r="L578" s="17" t="s">
        <v>252</v>
      </c>
      <c r="M578" s="17" t="s">
        <v>247</v>
      </c>
      <c r="N578" s="17" t="s">
        <v>7336</v>
      </c>
      <c r="O578" s="17" t="s">
        <v>5055</v>
      </c>
    </row>
    <row r="579" spans="1:15" x14ac:dyDescent="0.2">
      <c r="A579" s="12">
        <v>1578</v>
      </c>
      <c r="B579" s="17" t="s">
        <v>7337</v>
      </c>
      <c r="C579" s="17" t="s">
        <v>7338</v>
      </c>
      <c r="D579" s="14" t="s">
        <v>5017</v>
      </c>
      <c r="E579" s="15" t="s">
        <v>5043</v>
      </c>
      <c r="F579" s="16">
        <v>1</v>
      </c>
      <c r="G579" s="14">
        <v>4.25</v>
      </c>
      <c r="H579" s="17" t="s">
        <v>5051</v>
      </c>
      <c r="I579" s="17"/>
      <c r="J579" s="15" t="s">
        <v>3500</v>
      </c>
      <c r="K579" s="17" t="s">
        <v>2793</v>
      </c>
      <c r="L579" s="17" t="s">
        <v>7339</v>
      </c>
      <c r="M579" s="17" t="s">
        <v>5436</v>
      </c>
      <c r="N579" s="17" t="s">
        <v>7340</v>
      </c>
      <c r="O579" s="17" t="s">
        <v>5055</v>
      </c>
    </row>
    <row r="580" spans="1:15" x14ac:dyDescent="0.2">
      <c r="A580" s="12">
        <v>1579</v>
      </c>
      <c r="B580" s="17" t="s">
        <v>7341</v>
      </c>
      <c r="C580" s="17" t="s">
        <v>7342</v>
      </c>
      <c r="D580" s="14" t="s">
        <v>5017</v>
      </c>
      <c r="E580" s="15" t="s">
        <v>5043</v>
      </c>
      <c r="F580" s="16">
        <v>1</v>
      </c>
      <c r="G580" s="14">
        <v>4.25</v>
      </c>
      <c r="H580" s="17" t="s">
        <v>5051</v>
      </c>
      <c r="I580" s="17"/>
      <c r="J580" s="15" t="s">
        <v>3070</v>
      </c>
      <c r="K580" s="17" t="s">
        <v>2762</v>
      </c>
      <c r="L580" s="17" t="s">
        <v>219</v>
      </c>
      <c r="M580" s="17" t="s">
        <v>115</v>
      </c>
      <c r="N580" s="17" t="s">
        <v>7343</v>
      </c>
      <c r="O580" s="17" t="s">
        <v>5055</v>
      </c>
    </row>
    <row r="581" spans="1:15" x14ac:dyDescent="0.2">
      <c r="A581" s="12">
        <v>1580</v>
      </c>
      <c r="B581" s="17" t="s">
        <v>7344</v>
      </c>
      <c r="C581" s="17" t="s">
        <v>7345</v>
      </c>
      <c r="D581" s="14" t="s">
        <v>5017</v>
      </c>
      <c r="E581" s="15" t="s">
        <v>5043</v>
      </c>
      <c r="F581" s="16">
        <v>1</v>
      </c>
      <c r="G581" s="14">
        <v>4.25</v>
      </c>
      <c r="H581" s="17" t="s">
        <v>5051</v>
      </c>
      <c r="I581" s="17"/>
      <c r="J581" s="15" t="s">
        <v>7346</v>
      </c>
      <c r="K581" s="17" t="s">
        <v>7347</v>
      </c>
      <c r="L581" s="17" t="s">
        <v>7348</v>
      </c>
      <c r="M581" s="17" t="s">
        <v>7349</v>
      </c>
      <c r="N581" s="17" t="s">
        <v>7350</v>
      </c>
      <c r="O581" s="17" t="s">
        <v>5055</v>
      </c>
    </row>
    <row r="582" spans="1:15" x14ac:dyDescent="0.2">
      <c r="A582" s="12">
        <v>1581</v>
      </c>
      <c r="B582" s="17" t="s">
        <v>7351</v>
      </c>
      <c r="C582" s="17" t="s">
        <v>7352</v>
      </c>
      <c r="D582" s="14" t="s">
        <v>5017</v>
      </c>
      <c r="E582" s="15" t="s">
        <v>5043</v>
      </c>
      <c r="F582" s="16">
        <v>1</v>
      </c>
      <c r="G582" s="14">
        <v>4.25</v>
      </c>
      <c r="H582" s="17" t="s">
        <v>5051</v>
      </c>
      <c r="I582" s="17"/>
      <c r="J582" s="15" t="s">
        <v>3284</v>
      </c>
      <c r="K582" s="17" t="s">
        <v>3122</v>
      </c>
      <c r="L582" s="17" t="s">
        <v>1021</v>
      </c>
      <c r="M582" s="17" t="s">
        <v>165</v>
      </c>
      <c r="N582" s="17">
        <v>2010.1016999999999</v>
      </c>
      <c r="O582" s="17" t="s">
        <v>5055</v>
      </c>
    </row>
    <row r="583" spans="1:15" x14ac:dyDescent="0.2">
      <c r="A583" s="12">
        <v>1582</v>
      </c>
      <c r="B583" s="17" t="s">
        <v>7351</v>
      </c>
      <c r="C583" s="17" t="s">
        <v>7353</v>
      </c>
      <c r="D583" s="14" t="s">
        <v>5017</v>
      </c>
      <c r="E583" s="15" t="s">
        <v>5043</v>
      </c>
      <c r="F583" s="16">
        <v>1</v>
      </c>
      <c r="G583" s="14">
        <v>4.25</v>
      </c>
      <c r="H583" s="17" t="s">
        <v>5051</v>
      </c>
      <c r="I583" s="17"/>
      <c r="J583" s="15" t="s">
        <v>3284</v>
      </c>
      <c r="K583" s="17" t="s">
        <v>2789</v>
      </c>
      <c r="L583" s="17" t="s">
        <v>1021</v>
      </c>
      <c r="M583" s="17" t="s">
        <v>5785</v>
      </c>
      <c r="N583" s="17" t="s">
        <v>7354</v>
      </c>
      <c r="O583" s="17" t="s">
        <v>5055</v>
      </c>
    </row>
    <row r="584" spans="1:15" x14ac:dyDescent="0.2">
      <c r="A584" s="12">
        <v>1583</v>
      </c>
      <c r="B584" s="17" t="s">
        <v>7355</v>
      </c>
      <c r="C584" s="17" t="s">
        <v>5975</v>
      </c>
      <c r="D584" s="14" t="s">
        <v>5017</v>
      </c>
      <c r="E584" s="15" t="s">
        <v>5043</v>
      </c>
      <c r="F584" s="16">
        <v>1</v>
      </c>
      <c r="G584" s="14">
        <v>4.25</v>
      </c>
      <c r="H584" s="17" t="s">
        <v>5051</v>
      </c>
      <c r="I584" s="17"/>
      <c r="J584" s="15" t="s">
        <v>7356</v>
      </c>
      <c r="K584" s="17" t="s">
        <v>3073</v>
      </c>
      <c r="L584" s="17" t="s">
        <v>7357</v>
      </c>
      <c r="M584" s="17" t="s">
        <v>5976</v>
      </c>
      <c r="N584" s="17" t="s">
        <v>7358</v>
      </c>
      <c r="O584" s="17" t="s">
        <v>5055</v>
      </c>
    </row>
    <row r="585" spans="1:15" x14ac:dyDescent="0.2">
      <c r="A585" s="12">
        <v>1584</v>
      </c>
      <c r="B585" s="17" t="s">
        <v>5097</v>
      </c>
      <c r="C585" s="17" t="s">
        <v>7359</v>
      </c>
      <c r="D585" s="14" t="s">
        <v>5017</v>
      </c>
      <c r="E585" s="15" t="s">
        <v>5043</v>
      </c>
      <c r="F585" s="16">
        <v>1</v>
      </c>
      <c r="G585" s="14">
        <v>4.25</v>
      </c>
      <c r="H585" s="17" t="s">
        <v>5051</v>
      </c>
      <c r="I585" s="17"/>
      <c r="J585" s="15" t="s">
        <v>3038</v>
      </c>
      <c r="K585" s="17" t="s">
        <v>6015</v>
      </c>
      <c r="L585" s="17" t="s">
        <v>5099</v>
      </c>
      <c r="M585" s="17" t="s">
        <v>6016</v>
      </c>
      <c r="N585" s="17" t="s">
        <v>7360</v>
      </c>
      <c r="O585" s="17" t="s">
        <v>5055</v>
      </c>
    </row>
    <row r="586" spans="1:15" x14ac:dyDescent="0.2">
      <c r="A586" s="12">
        <v>1585</v>
      </c>
      <c r="B586" s="17" t="s">
        <v>5097</v>
      </c>
      <c r="C586" s="17" t="s">
        <v>7361</v>
      </c>
      <c r="D586" s="14" t="s">
        <v>5017</v>
      </c>
      <c r="E586" s="15" t="s">
        <v>5043</v>
      </c>
      <c r="F586" s="16">
        <v>1</v>
      </c>
      <c r="G586" s="14">
        <v>4.25</v>
      </c>
      <c r="H586" s="17" t="s">
        <v>5051</v>
      </c>
      <c r="I586" s="17"/>
      <c r="J586" s="15" t="s">
        <v>3038</v>
      </c>
      <c r="K586" s="17" t="s">
        <v>7362</v>
      </c>
      <c r="L586" s="17" t="s">
        <v>5099</v>
      </c>
      <c r="M586" s="17" t="s">
        <v>7363</v>
      </c>
      <c r="N586" s="17" t="s">
        <v>7364</v>
      </c>
      <c r="O586" s="17" t="s">
        <v>5055</v>
      </c>
    </row>
    <row r="587" spans="1:15" x14ac:dyDescent="0.2">
      <c r="A587" s="12">
        <v>1586</v>
      </c>
      <c r="B587" s="17" t="s">
        <v>6170</v>
      </c>
      <c r="C587" s="17" t="s">
        <v>7365</v>
      </c>
      <c r="D587" s="14" t="s">
        <v>5017</v>
      </c>
      <c r="E587" s="15" t="s">
        <v>5043</v>
      </c>
      <c r="F587" s="16">
        <v>1</v>
      </c>
      <c r="G587" s="14">
        <v>4.25</v>
      </c>
      <c r="H587" s="17" t="s">
        <v>5051</v>
      </c>
      <c r="I587" s="17"/>
      <c r="J587" s="15" t="s">
        <v>2932</v>
      </c>
      <c r="K587" s="17" t="s">
        <v>3298</v>
      </c>
      <c r="L587" s="17" t="s">
        <v>5621</v>
      </c>
      <c r="M587" s="17" t="s">
        <v>67</v>
      </c>
      <c r="N587" s="17" t="s">
        <v>7366</v>
      </c>
      <c r="O587" s="17" t="s">
        <v>5055</v>
      </c>
    </row>
    <row r="588" spans="1:15" x14ac:dyDescent="0.2">
      <c r="A588" s="12">
        <v>1587</v>
      </c>
      <c r="B588" s="17" t="s">
        <v>7367</v>
      </c>
      <c r="C588" s="17" t="s">
        <v>7368</v>
      </c>
      <c r="D588" s="14" t="s">
        <v>5017</v>
      </c>
      <c r="E588" s="15" t="s">
        <v>5043</v>
      </c>
      <c r="F588" s="16">
        <v>1</v>
      </c>
      <c r="G588" s="14">
        <v>4.25</v>
      </c>
      <c r="H588" s="17" t="s">
        <v>5051</v>
      </c>
      <c r="I588" s="17"/>
      <c r="J588" s="15" t="s">
        <v>7369</v>
      </c>
      <c r="K588" s="17" t="s">
        <v>7370</v>
      </c>
      <c r="L588" s="17" t="s">
        <v>7371</v>
      </c>
      <c r="M588" s="17" t="s">
        <v>7372</v>
      </c>
      <c r="N588" s="17" t="s">
        <v>7373</v>
      </c>
      <c r="O588" s="17" t="s">
        <v>5055</v>
      </c>
    </row>
    <row r="589" spans="1:15" x14ac:dyDescent="0.2">
      <c r="A589" s="12">
        <v>1588</v>
      </c>
      <c r="B589" s="17" t="s">
        <v>7374</v>
      </c>
      <c r="C589" s="17" t="s">
        <v>5108</v>
      </c>
      <c r="D589" s="14" t="s">
        <v>5017</v>
      </c>
      <c r="E589" s="15" t="s">
        <v>5043</v>
      </c>
      <c r="F589" s="16">
        <v>1</v>
      </c>
      <c r="G589" s="14">
        <v>4.25</v>
      </c>
      <c r="H589" s="17" t="s">
        <v>5051</v>
      </c>
      <c r="I589" s="17"/>
      <c r="J589" s="15" t="s">
        <v>2927</v>
      </c>
      <c r="K589" s="17" t="s">
        <v>2645</v>
      </c>
      <c r="L589" s="17" t="s">
        <v>489</v>
      </c>
      <c r="M589" s="17" t="s">
        <v>5111</v>
      </c>
      <c r="N589" s="17" t="s">
        <v>7375</v>
      </c>
      <c r="O589" s="17" t="s">
        <v>5055</v>
      </c>
    </row>
    <row r="590" spans="1:15" x14ac:dyDescent="0.2">
      <c r="A590" s="12">
        <v>1589</v>
      </c>
      <c r="B590" s="17" t="s">
        <v>7376</v>
      </c>
      <c r="C590" s="17" t="s">
        <v>7377</v>
      </c>
      <c r="D590" s="14" t="s">
        <v>5017</v>
      </c>
      <c r="E590" s="15" t="s">
        <v>5043</v>
      </c>
      <c r="F590" s="16">
        <v>1</v>
      </c>
      <c r="G590" s="14">
        <v>4.25</v>
      </c>
      <c r="H590" s="17" t="s">
        <v>5051</v>
      </c>
      <c r="I590" s="17"/>
      <c r="J590" s="15" t="s">
        <v>7378</v>
      </c>
      <c r="K590" s="17" t="s">
        <v>3096</v>
      </c>
      <c r="L590" s="17" t="s">
        <v>7379</v>
      </c>
      <c r="M590" s="17" t="s">
        <v>5609</v>
      </c>
      <c r="N590" s="17" t="s">
        <v>7380</v>
      </c>
      <c r="O590" s="17" t="s">
        <v>5055</v>
      </c>
    </row>
    <row r="591" spans="1:15" x14ac:dyDescent="0.2">
      <c r="A591" s="12">
        <v>1590</v>
      </c>
      <c r="B591" s="17" t="s">
        <v>6344</v>
      </c>
      <c r="C591" s="17" t="s">
        <v>7381</v>
      </c>
      <c r="D591" s="14" t="s">
        <v>5017</v>
      </c>
      <c r="E591" s="15" t="s">
        <v>5043</v>
      </c>
      <c r="F591" s="16">
        <v>1</v>
      </c>
      <c r="G591" s="14">
        <v>4.25</v>
      </c>
      <c r="H591" s="17" t="s">
        <v>5051</v>
      </c>
      <c r="I591" s="17"/>
      <c r="J591" s="15" t="s">
        <v>6346</v>
      </c>
      <c r="K591" s="17" t="s">
        <v>2957</v>
      </c>
      <c r="L591" s="17" t="s">
        <v>6347</v>
      </c>
      <c r="M591" s="17" t="s">
        <v>61</v>
      </c>
      <c r="N591" s="17" t="s">
        <v>7382</v>
      </c>
      <c r="O591" s="17" t="s">
        <v>5055</v>
      </c>
    </row>
    <row r="592" spans="1:15" x14ac:dyDescent="0.2">
      <c r="A592" s="12">
        <v>1591</v>
      </c>
      <c r="B592" s="17" t="s">
        <v>6705</v>
      </c>
      <c r="C592" s="17" t="s">
        <v>7383</v>
      </c>
      <c r="D592" s="14" t="s">
        <v>5017</v>
      </c>
      <c r="E592" s="15" t="s">
        <v>5040</v>
      </c>
      <c r="F592" s="16">
        <v>1</v>
      </c>
      <c r="G592" s="14">
        <v>4.2699999999999996</v>
      </c>
      <c r="H592" s="17" t="s">
        <v>5325</v>
      </c>
      <c r="I592" s="17"/>
      <c r="J592" s="15" t="s">
        <v>4752</v>
      </c>
      <c r="K592" s="17" t="s">
        <v>5883</v>
      </c>
      <c r="L592" s="17" t="s">
        <v>3762</v>
      </c>
      <c r="M592" s="17" t="s">
        <v>5885</v>
      </c>
      <c r="N592" s="17" t="s">
        <v>7384</v>
      </c>
      <c r="O592" s="17" t="s">
        <v>5055</v>
      </c>
    </row>
    <row r="593" spans="1:15" x14ac:dyDescent="0.2">
      <c r="A593" s="12">
        <v>1592</v>
      </c>
      <c r="B593" s="17" t="s">
        <v>7385</v>
      </c>
      <c r="C593" s="17" t="s">
        <v>7386</v>
      </c>
      <c r="D593" s="14" t="s">
        <v>5017</v>
      </c>
      <c r="E593" s="15" t="s">
        <v>5040</v>
      </c>
      <c r="F593" s="16">
        <v>1</v>
      </c>
      <c r="G593" s="14">
        <v>4.2699999999999996</v>
      </c>
      <c r="H593" s="17" t="s">
        <v>5325</v>
      </c>
      <c r="I593" s="17"/>
      <c r="J593" s="15" t="s">
        <v>2930</v>
      </c>
      <c r="K593" s="17" t="s">
        <v>3174</v>
      </c>
      <c r="L593" s="17" t="s">
        <v>7387</v>
      </c>
      <c r="M593" s="17" t="s">
        <v>272</v>
      </c>
      <c r="N593" s="17" t="s">
        <v>7388</v>
      </c>
      <c r="O593" s="17" t="s">
        <v>5055</v>
      </c>
    </row>
    <row r="594" spans="1:15" x14ac:dyDescent="0.2">
      <c r="A594" s="12">
        <v>1593</v>
      </c>
      <c r="B594" s="17" t="s">
        <v>7075</v>
      </c>
      <c r="C594" s="17" t="s">
        <v>7389</v>
      </c>
      <c r="D594" s="14" t="s">
        <v>5017</v>
      </c>
      <c r="E594" s="15" t="s">
        <v>5040</v>
      </c>
      <c r="F594" s="16">
        <v>1</v>
      </c>
      <c r="G594" s="14">
        <v>4.2699999999999996</v>
      </c>
      <c r="H594" s="17" t="s">
        <v>5325</v>
      </c>
      <c r="I594" s="17"/>
      <c r="J594" s="15" t="s">
        <v>3102</v>
      </c>
      <c r="K594" s="17" t="s">
        <v>3132</v>
      </c>
      <c r="L594" s="17" t="s">
        <v>7077</v>
      </c>
      <c r="M594" s="17" t="s">
        <v>6008</v>
      </c>
      <c r="N594" s="17" t="s">
        <v>7390</v>
      </c>
      <c r="O594" s="17" t="s">
        <v>5055</v>
      </c>
    </row>
    <row r="595" spans="1:15" x14ac:dyDescent="0.2">
      <c r="A595" s="12">
        <v>1594</v>
      </c>
      <c r="B595" s="17" t="s">
        <v>6344</v>
      </c>
      <c r="C595" s="17" t="s">
        <v>7391</v>
      </c>
      <c r="D595" s="14" t="s">
        <v>5017</v>
      </c>
      <c r="E595" s="15" t="s">
        <v>5040</v>
      </c>
      <c r="F595" s="16">
        <v>1</v>
      </c>
      <c r="G595" s="14">
        <v>4.2699999999999996</v>
      </c>
      <c r="H595" s="17" t="s">
        <v>5325</v>
      </c>
      <c r="I595" s="17"/>
      <c r="J595" s="15" t="s">
        <v>6346</v>
      </c>
      <c r="K595" s="17" t="s">
        <v>7392</v>
      </c>
      <c r="L595" s="17" t="s">
        <v>6347</v>
      </c>
      <c r="M595" s="17" t="s">
        <v>7393</v>
      </c>
      <c r="N595" s="17" t="s">
        <v>7394</v>
      </c>
      <c r="O595" s="17" t="s">
        <v>5055</v>
      </c>
    </row>
    <row r="596" spans="1:15" x14ac:dyDescent="0.2">
      <c r="A596" s="12">
        <v>1595</v>
      </c>
      <c r="B596" s="17" t="s">
        <v>7395</v>
      </c>
      <c r="C596" s="17" t="s">
        <v>6375</v>
      </c>
      <c r="D596" s="14" t="s">
        <v>5017</v>
      </c>
      <c r="E596" s="15" t="s">
        <v>5040</v>
      </c>
      <c r="F596" s="16">
        <v>1</v>
      </c>
      <c r="G596" s="14">
        <v>4.2699999999999996</v>
      </c>
      <c r="H596" s="17" t="s">
        <v>5325</v>
      </c>
      <c r="I596" s="17"/>
      <c r="J596" s="15" t="s">
        <v>7396</v>
      </c>
      <c r="K596" s="17" t="s">
        <v>3139</v>
      </c>
      <c r="L596" s="17" t="s">
        <v>7397</v>
      </c>
      <c r="M596" s="17" t="s">
        <v>53</v>
      </c>
      <c r="N596" s="17" t="s">
        <v>7398</v>
      </c>
      <c r="O596" s="17" t="s">
        <v>5055</v>
      </c>
    </row>
    <row r="597" spans="1:15" x14ac:dyDescent="0.2">
      <c r="A597" s="12">
        <v>1596</v>
      </c>
      <c r="B597" s="17" t="s">
        <v>7399</v>
      </c>
      <c r="C597" s="17" t="s">
        <v>7400</v>
      </c>
      <c r="D597" s="14" t="s">
        <v>5017</v>
      </c>
      <c r="E597" s="15" t="s">
        <v>5040</v>
      </c>
      <c r="F597" s="16">
        <v>1</v>
      </c>
      <c r="G597" s="14">
        <v>4.2699999999999996</v>
      </c>
      <c r="H597" s="17" t="s">
        <v>5325</v>
      </c>
      <c r="I597" s="17"/>
      <c r="J597" s="15" t="s">
        <v>7401</v>
      </c>
      <c r="K597" s="17" t="s">
        <v>2630</v>
      </c>
      <c r="L597" s="17" t="s">
        <v>7402</v>
      </c>
      <c r="M597" s="17" t="s">
        <v>129</v>
      </c>
      <c r="N597" s="17" t="s">
        <v>7403</v>
      </c>
      <c r="O597" s="17" t="s">
        <v>5055</v>
      </c>
    </row>
    <row r="598" spans="1:15" x14ac:dyDescent="0.2">
      <c r="A598" s="12">
        <v>1597</v>
      </c>
      <c r="B598" s="17" t="s">
        <v>7404</v>
      </c>
      <c r="C598" s="17" t="s">
        <v>7405</v>
      </c>
      <c r="D598" s="14" t="s">
        <v>5017</v>
      </c>
      <c r="E598" s="15" t="s">
        <v>5040</v>
      </c>
      <c r="F598" s="16">
        <v>1</v>
      </c>
      <c r="G598" s="14">
        <v>4.2699999999999996</v>
      </c>
      <c r="H598" s="17" t="s">
        <v>5325</v>
      </c>
      <c r="I598" s="17"/>
      <c r="J598" s="15" t="s">
        <v>3111</v>
      </c>
      <c r="K598" s="17" t="s">
        <v>7406</v>
      </c>
      <c r="L598" s="17" t="s">
        <v>915</v>
      </c>
      <c r="M598" s="17" t="s">
        <v>7407</v>
      </c>
      <c r="N598" s="17" t="s">
        <v>7408</v>
      </c>
      <c r="O598" s="17" t="s">
        <v>5055</v>
      </c>
    </row>
    <row r="599" spans="1:15" x14ac:dyDescent="0.2">
      <c r="A599" s="12">
        <v>1598</v>
      </c>
      <c r="B599" s="17" t="s">
        <v>7409</v>
      </c>
      <c r="C599" s="17" t="s">
        <v>7410</v>
      </c>
      <c r="D599" s="14" t="s">
        <v>5017</v>
      </c>
      <c r="E599" s="15" t="s">
        <v>5040</v>
      </c>
      <c r="F599" s="16">
        <v>1</v>
      </c>
      <c r="G599" s="14">
        <v>4.2699999999999996</v>
      </c>
      <c r="H599" s="17" t="s">
        <v>5325</v>
      </c>
      <c r="I599" s="17"/>
      <c r="J599" s="15" t="s">
        <v>2943</v>
      </c>
      <c r="K599" s="17" t="s">
        <v>3056</v>
      </c>
      <c r="L599" s="17" t="s">
        <v>833</v>
      </c>
      <c r="M599" s="17" t="s">
        <v>248</v>
      </c>
      <c r="N599" s="17" t="s">
        <v>7411</v>
      </c>
      <c r="O599" s="17" t="s">
        <v>5055</v>
      </c>
    </row>
    <row r="600" spans="1:15" x14ac:dyDescent="0.2">
      <c r="A600" s="12">
        <v>1599</v>
      </c>
      <c r="B600" s="17" t="s">
        <v>7412</v>
      </c>
      <c r="C600" s="17" t="s">
        <v>7413</v>
      </c>
      <c r="D600" s="14" t="s">
        <v>5017</v>
      </c>
      <c r="E600" s="15" t="s">
        <v>5040</v>
      </c>
      <c r="F600" s="16">
        <v>1</v>
      </c>
      <c r="G600" s="14">
        <v>4.2699999999999996</v>
      </c>
      <c r="H600" s="17" t="s">
        <v>5325</v>
      </c>
      <c r="I600" s="17"/>
      <c r="J600" s="15" t="s">
        <v>2634</v>
      </c>
      <c r="K600" s="17" t="s">
        <v>6834</v>
      </c>
      <c r="L600" s="17" t="s">
        <v>667</v>
      </c>
      <c r="M600" s="17" t="s">
        <v>6836</v>
      </c>
      <c r="N600" s="17" t="s">
        <v>7414</v>
      </c>
      <c r="O600" s="17" t="s">
        <v>5055</v>
      </c>
    </row>
    <row r="601" spans="1:15" x14ac:dyDescent="0.2">
      <c r="A601" s="12">
        <v>1600</v>
      </c>
      <c r="B601" s="17" t="s">
        <v>5090</v>
      </c>
      <c r="C601" s="17" t="s">
        <v>7415</v>
      </c>
      <c r="D601" s="14" t="s">
        <v>5017</v>
      </c>
      <c r="E601" s="15" t="s">
        <v>5038</v>
      </c>
      <c r="F601" s="16">
        <v>1</v>
      </c>
      <c r="G601" s="14">
        <v>4.2699999999999996</v>
      </c>
      <c r="H601" s="17" t="s">
        <v>5325</v>
      </c>
      <c r="I601" s="17"/>
      <c r="J601" s="15" t="s">
        <v>2904</v>
      </c>
      <c r="K601" s="17" t="s">
        <v>2852</v>
      </c>
      <c r="L601" s="17" t="s">
        <v>5092</v>
      </c>
      <c r="M601" s="17" t="s">
        <v>205</v>
      </c>
      <c r="N601" s="17" t="s">
        <v>7416</v>
      </c>
      <c r="O601" s="17" t="s">
        <v>5055</v>
      </c>
    </row>
    <row r="602" spans="1:15" x14ac:dyDescent="0.45">
      <c r="A602">
        <v>1601</v>
      </c>
      <c r="B602" t="s">
        <v>7417</v>
      </c>
      <c r="C602" t="s">
        <v>7418</v>
      </c>
      <c r="D602" t="s">
        <v>5017</v>
      </c>
      <c r="E602" t="s">
        <v>5038</v>
      </c>
      <c r="F602">
        <v>1</v>
      </c>
      <c r="G602">
        <v>4.2699999999999996</v>
      </c>
      <c r="H602" t="s">
        <v>5325</v>
      </c>
      <c r="J602" t="s">
        <v>7419</v>
      </c>
      <c r="K602" t="s">
        <v>7420</v>
      </c>
      <c r="L602" t="s">
        <v>7421</v>
      </c>
      <c r="M602" t="s">
        <v>7422</v>
      </c>
      <c r="N602" t="s">
        <v>7380</v>
      </c>
      <c r="O602" t="s">
        <v>5055</v>
      </c>
    </row>
    <row r="603" spans="1:15" x14ac:dyDescent="0.45">
      <c r="A603">
        <v>1602</v>
      </c>
      <c r="B603" t="s">
        <v>7241</v>
      </c>
      <c r="C603" t="s">
        <v>5729</v>
      </c>
      <c r="D603" t="s">
        <v>5017</v>
      </c>
      <c r="E603" t="s">
        <v>5038</v>
      </c>
      <c r="F603">
        <v>1</v>
      </c>
      <c r="G603">
        <v>4.2699999999999996</v>
      </c>
      <c r="H603" t="s">
        <v>5325</v>
      </c>
      <c r="J603" t="s">
        <v>2844</v>
      </c>
      <c r="K603" t="s">
        <v>5592</v>
      </c>
      <c r="L603" t="s">
        <v>7423</v>
      </c>
      <c r="M603" t="s">
        <v>5593</v>
      </c>
      <c r="N603" t="s">
        <v>7354</v>
      </c>
      <c r="O603" t="s">
        <v>5055</v>
      </c>
    </row>
    <row r="604" spans="1:15" x14ac:dyDescent="0.45">
      <c r="A604">
        <v>1603</v>
      </c>
      <c r="B604" t="s">
        <v>7424</v>
      </c>
      <c r="C604" t="s">
        <v>7425</v>
      </c>
      <c r="D604" t="s">
        <v>5017</v>
      </c>
      <c r="E604" t="s">
        <v>5038</v>
      </c>
      <c r="F604">
        <v>1</v>
      </c>
      <c r="G604">
        <v>4.2699999999999996</v>
      </c>
      <c r="H604" t="s">
        <v>5325</v>
      </c>
      <c r="J604" t="s">
        <v>7426</v>
      </c>
      <c r="K604" t="s">
        <v>2817</v>
      </c>
      <c r="L604" t="s">
        <v>7427</v>
      </c>
      <c r="M604" t="s">
        <v>92</v>
      </c>
      <c r="N604" t="s">
        <v>7354</v>
      </c>
      <c r="O604" t="s">
        <v>5055</v>
      </c>
    </row>
    <row r="605" spans="1:15" x14ac:dyDescent="0.45">
      <c r="A605">
        <v>1604</v>
      </c>
      <c r="B605" t="s">
        <v>7428</v>
      </c>
      <c r="C605" t="s">
        <v>7429</v>
      </c>
      <c r="D605" t="s">
        <v>5017</v>
      </c>
      <c r="E605" t="s">
        <v>5038</v>
      </c>
      <c r="F605">
        <v>1</v>
      </c>
      <c r="G605">
        <v>4.2699999999999996</v>
      </c>
      <c r="H605" t="s">
        <v>5325</v>
      </c>
      <c r="J605" t="s">
        <v>7430</v>
      </c>
      <c r="K605" t="s">
        <v>2997</v>
      </c>
      <c r="L605" t="s">
        <v>7431</v>
      </c>
      <c r="M605" t="s">
        <v>247</v>
      </c>
      <c r="N605" t="s">
        <v>7432</v>
      </c>
      <c r="O605" t="s">
        <v>5055</v>
      </c>
    </row>
    <row r="606" spans="1:15" x14ac:dyDescent="0.45">
      <c r="A606">
        <v>1605</v>
      </c>
      <c r="B606" t="s">
        <v>7433</v>
      </c>
      <c r="C606" t="s">
        <v>7434</v>
      </c>
      <c r="D606" t="s">
        <v>5017</v>
      </c>
      <c r="E606" t="s">
        <v>5038</v>
      </c>
      <c r="F606">
        <v>1</v>
      </c>
      <c r="G606">
        <v>4.2699999999999996</v>
      </c>
      <c r="H606" t="s">
        <v>5325</v>
      </c>
      <c r="J606" t="s">
        <v>7435</v>
      </c>
      <c r="K606" t="s">
        <v>7436</v>
      </c>
      <c r="L606" t="s">
        <v>7437</v>
      </c>
      <c r="M606" t="s">
        <v>7438</v>
      </c>
      <c r="N606" t="s">
        <v>7439</v>
      </c>
      <c r="O606" t="s">
        <v>5055</v>
      </c>
    </row>
    <row r="607" spans="1:15" x14ac:dyDescent="0.45">
      <c r="A607">
        <v>1606</v>
      </c>
      <c r="B607" t="s">
        <v>7374</v>
      </c>
      <c r="C607" t="s">
        <v>7440</v>
      </c>
      <c r="D607" t="s">
        <v>5017</v>
      </c>
      <c r="E607" t="s">
        <v>5038</v>
      </c>
      <c r="F607">
        <v>1</v>
      </c>
      <c r="G607">
        <v>4.2699999999999996</v>
      </c>
      <c r="H607" t="s">
        <v>5325</v>
      </c>
      <c r="J607" t="s">
        <v>2927</v>
      </c>
      <c r="K607" t="s">
        <v>2709</v>
      </c>
      <c r="L607" t="s">
        <v>489</v>
      </c>
      <c r="M607" t="s">
        <v>325</v>
      </c>
      <c r="N607" t="s">
        <v>7441</v>
      </c>
      <c r="O607" t="s">
        <v>5055</v>
      </c>
    </row>
    <row r="608" spans="1:15" x14ac:dyDescent="0.45">
      <c r="A608">
        <v>1607</v>
      </c>
      <c r="B608" t="s">
        <v>7442</v>
      </c>
      <c r="C608" t="s">
        <v>7443</v>
      </c>
      <c r="D608" t="s">
        <v>5017</v>
      </c>
      <c r="E608" t="s">
        <v>5038</v>
      </c>
      <c r="F608">
        <v>1</v>
      </c>
      <c r="G608">
        <v>4.2699999999999996</v>
      </c>
      <c r="H608" t="s">
        <v>5325</v>
      </c>
      <c r="J608" t="s">
        <v>3547</v>
      </c>
      <c r="K608" t="s">
        <v>3056</v>
      </c>
      <c r="L608" t="s">
        <v>1200</v>
      </c>
      <c r="M608" t="s">
        <v>248</v>
      </c>
      <c r="N608" t="s">
        <v>7444</v>
      </c>
      <c r="O608" t="s">
        <v>5055</v>
      </c>
    </row>
    <row r="609" spans="1:15" x14ac:dyDescent="0.45">
      <c r="A609">
        <v>1608</v>
      </c>
      <c r="B609" t="s">
        <v>7445</v>
      </c>
      <c r="C609" t="s">
        <v>7446</v>
      </c>
      <c r="D609" t="s">
        <v>5017</v>
      </c>
      <c r="E609" t="s">
        <v>5038</v>
      </c>
      <c r="F609">
        <v>1</v>
      </c>
      <c r="G609">
        <v>4.2699999999999996</v>
      </c>
      <c r="H609" t="s">
        <v>5325</v>
      </c>
      <c r="J609" t="s">
        <v>7447</v>
      </c>
      <c r="K609" t="s">
        <v>2752</v>
      </c>
      <c r="L609" t="s">
        <v>7448</v>
      </c>
      <c r="M609" t="s">
        <v>37</v>
      </c>
      <c r="N609" t="s">
        <v>7449</v>
      </c>
      <c r="O609" t="s">
        <v>5055</v>
      </c>
    </row>
    <row r="610" spans="1:15" x14ac:dyDescent="0.45">
      <c r="A610">
        <v>1609</v>
      </c>
      <c r="B610" t="s">
        <v>7450</v>
      </c>
      <c r="C610" t="s">
        <v>7451</v>
      </c>
      <c r="D610" t="s">
        <v>5017</v>
      </c>
      <c r="E610" t="s">
        <v>5035</v>
      </c>
      <c r="F610">
        <v>1</v>
      </c>
      <c r="G610">
        <v>4.2699999999999996</v>
      </c>
      <c r="H610" t="s">
        <v>5325</v>
      </c>
      <c r="J610" t="s">
        <v>7452</v>
      </c>
      <c r="K610" t="s">
        <v>2847</v>
      </c>
      <c r="L610" t="s">
        <v>7453</v>
      </c>
      <c r="M610" t="s">
        <v>96</v>
      </c>
      <c r="N610" t="s">
        <v>7454</v>
      </c>
      <c r="O610" t="s">
        <v>5055</v>
      </c>
    </row>
    <row r="611" spans="1:15" x14ac:dyDescent="0.45">
      <c r="A611">
        <v>1610</v>
      </c>
      <c r="B611" t="s">
        <v>7455</v>
      </c>
      <c r="C611" t="s">
        <v>7456</v>
      </c>
      <c r="D611" t="s">
        <v>5017</v>
      </c>
      <c r="E611" t="s">
        <v>5035</v>
      </c>
      <c r="F611">
        <v>1</v>
      </c>
      <c r="G611">
        <v>4.2699999999999996</v>
      </c>
      <c r="H611" t="s">
        <v>5325</v>
      </c>
      <c r="J611" t="s">
        <v>4661</v>
      </c>
      <c r="K611" t="s">
        <v>6052</v>
      </c>
      <c r="L611" t="s">
        <v>3669</v>
      </c>
      <c r="M611" t="s">
        <v>7457</v>
      </c>
      <c r="N611" t="s">
        <v>7458</v>
      </c>
      <c r="O611" t="s">
        <v>5055</v>
      </c>
    </row>
    <row r="612" spans="1:15" x14ac:dyDescent="0.45">
      <c r="A612">
        <v>1611</v>
      </c>
      <c r="B612" t="s">
        <v>5101</v>
      </c>
      <c r="C612" t="s">
        <v>7459</v>
      </c>
      <c r="D612" t="s">
        <v>5017</v>
      </c>
      <c r="E612" t="s">
        <v>5035</v>
      </c>
      <c r="F612">
        <v>1</v>
      </c>
      <c r="G612">
        <v>4.2699999999999996</v>
      </c>
      <c r="H612" t="s">
        <v>5325</v>
      </c>
      <c r="J612" t="s">
        <v>3130</v>
      </c>
      <c r="K612" t="s">
        <v>2622</v>
      </c>
      <c r="L612" t="s">
        <v>147</v>
      </c>
      <c r="M612" t="s">
        <v>5800</v>
      </c>
      <c r="N612" t="s">
        <v>7373</v>
      </c>
      <c r="O612" t="s">
        <v>5055</v>
      </c>
    </row>
    <row r="613" spans="1:15" x14ac:dyDescent="0.45">
      <c r="A613">
        <v>1612</v>
      </c>
      <c r="B613" t="s">
        <v>7460</v>
      </c>
      <c r="C613" t="s">
        <v>7461</v>
      </c>
      <c r="D613" t="s">
        <v>5017</v>
      </c>
      <c r="E613" t="s">
        <v>5035</v>
      </c>
      <c r="F613">
        <v>1</v>
      </c>
      <c r="G613">
        <v>4.2699999999999996</v>
      </c>
      <c r="H613" t="s">
        <v>5325</v>
      </c>
      <c r="J613" t="s">
        <v>2766</v>
      </c>
      <c r="K613" t="s">
        <v>2624</v>
      </c>
      <c r="L613" t="s">
        <v>240</v>
      </c>
      <c r="M613" t="s">
        <v>47</v>
      </c>
      <c r="N613" t="s">
        <v>7462</v>
      </c>
      <c r="O613" t="s">
        <v>5055</v>
      </c>
    </row>
    <row r="614" spans="1:15" x14ac:dyDescent="0.45">
      <c r="A614">
        <v>1613</v>
      </c>
      <c r="B614" t="s">
        <v>5707</v>
      </c>
      <c r="C614" t="s">
        <v>7463</v>
      </c>
      <c r="D614" t="s">
        <v>5017</v>
      </c>
      <c r="E614" t="s">
        <v>5035</v>
      </c>
      <c r="F614">
        <v>1</v>
      </c>
      <c r="G614">
        <v>4.2699999999999996</v>
      </c>
      <c r="H614" t="s">
        <v>5325</v>
      </c>
      <c r="J614" t="s">
        <v>2917</v>
      </c>
      <c r="K614" t="s">
        <v>3180</v>
      </c>
      <c r="L614" t="s">
        <v>5709</v>
      </c>
      <c r="M614" t="s">
        <v>952</v>
      </c>
      <c r="N614" t="s">
        <v>7464</v>
      </c>
      <c r="O614" t="s">
        <v>5055</v>
      </c>
    </row>
    <row r="615" spans="1:15" x14ac:dyDescent="0.45">
      <c r="A615">
        <v>1614</v>
      </c>
      <c r="B615" t="s">
        <v>6254</v>
      </c>
      <c r="C615" t="s">
        <v>7465</v>
      </c>
      <c r="D615" t="s">
        <v>5017</v>
      </c>
      <c r="E615" t="s">
        <v>5035</v>
      </c>
      <c r="F615">
        <v>1</v>
      </c>
      <c r="G615">
        <v>4.2699999999999996</v>
      </c>
      <c r="H615" t="s">
        <v>5325</v>
      </c>
      <c r="J615" t="s">
        <v>3436</v>
      </c>
      <c r="K615" t="s">
        <v>2804</v>
      </c>
      <c r="L615" t="s">
        <v>1122</v>
      </c>
      <c r="M615" t="s">
        <v>171</v>
      </c>
      <c r="N615" t="s">
        <v>7466</v>
      </c>
      <c r="O615" t="s">
        <v>5055</v>
      </c>
    </row>
    <row r="616" spans="1:15" x14ac:dyDescent="0.45">
      <c r="A616">
        <v>1615</v>
      </c>
      <c r="B616" t="s">
        <v>5116</v>
      </c>
      <c r="C616" t="s">
        <v>7467</v>
      </c>
      <c r="D616" t="s">
        <v>5017</v>
      </c>
      <c r="E616" t="s">
        <v>5035</v>
      </c>
      <c r="F616">
        <v>1</v>
      </c>
      <c r="G616">
        <v>4.2699999999999996</v>
      </c>
      <c r="H616" t="s">
        <v>5325</v>
      </c>
      <c r="J616" t="s">
        <v>3215</v>
      </c>
      <c r="K616" t="s">
        <v>2630</v>
      </c>
      <c r="L616" t="s">
        <v>5118</v>
      </c>
      <c r="M616" t="s">
        <v>129</v>
      </c>
      <c r="N616" t="s">
        <v>7468</v>
      </c>
      <c r="O616" t="s">
        <v>5055</v>
      </c>
    </row>
    <row r="617" spans="1:15" x14ac:dyDescent="0.45">
      <c r="A617">
        <v>1616</v>
      </c>
      <c r="B617" t="s">
        <v>7469</v>
      </c>
      <c r="C617" t="s">
        <v>7470</v>
      </c>
      <c r="D617" t="s">
        <v>5017</v>
      </c>
      <c r="E617" t="s">
        <v>5035</v>
      </c>
      <c r="F617">
        <v>1</v>
      </c>
      <c r="G617">
        <v>4.2699999999999996</v>
      </c>
      <c r="H617" t="s">
        <v>5325</v>
      </c>
      <c r="J617" t="s">
        <v>4853</v>
      </c>
      <c r="K617" t="s">
        <v>7471</v>
      </c>
      <c r="L617" t="s">
        <v>3866</v>
      </c>
      <c r="M617" t="s">
        <v>7472</v>
      </c>
      <c r="N617" t="s">
        <v>7473</v>
      </c>
      <c r="O617" t="s">
        <v>5055</v>
      </c>
    </row>
    <row r="618" spans="1:15" x14ac:dyDescent="0.45">
      <c r="A618">
        <v>1617</v>
      </c>
      <c r="B618" t="s">
        <v>7474</v>
      </c>
      <c r="C618" t="s">
        <v>7475</v>
      </c>
      <c r="D618" t="s">
        <v>5017</v>
      </c>
      <c r="E618" t="s">
        <v>5035</v>
      </c>
      <c r="F618">
        <v>1</v>
      </c>
      <c r="G618">
        <v>4.2699999999999996</v>
      </c>
      <c r="H618" t="s">
        <v>5325</v>
      </c>
      <c r="J618" t="s">
        <v>7476</v>
      </c>
      <c r="K618" t="s">
        <v>2804</v>
      </c>
      <c r="L618" t="s">
        <v>7477</v>
      </c>
      <c r="M618" t="s">
        <v>171</v>
      </c>
      <c r="N618" t="s">
        <v>7478</v>
      </c>
      <c r="O618" t="s">
        <v>5055</v>
      </c>
    </row>
    <row r="619" spans="1:15" x14ac:dyDescent="0.45">
      <c r="A619">
        <v>1618</v>
      </c>
      <c r="B619" t="s">
        <v>5323</v>
      </c>
      <c r="C619" t="s">
        <v>7479</v>
      </c>
      <c r="D619" t="s">
        <v>5017</v>
      </c>
      <c r="E619" t="s">
        <v>5029</v>
      </c>
      <c r="F619">
        <v>1</v>
      </c>
      <c r="G619">
        <v>4.2699999999999996</v>
      </c>
      <c r="H619" t="s">
        <v>5051</v>
      </c>
      <c r="J619" t="s">
        <v>2870</v>
      </c>
      <c r="K619" t="s">
        <v>3074</v>
      </c>
      <c r="L619" t="s">
        <v>84</v>
      </c>
      <c r="M619" t="s">
        <v>895</v>
      </c>
      <c r="N619" t="s">
        <v>7480</v>
      </c>
      <c r="O619" t="s">
        <v>5055</v>
      </c>
    </row>
    <row r="620" spans="1:15" x14ac:dyDescent="0.45">
      <c r="A620">
        <v>1619</v>
      </c>
      <c r="B620" t="s">
        <v>7481</v>
      </c>
      <c r="C620" t="s">
        <v>7482</v>
      </c>
      <c r="D620" t="s">
        <v>5017</v>
      </c>
      <c r="E620" t="s">
        <v>5029</v>
      </c>
      <c r="F620">
        <v>1</v>
      </c>
      <c r="G620">
        <v>4.2699999999999996</v>
      </c>
      <c r="H620" t="s">
        <v>5051</v>
      </c>
      <c r="J620" t="s">
        <v>2820</v>
      </c>
      <c r="K620" t="s">
        <v>2670</v>
      </c>
      <c r="L620" t="s">
        <v>761</v>
      </c>
      <c r="M620" t="s">
        <v>51</v>
      </c>
      <c r="N620" t="s">
        <v>7458</v>
      </c>
      <c r="O620" t="s">
        <v>5055</v>
      </c>
    </row>
    <row r="621" spans="1:15" x14ac:dyDescent="0.45">
      <c r="A621">
        <v>1620</v>
      </c>
      <c r="B621" t="s">
        <v>7483</v>
      </c>
      <c r="C621" t="s">
        <v>7484</v>
      </c>
      <c r="D621" t="s">
        <v>5017</v>
      </c>
      <c r="E621" t="s">
        <v>5029</v>
      </c>
      <c r="F621">
        <v>1</v>
      </c>
      <c r="G621">
        <v>4.2699999999999996</v>
      </c>
      <c r="H621" t="s">
        <v>5051</v>
      </c>
      <c r="J621" t="s">
        <v>3316</v>
      </c>
      <c r="K621" t="s">
        <v>2742</v>
      </c>
      <c r="L621" t="s">
        <v>7485</v>
      </c>
      <c r="M621" t="s">
        <v>178</v>
      </c>
      <c r="N621" t="s">
        <v>7486</v>
      </c>
      <c r="O621" t="s">
        <v>5055</v>
      </c>
    </row>
    <row r="622" spans="1:15" x14ac:dyDescent="0.45">
      <c r="A622">
        <v>1621</v>
      </c>
      <c r="B622" t="s">
        <v>7487</v>
      </c>
      <c r="C622" t="s">
        <v>5807</v>
      </c>
      <c r="D622" t="s">
        <v>5017</v>
      </c>
      <c r="E622" t="s">
        <v>5029</v>
      </c>
      <c r="F622">
        <v>1</v>
      </c>
      <c r="G622">
        <v>4.2699999999999996</v>
      </c>
      <c r="H622" t="s">
        <v>5051</v>
      </c>
      <c r="J622" t="s">
        <v>3336</v>
      </c>
      <c r="K622" t="s">
        <v>2679</v>
      </c>
      <c r="L622" t="s">
        <v>180</v>
      </c>
      <c r="M622" t="s">
        <v>45</v>
      </c>
      <c r="N622" t="s">
        <v>7488</v>
      </c>
      <c r="O622" t="s">
        <v>5055</v>
      </c>
    </row>
    <row r="623" spans="1:15" x14ac:dyDescent="0.45">
      <c r="A623">
        <v>1622</v>
      </c>
      <c r="B623" t="s">
        <v>7489</v>
      </c>
      <c r="C623" t="s">
        <v>7490</v>
      </c>
      <c r="D623" t="s">
        <v>5017</v>
      </c>
      <c r="E623" t="s">
        <v>5029</v>
      </c>
      <c r="F623">
        <v>1</v>
      </c>
      <c r="G623">
        <v>4.2699999999999996</v>
      </c>
      <c r="H623" t="s">
        <v>5051</v>
      </c>
      <c r="J623" t="s">
        <v>5008</v>
      </c>
      <c r="K623" t="s">
        <v>3393</v>
      </c>
      <c r="L623" t="s">
        <v>4022</v>
      </c>
      <c r="M623" t="s">
        <v>73</v>
      </c>
      <c r="N623" t="s">
        <v>7491</v>
      </c>
      <c r="O623" t="s">
        <v>5055</v>
      </c>
    </row>
    <row r="624" spans="1:15" x14ac:dyDescent="0.45">
      <c r="A624">
        <v>1623</v>
      </c>
      <c r="B624" t="s">
        <v>7492</v>
      </c>
      <c r="C624" t="s">
        <v>7493</v>
      </c>
      <c r="D624" t="s">
        <v>5017</v>
      </c>
      <c r="E624" t="s">
        <v>5030</v>
      </c>
      <c r="F624">
        <v>2</v>
      </c>
      <c r="G624">
        <v>4.2699999999999996</v>
      </c>
      <c r="H624" t="s">
        <v>5051</v>
      </c>
      <c r="J624" t="s">
        <v>4836</v>
      </c>
      <c r="K624" t="s">
        <v>3265</v>
      </c>
      <c r="L624" t="s">
        <v>3849</v>
      </c>
      <c r="M624" t="s">
        <v>91</v>
      </c>
      <c r="N624" t="s">
        <v>7494</v>
      </c>
      <c r="O624" t="s">
        <v>5055</v>
      </c>
    </row>
    <row r="625" spans="1:15" x14ac:dyDescent="0.45">
      <c r="A625">
        <v>1624</v>
      </c>
      <c r="B625" t="s">
        <v>5582</v>
      </c>
      <c r="C625" t="s">
        <v>7495</v>
      </c>
      <c r="D625" t="s">
        <v>5017</v>
      </c>
      <c r="E625" t="s">
        <v>5030</v>
      </c>
      <c r="F625">
        <v>1</v>
      </c>
      <c r="G625">
        <v>4.2699999999999996</v>
      </c>
      <c r="H625" t="s">
        <v>5051</v>
      </c>
      <c r="J625" t="s">
        <v>2661</v>
      </c>
      <c r="K625" t="s">
        <v>3432</v>
      </c>
      <c r="L625" t="s">
        <v>5361</v>
      </c>
      <c r="M625" t="s">
        <v>7496</v>
      </c>
      <c r="N625" t="s">
        <v>7497</v>
      </c>
      <c r="O625" t="s">
        <v>5055</v>
      </c>
    </row>
    <row r="626" spans="1:15" x14ac:dyDescent="0.45">
      <c r="A626">
        <v>1625</v>
      </c>
      <c r="B626" t="s">
        <v>5282</v>
      </c>
      <c r="C626" t="s">
        <v>7498</v>
      </c>
      <c r="D626" t="s">
        <v>5017</v>
      </c>
      <c r="E626" t="s">
        <v>5029</v>
      </c>
      <c r="F626">
        <v>1</v>
      </c>
      <c r="G626">
        <v>4.28</v>
      </c>
      <c r="H626" t="s">
        <v>5051</v>
      </c>
      <c r="J626" t="s">
        <v>3060</v>
      </c>
      <c r="K626" t="s">
        <v>3192</v>
      </c>
      <c r="L626" t="s">
        <v>236</v>
      </c>
      <c r="M626" t="s">
        <v>235</v>
      </c>
      <c r="N626" t="s">
        <v>7499</v>
      </c>
      <c r="O626" t="s">
        <v>5055</v>
      </c>
    </row>
    <row r="627" spans="1:15" x14ac:dyDescent="0.45">
      <c r="A627">
        <v>1626</v>
      </c>
      <c r="B627" t="s">
        <v>7500</v>
      </c>
      <c r="C627" t="s">
        <v>7501</v>
      </c>
      <c r="D627" t="s">
        <v>5017</v>
      </c>
      <c r="E627" t="s">
        <v>5029</v>
      </c>
      <c r="F627">
        <v>1</v>
      </c>
      <c r="G627">
        <v>4.28</v>
      </c>
      <c r="H627" t="s">
        <v>5051</v>
      </c>
      <c r="J627" t="s">
        <v>4983</v>
      </c>
      <c r="K627" t="s">
        <v>7502</v>
      </c>
      <c r="L627" t="s">
        <v>3995</v>
      </c>
      <c r="M627" t="s">
        <v>7503</v>
      </c>
      <c r="N627" t="s">
        <v>7504</v>
      </c>
      <c r="O627" t="s">
        <v>5055</v>
      </c>
    </row>
    <row r="628" spans="1:15" x14ac:dyDescent="0.45">
      <c r="A628">
        <v>1627</v>
      </c>
      <c r="B628" t="s">
        <v>7505</v>
      </c>
      <c r="C628" t="s">
        <v>5807</v>
      </c>
      <c r="D628" t="s">
        <v>5017</v>
      </c>
      <c r="E628" t="s">
        <v>5029</v>
      </c>
      <c r="F628">
        <v>1</v>
      </c>
      <c r="G628">
        <v>4.28</v>
      </c>
      <c r="H628" t="s">
        <v>5051</v>
      </c>
      <c r="J628" t="s">
        <v>3327</v>
      </c>
      <c r="K628" t="s">
        <v>2679</v>
      </c>
      <c r="L628" t="s">
        <v>130</v>
      </c>
      <c r="M628" t="s">
        <v>45</v>
      </c>
      <c r="N628" t="s">
        <v>7506</v>
      </c>
      <c r="O628" t="s">
        <v>5055</v>
      </c>
    </row>
    <row r="629" spans="1:15" x14ac:dyDescent="0.45">
      <c r="A629">
        <v>1628</v>
      </c>
      <c r="B629" t="s">
        <v>7507</v>
      </c>
      <c r="C629" t="s">
        <v>7508</v>
      </c>
      <c r="D629" t="s">
        <v>5017</v>
      </c>
      <c r="E629" t="s">
        <v>5029</v>
      </c>
      <c r="F629">
        <v>1</v>
      </c>
      <c r="G629">
        <v>4.28</v>
      </c>
      <c r="H629" t="s">
        <v>5051</v>
      </c>
      <c r="J629" t="s">
        <v>2631</v>
      </c>
      <c r="K629" t="s">
        <v>6178</v>
      </c>
      <c r="L629" t="s">
        <v>327</v>
      </c>
      <c r="M629" t="s">
        <v>7509</v>
      </c>
      <c r="N629" t="s">
        <v>7510</v>
      </c>
      <c r="O629" t="s">
        <v>5055</v>
      </c>
    </row>
    <row r="630" spans="1:15" x14ac:dyDescent="0.45">
      <c r="A630">
        <v>1629</v>
      </c>
      <c r="B630" t="s">
        <v>7511</v>
      </c>
      <c r="C630" t="s">
        <v>7512</v>
      </c>
      <c r="D630" t="s">
        <v>5017</v>
      </c>
      <c r="E630" t="s">
        <v>5029</v>
      </c>
      <c r="F630">
        <v>1</v>
      </c>
      <c r="G630">
        <v>4.28</v>
      </c>
      <c r="H630" t="s">
        <v>5051</v>
      </c>
      <c r="J630" t="s">
        <v>7513</v>
      </c>
      <c r="K630" t="s">
        <v>6178</v>
      </c>
      <c r="L630" t="s">
        <v>7514</v>
      </c>
      <c r="M630" t="s">
        <v>7509</v>
      </c>
      <c r="N630" t="s">
        <v>7515</v>
      </c>
      <c r="O630" t="s">
        <v>5055</v>
      </c>
    </row>
    <row r="631" spans="1:15" x14ac:dyDescent="0.45">
      <c r="A631">
        <v>1630</v>
      </c>
      <c r="B631" t="s">
        <v>7516</v>
      </c>
      <c r="C631" t="s">
        <v>7517</v>
      </c>
      <c r="D631" t="s">
        <v>5017</v>
      </c>
      <c r="E631" t="s">
        <v>5041</v>
      </c>
      <c r="F631">
        <v>2</v>
      </c>
      <c r="G631">
        <v>4.28</v>
      </c>
      <c r="H631" t="s">
        <v>5325</v>
      </c>
      <c r="J631" t="s">
        <v>7518</v>
      </c>
      <c r="K631" t="s">
        <v>7519</v>
      </c>
      <c r="L631" t="s">
        <v>7520</v>
      </c>
      <c r="M631" t="s">
        <v>7521</v>
      </c>
      <c r="N631" t="s">
        <v>6446</v>
      </c>
      <c r="O631" t="s">
        <v>5055</v>
      </c>
    </row>
    <row r="632" spans="1:15" x14ac:dyDescent="0.45">
      <c r="A632">
        <v>1631</v>
      </c>
      <c r="B632" t="s">
        <v>7522</v>
      </c>
      <c r="C632" t="s">
        <v>7523</v>
      </c>
      <c r="D632" t="s">
        <v>5017</v>
      </c>
      <c r="E632" t="s">
        <v>5041</v>
      </c>
      <c r="F632">
        <v>1</v>
      </c>
      <c r="G632">
        <v>4.28</v>
      </c>
      <c r="H632" t="s">
        <v>5325</v>
      </c>
      <c r="J632" t="s">
        <v>3242</v>
      </c>
      <c r="K632" t="s">
        <v>3295</v>
      </c>
      <c r="L632" t="s">
        <v>991</v>
      </c>
      <c r="M632" t="s">
        <v>190</v>
      </c>
      <c r="N632" t="s">
        <v>7524</v>
      </c>
      <c r="O632" t="s">
        <v>5055</v>
      </c>
    </row>
    <row r="633" spans="1:15" x14ac:dyDescent="0.45">
      <c r="A633">
        <v>1632</v>
      </c>
      <c r="B633" t="s">
        <v>7525</v>
      </c>
      <c r="C633" t="s">
        <v>7526</v>
      </c>
      <c r="D633" t="s">
        <v>5017</v>
      </c>
      <c r="E633" t="s">
        <v>5041</v>
      </c>
      <c r="F633">
        <v>1</v>
      </c>
      <c r="G633">
        <v>4.28</v>
      </c>
      <c r="H633" t="s">
        <v>5325</v>
      </c>
      <c r="J633" t="s">
        <v>3280</v>
      </c>
      <c r="K633" t="s">
        <v>6178</v>
      </c>
      <c r="L633" t="s">
        <v>162</v>
      </c>
      <c r="M633" t="s">
        <v>7509</v>
      </c>
      <c r="N633" t="s">
        <v>7527</v>
      </c>
      <c r="O633" t="s">
        <v>5055</v>
      </c>
    </row>
    <row r="634" spans="1:15" x14ac:dyDescent="0.45">
      <c r="A634">
        <v>1633</v>
      </c>
      <c r="B634" t="s">
        <v>7528</v>
      </c>
      <c r="C634" t="s">
        <v>6914</v>
      </c>
      <c r="D634" t="s">
        <v>5017</v>
      </c>
      <c r="E634" t="s">
        <v>5041</v>
      </c>
      <c r="F634">
        <v>1</v>
      </c>
      <c r="G634">
        <v>4.28</v>
      </c>
      <c r="H634" t="s">
        <v>5325</v>
      </c>
      <c r="J634" t="s">
        <v>7529</v>
      </c>
      <c r="K634" t="s">
        <v>2630</v>
      </c>
      <c r="L634" t="s">
        <v>7530</v>
      </c>
      <c r="M634" t="s">
        <v>129</v>
      </c>
      <c r="N634" t="s">
        <v>7531</v>
      </c>
      <c r="O634" t="s">
        <v>5055</v>
      </c>
    </row>
    <row r="635" spans="1:15" x14ac:dyDescent="0.45">
      <c r="A635">
        <v>1634</v>
      </c>
      <c r="B635" t="s">
        <v>7532</v>
      </c>
      <c r="C635" t="s">
        <v>6230</v>
      </c>
      <c r="D635" t="s">
        <v>5017</v>
      </c>
      <c r="E635" t="s">
        <v>5041</v>
      </c>
      <c r="F635">
        <v>1</v>
      </c>
      <c r="G635">
        <v>4.28</v>
      </c>
      <c r="H635" t="s">
        <v>5325</v>
      </c>
      <c r="J635" t="s">
        <v>7533</v>
      </c>
      <c r="K635" t="s">
        <v>3209</v>
      </c>
      <c r="L635" t="s">
        <v>7534</v>
      </c>
      <c r="M635" t="s">
        <v>357</v>
      </c>
      <c r="N635" t="s">
        <v>7535</v>
      </c>
      <c r="O635" t="s">
        <v>5055</v>
      </c>
    </row>
    <row r="636" spans="1:15" x14ac:dyDescent="0.45">
      <c r="A636">
        <v>1635</v>
      </c>
      <c r="B636" t="s">
        <v>7536</v>
      </c>
      <c r="C636" t="s">
        <v>7537</v>
      </c>
      <c r="D636" t="s">
        <v>5017</v>
      </c>
      <c r="E636" t="s">
        <v>5041</v>
      </c>
      <c r="F636">
        <v>1</v>
      </c>
      <c r="G636">
        <v>4.28</v>
      </c>
      <c r="H636" t="s">
        <v>5325</v>
      </c>
      <c r="J636" t="s">
        <v>7538</v>
      </c>
      <c r="K636" t="s">
        <v>2934</v>
      </c>
      <c r="L636" t="s">
        <v>7539</v>
      </c>
      <c r="M636" t="s">
        <v>470</v>
      </c>
      <c r="N636" t="s">
        <v>7540</v>
      </c>
      <c r="O636" t="s">
        <v>5055</v>
      </c>
    </row>
    <row r="637" spans="1:15" x14ac:dyDescent="0.45">
      <c r="A637">
        <v>1636</v>
      </c>
      <c r="B637" t="s">
        <v>7541</v>
      </c>
      <c r="C637" t="s">
        <v>7542</v>
      </c>
      <c r="D637" t="s">
        <v>5017</v>
      </c>
      <c r="E637" t="s">
        <v>5041</v>
      </c>
      <c r="F637">
        <v>1</v>
      </c>
      <c r="G637">
        <v>4.28</v>
      </c>
      <c r="H637" t="s">
        <v>5325</v>
      </c>
      <c r="J637" t="s">
        <v>7543</v>
      </c>
      <c r="K637" t="s">
        <v>3291</v>
      </c>
      <c r="L637" t="s">
        <v>7544</v>
      </c>
      <c r="M637" t="s">
        <v>1025</v>
      </c>
      <c r="N637" t="s">
        <v>7545</v>
      </c>
      <c r="O637" t="s">
        <v>5055</v>
      </c>
    </row>
    <row r="638" spans="1:15" x14ac:dyDescent="0.45">
      <c r="A638">
        <v>1637</v>
      </c>
      <c r="B638" t="s">
        <v>7546</v>
      </c>
      <c r="C638" t="s">
        <v>7547</v>
      </c>
      <c r="D638" t="s">
        <v>5017</v>
      </c>
      <c r="E638" t="s">
        <v>5041</v>
      </c>
      <c r="F638">
        <v>1</v>
      </c>
      <c r="G638">
        <v>4.28</v>
      </c>
      <c r="H638" t="s">
        <v>5325</v>
      </c>
      <c r="J638" t="s">
        <v>3433</v>
      </c>
      <c r="K638" t="s">
        <v>2707</v>
      </c>
      <c r="L638" t="s">
        <v>7548</v>
      </c>
      <c r="M638" t="s">
        <v>80</v>
      </c>
      <c r="N638" t="s">
        <v>7549</v>
      </c>
      <c r="O638" t="s">
        <v>5055</v>
      </c>
    </row>
    <row r="639" spans="1:15" x14ac:dyDescent="0.45">
      <c r="A639">
        <v>1638</v>
      </c>
      <c r="B639" t="s">
        <v>5796</v>
      </c>
      <c r="C639" t="s">
        <v>7550</v>
      </c>
      <c r="D639" t="s">
        <v>5017</v>
      </c>
      <c r="E639" t="s">
        <v>5041</v>
      </c>
      <c r="F639">
        <v>1</v>
      </c>
      <c r="G639">
        <v>4.28</v>
      </c>
      <c r="H639" t="s">
        <v>5325</v>
      </c>
      <c r="J639" t="s">
        <v>5798</v>
      </c>
      <c r="K639" t="s">
        <v>2746</v>
      </c>
      <c r="L639" t="s">
        <v>5799</v>
      </c>
      <c r="M639" t="s">
        <v>217</v>
      </c>
      <c r="N639" t="s">
        <v>7551</v>
      </c>
      <c r="O639" t="s">
        <v>5055</v>
      </c>
    </row>
    <row r="640" spans="1:15" x14ac:dyDescent="0.45">
      <c r="A640">
        <v>1639</v>
      </c>
      <c r="B640" t="s">
        <v>7552</v>
      </c>
      <c r="C640" t="s">
        <v>7553</v>
      </c>
      <c r="D640" t="s">
        <v>5017</v>
      </c>
      <c r="E640" t="s">
        <v>5041</v>
      </c>
      <c r="F640">
        <v>1</v>
      </c>
      <c r="G640">
        <v>4.28</v>
      </c>
      <c r="H640" t="s">
        <v>5325</v>
      </c>
      <c r="J640" t="s">
        <v>3023</v>
      </c>
      <c r="K640" t="s">
        <v>4713</v>
      </c>
      <c r="L640" t="s">
        <v>874</v>
      </c>
      <c r="M640" t="s">
        <v>3723</v>
      </c>
      <c r="N640" t="s">
        <v>7524</v>
      </c>
      <c r="O640" t="s">
        <v>5055</v>
      </c>
    </row>
    <row r="641" spans="1:15" x14ac:dyDescent="0.45">
      <c r="A641">
        <v>1640</v>
      </c>
      <c r="B641" t="s">
        <v>7554</v>
      </c>
      <c r="C641" t="s">
        <v>7555</v>
      </c>
      <c r="D641" t="s">
        <v>5017</v>
      </c>
      <c r="E641" t="s">
        <v>5041</v>
      </c>
      <c r="F641">
        <v>1</v>
      </c>
      <c r="G641">
        <v>4.28</v>
      </c>
      <c r="H641" t="s">
        <v>5325</v>
      </c>
      <c r="J641" t="s">
        <v>7556</v>
      </c>
      <c r="K641" t="s">
        <v>2855</v>
      </c>
      <c r="L641" t="s">
        <v>7557</v>
      </c>
      <c r="M641" t="s">
        <v>212</v>
      </c>
      <c r="N641" t="s">
        <v>7558</v>
      </c>
      <c r="O641" t="s">
        <v>5055</v>
      </c>
    </row>
    <row r="642" spans="1:15" x14ac:dyDescent="0.45">
      <c r="A642">
        <v>1641</v>
      </c>
      <c r="B642" t="s">
        <v>7559</v>
      </c>
      <c r="C642" t="s">
        <v>7560</v>
      </c>
      <c r="D642" t="s">
        <v>5017</v>
      </c>
      <c r="E642" t="s">
        <v>5041</v>
      </c>
      <c r="F642">
        <v>1</v>
      </c>
      <c r="G642">
        <v>4.28</v>
      </c>
      <c r="H642" t="s">
        <v>5325</v>
      </c>
      <c r="J642" t="s">
        <v>5410</v>
      </c>
      <c r="K642" t="s">
        <v>2743</v>
      </c>
      <c r="L642" t="s">
        <v>5412</v>
      </c>
      <c r="M642" t="s">
        <v>214</v>
      </c>
      <c r="N642" t="s">
        <v>7561</v>
      </c>
      <c r="O642" t="s">
        <v>5055</v>
      </c>
    </row>
    <row r="643" spans="1:15" x14ac:dyDescent="0.45">
      <c r="A643">
        <v>1642</v>
      </c>
      <c r="B643" t="s">
        <v>7562</v>
      </c>
      <c r="C643" t="s">
        <v>7563</v>
      </c>
      <c r="D643" t="s">
        <v>5017</v>
      </c>
      <c r="E643" t="s">
        <v>5041</v>
      </c>
      <c r="F643">
        <v>1</v>
      </c>
      <c r="G643">
        <v>4.28</v>
      </c>
      <c r="H643" t="s">
        <v>5325</v>
      </c>
      <c r="J643" t="s">
        <v>4948</v>
      </c>
      <c r="K643" t="s">
        <v>4664</v>
      </c>
      <c r="L643" t="s">
        <v>3960</v>
      </c>
      <c r="M643" t="s">
        <v>3673</v>
      </c>
      <c r="N643" t="s">
        <v>7564</v>
      </c>
      <c r="O643" t="s">
        <v>5055</v>
      </c>
    </row>
    <row r="644" spans="1:15" x14ac:dyDescent="0.45">
      <c r="A644">
        <v>1643</v>
      </c>
      <c r="B644" t="s">
        <v>7565</v>
      </c>
      <c r="C644" t="s">
        <v>7566</v>
      </c>
      <c r="D644" t="s">
        <v>5017</v>
      </c>
      <c r="E644" t="s">
        <v>5041</v>
      </c>
      <c r="F644">
        <v>1</v>
      </c>
      <c r="G644">
        <v>4.28</v>
      </c>
      <c r="H644" t="s">
        <v>5325</v>
      </c>
      <c r="J644" t="s">
        <v>4739</v>
      </c>
      <c r="K644" t="s">
        <v>2695</v>
      </c>
      <c r="L644" t="s">
        <v>7567</v>
      </c>
      <c r="M644" t="s">
        <v>198</v>
      </c>
      <c r="N644" t="s">
        <v>7568</v>
      </c>
      <c r="O644" t="s">
        <v>5055</v>
      </c>
    </row>
    <row r="645" spans="1:15" x14ac:dyDescent="0.45">
      <c r="A645">
        <v>1644</v>
      </c>
      <c r="B645" t="s">
        <v>2542</v>
      </c>
      <c r="C645" t="s">
        <v>7569</v>
      </c>
      <c r="D645" t="s">
        <v>5017</v>
      </c>
      <c r="E645" t="s">
        <v>5027</v>
      </c>
      <c r="F645">
        <v>1</v>
      </c>
      <c r="G645">
        <v>4.29</v>
      </c>
      <c r="H645" t="s">
        <v>5051</v>
      </c>
      <c r="J645" t="s">
        <v>3561</v>
      </c>
      <c r="K645" t="s">
        <v>3027</v>
      </c>
      <c r="L645" t="s">
        <v>159</v>
      </c>
      <c r="M645" t="s">
        <v>224</v>
      </c>
      <c r="N645" t="s">
        <v>7570</v>
      </c>
      <c r="O645" t="s">
        <v>5055</v>
      </c>
    </row>
    <row r="646" spans="1:15" x14ac:dyDescent="0.45">
      <c r="A646">
        <v>1645</v>
      </c>
      <c r="B646" t="s">
        <v>7571</v>
      </c>
      <c r="C646" t="s">
        <v>7572</v>
      </c>
      <c r="D646" t="s">
        <v>5017</v>
      </c>
      <c r="E646" t="s">
        <v>5027</v>
      </c>
      <c r="F646">
        <v>1</v>
      </c>
      <c r="G646">
        <v>4.29</v>
      </c>
      <c r="H646" t="s">
        <v>5051</v>
      </c>
      <c r="J646" t="s">
        <v>7573</v>
      </c>
      <c r="K646" t="s">
        <v>2957</v>
      </c>
      <c r="L646" t="s">
        <v>7574</v>
      </c>
      <c r="M646" t="s">
        <v>61</v>
      </c>
      <c r="N646" t="s">
        <v>7575</v>
      </c>
      <c r="O646" t="s">
        <v>5055</v>
      </c>
    </row>
    <row r="647" spans="1:15" x14ac:dyDescent="0.45">
      <c r="A647">
        <v>1646</v>
      </c>
      <c r="B647" t="s">
        <v>1553</v>
      </c>
      <c r="C647" t="s">
        <v>7576</v>
      </c>
      <c r="D647" t="s">
        <v>5017</v>
      </c>
      <c r="E647" t="s">
        <v>5027</v>
      </c>
      <c r="F647">
        <v>1</v>
      </c>
      <c r="G647">
        <v>4.29</v>
      </c>
      <c r="H647" t="s">
        <v>5051</v>
      </c>
      <c r="J647" t="s">
        <v>2870</v>
      </c>
      <c r="K647" t="s">
        <v>3414</v>
      </c>
      <c r="L647" t="s">
        <v>84</v>
      </c>
      <c r="M647" t="s">
        <v>1106</v>
      </c>
      <c r="N647" t="s">
        <v>7366</v>
      </c>
      <c r="O647" t="s">
        <v>5055</v>
      </c>
    </row>
    <row r="648" spans="1:15" x14ac:dyDescent="0.45">
      <c r="A648">
        <v>1647</v>
      </c>
      <c r="B648" t="s">
        <v>1760</v>
      </c>
      <c r="C648" t="s">
        <v>7577</v>
      </c>
      <c r="D648" t="s">
        <v>5017</v>
      </c>
      <c r="E648" t="s">
        <v>5027</v>
      </c>
      <c r="F648">
        <v>1</v>
      </c>
      <c r="G648">
        <v>4.29</v>
      </c>
      <c r="H648" t="s">
        <v>5051</v>
      </c>
      <c r="J648" t="s">
        <v>3038</v>
      </c>
      <c r="K648" t="s">
        <v>4796</v>
      </c>
      <c r="L648" t="s">
        <v>5099</v>
      </c>
      <c r="M648" t="s">
        <v>3808</v>
      </c>
      <c r="N648" t="s">
        <v>7578</v>
      </c>
      <c r="O648" t="s">
        <v>5055</v>
      </c>
    </row>
    <row r="649" spans="1:15" x14ac:dyDescent="0.45">
      <c r="A649">
        <v>1648</v>
      </c>
      <c r="B649" t="s">
        <v>1760</v>
      </c>
      <c r="C649" t="s">
        <v>7579</v>
      </c>
      <c r="D649" t="s">
        <v>5017</v>
      </c>
      <c r="E649" t="s">
        <v>5027</v>
      </c>
      <c r="F649">
        <v>1</v>
      </c>
      <c r="G649">
        <v>4.29</v>
      </c>
      <c r="H649" t="s">
        <v>5051</v>
      </c>
      <c r="J649" t="s">
        <v>3038</v>
      </c>
      <c r="K649" t="s">
        <v>7580</v>
      </c>
      <c r="L649" t="s">
        <v>5099</v>
      </c>
      <c r="M649" t="s">
        <v>7581</v>
      </c>
      <c r="N649" t="s">
        <v>7582</v>
      </c>
      <c r="O649" t="s">
        <v>5055</v>
      </c>
    </row>
    <row r="650" spans="1:15" x14ac:dyDescent="0.45">
      <c r="A650">
        <v>1649</v>
      </c>
      <c r="B650" t="s">
        <v>6170</v>
      </c>
      <c r="C650" t="s">
        <v>7583</v>
      </c>
      <c r="D650" t="s">
        <v>5017</v>
      </c>
      <c r="E650" t="s">
        <v>5027</v>
      </c>
      <c r="F650">
        <v>1</v>
      </c>
      <c r="G650">
        <v>4.29</v>
      </c>
      <c r="H650" t="s">
        <v>5051</v>
      </c>
      <c r="J650" t="s">
        <v>2932</v>
      </c>
      <c r="K650" t="s">
        <v>3210</v>
      </c>
      <c r="L650" t="s">
        <v>522</v>
      </c>
      <c r="M650" t="s">
        <v>969</v>
      </c>
      <c r="N650" t="s">
        <v>7584</v>
      </c>
      <c r="O650" t="s">
        <v>5055</v>
      </c>
    </row>
    <row r="651" spans="1:15" x14ac:dyDescent="0.45">
      <c r="A651">
        <v>1650</v>
      </c>
      <c r="B651" t="s">
        <v>1474</v>
      </c>
      <c r="C651" t="s">
        <v>1364</v>
      </c>
      <c r="D651" t="s">
        <v>5017</v>
      </c>
      <c r="E651" t="s">
        <v>5027</v>
      </c>
      <c r="F651">
        <v>1</v>
      </c>
      <c r="G651">
        <v>4.29</v>
      </c>
      <c r="H651" t="s">
        <v>5051</v>
      </c>
      <c r="J651" t="s">
        <v>2811</v>
      </c>
      <c r="K651" t="s">
        <v>2782</v>
      </c>
      <c r="L651" t="s">
        <v>752</v>
      </c>
      <c r="M651" t="s">
        <v>71</v>
      </c>
      <c r="N651" t="s">
        <v>7585</v>
      </c>
      <c r="O651" t="s">
        <v>5055</v>
      </c>
    </row>
    <row r="652" spans="1:15" x14ac:dyDescent="0.45">
      <c r="A652">
        <v>1651</v>
      </c>
      <c r="B652" t="s">
        <v>1369</v>
      </c>
      <c r="C652" t="s">
        <v>7586</v>
      </c>
      <c r="D652" t="s">
        <v>5017</v>
      </c>
      <c r="E652" t="s">
        <v>5027</v>
      </c>
      <c r="F652">
        <v>1</v>
      </c>
      <c r="G652">
        <v>4.29</v>
      </c>
      <c r="H652" t="s">
        <v>5051</v>
      </c>
      <c r="J652" t="s">
        <v>2726</v>
      </c>
      <c r="K652" t="s">
        <v>2841</v>
      </c>
      <c r="L652" t="s">
        <v>199</v>
      </c>
      <c r="M652" t="s">
        <v>417</v>
      </c>
      <c r="N652" t="s">
        <v>7587</v>
      </c>
      <c r="O652" t="s">
        <v>5055</v>
      </c>
    </row>
    <row r="653" spans="1:15" x14ac:dyDescent="0.45">
      <c r="A653">
        <v>1652</v>
      </c>
      <c r="B653" t="s">
        <v>1335</v>
      </c>
      <c r="C653" t="s">
        <v>7588</v>
      </c>
      <c r="D653" t="s">
        <v>5017</v>
      </c>
      <c r="E653" t="s">
        <v>5027</v>
      </c>
      <c r="F653">
        <v>1</v>
      </c>
      <c r="G653">
        <v>4.29</v>
      </c>
      <c r="H653" t="s">
        <v>5051</v>
      </c>
      <c r="J653" t="s">
        <v>2700</v>
      </c>
      <c r="K653" t="s">
        <v>2712</v>
      </c>
      <c r="L653" t="s">
        <v>46</v>
      </c>
      <c r="M653" t="s">
        <v>440</v>
      </c>
      <c r="N653" t="s">
        <v>7589</v>
      </c>
      <c r="O653" t="s">
        <v>5055</v>
      </c>
    </row>
    <row r="654" spans="1:15" x14ac:dyDescent="0.45">
      <c r="A654">
        <v>1653</v>
      </c>
      <c r="B654" t="s">
        <v>6235</v>
      </c>
      <c r="C654" t="s">
        <v>7590</v>
      </c>
      <c r="D654" t="s">
        <v>5017</v>
      </c>
      <c r="E654" t="s">
        <v>5021</v>
      </c>
      <c r="F654">
        <v>1</v>
      </c>
      <c r="G654">
        <v>4.29</v>
      </c>
      <c r="H654" t="s">
        <v>5051</v>
      </c>
      <c r="J654" t="s">
        <v>3243</v>
      </c>
      <c r="K654" t="s">
        <v>2793</v>
      </c>
      <c r="L654" t="s">
        <v>160</v>
      </c>
      <c r="M654" t="s">
        <v>5436</v>
      </c>
      <c r="N654" t="s">
        <v>7504</v>
      </c>
      <c r="O654" t="s">
        <v>5055</v>
      </c>
    </row>
    <row r="655" spans="1:15" x14ac:dyDescent="0.45">
      <c r="A655">
        <v>1654</v>
      </c>
      <c r="B655" t="s">
        <v>7591</v>
      </c>
      <c r="C655" t="s">
        <v>5352</v>
      </c>
      <c r="D655" t="s">
        <v>5017</v>
      </c>
      <c r="E655" t="s">
        <v>5021</v>
      </c>
      <c r="F655">
        <v>1</v>
      </c>
      <c r="G655">
        <v>4.29</v>
      </c>
      <c r="H655" t="s">
        <v>5051</v>
      </c>
      <c r="J655" t="s">
        <v>7592</v>
      </c>
      <c r="K655" t="s">
        <v>2750</v>
      </c>
      <c r="L655" t="s">
        <v>7593</v>
      </c>
      <c r="M655" t="s">
        <v>5354</v>
      </c>
      <c r="N655" t="s">
        <v>7594</v>
      </c>
      <c r="O655" t="s">
        <v>5055</v>
      </c>
    </row>
    <row r="656" spans="1:15" x14ac:dyDescent="0.45">
      <c r="A656">
        <v>1655</v>
      </c>
      <c r="B656" t="s">
        <v>7595</v>
      </c>
      <c r="C656" t="s">
        <v>7596</v>
      </c>
      <c r="D656" t="s">
        <v>5017</v>
      </c>
      <c r="E656" t="s">
        <v>5021</v>
      </c>
      <c r="F656">
        <v>1</v>
      </c>
      <c r="G656">
        <v>4.29</v>
      </c>
      <c r="H656" t="s">
        <v>5051</v>
      </c>
      <c r="J656" t="s">
        <v>3009</v>
      </c>
      <c r="K656" t="s">
        <v>3132</v>
      </c>
      <c r="L656" t="s">
        <v>3772</v>
      </c>
      <c r="M656" t="s">
        <v>6008</v>
      </c>
      <c r="N656" t="s">
        <v>7597</v>
      </c>
      <c r="O656" t="s">
        <v>5055</v>
      </c>
    </row>
    <row r="657" spans="1:15" x14ac:dyDescent="0.45">
      <c r="A657">
        <v>1656</v>
      </c>
      <c r="B657" t="s">
        <v>7598</v>
      </c>
      <c r="C657" t="s">
        <v>7599</v>
      </c>
      <c r="D657" t="s">
        <v>5017</v>
      </c>
      <c r="E657" t="s">
        <v>5021</v>
      </c>
      <c r="F657">
        <v>1</v>
      </c>
      <c r="G657">
        <v>4.29</v>
      </c>
      <c r="H657" t="s">
        <v>5051</v>
      </c>
      <c r="J657" t="s">
        <v>3356</v>
      </c>
      <c r="K657" t="s">
        <v>2782</v>
      </c>
      <c r="L657" t="s">
        <v>1067</v>
      </c>
      <c r="M657" t="s">
        <v>71</v>
      </c>
      <c r="N657" t="s">
        <v>7600</v>
      </c>
      <c r="O657" t="s">
        <v>5055</v>
      </c>
    </row>
    <row r="658" spans="1:15" x14ac:dyDescent="0.45">
      <c r="A658">
        <v>1657</v>
      </c>
      <c r="B658" t="s">
        <v>7601</v>
      </c>
      <c r="C658" t="s">
        <v>7602</v>
      </c>
      <c r="D658" t="s">
        <v>5017</v>
      </c>
      <c r="E658" t="s">
        <v>5021</v>
      </c>
      <c r="F658">
        <v>1</v>
      </c>
      <c r="G658">
        <v>4.29</v>
      </c>
      <c r="H658" t="s">
        <v>5051</v>
      </c>
      <c r="J658" t="s">
        <v>3119</v>
      </c>
      <c r="K658" t="s">
        <v>4664</v>
      </c>
      <c r="L658" t="s">
        <v>7603</v>
      </c>
      <c r="M658" t="s">
        <v>3673</v>
      </c>
      <c r="N658" t="s">
        <v>7604</v>
      </c>
      <c r="O658" t="s">
        <v>5055</v>
      </c>
    </row>
    <row r="659" spans="1:15" x14ac:dyDescent="0.45">
      <c r="A659">
        <v>1658</v>
      </c>
      <c r="B659" t="s">
        <v>7605</v>
      </c>
      <c r="C659" t="s">
        <v>7606</v>
      </c>
      <c r="D659" t="s">
        <v>5017</v>
      </c>
      <c r="E659" t="s">
        <v>5021</v>
      </c>
      <c r="F659">
        <v>1</v>
      </c>
      <c r="G659">
        <v>4.29</v>
      </c>
      <c r="H659" t="s">
        <v>5051</v>
      </c>
      <c r="J659" t="s">
        <v>2713</v>
      </c>
      <c r="K659" t="s">
        <v>2948</v>
      </c>
      <c r="L659" t="s">
        <v>101</v>
      </c>
      <c r="M659" t="s">
        <v>7607</v>
      </c>
      <c r="N659" t="s">
        <v>7608</v>
      </c>
      <c r="O659" t="s">
        <v>5055</v>
      </c>
    </row>
    <row r="660" spans="1:15" x14ac:dyDescent="0.45">
      <c r="A660">
        <v>1659</v>
      </c>
      <c r="B660" t="s">
        <v>7609</v>
      </c>
      <c r="C660" t="s">
        <v>7610</v>
      </c>
      <c r="D660" t="s">
        <v>5017</v>
      </c>
      <c r="E660" t="s">
        <v>5021</v>
      </c>
      <c r="F660">
        <v>1</v>
      </c>
      <c r="G660">
        <v>4.29</v>
      </c>
      <c r="H660" t="s">
        <v>5051</v>
      </c>
      <c r="J660" t="s">
        <v>7611</v>
      </c>
      <c r="K660" t="s">
        <v>2635</v>
      </c>
      <c r="L660" t="s">
        <v>7612</v>
      </c>
      <c r="M660" t="s">
        <v>48</v>
      </c>
      <c r="N660" t="s">
        <v>7390</v>
      </c>
      <c r="O660" t="s">
        <v>5055</v>
      </c>
    </row>
    <row r="661" spans="1:15" x14ac:dyDescent="0.45">
      <c r="A661">
        <v>1660</v>
      </c>
      <c r="B661" t="s">
        <v>7613</v>
      </c>
      <c r="C661" t="s">
        <v>6341</v>
      </c>
      <c r="D661" t="s">
        <v>5017</v>
      </c>
      <c r="E661" t="s">
        <v>5021</v>
      </c>
      <c r="F661">
        <v>1</v>
      </c>
      <c r="G661">
        <v>4.29</v>
      </c>
      <c r="H661" t="s">
        <v>5051</v>
      </c>
      <c r="J661" t="s">
        <v>7614</v>
      </c>
      <c r="K661" t="s">
        <v>2991</v>
      </c>
      <c r="L661" t="s">
        <v>7615</v>
      </c>
      <c r="M661" t="s">
        <v>151</v>
      </c>
      <c r="N661" t="s">
        <v>7616</v>
      </c>
      <c r="O661" t="s">
        <v>5055</v>
      </c>
    </row>
    <row r="662" spans="1:15" x14ac:dyDescent="0.45">
      <c r="A662">
        <v>1661</v>
      </c>
      <c r="B662" t="s">
        <v>7617</v>
      </c>
      <c r="C662" t="s">
        <v>7618</v>
      </c>
      <c r="D662" t="s">
        <v>5017</v>
      </c>
      <c r="E662" t="s">
        <v>5021</v>
      </c>
      <c r="F662">
        <v>1</v>
      </c>
      <c r="G662">
        <v>4.29</v>
      </c>
      <c r="H662" t="s">
        <v>5051</v>
      </c>
      <c r="J662" t="s">
        <v>7619</v>
      </c>
      <c r="K662" t="s">
        <v>2760</v>
      </c>
      <c r="L662" t="s">
        <v>7620</v>
      </c>
      <c r="M662" t="s">
        <v>6175</v>
      </c>
      <c r="N662" t="s">
        <v>7621</v>
      </c>
      <c r="O662" t="s">
        <v>5055</v>
      </c>
    </row>
    <row r="663" spans="1:15" x14ac:dyDescent="0.45">
      <c r="A663">
        <v>1662</v>
      </c>
      <c r="B663" t="s">
        <v>7622</v>
      </c>
      <c r="C663" t="s">
        <v>7623</v>
      </c>
      <c r="D663" t="s">
        <v>5017</v>
      </c>
      <c r="E663" t="s">
        <v>5021</v>
      </c>
      <c r="F663">
        <v>1</v>
      </c>
      <c r="G663">
        <v>4.29</v>
      </c>
      <c r="H663" t="s">
        <v>5051</v>
      </c>
      <c r="J663" t="s">
        <v>2681</v>
      </c>
      <c r="K663" t="s">
        <v>3418</v>
      </c>
      <c r="L663" t="s">
        <v>7624</v>
      </c>
      <c r="M663" t="s">
        <v>6297</v>
      </c>
      <c r="N663" t="s">
        <v>7390</v>
      </c>
      <c r="O663" t="s">
        <v>5055</v>
      </c>
    </row>
    <row r="664" spans="1:15" x14ac:dyDescent="0.45">
      <c r="A664">
        <v>1663</v>
      </c>
      <c r="B664" t="s">
        <v>7625</v>
      </c>
      <c r="C664" t="s">
        <v>7626</v>
      </c>
      <c r="D664" t="s">
        <v>5017</v>
      </c>
      <c r="E664" t="s">
        <v>5021</v>
      </c>
      <c r="F664">
        <v>1</v>
      </c>
      <c r="G664">
        <v>4.29</v>
      </c>
      <c r="H664" t="s">
        <v>5051</v>
      </c>
      <c r="J664" t="s">
        <v>6142</v>
      </c>
      <c r="K664" t="s">
        <v>2624</v>
      </c>
      <c r="L664" t="s">
        <v>6143</v>
      </c>
      <c r="M664" t="s">
        <v>47</v>
      </c>
      <c r="N664" t="s">
        <v>7454</v>
      </c>
      <c r="O664" t="s">
        <v>5055</v>
      </c>
    </row>
    <row r="665" spans="1:15" x14ac:dyDescent="0.45">
      <c r="A665">
        <v>1664</v>
      </c>
      <c r="B665" t="s">
        <v>7627</v>
      </c>
      <c r="C665" t="s">
        <v>7628</v>
      </c>
      <c r="D665" t="s">
        <v>5017</v>
      </c>
      <c r="E665" t="s">
        <v>5021</v>
      </c>
      <c r="F665">
        <v>1</v>
      </c>
      <c r="G665">
        <v>4.29</v>
      </c>
      <c r="H665" t="s">
        <v>5051</v>
      </c>
      <c r="J665" t="s">
        <v>6385</v>
      </c>
      <c r="K665" t="s">
        <v>3295</v>
      </c>
      <c r="L665" t="s">
        <v>7629</v>
      </c>
      <c r="M665" t="s">
        <v>190</v>
      </c>
      <c r="N665" t="s">
        <v>7630</v>
      </c>
      <c r="O665" t="s">
        <v>5055</v>
      </c>
    </row>
    <row r="666" spans="1:15" x14ac:dyDescent="0.45">
      <c r="A666">
        <v>1665</v>
      </c>
      <c r="B666" t="s">
        <v>7631</v>
      </c>
      <c r="C666" t="s">
        <v>7632</v>
      </c>
      <c r="D666" t="s">
        <v>519</v>
      </c>
      <c r="E666" t="s">
        <v>5036</v>
      </c>
      <c r="F666">
        <v>2</v>
      </c>
      <c r="G666">
        <v>4.29</v>
      </c>
      <c r="H666" t="s">
        <v>5051</v>
      </c>
      <c r="J666" t="s">
        <v>4840</v>
      </c>
      <c r="K666" t="s">
        <v>2936</v>
      </c>
      <c r="L666" t="s">
        <v>3853</v>
      </c>
      <c r="M666" t="s">
        <v>114</v>
      </c>
      <c r="N666" t="s">
        <v>7633</v>
      </c>
      <c r="O666" t="s">
        <v>5055</v>
      </c>
    </row>
    <row r="667" spans="1:15" x14ac:dyDescent="0.45">
      <c r="A667">
        <v>1666</v>
      </c>
      <c r="B667" t="s">
        <v>7634</v>
      </c>
      <c r="C667" t="s">
        <v>7635</v>
      </c>
      <c r="D667" t="s">
        <v>519</v>
      </c>
      <c r="E667" t="s">
        <v>5036</v>
      </c>
      <c r="F667">
        <v>1</v>
      </c>
      <c r="G667">
        <v>4.29</v>
      </c>
      <c r="H667" t="s">
        <v>5051</v>
      </c>
      <c r="J667" t="s">
        <v>7636</v>
      </c>
      <c r="K667" t="s">
        <v>7637</v>
      </c>
      <c r="L667" t="s">
        <v>7638</v>
      </c>
      <c r="M667" t="s">
        <v>7639</v>
      </c>
      <c r="N667" t="s">
        <v>7640</v>
      </c>
      <c r="O667" t="s">
        <v>5055</v>
      </c>
    </row>
    <row r="668" spans="1:15" x14ac:dyDescent="0.45">
      <c r="A668">
        <v>1667</v>
      </c>
      <c r="B668" t="s">
        <v>7641</v>
      </c>
      <c r="C668" t="s">
        <v>7642</v>
      </c>
      <c r="D668" t="s">
        <v>519</v>
      </c>
      <c r="E668" t="s">
        <v>5036</v>
      </c>
      <c r="F668">
        <v>1</v>
      </c>
      <c r="G668">
        <v>4.29</v>
      </c>
      <c r="H668" t="s">
        <v>5051</v>
      </c>
      <c r="J668" t="s">
        <v>3117</v>
      </c>
      <c r="K668" t="s">
        <v>2641</v>
      </c>
      <c r="L668" t="s">
        <v>86</v>
      </c>
      <c r="M668" t="s">
        <v>514</v>
      </c>
      <c r="N668" t="s">
        <v>7643</v>
      </c>
      <c r="O668" t="s">
        <v>5055</v>
      </c>
    </row>
    <row r="669" spans="1:15" x14ac:dyDescent="0.45">
      <c r="A669">
        <v>1668</v>
      </c>
      <c r="B669" t="s">
        <v>7644</v>
      </c>
      <c r="C669" t="s">
        <v>7645</v>
      </c>
      <c r="D669" t="s">
        <v>519</v>
      </c>
      <c r="E669" t="s">
        <v>5036</v>
      </c>
      <c r="F669">
        <v>1</v>
      </c>
      <c r="G669">
        <v>4.29</v>
      </c>
      <c r="H669" t="s">
        <v>5051</v>
      </c>
      <c r="J669" t="s">
        <v>3373</v>
      </c>
      <c r="K669" t="s">
        <v>3126</v>
      </c>
      <c r="L669" t="s">
        <v>7216</v>
      </c>
      <c r="M669" t="s">
        <v>100</v>
      </c>
      <c r="N669" t="s">
        <v>7646</v>
      </c>
      <c r="O669" t="s">
        <v>5055</v>
      </c>
    </row>
    <row r="670" spans="1:15" x14ac:dyDescent="0.45">
      <c r="A670">
        <v>1669</v>
      </c>
      <c r="B670" t="s">
        <v>7647</v>
      </c>
      <c r="C670" t="s">
        <v>7648</v>
      </c>
      <c r="D670" t="s">
        <v>519</v>
      </c>
      <c r="E670" t="s">
        <v>5036</v>
      </c>
      <c r="F670">
        <v>1</v>
      </c>
      <c r="G670">
        <v>4.29</v>
      </c>
      <c r="H670" t="s">
        <v>5051</v>
      </c>
      <c r="J670" t="s">
        <v>2871</v>
      </c>
      <c r="K670" t="s">
        <v>7649</v>
      </c>
      <c r="L670" t="s">
        <v>790</v>
      </c>
      <c r="M670" t="s">
        <v>3688</v>
      </c>
      <c r="N670" t="s">
        <v>7524</v>
      </c>
      <c r="O670" t="s">
        <v>5055</v>
      </c>
    </row>
    <row r="671" spans="1:15" x14ac:dyDescent="0.45">
      <c r="A671">
        <v>1670</v>
      </c>
      <c r="B671" t="s">
        <v>7650</v>
      </c>
      <c r="C671" t="s">
        <v>7651</v>
      </c>
      <c r="D671" t="s">
        <v>519</v>
      </c>
      <c r="E671" t="s">
        <v>5036</v>
      </c>
      <c r="F671">
        <v>1</v>
      </c>
      <c r="G671">
        <v>4.29</v>
      </c>
      <c r="H671" t="s">
        <v>5051</v>
      </c>
      <c r="J671" t="s">
        <v>7652</v>
      </c>
      <c r="K671" t="s">
        <v>3139</v>
      </c>
      <c r="L671" t="s">
        <v>7653</v>
      </c>
      <c r="M671" t="s">
        <v>53</v>
      </c>
      <c r="N671" t="s">
        <v>7654</v>
      </c>
      <c r="O671" t="s">
        <v>5055</v>
      </c>
    </row>
    <row r="672" spans="1:15" x14ac:dyDescent="0.45">
      <c r="A672">
        <v>1671</v>
      </c>
      <c r="B672" t="s">
        <v>7655</v>
      </c>
      <c r="C672" t="s">
        <v>6085</v>
      </c>
      <c r="D672" t="s">
        <v>519</v>
      </c>
      <c r="E672" t="s">
        <v>5036</v>
      </c>
      <c r="F672">
        <v>1</v>
      </c>
      <c r="G672">
        <v>4.29</v>
      </c>
      <c r="H672" t="s">
        <v>5051</v>
      </c>
      <c r="J672" t="s">
        <v>5945</v>
      </c>
      <c r="K672" t="s">
        <v>2841</v>
      </c>
      <c r="L672" t="s">
        <v>5946</v>
      </c>
      <c r="M672" t="s">
        <v>5702</v>
      </c>
      <c r="N672" t="s">
        <v>7656</v>
      </c>
      <c r="O672" t="s">
        <v>5055</v>
      </c>
    </row>
    <row r="673" spans="1:15" x14ac:dyDescent="0.45">
      <c r="A673">
        <v>1672</v>
      </c>
      <c r="B673" t="s">
        <v>7657</v>
      </c>
      <c r="C673" t="s">
        <v>7658</v>
      </c>
      <c r="D673" t="s">
        <v>519</v>
      </c>
      <c r="E673" t="s">
        <v>5036</v>
      </c>
      <c r="F673">
        <v>1</v>
      </c>
      <c r="G673">
        <v>4.29</v>
      </c>
      <c r="H673" t="s">
        <v>5051</v>
      </c>
      <c r="J673" t="s">
        <v>2680</v>
      </c>
      <c r="K673" t="s">
        <v>2752</v>
      </c>
      <c r="L673" t="s">
        <v>524</v>
      </c>
      <c r="M673" t="s">
        <v>37</v>
      </c>
      <c r="N673" t="s">
        <v>7659</v>
      </c>
      <c r="O673" t="s">
        <v>5055</v>
      </c>
    </row>
    <row r="674" spans="1:15" x14ac:dyDescent="0.45">
      <c r="A674">
        <v>1673</v>
      </c>
      <c r="B674" t="s">
        <v>7660</v>
      </c>
      <c r="C674" t="s">
        <v>7661</v>
      </c>
      <c r="D674" t="s">
        <v>519</v>
      </c>
      <c r="E674" t="s">
        <v>5036</v>
      </c>
      <c r="F674">
        <v>1</v>
      </c>
      <c r="G674">
        <v>4.29</v>
      </c>
      <c r="H674" t="s">
        <v>5051</v>
      </c>
      <c r="J674" t="s">
        <v>4948</v>
      </c>
      <c r="K674" t="s">
        <v>2693</v>
      </c>
      <c r="L674" t="s">
        <v>3960</v>
      </c>
      <c r="M674" t="s">
        <v>228</v>
      </c>
      <c r="N674" t="s">
        <v>7568</v>
      </c>
      <c r="O674" t="s">
        <v>5055</v>
      </c>
    </row>
    <row r="675" spans="1:15" x14ac:dyDescent="0.45">
      <c r="A675">
        <v>1674</v>
      </c>
      <c r="B675" t="s">
        <v>6060</v>
      </c>
      <c r="C675" t="s">
        <v>7662</v>
      </c>
      <c r="D675" t="s">
        <v>519</v>
      </c>
      <c r="E675" t="s">
        <v>5036</v>
      </c>
      <c r="F675">
        <v>1</v>
      </c>
      <c r="G675">
        <v>4.29</v>
      </c>
      <c r="H675" t="s">
        <v>5051</v>
      </c>
      <c r="J675" t="s">
        <v>2834</v>
      </c>
      <c r="K675" t="s">
        <v>7663</v>
      </c>
      <c r="L675" t="s">
        <v>5358</v>
      </c>
      <c r="M675" t="s">
        <v>7664</v>
      </c>
      <c r="N675" t="s">
        <v>7665</v>
      </c>
      <c r="O675" t="s">
        <v>5055</v>
      </c>
    </row>
    <row r="676" spans="1:15" x14ac:dyDescent="0.45">
      <c r="A676">
        <v>1675</v>
      </c>
      <c r="B676" t="s">
        <v>7666</v>
      </c>
      <c r="C676" t="s">
        <v>7667</v>
      </c>
      <c r="D676" t="s">
        <v>519</v>
      </c>
      <c r="E676" t="s">
        <v>5036</v>
      </c>
      <c r="F676">
        <v>1</v>
      </c>
      <c r="G676">
        <v>4.29</v>
      </c>
      <c r="H676" t="s">
        <v>5051</v>
      </c>
      <c r="J676" t="s">
        <v>5956</v>
      </c>
      <c r="K676" t="s">
        <v>3298</v>
      </c>
      <c r="L676" t="s">
        <v>5957</v>
      </c>
      <c r="M676" t="s">
        <v>67</v>
      </c>
      <c r="N676" t="s">
        <v>7668</v>
      </c>
      <c r="O676" t="s">
        <v>5055</v>
      </c>
    </row>
    <row r="677" spans="1:15" x14ac:dyDescent="0.45">
      <c r="A677">
        <v>1676</v>
      </c>
      <c r="B677" t="s">
        <v>7669</v>
      </c>
      <c r="C677" t="s">
        <v>7670</v>
      </c>
      <c r="D677" t="s">
        <v>519</v>
      </c>
      <c r="E677" t="s">
        <v>5036</v>
      </c>
      <c r="F677">
        <v>1</v>
      </c>
      <c r="G677">
        <v>4.29</v>
      </c>
      <c r="H677" t="s">
        <v>5051</v>
      </c>
      <c r="J677" t="s">
        <v>7671</v>
      </c>
      <c r="K677" t="s">
        <v>7672</v>
      </c>
      <c r="L677" t="s">
        <v>7673</v>
      </c>
      <c r="M677" t="s">
        <v>7674</v>
      </c>
      <c r="N677" t="s">
        <v>7675</v>
      </c>
      <c r="O677" t="s">
        <v>5055</v>
      </c>
    </row>
    <row r="678" spans="1:15" x14ac:dyDescent="0.45">
      <c r="A678">
        <v>1677</v>
      </c>
      <c r="B678" t="s">
        <v>7676</v>
      </c>
      <c r="C678" t="s">
        <v>7677</v>
      </c>
      <c r="D678" t="s">
        <v>519</v>
      </c>
      <c r="E678" t="s">
        <v>5036</v>
      </c>
      <c r="F678">
        <v>1</v>
      </c>
      <c r="G678">
        <v>4.29</v>
      </c>
      <c r="H678" t="s">
        <v>5051</v>
      </c>
      <c r="J678" t="s">
        <v>3300</v>
      </c>
      <c r="K678" t="s">
        <v>2652</v>
      </c>
      <c r="L678" t="s">
        <v>110</v>
      </c>
      <c r="M678" t="s">
        <v>155</v>
      </c>
      <c r="N678" t="s">
        <v>7678</v>
      </c>
      <c r="O678" t="s">
        <v>5055</v>
      </c>
    </row>
    <row r="679" spans="1:15" x14ac:dyDescent="0.45">
      <c r="A679">
        <v>1678</v>
      </c>
      <c r="B679" t="s">
        <v>7679</v>
      </c>
      <c r="C679" t="s">
        <v>7680</v>
      </c>
      <c r="D679" t="s">
        <v>519</v>
      </c>
      <c r="E679" t="s">
        <v>5036</v>
      </c>
      <c r="F679">
        <v>1</v>
      </c>
      <c r="G679">
        <v>4.29</v>
      </c>
      <c r="H679" t="s">
        <v>5051</v>
      </c>
      <c r="J679" t="s">
        <v>2951</v>
      </c>
      <c r="K679" t="s">
        <v>3418</v>
      </c>
      <c r="L679" t="s">
        <v>6852</v>
      </c>
      <c r="M679" t="s">
        <v>6297</v>
      </c>
      <c r="N679" t="s">
        <v>7681</v>
      </c>
      <c r="O679" t="s">
        <v>5055</v>
      </c>
    </row>
    <row r="680" spans="1:15" x14ac:dyDescent="0.45">
      <c r="A680">
        <v>1679</v>
      </c>
      <c r="B680" t="s">
        <v>7682</v>
      </c>
      <c r="C680" t="s">
        <v>7683</v>
      </c>
      <c r="D680" t="s">
        <v>519</v>
      </c>
      <c r="E680" t="s">
        <v>5036</v>
      </c>
      <c r="F680">
        <v>1</v>
      </c>
      <c r="G680">
        <v>4.29</v>
      </c>
      <c r="H680" t="s">
        <v>5051</v>
      </c>
      <c r="J680" t="s">
        <v>7684</v>
      </c>
      <c r="K680" t="s">
        <v>2626</v>
      </c>
      <c r="L680" t="s">
        <v>7685</v>
      </c>
      <c r="M680" t="s">
        <v>5172</v>
      </c>
      <c r="N680" t="s">
        <v>7686</v>
      </c>
      <c r="O680" t="s">
        <v>5055</v>
      </c>
    </row>
    <row r="681" spans="1:15" x14ac:dyDescent="0.45">
      <c r="A681">
        <v>1680</v>
      </c>
      <c r="B681" t="s">
        <v>7687</v>
      </c>
      <c r="C681" t="s">
        <v>7688</v>
      </c>
      <c r="D681" t="s">
        <v>519</v>
      </c>
      <c r="E681" t="s">
        <v>5036</v>
      </c>
      <c r="F681">
        <v>1</v>
      </c>
      <c r="G681">
        <v>4.29</v>
      </c>
      <c r="H681" t="s">
        <v>5051</v>
      </c>
      <c r="J681" t="s">
        <v>5964</v>
      </c>
      <c r="K681" t="s">
        <v>2782</v>
      </c>
      <c r="L681" t="s">
        <v>5965</v>
      </c>
      <c r="M681" t="s">
        <v>71</v>
      </c>
      <c r="N681" t="s">
        <v>7689</v>
      </c>
      <c r="O681" t="s">
        <v>5055</v>
      </c>
    </row>
    <row r="682" spans="1:15" x14ac:dyDescent="0.45">
      <c r="A682">
        <v>1681</v>
      </c>
      <c r="B682" t="s">
        <v>7690</v>
      </c>
      <c r="C682" t="s">
        <v>7691</v>
      </c>
      <c r="D682" t="s">
        <v>519</v>
      </c>
      <c r="E682" t="s">
        <v>5036</v>
      </c>
      <c r="F682">
        <v>1</v>
      </c>
      <c r="G682">
        <v>4.29</v>
      </c>
      <c r="H682" t="s">
        <v>5051</v>
      </c>
      <c r="J682" t="s">
        <v>3031</v>
      </c>
      <c r="K682" t="s">
        <v>3103</v>
      </c>
      <c r="L682" t="s">
        <v>252</v>
      </c>
      <c r="M682" t="s">
        <v>157</v>
      </c>
      <c r="N682" t="s">
        <v>7692</v>
      </c>
      <c r="O682" t="s">
        <v>5055</v>
      </c>
    </row>
    <row r="683" spans="1:15" x14ac:dyDescent="0.45">
      <c r="A683">
        <v>1682</v>
      </c>
      <c r="B683" t="s">
        <v>7693</v>
      </c>
      <c r="C683" t="s">
        <v>7694</v>
      </c>
      <c r="D683" t="s">
        <v>519</v>
      </c>
      <c r="E683" t="s">
        <v>5036</v>
      </c>
      <c r="F683">
        <v>1</v>
      </c>
      <c r="G683">
        <v>4.29</v>
      </c>
      <c r="H683" t="s">
        <v>5051</v>
      </c>
      <c r="J683" t="s">
        <v>2806</v>
      </c>
      <c r="K683" t="s">
        <v>3073</v>
      </c>
      <c r="L683" t="s">
        <v>7695</v>
      </c>
      <c r="M683" t="s">
        <v>5976</v>
      </c>
      <c r="N683" t="s">
        <v>7640</v>
      </c>
      <c r="O683" t="s">
        <v>5055</v>
      </c>
    </row>
    <row r="684" spans="1:15" x14ac:dyDescent="0.45">
      <c r="A684">
        <v>1683</v>
      </c>
      <c r="B684" t="s">
        <v>7696</v>
      </c>
      <c r="C684" t="s">
        <v>7697</v>
      </c>
      <c r="D684" t="s">
        <v>5017</v>
      </c>
      <c r="E684" t="s">
        <v>5041</v>
      </c>
      <c r="F684">
        <v>1</v>
      </c>
      <c r="G684">
        <v>5.01</v>
      </c>
      <c r="H684" t="s">
        <v>5325</v>
      </c>
      <c r="J684" t="s">
        <v>3501</v>
      </c>
      <c r="K684" t="s">
        <v>3295</v>
      </c>
      <c r="L684" t="s">
        <v>382</v>
      </c>
      <c r="M684" t="s">
        <v>190</v>
      </c>
      <c r="N684" t="s">
        <v>7340</v>
      </c>
      <c r="O684" t="s">
        <v>5055</v>
      </c>
    </row>
    <row r="685" spans="1:15" x14ac:dyDescent="0.45">
      <c r="A685">
        <v>1684</v>
      </c>
      <c r="B685" t="s">
        <v>7698</v>
      </c>
      <c r="C685" t="s">
        <v>7699</v>
      </c>
      <c r="D685" t="s">
        <v>5017</v>
      </c>
      <c r="E685" t="s">
        <v>5039</v>
      </c>
      <c r="F685">
        <v>1</v>
      </c>
      <c r="G685">
        <v>5.01</v>
      </c>
      <c r="H685" t="s">
        <v>5325</v>
      </c>
      <c r="J685" t="s">
        <v>3561</v>
      </c>
      <c r="K685" t="s">
        <v>2782</v>
      </c>
      <c r="L685" t="s">
        <v>159</v>
      </c>
      <c r="M685" t="s">
        <v>71</v>
      </c>
      <c r="N685" t="s">
        <v>7700</v>
      </c>
      <c r="O685" t="s">
        <v>5055</v>
      </c>
    </row>
    <row r="686" spans="1:15" x14ac:dyDescent="0.45">
      <c r="A686">
        <v>1685</v>
      </c>
      <c r="B686" t="s">
        <v>7701</v>
      </c>
      <c r="C686" t="s">
        <v>7702</v>
      </c>
      <c r="D686" t="s">
        <v>5017</v>
      </c>
      <c r="E686" t="s">
        <v>5039</v>
      </c>
      <c r="F686">
        <v>1</v>
      </c>
      <c r="G686">
        <v>5.01</v>
      </c>
      <c r="H686" t="s">
        <v>5051</v>
      </c>
      <c r="J686" t="s">
        <v>7703</v>
      </c>
      <c r="K686" t="s">
        <v>2679</v>
      </c>
      <c r="L686" t="s">
        <v>7704</v>
      </c>
      <c r="M686" t="s">
        <v>45</v>
      </c>
      <c r="N686" t="s">
        <v>7705</v>
      </c>
      <c r="O686" t="s">
        <v>5055</v>
      </c>
    </row>
    <row r="687" spans="1:15" x14ac:dyDescent="0.45">
      <c r="A687">
        <v>1686</v>
      </c>
      <c r="B687" t="s">
        <v>7706</v>
      </c>
      <c r="C687" t="s">
        <v>7707</v>
      </c>
      <c r="D687" t="s">
        <v>5017</v>
      </c>
      <c r="E687" t="s">
        <v>5039</v>
      </c>
      <c r="F687">
        <v>1</v>
      </c>
      <c r="G687">
        <v>5.01</v>
      </c>
      <c r="H687" t="s">
        <v>5051</v>
      </c>
      <c r="J687" t="s">
        <v>7708</v>
      </c>
      <c r="K687" t="s">
        <v>3120</v>
      </c>
      <c r="L687" t="s">
        <v>7709</v>
      </c>
      <c r="M687" t="s">
        <v>6999</v>
      </c>
      <c r="N687" t="s">
        <v>7710</v>
      </c>
      <c r="O687" t="s">
        <v>5055</v>
      </c>
    </row>
    <row r="688" spans="1:15" x14ac:dyDescent="0.45">
      <c r="A688">
        <v>1687</v>
      </c>
      <c r="B688" t="s">
        <v>7483</v>
      </c>
      <c r="C688" t="s">
        <v>7711</v>
      </c>
      <c r="D688" t="s">
        <v>5017</v>
      </c>
      <c r="E688" t="s">
        <v>5039</v>
      </c>
      <c r="F688">
        <v>1</v>
      </c>
      <c r="G688">
        <v>5.01</v>
      </c>
      <c r="H688" t="s">
        <v>5051</v>
      </c>
      <c r="J688" t="s">
        <v>3316</v>
      </c>
      <c r="K688" t="s">
        <v>5411</v>
      </c>
      <c r="L688" t="s">
        <v>7485</v>
      </c>
      <c r="M688" t="s">
        <v>5413</v>
      </c>
      <c r="N688" t="s">
        <v>7712</v>
      </c>
      <c r="O688" t="s">
        <v>5055</v>
      </c>
    </row>
    <row r="689" spans="1:15" x14ac:dyDescent="0.45">
      <c r="A689">
        <v>1688</v>
      </c>
      <c r="B689" t="s">
        <v>7713</v>
      </c>
      <c r="C689" t="s">
        <v>7714</v>
      </c>
      <c r="D689" t="s">
        <v>5017</v>
      </c>
      <c r="E689" t="s">
        <v>5039</v>
      </c>
      <c r="F689">
        <v>1</v>
      </c>
      <c r="G689">
        <v>5.01</v>
      </c>
      <c r="H689" t="s">
        <v>5325</v>
      </c>
      <c r="J689" t="s">
        <v>7715</v>
      </c>
      <c r="K689" t="s">
        <v>7716</v>
      </c>
      <c r="L689" t="s">
        <v>7717</v>
      </c>
      <c r="M689" t="s">
        <v>7718</v>
      </c>
      <c r="N689" t="s">
        <v>7366</v>
      </c>
      <c r="O689" t="s">
        <v>5055</v>
      </c>
    </row>
    <row r="690" spans="1:15" x14ac:dyDescent="0.45">
      <c r="A690">
        <v>1689</v>
      </c>
      <c r="B690" t="s">
        <v>7719</v>
      </c>
      <c r="C690" t="s">
        <v>7720</v>
      </c>
      <c r="D690" t="s">
        <v>5017</v>
      </c>
      <c r="E690" t="s">
        <v>5039</v>
      </c>
      <c r="F690">
        <v>1</v>
      </c>
      <c r="G690">
        <v>5.01</v>
      </c>
      <c r="H690" t="s">
        <v>5051</v>
      </c>
      <c r="J690" t="s">
        <v>7721</v>
      </c>
      <c r="K690" t="s">
        <v>2782</v>
      </c>
      <c r="L690" t="s">
        <v>7722</v>
      </c>
      <c r="M690" t="s">
        <v>71</v>
      </c>
      <c r="N690" t="s">
        <v>7723</v>
      </c>
      <c r="O690" t="s">
        <v>5055</v>
      </c>
    </row>
    <row r="691" spans="1:15" x14ac:dyDescent="0.45">
      <c r="A691">
        <v>1690</v>
      </c>
      <c r="B691" t="s">
        <v>7724</v>
      </c>
      <c r="C691" t="s">
        <v>7725</v>
      </c>
      <c r="D691" t="s">
        <v>5017</v>
      </c>
      <c r="E691" t="s">
        <v>5039</v>
      </c>
      <c r="F691">
        <v>1</v>
      </c>
      <c r="G691">
        <v>5.01</v>
      </c>
      <c r="H691" t="s">
        <v>5051</v>
      </c>
      <c r="J691" t="s">
        <v>3109</v>
      </c>
      <c r="K691" t="s">
        <v>2670</v>
      </c>
      <c r="L691" t="s">
        <v>266</v>
      </c>
      <c r="M691" t="s">
        <v>51</v>
      </c>
      <c r="N691" t="s">
        <v>7726</v>
      </c>
      <c r="O691" t="s">
        <v>5055</v>
      </c>
    </row>
    <row r="692" spans="1:15" x14ac:dyDescent="0.45">
      <c r="A692">
        <v>1691</v>
      </c>
      <c r="B692" t="s">
        <v>7727</v>
      </c>
      <c r="C692" t="s">
        <v>7728</v>
      </c>
      <c r="D692" t="s">
        <v>5017</v>
      </c>
      <c r="E692" t="s">
        <v>5039</v>
      </c>
      <c r="F692">
        <v>1</v>
      </c>
      <c r="G692">
        <v>5.01</v>
      </c>
      <c r="H692" t="s">
        <v>5051</v>
      </c>
      <c r="J692" t="s">
        <v>7729</v>
      </c>
      <c r="K692" t="s">
        <v>7730</v>
      </c>
      <c r="L692" t="s">
        <v>7731</v>
      </c>
      <c r="M692" t="s">
        <v>7732</v>
      </c>
      <c r="N692" t="s">
        <v>7733</v>
      </c>
      <c r="O692" t="s">
        <v>5055</v>
      </c>
    </row>
    <row r="693" spans="1:15" x14ac:dyDescent="0.45">
      <c r="A693">
        <v>1692</v>
      </c>
      <c r="B693" t="s">
        <v>7734</v>
      </c>
      <c r="C693" t="s">
        <v>7735</v>
      </c>
      <c r="D693" t="s">
        <v>5017</v>
      </c>
      <c r="E693" t="s">
        <v>5039</v>
      </c>
      <c r="F693">
        <v>1</v>
      </c>
      <c r="G693">
        <v>5.01</v>
      </c>
      <c r="H693" t="s">
        <v>5051</v>
      </c>
      <c r="J693" t="s">
        <v>2976</v>
      </c>
      <c r="K693" t="s">
        <v>7736</v>
      </c>
      <c r="L693" t="s">
        <v>267</v>
      </c>
      <c r="M693" t="s">
        <v>7737</v>
      </c>
      <c r="N693" t="s">
        <v>7738</v>
      </c>
      <c r="O693" t="s">
        <v>5055</v>
      </c>
    </row>
    <row r="694" spans="1:15" x14ac:dyDescent="0.45">
      <c r="A694">
        <v>1693</v>
      </c>
      <c r="B694" t="s">
        <v>7739</v>
      </c>
      <c r="C694" t="s">
        <v>7740</v>
      </c>
      <c r="D694" t="s">
        <v>5017</v>
      </c>
      <c r="E694" t="s">
        <v>5039</v>
      </c>
      <c r="F694">
        <v>1</v>
      </c>
      <c r="G694">
        <v>5.01</v>
      </c>
      <c r="H694" t="s">
        <v>5051</v>
      </c>
      <c r="J694" t="s">
        <v>7741</v>
      </c>
      <c r="K694" t="s">
        <v>7742</v>
      </c>
      <c r="L694" t="s">
        <v>7743</v>
      </c>
      <c r="M694" t="s">
        <v>7744</v>
      </c>
      <c r="N694" t="s">
        <v>7745</v>
      </c>
      <c r="O694" t="s">
        <v>5055</v>
      </c>
    </row>
    <row r="695" spans="1:15" x14ac:dyDescent="0.45">
      <c r="A695">
        <v>1694</v>
      </c>
      <c r="B695" t="s">
        <v>7746</v>
      </c>
      <c r="C695" t="s">
        <v>7747</v>
      </c>
      <c r="D695" t="s">
        <v>5017</v>
      </c>
      <c r="E695" t="s">
        <v>5039</v>
      </c>
      <c r="F695">
        <v>1</v>
      </c>
      <c r="G695">
        <v>5.01</v>
      </c>
      <c r="H695" t="s">
        <v>5051</v>
      </c>
      <c r="J695" t="s">
        <v>7748</v>
      </c>
      <c r="K695" t="s">
        <v>2752</v>
      </c>
      <c r="L695" t="s">
        <v>7749</v>
      </c>
      <c r="M695" t="s">
        <v>37</v>
      </c>
      <c r="N695" t="s">
        <v>7750</v>
      </c>
      <c r="O695" t="s">
        <v>5055</v>
      </c>
    </row>
    <row r="696" spans="1:15" x14ac:dyDescent="0.45">
      <c r="A696">
        <v>1695</v>
      </c>
      <c r="B696" t="s">
        <v>7751</v>
      </c>
      <c r="C696" t="s">
        <v>7752</v>
      </c>
      <c r="D696" t="s">
        <v>5017</v>
      </c>
      <c r="E696" t="s">
        <v>5034</v>
      </c>
      <c r="F696">
        <v>1</v>
      </c>
      <c r="G696">
        <v>5.01</v>
      </c>
      <c r="H696" t="s">
        <v>5051</v>
      </c>
      <c r="J696" t="s">
        <v>7753</v>
      </c>
      <c r="K696" t="s">
        <v>2802</v>
      </c>
      <c r="L696" t="s">
        <v>7754</v>
      </c>
      <c r="M696" t="s">
        <v>108</v>
      </c>
      <c r="N696" t="s">
        <v>7755</v>
      </c>
      <c r="O696" t="s">
        <v>5055</v>
      </c>
    </row>
    <row r="697" spans="1:15" x14ac:dyDescent="0.45">
      <c r="A697">
        <v>1696</v>
      </c>
      <c r="B697" t="s">
        <v>5282</v>
      </c>
      <c r="C697" t="s">
        <v>7756</v>
      </c>
      <c r="D697" t="s">
        <v>5017</v>
      </c>
      <c r="E697" t="s">
        <v>5034</v>
      </c>
      <c r="F697">
        <v>1</v>
      </c>
      <c r="G697">
        <v>5.01</v>
      </c>
      <c r="H697" t="s">
        <v>5051</v>
      </c>
      <c r="J697" t="s">
        <v>3060</v>
      </c>
      <c r="K697" t="s">
        <v>3495</v>
      </c>
      <c r="L697" t="s">
        <v>236</v>
      </c>
      <c r="M697" t="s">
        <v>5923</v>
      </c>
      <c r="N697" t="s">
        <v>7531</v>
      </c>
      <c r="O697" t="s">
        <v>5055</v>
      </c>
    </row>
    <row r="698" spans="1:15" x14ac:dyDescent="0.45">
      <c r="A698">
        <v>1697</v>
      </c>
      <c r="B698" t="s">
        <v>5533</v>
      </c>
      <c r="C698" t="s">
        <v>7757</v>
      </c>
      <c r="D698" t="s">
        <v>5017</v>
      </c>
      <c r="E698" t="s">
        <v>5034</v>
      </c>
      <c r="F698">
        <v>1</v>
      </c>
      <c r="G698">
        <v>5.01</v>
      </c>
      <c r="H698" t="s">
        <v>5051</v>
      </c>
      <c r="J698" t="s">
        <v>3069</v>
      </c>
      <c r="K698" t="s">
        <v>3265</v>
      </c>
      <c r="L698" t="s">
        <v>169</v>
      </c>
      <c r="M698" t="s">
        <v>91</v>
      </c>
      <c r="N698" t="s">
        <v>7758</v>
      </c>
      <c r="O698" t="s">
        <v>5055</v>
      </c>
    </row>
    <row r="699" spans="1:15" x14ac:dyDescent="0.45">
      <c r="A699">
        <v>1698</v>
      </c>
      <c r="B699" t="s">
        <v>5906</v>
      </c>
      <c r="C699" t="s">
        <v>6610</v>
      </c>
      <c r="D699" t="s">
        <v>5017</v>
      </c>
      <c r="E699" t="s">
        <v>5034</v>
      </c>
      <c r="F699">
        <v>1</v>
      </c>
      <c r="G699">
        <v>5.01</v>
      </c>
      <c r="H699" t="s">
        <v>5051</v>
      </c>
      <c r="J699" t="s">
        <v>4719</v>
      </c>
      <c r="K699" t="s">
        <v>3380</v>
      </c>
      <c r="L699" t="s">
        <v>3729</v>
      </c>
      <c r="M699" t="s">
        <v>75</v>
      </c>
      <c r="N699" t="s">
        <v>7759</v>
      </c>
      <c r="O699" t="s">
        <v>5055</v>
      </c>
    </row>
    <row r="700" spans="1:15" x14ac:dyDescent="0.45">
      <c r="A700">
        <v>1699</v>
      </c>
      <c r="B700" t="s">
        <v>7760</v>
      </c>
      <c r="C700" t="s">
        <v>7761</v>
      </c>
      <c r="D700" t="s">
        <v>5017</v>
      </c>
      <c r="E700" t="s">
        <v>5034</v>
      </c>
      <c r="F700">
        <v>1</v>
      </c>
      <c r="G700">
        <v>5.01</v>
      </c>
      <c r="H700" t="s">
        <v>5051</v>
      </c>
      <c r="J700" t="s">
        <v>3159</v>
      </c>
      <c r="K700" t="s">
        <v>2772</v>
      </c>
      <c r="L700" t="s">
        <v>513</v>
      </c>
      <c r="M700" t="s">
        <v>5224</v>
      </c>
      <c r="N700" t="s">
        <v>7738</v>
      </c>
      <c r="O700" t="s">
        <v>5055</v>
      </c>
    </row>
    <row r="701" spans="1:15" x14ac:dyDescent="0.45">
      <c r="A701">
        <v>1700</v>
      </c>
      <c r="B701" t="s">
        <v>6716</v>
      </c>
      <c r="C701" t="s">
        <v>7762</v>
      </c>
      <c r="D701" t="s">
        <v>5017</v>
      </c>
      <c r="E701" t="s">
        <v>5044</v>
      </c>
      <c r="F701">
        <v>1</v>
      </c>
      <c r="G701">
        <v>5.01</v>
      </c>
      <c r="H701" t="s">
        <v>5051</v>
      </c>
      <c r="J701" t="s">
        <v>6717</v>
      </c>
      <c r="K701" t="s">
        <v>2770</v>
      </c>
      <c r="L701" t="s">
        <v>6718</v>
      </c>
      <c r="M701" t="s">
        <v>372</v>
      </c>
      <c r="N701" t="s">
        <v>7763</v>
      </c>
      <c r="O701" t="s">
        <v>5055</v>
      </c>
    </row>
    <row r="702" spans="1:15" x14ac:dyDescent="0.45">
      <c r="A702">
        <v>1701</v>
      </c>
      <c r="B702" t="s">
        <v>7764</v>
      </c>
      <c r="C702" t="s">
        <v>7765</v>
      </c>
      <c r="D702" t="s">
        <v>5017</v>
      </c>
      <c r="E702" t="s">
        <v>5044</v>
      </c>
      <c r="F702">
        <v>1</v>
      </c>
      <c r="G702">
        <v>5.01</v>
      </c>
      <c r="H702" t="s">
        <v>5051</v>
      </c>
      <c r="J702" t="s">
        <v>3442</v>
      </c>
      <c r="K702" t="s">
        <v>3225</v>
      </c>
      <c r="L702" t="s">
        <v>164</v>
      </c>
      <c r="M702" t="s">
        <v>479</v>
      </c>
      <c r="N702" t="s">
        <v>7766</v>
      </c>
      <c r="O702" t="s">
        <v>5055</v>
      </c>
    </row>
    <row r="703" spans="1:15" x14ac:dyDescent="0.45">
      <c r="A703">
        <v>1702</v>
      </c>
      <c r="B703" t="s">
        <v>5806</v>
      </c>
      <c r="C703" t="s">
        <v>7767</v>
      </c>
      <c r="D703" t="s">
        <v>5017</v>
      </c>
      <c r="E703" t="s">
        <v>5044</v>
      </c>
      <c r="F703">
        <v>1</v>
      </c>
      <c r="G703">
        <v>5.01</v>
      </c>
      <c r="H703" t="s">
        <v>5051</v>
      </c>
      <c r="J703" t="s">
        <v>2917</v>
      </c>
      <c r="K703" t="s">
        <v>7768</v>
      </c>
      <c r="L703" t="s">
        <v>5709</v>
      </c>
      <c r="M703" t="s">
        <v>7769</v>
      </c>
      <c r="N703" t="s">
        <v>7733</v>
      </c>
      <c r="O703" t="s">
        <v>5055</v>
      </c>
    </row>
    <row r="704" spans="1:15" x14ac:dyDescent="0.45">
      <c r="A704">
        <v>1703</v>
      </c>
      <c r="B704" t="s">
        <v>7770</v>
      </c>
      <c r="C704" t="s">
        <v>7771</v>
      </c>
      <c r="D704" t="s">
        <v>5017</v>
      </c>
      <c r="E704" t="s">
        <v>5044</v>
      </c>
      <c r="F704">
        <v>1</v>
      </c>
      <c r="G704">
        <v>5.01</v>
      </c>
      <c r="H704" t="s">
        <v>5051</v>
      </c>
      <c r="J704" t="s">
        <v>2971</v>
      </c>
      <c r="K704" t="s">
        <v>3495</v>
      </c>
      <c r="L704" t="s">
        <v>7772</v>
      </c>
      <c r="M704" t="s">
        <v>5923</v>
      </c>
      <c r="N704" t="s">
        <v>7773</v>
      </c>
      <c r="O704" t="s">
        <v>5055</v>
      </c>
    </row>
    <row r="705" spans="1:15" x14ac:dyDescent="0.45">
      <c r="A705">
        <v>1704</v>
      </c>
      <c r="B705" t="s">
        <v>7774</v>
      </c>
      <c r="C705" t="s">
        <v>7775</v>
      </c>
      <c r="D705" t="s">
        <v>5017</v>
      </c>
      <c r="E705" t="s">
        <v>5044</v>
      </c>
      <c r="F705">
        <v>1</v>
      </c>
      <c r="G705">
        <v>5.01</v>
      </c>
      <c r="H705" t="s">
        <v>5051</v>
      </c>
      <c r="J705" t="s">
        <v>3359</v>
      </c>
      <c r="K705" t="s">
        <v>4970</v>
      </c>
      <c r="L705" t="s">
        <v>1069</v>
      </c>
      <c r="M705" t="s">
        <v>3982</v>
      </c>
      <c r="N705" t="s">
        <v>7776</v>
      </c>
      <c r="O705" t="s">
        <v>5055</v>
      </c>
    </row>
    <row r="706" spans="1:15" x14ac:dyDescent="0.45">
      <c r="A706">
        <v>1705</v>
      </c>
      <c r="B706" t="s">
        <v>7777</v>
      </c>
      <c r="C706" t="s">
        <v>7778</v>
      </c>
      <c r="D706" t="s">
        <v>5017</v>
      </c>
      <c r="E706" t="s">
        <v>5024</v>
      </c>
      <c r="F706">
        <v>1</v>
      </c>
      <c r="G706">
        <v>5.01</v>
      </c>
      <c r="H706" t="s">
        <v>5051</v>
      </c>
      <c r="J706" t="s">
        <v>3552</v>
      </c>
      <c r="K706" t="s">
        <v>3461</v>
      </c>
      <c r="L706" t="s">
        <v>138</v>
      </c>
      <c r="M706" t="s">
        <v>7779</v>
      </c>
      <c r="N706" t="s">
        <v>7780</v>
      </c>
      <c r="O706" t="s">
        <v>5055</v>
      </c>
    </row>
    <row r="707" spans="1:15" x14ac:dyDescent="0.45">
      <c r="A707">
        <v>1706</v>
      </c>
      <c r="B707" t="s">
        <v>5282</v>
      </c>
      <c r="C707" t="s">
        <v>7781</v>
      </c>
      <c r="D707" t="s">
        <v>5017</v>
      </c>
      <c r="E707" t="s">
        <v>5024</v>
      </c>
      <c r="F707">
        <v>1</v>
      </c>
      <c r="G707">
        <v>5.01</v>
      </c>
      <c r="H707" t="s">
        <v>5051</v>
      </c>
      <c r="J707" t="s">
        <v>3060</v>
      </c>
      <c r="K707" t="s">
        <v>2693</v>
      </c>
      <c r="L707" t="s">
        <v>236</v>
      </c>
      <c r="M707" t="s">
        <v>228</v>
      </c>
      <c r="N707" t="s">
        <v>7366</v>
      </c>
      <c r="O707" t="s">
        <v>5055</v>
      </c>
    </row>
    <row r="708" spans="1:15" x14ac:dyDescent="0.45">
      <c r="A708">
        <v>1707</v>
      </c>
      <c r="B708" t="s">
        <v>7782</v>
      </c>
      <c r="C708" t="s">
        <v>7783</v>
      </c>
      <c r="D708" t="s">
        <v>5017</v>
      </c>
      <c r="E708" t="s">
        <v>5024</v>
      </c>
      <c r="F708">
        <v>1</v>
      </c>
      <c r="G708">
        <v>5.01</v>
      </c>
      <c r="H708" t="s">
        <v>5051</v>
      </c>
      <c r="J708" t="s">
        <v>2728</v>
      </c>
      <c r="K708" t="s">
        <v>2697</v>
      </c>
      <c r="L708" t="s">
        <v>216</v>
      </c>
      <c r="M708" t="s">
        <v>85</v>
      </c>
      <c r="N708" t="s">
        <v>7784</v>
      </c>
      <c r="O708" t="s">
        <v>5055</v>
      </c>
    </row>
    <row r="709" spans="1:15" x14ac:dyDescent="0.45">
      <c r="A709">
        <v>1708</v>
      </c>
      <c r="B709" t="s">
        <v>7213</v>
      </c>
      <c r="C709" t="s">
        <v>7785</v>
      </c>
      <c r="D709" t="s">
        <v>5017</v>
      </c>
      <c r="E709" t="s">
        <v>5024</v>
      </c>
      <c r="F709">
        <v>1</v>
      </c>
      <c r="G709">
        <v>5.01</v>
      </c>
      <c r="H709" t="s">
        <v>5051</v>
      </c>
      <c r="J709" t="s">
        <v>3288</v>
      </c>
      <c r="K709" t="s">
        <v>5602</v>
      </c>
      <c r="L709" t="s">
        <v>117</v>
      </c>
      <c r="M709" t="s">
        <v>5604</v>
      </c>
      <c r="N709" t="s">
        <v>7786</v>
      </c>
      <c r="O709" t="s">
        <v>5055</v>
      </c>
    </row>
    <row r="710" spans="1:15" x14ac:dyDescent="0.45">
      <c r="A710">
        <v>1709</v>
      </c>
      <c r="B710" t="s">
        <v>7787</v>
      </c>
      <c r="C710" t="s">
        <v>7788</v>
      </c>
      <c r="D710" t="s">
        <v>5017</v>
      </c>
      <c r="E710" t="s">
        <v>5024</v>
      </c>
      <c r="F710">
        <v>1</v>
      </c>
      <c r="G710">
        <v>5.01</v>
      </c>
      <c r="H710" t="s">
        <v>5051</v>
      </c>
      <c r="J710" t="s">
        <v>2917</v>
      </c>
      <c r="K710" t="s">
        <v>7789</v>
      </c>
      <c r="L710" t="s">
        <v>5709</v>
      </c>
      <c r="M710" t="s">
        <v>7790</v>
      </c>
      <c r="N710" t="s">
        <v>7791</v>
      </c>
      <c r="O710" t="s">
        <v>5055</v>
      </c>
    </row>
    <row r="711" spans="1:15" x14ac:dyDescent="0.45">
      <c r="A711">
        <v>1710</v>
      </c>
      <c r="B711" t="s">
        <v>7792</v>
      </c>
      <c r="C711" t="s">
        <v>7793</v>
      </c>
      <c r="D711" t="s">
        <v>5017</v>
      </c>
      <c r="E711" t="s">
        <v>5024</v>
      </c>
      <c r="F711">
        <v>1</v>
      </c>
      <c r="G711">
        <v>5.01</v>
      </c>
      <c r="H711" t="s">
        <v>5051</v>
      </c>
      <c r="J711" t="s">
        <v>7794</v>
      </c>
      <c r="K711" t="s">
        <v>4664</v>
      </c>
      <c r="L711" t="s">
        <v>7795</v>
      </c>
      <c r="M711" t="s">
        <v>3673</v>
      </c>
      <c r="N711" t="s">
        <v>7796</v>
      </c>
      <c r="O711" t="s">
        <v>5055</v>
      </c>
    </row>
    <row r="712" spans="1:15" x14ac:dyDescent="0.45">
      <c r="A712">
        <v>1711</v>
      </c>
      <c r="B712" t="s">
        <v>7797</v>
      </c>
      <c r="C712" t="s">
        <v>7798</v>
      </c>
      <c r="D712" t="s">
        <v>5017</v>
      </c>
      <c r="E712" t="s">
        <v>5021</v>
      </c>
      <c r="F712">
        <v>1</v>
      </c>
      <c r="G712">
        <v>5.0199999999999996</v>
      </c>
      <c r="H712" t="s">
        <v>5051</v>
      </c>
      <c r="J712" t="s">
        <v>3109</v>
      </c>
      <c r="K712" t="s">
        <v>3291</v>
      </c>
      <c r="L712" t="s">
        <v>266</v>
      </c>
      <c r="M712" t="s">
        <v>1025</v>
      </c>
      <c r="N712" t="s">
        <v>7799</v>
      </c>
      <c r="O712" t="s">
        <v>5055</v>
      </c>
    </row>
    <row r="713" spans="1:15" x14ac:dyDescent="0.45">
      <c r="A713">
        <v>1712</v>
      </c>
      <c r="B713" t="s">
        <v>6235</v>
      </c>
      <c r="C713" t="s">
        <v>7800</v>
      </c>
      <c r="D713" t="s">
        <v>5017</v>
      </c>
      <c r="E713" t="s">
        <v>5021</v>
      </c>
      <c r="F713">
        <v>1</v>
      </c>
      <c r="G713">
        <v>5.0199999999999996</v>
      </c>
      <c r="H713" t="s">
        <v>5051</v>
      </c>
      <c r="J713" t="s">
        <v>3243</v>
      </c>
      <c r="K713" t="s">
        <v>3236</v>
      </c>
      <c r="L713" t="s">
        <v>160</v>
      </c>
      <c r="M713" t="s">
        <v>987</v>
      </c>
      <c r="N713" t="s">
        <v>7801</v>
      </c>
      <c r="O713" t="s">
        <v>5055</v>
      </c>
    </row>
    <row r="714" spans="1:15" x14ac:dyDescent="0.45">
      <c r="A714">
        <v>1713</v>
      </c>
      <c r="B714" t="s">
        <v>7802</v>
      </c>
      <c r="C714" t="s">
        <v>7803</v>
      </c>
      <c r="D714" t="s">
        <v>5017</v>
      </c>
      <c r="E714" t="s">
        <v>5021</v>
      </c>
      <c r="F714">
        <v>1</v>
      </c>
      <c r="G714">
        <v>5.0199999999999996</v>
      </c>
      <c r="H714" t="s">
        <v>5051</v>
      </c>
      <c r="J714" t="s">
        <v>2631</v>
      </c>
      <c r="K714" t="s">
        <v>2762</v>
      </c>
      <c r="L714" t="s">
        <v>327</v>
      </c>
      <c r="M714" t="s">
        <v>115</v>
      </c>
      <c r="N714" t="s">
        <v>7804</v>
      </c>
      <c r="O714" t="s">
        <v>5055</v>
      </c>
    </row>
    <row r="715" spans="1:15" x14ac:dyDescent="0.45">
      <c r="A715">
        <v>1714</v>
      </c>
      <c r="B715" t="s">
        <v>7805</v>
      </c>
      <c r="C715" t="s">
        <v>7806</v>
      </c>
      <c r="D715" t="s">
        <v>5017</v>
      </c>
      <c r="E715" t="s">
        <v>5033</v>
      </c>
      <c r="F715">
        <v>2</v>
      </c>
      <c r="G715">
        <v>5.0199999999999996</v>
      </c>
      <c r="H715" t="s">
        <v>5051</v>
      </c>
      <c r="J715" t="s">
        <v>2726</v>
      </c>
      <c r="K715" t="s">
        <v>3480</v>
      </c>
      <c r="L715" t="s">
        <v>199</v>
      </c>
      <c r="M715" t="s">
        <v>7807</v>
      </c>
      <c r="N715" t="s">
        <v>6242</v>
      </c>
      <c r="O715" t="s">
        <v>5055</v>
      </c>
    </row>
    <row r="716" spans="1:15" x14ac:dyDescent="0.45">
      <c r="A716">
        <v>1715</v>
      </c>
      <c r="B716" t="s">
        <v>7808</v>
      </c>
      <c r="C716" t="s">
        <v>7809</v>
      </c>
      <c r="D716" t="s">
        <v>5017</v>
      </c>
      <c r="E716" t="s">
        <v>5033</v>
      </c>
      <c r="F716">
        <v>1</v>
      </c>
      <c r="G716">
        <v>5.0199999999999996</v>
      </c>
      <c r="H716" t="s">
        <v>5051</v>
      </c>
      <c r="J716" t="s">
        <v>2737</v>
      </c>
      <c r="K716" t="s">
        <v>7810</v>
      </c>
      <c r="L716" t="s">
        <v>6401</v>
      </c>
      <c r="M716" t="s">
        <v>7811</v>
      </c>
      <c r="N716" t="s">
        <v>7812</v>
      </c>
      <c r="O716" t="s">
        <v>5055</v>
      </c>
    </row>
    <row r="717" spans="1:15" x14ac:dyDescent="0.45">
      <c r="A717">
        <v>1716</v>
      </c>
      <c r="B717" t="s">
        <v>7813</v>
      </c>
      <c r="C717" t="s">
        <v>7814</v>
      </c>
      <c r="D717" t="s">
        <v>5017</v>
      </c>
      <c r="E717" t="s">
        <v>5033</v>
      </c>
      <c r="F717">
        <v>1</v>
      </c>
      <c r="G717">
        <v>5.0199999999999996</v>
      </c>
      <c r="H717" t="s">
        <v>5051</v>
      </c>
      <c r="J717" t="s">
        <v>3181</v>
      </c>
      <c r="K717" t="s">
        <v>3209</v>
      </c>
      <c r="L717" t="s">
        <v>510</v>
      </c>
      <c r="M717" t="s">
        <v>357</v>
      </c>
      <c r="N717" t="s">
        <v>7575</v>
      </c>
      <c r="O717" t="s">
        <v>5055</v>
      </c>
    </row>
    <row r="718" spans="1:15" x14ac:dyDescent="0.45">
      <c r="A718">
        <v>1717</v>
      </c>
      <c r="B718" t="s">
        <v>7815</v>
      </c>
      <c r="C718" t="s">
        <v>7816</v>
      </c>
      <c r="D718" t="s">
        <v>5017</v>
      </c>
      <c r="E718" t="s">
        <v>5033</v>
      </c>
      <c r="F718">
        <v>1</v>
      </c>
      <c r="G718">
        <v>5.0199999999999996</v>
      </c>
      <c r="H718" t="s">
        <v>5051</v>
      </c>
      <c r="J718" t="s">
        <v>7817</v>
      </c>
      <c r="K718" t="s">
        <v>7818</v>
      </c>
      <c r="L718" t="s">
        <v>7819</v>
      </c>
      <c r="M718" t="s">
        <v>7820</v>
      </c>
      <c r="N718" t="s">
        <v>7821</v>
      </c>
      <c r="O718" t="s">
        <v>5055</v>
      </c>
    </row>
    <row r="719" spans="1:15" x14ac:dyDescent="0.45">
      <c r="A719">
        <v>1718</v>
      </c>
      <c r="B719" t="s">
        <v>5906</v>
      </c>
      <c r="C719" t="s">
        <v>7822</v>
      </c>
      <c r="D719" t="s">
        <v>5017</v>
      </c>
      <c r="E719" t="s">
        <v>5033</v>
      </c>
      <c r="F719">
        <v>1</v>
      </c>
      <c r="G719">
        <v>5.0199999999999996</v>
      </c>
      <c r="H719" t="s">
        <v>5051</v>
      </c>
      <c r="J719" t="s">
        <v>4719</v>
      </c>
      <c r="K719" t="s">
        <v>2652</v>
      </c>
      <c r="L719" t="s">
        <v>3729</v>
      </c>
      <c r="M719" t="s">
        <v>155</v>
      </c>
      <c r="N719" t="s">
        <v>7823</v>
      </c>
      <c r="O719" t="s">
        <v>5055</v>
      </c>
    </row>
    <row r="720" spans="1:15" x14ac:dyDescent="0.45">
      <c r="A720">
        <v>1719</v>
      </c>
      <c r="B720" t="s">
        <v>7824</v>
      </c>
      <c r="C720" t="s">
        <v>7825</v>
      </c>
      <c r="D720" t="s">
        <v>5017</v>
      </c>
      <c r="E720" t="s">
        <v>5033</v>
      </c>
      <c r="F720">
        <v>1</v>
      </c>
      <c r="G720">
        <v>5.0199999999999996</v>
      </c>
      <c r="H720" t="s">
        <v>5051</v>
      </c>
      <c r="J720" t="s">
        <v>7826</v>
      </c>
      <c r="K720" t="s">
        <v>7827</v>
      </c>
      <c r="L720" t="s">
        <v>7828</v>
      </c>
      <c r="M720" t="s">
        <v>7829</v>
      </c>
      <c r="N720" t="s">
        <v>7665</v>
      </c>
      <c r="O720" t="s">
        <v>5055</v>
      </c>
    </row>
    <row r="721" spans="1:15" x14ac:dyDescent="0.45">
      <c r="A721">
        <v>1720</v>
      </c>
      <c r="B721" t="s">
        <v>5101</v>
      </c>
      <c r="C721" t="s">
        <v>7459</v>
      </c>
      <c r="D721" t="s">
        <v>5017</v>
      </c>
      <c r="E721" t="s">
        <v>5033</v>
      </c>
      <c r="F721">
        <v>1</v>
      </c>
      <c r="G721">
        <v>5.0199999999999996</v>
      </c>
      <c r="H721" t="s">
        <v>5051</v>
      </c>
      <c r="J721" t="s">
        <v>3130</v>
      </c>
      <c r="K721" t="s">
        <v>2622</v>
      </c>
      <c r="L721" t="s">
        <v>147</v>
      </c>
      <c r="M721" t="s">
        <v>366</v>
      </c>
      <c r="N721" t="s">
        <v>7830</v>
      </c>
      <c r="O721" t="s">
        <v>5055</v>
      </c>
    </row>
    <row r="722" spans="1:15" x14ac:dyDescent="0.45">
      <c r="A722">
        <v>1721</v>
      </c>
      <c r="B722" t="s">
        <v>5164</v>
      </c>
      <c r="C722" t="s">
        <v>7831</v>
      </c>
      <c r="D722" t="s">
        <v>5017</v>
      </c>
      <c r="E722" t="s">
        <v>5033</v>
      </c>
      <c r="F722">
        <v>1</v>
      </c>
      <c r="G722">
        <v>5.0199999999999996</v>
      </c>
      <c r="H722" t="s">
        <v>5051</v>
      </c>
      <c r="J722" t="s">
        <v>2717</v>
      </c>
      <c r="K722" t="s">
        <v>3523</v>
      </c>
      <c r="L722" t="s">
        <v>54</v>
      </c>
      <c r="M722" t="s">
        <v>415</v>
      </c>
      <c r="N722" t="s">
        <v>7832</v>
      </c>
      <c r="O722" t="s">
        <v>5055</v>
      </c>
    </row>
    <row r="723" spans="1:15" x14ac:dyDescent="0.45">
      <c r="A723">
        <v>1722</v>
      </c>
      <c r="B723" t="s">
        <v>7833</v>
      </c>
      <c r="C723" t="s">
        <v>7834</v>
      </c>
      <c r="D723" t="s">
        <v>5017</v>
      </c>
      <c r="E723" t="s">
        <v>5033</v>
      </c>
      <c r="F723">
        <v>1</v>
      </c>
      <c r="G723">
        <v>5.0199999999999996</v>
      </c>
      <c r="H723" t="s">
        <v>5051</v>
      </c>
      <c r="J723" t="s">
        <v>7835</v>
      </c>
      <c r="K723" t="s">
        <v>3029</v>
      </c>
      <c r="L723" t="s">
        <v>7836</v>
      </c>
      <c r="M723" t="s">
        <v>62</v>
      </c>
      <c r="N723" t="s">
        <v>7837</v>
      </c>
      <c r="O723" t="s">
        <v>5055</v>
      </c>
    </row>
    <row r="724" spans="1:15" x14ac:dyDescent="0.45">
      <c r="A724">
        <v>1723</v>
      </c>
      <c r="B724" t="s">
        <v>7838</v>
      </c>
      <c r="C724" t="s">
        <v>7839</v>
      </c>
      <c r="D724" t="s">
        <v>5017</v>
      </c>
      <c r="E724" t="s">
        <v>5033</v>
      </c>
      <c r="F724">
        <v>1</v>
      </c>
      <c r="G724">
        <v>5.0199999999999996</v>
      </c>
      <c r="H724" t="s">
        <v>5051</v>
      </c>
      <c r="J724" t="s">
        <v>3125</v>
      </c>
      <c r="K724" t="s">
        <v>5063</v>
      </c>
      <c r="L724" t="s">
        <v>182</v>
      </c>
      <c r="M724" t="s">
        <v>5064</v>
      </c>
      <c r="N724" t="s">
        <v>7840</v>
      </c>
      <c r="O724" t="s">
        <v>5055</v>
      </c>
    </row>
    <row r="725" spans="1:15" x14ac:dyDescent="0.45">
      <c r="A725">
        <v>1724</v>
      </c>
      <c r="B725" t="s">
        <v>7841</v>
      </c>
      <c r="C725" t="s">
        <v>7842</v>
      </c>
      <c r="D725" t="s">
        <v>5017</v>
      </c>
      <c r="E725" t="s">
        <v>5033</v>
      </c>
      <c r="F725">
        <v>1</v>
      </c>
      <c r="G725">
        <v>5.0199999999999996</v>
      </c>
      <c r="H725" t="s">
        <v>5051</v>
      </c>
      <c r="J725" t="s">
        <v>2646</v>
      </c>
      <c r="K725" t="s">
        <v>2624</v>
      </c>
      <c r="L725" t="s">
        <v>98</v>
      </c>
      <c r="M725" t="s">
        <v>47</v>
      </c>
      <c r="N725" t="s">
        <v>7843</v>
      </c>
      <c r="O725" t="s">
        <v>5055</v>
      </c>
    </row>
    <row r="726" spans="1:15" x14ac:dyDescent="0.45">
      <c r="A726">
        <v>1725</v>
      </c>
      <c r="B726" t="s">
        <v>7605</v>
      </c>
      <c r="C726" t="s">
        <v>7844</v>
      </c>
      <c r="D726" t="s">
        <v>5017</v>
      </c>
      <c r="E726" t="s">
        <v>5037</v>
      </c>
      <c r="F726">
        <v>1</v>
      </c>
      <c r="G726">
        <v>5.0199999999999996</v>
      </c>
      <c r="H726" t="s">
        <v>5051</v>
      </c>
      <c r="J726" t="s">
        <v>2713</v>
      </c>
      <c r="K726" t="s">
        <v>5548</v>
      </c>
      <c r="L726" t="s">
        <v>101</v>
      </c>
      <c r="M726" t="s">
        <v>5549</v>
      </c>
      <c r="N726" t="s">
        <v>7531</v>
      </c>
      <c r="O726" t="s">
        <v>5055</v>
      </c>
    </row>
    <row r="727" spans="1:15" x14ac:dyDescent="0.45">
      <c r="A727">
        <v>1726</v>
      </c>
      <c r="B727" t="s">
        <v>7845</v>
      </c>
      <c r="C727" t="s">
        <v>7846</v>
      </c>
      <c r="D727" t="s">
        <v>5017</v>
      </c>
      <c r="E727" t="s">
        <v>5037</v>
      </c>
      <c r="F727">
        <v>1</v>
      </c>
      <c r="G727">
        <v>5.0199999999999996</v>
      </c>
      <c r="H727" t="s">
        <v>5051</v>
      </c>
      <c r="J727" t="s">
        <v>7847</v>
      </c>
      <c r="K727" t="s">
        <v>2855</v>
      </c>
      <c r="L727" t="s">
        <v>7848</v>
      </c>
      <c r="M727" t="s">
        <v>212</v>
      </c>
      <c r="N727" t="s">
        <v>7681</v>
      </c>
      <c r="O727" t="s">
        <v>5055</v>
      </c>
    </row>
    <row r="728" spans="1:15" x14ac:dyDescent="0.45">
      <c r="A728">
        <v>1727</v>
      </c>
      <c r="B728" t="s">
        <v>7849</v>
      </c>
      <c r="C728" t="s">
        <v>7623</v>
      </c>
      <c r="D728" t="s">
        <v>5017</v>
      </c>
      <c r="E728" t="s">
        <v>5037</v>
      </c>
      <c r="F728">
        <v>1</v>
      </c>
      <c r="G728">
        <v>5.0199999999999996</v>
      </c>
      <c r="H728" t="s">
        <v>5051</v>
      </c>
      <c r="J728" t="s">
        <v>4828</v>
      </c>
      <c r="K728" t="s">
        <v>3418</v>
      </c>
      <c r="L728" t="s">
        <v>3840</v>
      </c>
      <c r="M728" t="s">
        <v>6297</v>
      </c>
      <c r="N728" t="s">
        <v>7568</v>
      </c>
      <c r="O728" t="s">
        <v>5055</v>
      </c>
    </row>
    <row r="729" spans="1:15" x14ac:dyDescent="0.45">
      <c r="A729">
        <v>1728</v>
      </c>
      <c r="B729" t="s">
        <v>7850</v>
      </c>
      <c r="C729" t="s">
        <v>6425</v>
      </c>
      <c r="D729" t="s">
        <v>5017</v>
      </c>
      <c r="E729" t="s">
        <v>5037</v>
      </c>
      <c r="F729">
        <v>1</v>
      </c>
      <c r="G729">
        <v>5.0199999999999996</v>
      </c>
      <c r="H729" t="s">
        <v>5051</v>
      </c>
      <c r="J729" t="s">
        <v>4995</v>
      </c>
      <c r="K729" t="s">
        <v>2776</v>
      </c>
      <c r="L729" t="s">
        <v>4008</v>
      </c>
      <c r="M729" t="s">
        <v>7851</v>
      </c>
      <c r="N729" t="s">
        <v>7561</v>
      </c>
      <c r="O729" t="s">
        <v>5055</v>
      </c>
    </row>
    <row r="730" spans="1:15" x14ac:dyDescent="0.45">
      <c r="A730">
        <v>1729</v>
      </c>
      <c r="B730" t="s">
        <v>7241</v>
      </c>
      <c r="C730" t="s">
        <v>6610</v>
      </c>
      <c r="D730" t="s">
        <v>5017</v>
      </c>
      <c r="E730" t="s">
        <v>5022</v>
      </c>
      <c r="F730">
        <v>1</v>
      </c>
      <c r="G730">
        <v>5.0199999999999996</v>
      </c>
      <c r="H730" t="s">
        <v>5051</v>
      </c>
      <c r="J730" t="s">
        <v>2844</v>
      </c>
      <c r="K730" t="s">
        <v>3380</v>
      </c>
      <c r="L730" t="s">
        <v>7423</v>
      </c>
      <c r="M730" t="s">
        <v>75</v>
      </c>
      <c r="N730" t="s">
        <v>7675</v>
      </c>
      <c r="O730" t="s">
        <v>5055</v>
      </c>
    </row>
    <row r="731" spans="1:15" x14ac:dyDescent="0.45">
      <c r="A731">
        <v>1730</v>
      </c>
      <c r="B731" t="s">
        <v>7852</v>
      </c>
      <c r="C731" t="s">
        <v>7853</v>
      </c>
      <c r="D731" t="s">
        <v>5017</v>
      </c>
      <c r="E731" t="s">
        <v>5022</v>
      </c>
      <c r="F731">
        <v>1</v>
      </c>
      <c r="G731">
        <v>5.0199999999999996</v>
      </c>
      <c r="H731" t="s">
        <v>5051</v>
      </c>
      <c r="J731" t="s">
        <v>3035</v>
      </c>
      <c r="K731" t="s">
        <v>5411</v>
      </c>
      <c r="L731" t="s">
        <v>106</v>
      </c>
      <c r="M731" t="s">
        <v>5413</v>
      </c>
      <c r="N731" t="s">
        <v>7854</v>
      </c>
      <c r="O731" t="s">
        <v>5055</v>
      </c>
    </row>
    <row r="732" spans="1:15" x14ac:dyDescent="0.45">
      <c r="A732">
        <v>1731</v>
      </c>
      <c r="B732" t="s">
        <v>7855</v>
      </c>
      <c r="C732" t="s">
        <v>7856</v>
      </c>
      <c r="D732" t="s">
        <v>5017</v>
      </c>
      <c r="E732" t="s">
        <v>5022</v>
      </c>
      <c r="F732">
        <v>1</v>
      </c>
      <c r="G732">
        <v>5.0199999999999996</v>
      </c>
      <c r="H732" t="s">
        <v>5051</v>
      </c>
      <c r="J732" t="s">
        <v>3294</v>
      </c>
      <c r="K732" t="s">
        <v>3270</v>
      </c>
      <c r="L732" t="s">
        <v>1026</v>
      </c>
      <c r="M732" t="s">
        <v>220</v>
      </c>
      <c r="N732" t="s">
        <v>7857</v>
      </c>
      <c r="O732" t="s">
        <v>5055</v>
      </c>
    </row>
    <row r="733" spans="1:15" x14ac:dyDescent="0.45">
      <c r="A733">
        <v>1732</v>
      </c>
      <c r="B733" t="s">
        <v>7631</v>
      </c>
      <c r="C733" t="s">
        <v>7858</v>
      </c>
      <c r="D733" t="s">
        <v>5017</v>
      </c>
      <c r="E733" t="s">
        <v>5022</v>
      </c>
      <c r="F733">
        <v>1</v>
      </c>
      <c r="G733">
        <v>5.0199999999999996</v>
      </c>
      <c r="H733" t="s">
        <v>5051</v>
      </c>
      <c r="J733" t="s">
        <v>4840</v>
      </c>
      <c r="K733" t="s">
        <v>2677</v>
      </c>
      <c r="L733" t="s">
        <v>3853</v>
      </c>
      <c r="M733" t="s">
        <v>116</v>
      </c>
      <c r="N733" t="s">
        <v>7859</v>
      </c>
      <c r="O733" t="s">
        <v>5055</v>
      </c>
    </row>
    <row r="734" spans="1:15" x14ac:dyDescent="0.45">
      <c r="A734">
        <v>1733</v>
      </c>
      <c r="B734" t="s">
        <v>5174</v>
      </c>
      <c r="C734" t="s">
        <v>5018</v>
      </c>
      <c r="D734" t="s">
        <v>5017</v>
      </c>
      <c r="E734" t="s">
        <v>5022</v>
      </c>
      <c r="F734">
        <v>1</v>
      </c>
      <c r="G734">
        <v>5.0199999999999996</v>
      </c>
      <c r="H734" t="s">
        <v>5051</v>
      </c>
      <c r="J734" t="s">
        <v>2621</v>
      </c>
      <c r="K734" t="s">
        <v>3071</v>
      </c>
      <c r="L734" t="s">
        <v>122</v>
      </c>
      <c r="M734" t="s">
        <v>70</v>
      </c>
      <c r="N734" t="s">
        <v>7860</v>
      </c>
      <c r="O734" t="s">
        <v>5055</v>
      </c>
    </row>
    <row r="735" spans="1:15" x14ac:dyDescent="0.45">
      <c r="A735">
        <v>1734</v>
      </c>
      <c r="B735" t="s">
        <v>6470</v>
      </c>
      <c r="C735" t="s">
        <v>7861</v>
      </c>
      <c r="D735" t="s">
        <v>5017</v>
      </c>
      <c r="E735" t="s">
        <v>5022</v>
      </c>
      <c r="F735">
        <v>1</v>
      </c>
      <c r="G735">
        <v>5.0199999999999996</v>
      </c>
      <c r="H735" t="s">
        <v>5051</v>
      </c>
      <c r="J735" t="s">
        <v>2678</v>
      </c>
      <c r="K735" t="s">
        <v>7862</v>
      </c>
      <c r="L735" t="s">
        <v>69</v>
      </c>
      <c r="M735" t="s">
        <v>7863</v>
      </c>
      <c r="N735" t="s">
        <v>7864</v>
      </c>
      <c r="O735" t="s">
        <v>5055</v>
      </c>
    </row>
    <row r="736" spans="1:15" x14ac:dyDescent="0.45">
      <c r="A736">
        <v>1735</v>
      </c>
      <c r="B736" t="s">
        <v>7865</v>
      </c>
      <c r="C736" t="s">
        <v>6495</v>
      </c>
      <c r="D736" t="s">
        <v>5017</v>
      </c>
      <c r="E736" t="s">
        <v>5022</v>
      </c>
      <c r="F736">
        <v>1</v>
      </c>
      <c r="G736">
        <v>5.0199999999999996</v>
      </c>
      <c r="H736" t="s">
        <v>5051</v>
      </c>
      <c r="J736" t="s">
        <v>7866</v>
      </c>
      <c r="K736" t="s">
        <v>3236</v>
      </c>
      <c r="L736" t="s">
        <v>7867</v>
      </c>
      <c r="M736" t="s">
        <v>7005</v>
      </c>
      <c r="N736" t="s">
        <v>7868</v>
      </c>
      <c r="O736" t="s">
        <v>5055</v>
      </c>
    </row>
    <row r="737" spans="1:15" x14ac:dyDescent="0.45">
      <c r="A737">
        <v>1736</v>
      </c>
      <c r="B737" t="s">
        <v>7869</v>
      </c>
      <c r="C737" t="s">
        <v>7870</v>
      </c>
      <c r="D737" t="s">
        <v>5017</v>
      </c>
      <c r="E737" t="s">
        <v>5022</v>
      </c>
      <c r="F737">
        <v>1</v>
      </c>
      <c r="G737">
        <v>5.0199999999999996</v>
      </c>
      <c r="H737" t="s">
        <v>5051</v>
      </c>
      <c r="J737" t="s">
        <v>7871</v>
      </c>
      <c r="K737" t="s">
        <v>7872</v>
      </c>
      <c r="L737" t="s">
        <v>7873</v>
      </c>
      <c r="M737" t="s">
        <v>7874</v>
      </c>
      <c r="N737" t="s">
        <v>7875</v>
      </c>
      <c r="O737" t="s">
        <v>5055</v>
      </c>
    </row>
    <row r="738" spans="1:15" x14ac:dyDescent="0.45">
      <c r="A738">
        <v>1737</v>
      </c>
      <c r="B738" t="s">
        <v>1645</v>
      </c>
      <c r="C738" t="s">
        <v>1296</v>
      </c>
      <c r="D738" t="s">
        <v>5017</v>
      </c>
      <c r="E738" t="s">
        <v>5023</v>
      </c>
      <c r="F738">
        <v>1</v>
      </c>
      <c r="G738">
        <v>5.0199999999999996</v>
      </c>
      <c r="H738" t="s">
        <v>5051</v>
      </c>
      <c r="J738" t="s">
        <v>2944</v>
      </c>
      <c r="K738" t="s">
        <v>2652</v>
      </c>
      <c r="L738" t="s">
        <v>834</v>
      </c>
      <c r="M738" t="s">
        <v>155</v>
      </c>
      <c r="N738" t="s">
        <v>7876</v>
      </c>
      <c r="O738" t="s">
        <v>5055</v>
      </c>
    </row>
    <row r="739" spans="1:15" x14ac:dyDescent="0.45">
      <c r="A739">
        <v>1738</v>
      </c>
      <c r="B739" t="s">
        <v>1516</v>
      </c>
      <c r="C739" t="s">
        <v>2137</v>
      </c>
      <c r="D739" t="s">
        <v>5017</v>
      </c>
      <c r="E739" t="s">
        <v>5023</v>
      </c>
      <c r="F739">
        <v>1</v>
      </c>
      <c r="G739">
        <v>5.0199999999999996</v>
      </c>
      <c r="H739" t="s">
        <v>5051</v>
      </c>
      <c r="J739" t="s">
        <v>2840</v>
      </c>
      <c r="K739" t="s">
        <v>3304</v>
      </c>
      <c r="L739" t="s">
        <v>6202</v>
      </c>
      <c r="M739" t="s">
        <v>490</v>
      </c>
      <c r="N739" t="s">
        <v>7468</v>
      </c>
      <c r="O739" t="s">
        <v>5055</v>
      </c>
    </row>
    <row r="740" spans="1:15" x14ac:dyDescent="0.45">
      <c r="A740">
        <v>1739</v>
      </c>
      <c r="B740" t="s">
        <v>1787</v>
      </c>
      <c r="C740" t="s">
        <v>1348</v>
      </c>
      <c r="D740" t="s">
        <v>5017</v>
      </c>
      <c r="E740" t="s">
        <v>5023</v>
      </c>
      <c r="F740">
        <v>1</v>
      </c>
      <c r="G740">
        <v>5.0199999999999996</v>
      </c>
      <c r="H740" t="s">
        <v>5051</v>
      </c>
      <c r="J740" t="s">
        <v>3060</v>
      </c>
      <c r="K740" t="s">
        <v>2709</v>
      </c>
      <c r="L740" t="s">
        <v>236</v>
      </c>
      <c r="M740" t="s">
        <v>325</v>
      </c>
      <c r="N740" t="s">
        <v>7877</v>
      </c>
      <c r="O740" t="s">
        <v>5055</v>
      </c>
    </row>
    <row r="741" spans="1:15" x14ac:dyDescent="0.45">
      <c r="A741">
        <v>1740</v>
      </c>
      <c r="B741" t="s">
        <v>7878</v>
      </c>
      <c r="C741" t="s">
        <v>7879</v>
      </c>
      <c r="D741" t="s">
        <v>5017</v>
      </c>
      <c r="E741" t="s">
        <v>5023</v>
      </c>
      <c r="F741">
        <v>1</v>
      </c>
      <c r="G741">
        <v>5.0199999999999996</v>
      </c>
      <c r="H741" t="s">
        <v>5051</v>
      </c>
      <c r="J741" t="s">
        <v>7880</v>
      </c>
      <c r="K741" t="s">
        <v>3093</v>
      </c>
      <c r="L741" t="s">
        <v>7881</v>
      </c>
      <c r="M741" t="s">
        <v>6556</v>
      </c>
      <c r="N741" t="s">
        <v>7654</v>
      </c>
      <c r="O741" t="s">
        <v>5055</v>
      </c>
    </row>
    <row r="742" spans="1:15" x14ac:dyDescent="0.45">
      <c r="A742">
        <v>1741</v>
      </c>
      <c r="B742" t="s">
        <v>1305</v>
      </c>
      <c r="C742" t="s">
        <v>7882</v>
      </c>
      <c r="D742" t="s">
        <v>5017</v>
      </c>
      <c r="E742" t="s">
        <v>5023</v>
      </c>
      <c r="F742">
        <v>1</v>
      </c>
      <c r="G742">
        <v>5.0199999999999996</v>
      </c>
      <c r="H742" t="s">
        <v>5051</v>
      </c>
      <c r="J742" t="s">
        <v>2673</v>
      </c>
      <c r="K742" t="s">
        <v>5875</v>
      </c>
      <c r="L742" t="s">
        <v>5992</v>
      </c>
      <c r="M742" t="s">
        <v>5876</v>
      </c>
      <c r="N742" t="s">
        <v>7883</v>
      </c>
      <c r="O742" t="s">
        <v>5055</v>
      </c>
    </row>
    <row r="743" spans="1:15" x14ac:dyDescent="0.45">
      <c r="A743">
        <v>1742</v>
      </c>
      <c r="B743" t="s">
        <v>1543</v>
      </c>
      <c r="C743" t="s">
        <v>7884</v>
      </c>
      <c r="D743" t="s">
        <v>5017</v>
      </c>
      <c r="E743" t="s">
        <v>5023</v>
      </c>
      <c r="F743">
        <v>1</v>
      </c>
      <c r="G743">
        <v>5.0199999999999996</v>
      </c>
      <c r="H743" t="s">
        <v>5051</v>
      </c>
      <c r="J743" t="s">
        <v>2861</v>
      </c>
      <c r="K743" t="s">
        <v>7885</v>
      </c>
      <c r="L743" t="s">
        <v>419</v>
      </c>
      <c r="M743" t="s">
        <v>7886</v>
      </c>
      <c r="N743" t="s">
        <v>7887</v>
      </c>
      <c r="O743" t="s">
        <v>5055</v>
      </c>
    </row>
    <row r="744" spans="1:15" x14ac:dyDescent="0.45">
      <c r="A744">
        <v>1743</v>
      </c>
      <c r="B744" t="s">
        <v>1699</v>
      </c>
      <c r="C744" t="s">
        <v>7888</v>
      </c>
      <c r="D744" t="s">
        <v>5017</v>
      </c>
      <c r="E744" t="s">
        <v>5023</v>
      </c>
      <c r="F744">
        <v>1</v>
      </c>
      <c r="G744">
        <v>5.0199999999999996</v>
      </c>
      <c r="H744" t="s">
        <v>5051</v>
      </c>
      <c r="J744" t="s">
        <v>2987</v>
      </c>
      <c r="K744" t="s">
        <v>2918</v>
      </c>
      <c r="L744" t="s">
        <v>856</v>
      </c>
      <c r="M744" t="s">
        <v>57</v>
      </c>
      <c r="N744" t="s">
        <v>7678</v>
      </c>
      <c r="O744" t="s">
        <v>5055</v>
      </c>
    </row>
    <row r="745" spans="1:15" x14ac:dyDescent="0.45">
      <c r="A745">
        <v>1744</v>
      </c>
      <c r="B745" t="s">
        <v>7889</v>
      </c>
      <c r="C745" t="s">
        <v>7890</v>
      </c>
      <c r="D745" t="s">
        <v>5017</v>
      </c>
      <c r="E745" t="s">
        <v>5023</v>
      </c>
      <c r="F745">
        <v>1</v>
      </c>
      <c r="G745">
        <v>5.0199999999999996</v>
      </c>
      <c r="H745" t="s">
        <v>5051</v>
      </c>
      <c r="J745" t="s">
        <v>7891</v>
      </c>
      <c r="K745" t="s">
        <v>2970</v>
      </c>
      <c r="L745" t="s">
        <v>7892</v>
      </c>
      <c r="M745" t="s">
        <v>59</v>
      </c>
      <c r="N745" t="s">
        <v>7893</v>
      </c>
      <c r="O745" t="s">
        <v>5055</v>
      </c>
    </row>
    <row r="746" spans="1:15" x14ac:dyDescent="0.45">
      <c r="A746">
        <v>1745</v>
      </c>
      <c r="B746" t="s">
        <v>1357</v>
      </c>
      <c r="C746" t="s">
        <v>7894</v>
      </c>
      <c r="D746" t="s">
        <v>5017</v>
      </c>
      <c r="E746" t="s">
        <v>5023</v>
      </c>
      <c r="F746">
        <v>1</v>
      </c>
      <c r="G746">
        <v>5.0199999999999996</v>
      </c>
      <c r="H746" t="s">
        <v>5051</v>
      </c>
      <c r="J746" t="s">
        <v>2717</v>
      </c>
      <c r="K746" t="s">
        <v>5278</v>
      </c>
      <c r="L746" t="s">
        <v>54</v>
      </c>
      <c r="M746" t="s">
        <v>6062</v>
      </c>
      <c r="N746" t="s">
        <v>7895</v>
      </c>
      <c r="O746" t="s">
        <v>5055</v>
      </c>
    </row>
    <row r="747" spans="1:15" x14ac:dyDescent="0.45">
      <c r="A747">
        <v>1746</v>
      </c>
      <c r="B747" t="s">
        <v>1249</v>
      </c>
      <c r="C747" t="s">
        <v>7896</v>
      </c>
      <c r="D747" t="s">
        <v>5017</v>
      </c>
      <c r="E747" t="s">
        <v>5023</v>
      </c>
      <c r="F747">
        <v>1</v>
      </c>
      <c r="G747">
        <v>5.0199999999999996</v>
      </c>
      <c r="H747" t="s">
        <v>5051</v>
      </c>
      <c r="J747" t="s">
        <v>2621</v>
      </c>
      <c r="K747" t="s">
        <v>2961</v>
      </c>
      <c r="L747" t="s">
        <v>122</v>
      </c>
      <c r="M747" t="s">
        <v>102</v>
      </c>
      <c r="N747" t="s">
        <v>7358</v>
      </c>
      <c r="O747" t="s">
        <v>5055</v>
      </c>
    </row>
    <row r="748" spans="1:15" x14ac:dyDescent="0.45">
      <c r="A748">
        <v>1747</v>
      </c>
      <c r="B748" t="s">
        <v>4143</v>
      </c>
      <c r="C748" t="s">
        <v>1611</v>
      </c>
      <c r="D748" t="s">
        <v>5017</v>
      </c>
      <c r="E748" t="s">
        <v>5023</v>
      </c>
      <c r="F748">
        <v>1</v>
      </c>
      <c r="G748">
        <v>5.0199999999999996</v>
      </c>
      <c r="H748" t="s">
        <v>5051</v>
      </c>
      <c r="J748" t="s">
        <v>4701</v>
      </c>
      <c r="K748" t="s">
        <v>2918</v>
      </c>
      <c r="L748" t="s">
        <v>3711</v>
      </c>
      <c r="M748" t="s">
        <v>57</v>
      </c>
      <c r="N748" t="s">
        <v>7897</v>
      </c>
      <c r="O748" t="s">
        <v>5055</v>
      </c>
    </row>
    <row r="749" spans="1:15" x14ac:dyDescent="0.45">
      <c r="A749">
        <v>1748</v>
      </c>
      <c r="B749" t="s">
        <v>1309</v>
      </c>
      <c r="C749" t="s">
        <v>7898</v>
      </c>
      <c r="D749" t="s">
        <v>5017</v>
      </c>
      <c r="E749" t="s">
        <v>5023</v>
      </c>
      <c r="F749">
        <v>1</v>
      </c>
      <c r="G749">
        <v>5.0199999999999996</v>
      </c>
      <c r="H749" t="s">
        <v>5051</v>
      </c>
      <c r="J749" t="s">
        <v>2675</v>
      </c>
      <c r="K749" t="s">
        <v>2695</v>
      </c>
      <c r="L749" t="s">
        <v>121</v>
      </c>
      <c r="M749" t="s">
        <v>5186</v>
      </c>
      <c r="N749" t="s">
        <v>7899</v>
      </c>
      <c r="O749" t="s">
        <v>5055</v>
      </c>
    </row>
    <row r="750" spans="1:15" x14ac:dyDescent="0.45">
      <c r="A750">
        <v>1749</v>
      </c>
      <c r="B750" t="s">
        <v>7900</v>
      </c>
      <c r="C750" t="s">
        <v>6438</v>
      </c>
      <c r="D750" t="s">
        <v>5017</v>
      </c>
      <c r="E750" t="s">
        <v>5023</v>
      </c>
      <c r="F750">
        <v>1</v>
      </c>
      <c r="G750">
        <v>5.0199999999999996</v>
      </c>
      <c r="H750" t="s">
        <v>5051</v>
      </c>
      <c r="J750" t="s">
        <v>3063</v>
      </c>
      <c r="K750" t="s">
        <v>5506</v>
      </c>
      <c r="L750" t="s">
        <v>195</v>
      </c>
      <c r="M750" t="s">
        <v>7901</v>
      </c>
      <c r="N750" t="s">
        <v>7902</v>
      </c>
      <c r="O750" t="s">
        <v>5055</v>
      </c>
    </row>
    <row r="751" spans="1:15" x14ac:dyDescent="0.45">
      <c r="A751">
        <v>1750</v>
      </c>
      <c r="B751" t="s">
        <v>7903</v>
      </c>
      <c r="C751" t="s">
        <v>1827</v>
      </c>
      <c r="D751" t="s">
        <v>5017</v>
      </c>
      <c r="E751" t="s">
        <v>5023</v>
      </c>
      <c r="F751">
        <v>1</v>
      </c>
      <c r="G751">
        <v>5.0199999999999996</v>
      </c>
      <c r="H751" t="s">
        <v>5051</v>
      </c>
      <c r="J751" t="s">
        <v>7904</v>
      </c>
      <c r="K751" t="s">
        <v>2658</v>
      </c>
      <c r="L751" t="s">
        <v>7905</v>
      </c>
      <c r="M751" t="s">
        <v>5119</v>
      </c>
      <c r="N751" t="s">
        <v>7906</v>
      </c>
      <c r="O751" t="s">
        <v>5055</v>
      </c>
    </row>
    <row r="752" spans="1:15" x14ac:dyDescent="0.45">
      <c r="A752">
        <v>1751</v>
      </c>
      <c r="B752" t="s">
        <v>2614</v>
      </c>
      <c r="C752" t="s">
        <v>2131</v>
      </c>
      <c r="D752" t="s">
        <v>5017</v>
      </c>
      <c r="E752" t="s">
        <v>5023</v>
      </c>
      <c r="F752">
        <v>1</v>
      </c>
      <c r="G752">
        <v>5.0199999999999996</v>
      </c>
      <c r="H752" t="s">
        <v>5051</v>
      </c>
      <c r="J752" t="s">
        <v>7907</v>
      </c>
      <c r="K752" t="s">
        <v>3298</v>
      </c>
      <c r="L752" t="s">
        <v>7908</v>
      </c>
      <c r="M752" t="s">
        <v>67</v>
      </c>
      <c r="N752" t="s">
        <v>7909</v>
      </c>
      <c r="O752" t="s">
        <v>5055</v>
      </c>
    </row>
    <row r="753" spans="1:15" x14ac:dyDescent="0.45">
      <c r="A753">
        <v>1752</v>
      </c>
      <c r="B753" t="s">
        <v>1623</v>
      </c>
      <c r="C753" t="s">
        <v>1485</v>
      </c>
      <c r="D753" t="s">
        <v>5017</v>
      </c>
      <c r="E753" t="s">
        <v>5023</v>
      </c>
      <c r="F753">
        <v>1</v>
      </c>
      <c r="G753">
        <v>5.0199999999999996</v>
      </c>
      <c r="H753" t="s">
        <v>5051</v>
      </c>
      <c r="J753" t="s">
        <v>2929</v>
      </c>
      <c r="K753" t="s">
        <v>2739</v>
      </c>
      <c r="L753" t="s">
        <v>376</v>
      </c>
      <c r="M753" t="s">
        <v>125</v>
      </c>
      <c r="N753" t="s">
        <v>7364</v>
      </c>
      <c r="O753" t="s">
        <v>5055</v>
      </c>
    </row>
    <row r="754" spans="1:15" x14ac:dyDescent="0.45">
      <c r="A754">
        <v>1753</v>
      </c>
      <c r="B754" t="s">
        <v>1541</v>
      </c>
      <c r="C754" t="s">
        <v>7910</v>
      </c>
      <c r="D754" t="s">
        <v>5017</v>
      </c>
      <c r="E754" t="s">
        <v>5023</v>
      </c>
      <c r="F754">
        <v>1</v>
      </c>
      <c r="G754">
        <v>5.0199999999999996</v>
      </c>
      <c r="H754" t="s">
        <v>5051</v>
      </c>
      <c r="J754" t="s">
        <v>2859</v>
      </c>
      <c r="K754" t="s">
        <v>3174</v>
      </c>
      <c r="L754" t="s">
        <v>90</v>
      </c>
      <c r="M754" t="s">
        <v>272</v>
      </c>
      <c r="N754" t="s">
        <v>7911</v>
      </c>
      <c r="O754" t="s">
        <v>5055</v>
      </c>
    </row>
    <row r="755" spans="1:15" x14ac:dyDescent="0.45">
      <c r="A755">
        <v>1754</v>
      </c>
      <c r="B755" t="s">
        <v>5090</v>
      </c>
      <c r="C755" t="s">
        <v>7912</v>
      </c>
      <c r="D755" t="s">
        <v>5017</v>
      </c>
      <c r="E755" t="s">
        <v>5025</v>
      </c>
      <c r="F755">
        <v>1</v>
      </c>
      <c r="G755">
        <v>5.0199999999999996</v>
      </c>
      <c r="H755" t="s">
        <v>5051</v>
      </c>
      <c r="J755" t="s">
        <v>2904</v>
      </c>
      <c r="K755" t="s">
        <v>3167</v>
      </c>
      <c r="L755" t="s">
        <v>5092</v>
      </c>
      <c r="M755" t="s">
        <v>7913</v>
      </c>
      <c r="N755" t="s">
        <v>7531</v>
      </c>
      <c r="O755" t="s">
        <v>5055</v>
      </c>
    </row>
    <row r="756" spans="1:15" x14ac:dyDescent="0.45">
      <c r="A756">
        <v>1755</v>
      </c>
      <c r="B756" t="s">
        <v>7914</v>
      </c>
      <c r="C756" t="s">
        <v>7915</v>
      </c>
      <c r="D756" t="s">
        <v>5017</v>
      </c>
      <c r="E756" t="s">
        <v>5025</v>
      </c>
      <c r="F756">
        <v>1</v>
      </c>
      <c r="G756">
        <v>5.0199999999999996</v>
      </c>
      <c r="H756" t="s">
        <v>5051</v>
      </c>
      <c r="J756" t="s">
        <v>7729</v>
      </c>
      <c r="K756" t="s">
        <v>7916</v>
      </c>
      <c r="L756" t="s">
        <v>7731</v>
      </c>
      <c r="M756" t="s">
        <v>7917</v>
      </c>
      <c r="N756" t="s">
        <v>7780</v>
      </c>
      <c r="O756" t="s">
        <v>5055</v>
      </c>
    </row>
    <row r="757" spans="1:15" x14ac:dyDescent="0.45">
      <c r="A757">
        <v>1756</v>
      </c>
      <c r="B757" t="s">
        <v>7918</v>
      </c>
      <c r="C757" t="s">
        <v>7919</v>
      </c>
      <c r="D757" t="s">
        <v>5017</v>
      </c>
      <c r="E757" t="s">
        <v>5025</v>
      </c>
      <c r="F757">
        <v>1</v>
      </c>
      <c r="G757">
        <v>5.0199999999999996</v>
      </c>
      <c r="H757" t="s">
        <v>5051</v>
      </c>
      <c r="J757" t="s">
        <v>3402</v>
      </c>
      <c r="K757" t="s">
        <v>3346</v>
      </c>
      <c r="L757" t="s">
        <v>191</v>
      </c>
      <c r="M757" t="s">
        <v>1074</v>
      </c>
      <c r="N757" t="s">
        <v>7597</v>
      </c>
      <c r="O757" t="s">
        <v>5055</v>
      </c>
    </row>
    <row r="758" spans="1:15" x14ac:dyDescent="0.45">
      <c r="A758">
        <v>1757</v>
      </c>
      <c r="B758" t="s">
        <v>7920</v>
      </c>
      <c r="C758" t="s">
        <v>7921</v>
      </c>
      <c r="D758" t="s">
        <v>5017</v>
      </c>
      <c r="E758" t="s">
        <v>5025</v>
      </c>
      <c r="F758">
        <v>1</v>
      </c>
      <c r="G758">
        <v>5.0199999999999996</v>
      </c>
      <c r="H758" t="s">
        <v>5051</v>
      </c>
      <c r="J758" t="s">
        <v>7922</v>
      </c>
      <c r="K758" t="s">
        <v>2818</v>
      </c>
      <c r="L758" t="s">
        <v>7923</v>
      </c>
      <c r="M758" t="s">
        <v>500</v>
      </c>
      <c r="N758" t="s">
        <v>7924</v>
      </c>
      <c r="O758" t="s">
        <v>5055</v>
      </c>
    </row>
    <row r="759" spans="1:15" x14ac:dyDescent="0.45">
      <c r="A759">
        <v>1758</v>
      </c>
      <c r="B759" t="s">
        <v>5315</v>
      </c>
      <c r="C759" t="s">
        <v>7925</v>
      </c>
      <c r="D759" t="s">
        <v>5017</v>
      </c>
      <c r="E759" t="s">
        <v>5025</v>
      </c>
      <c r="F759">
        <v>1</v>
      </c>
      <c r="G759">
        <v>5.0199999999999996</v>
      </c>
      <c r="H759" t="s">
        <v>5051</v>
      </c>
      <c r="J759" t="s">
        <v>5317</v>
      </c>
      <c r="K759" t="s">
        <v>2782</v>
      </c>
      <c r="L759" t="s">
        <v>5318</v>
      </c>
      <c r="M759" t="s">
        <v>71</v>
      </c>
      <c r="N759" t="s">
        <v>7926</v>
      </c>
      <c r="O759" t="s">
        <v>5055</v>
      </c>
    </row>
    <row r="760" spans="1:15" x14ac:dyDescent="0.45">
      <c r="A760">
        <v>1759</v>
      </c>
      <c r="B760" t="s">
        <v>6508</v>
      </c>
      <c r="C760" t="s">
        <v>7927</v>
      </c>
      <c r="D760" t="s">
        <v>5017</v>
      </c>
      <c r="E760" t="s">
        <v>5026</v>
      </c>
      <c r="F760">
        <v>1</v>
      </c>
      <c r="G760">
        <v>5.0199999999999996</v>
      </c>
      <c r="H760" t="s">
        <v>5051</v>
      </c>
      <c r="J760" t="s">
        <v>6510</v>
      </c>
      <c r="K760" t="s">
        <v>2724</v>
      </c>
      <c r="L760" t="s">
        <v>6511</v>
      </c>
      <c r="M760" t="s">
        <v>168</v>
      </c>
      <c r="N760" t="s">
        <v>7643</v>
      </c>
      <c r="O760" t="s">
        <v>5055</v>
      </c>
    </row>
    <row r="761" spans="1:15" x14ac:dyDescent="0.45">
      <c r="A761">
        <v>1760</v>
      </c>
      <c r="B761" t="s">
        <v>5101</v>
      </c>
      <c r="C761" t="s">
        <v>7928</v>
      </c>
      <c r="D761" t="s">
        <v>5017</v>
      </c>
      <c r="E761" t="s">
        <v>5026</v>
      </c>
      <c r="F761">
        <v>1</v>
      </c>
      <c r="G761">
        <v>5.0199999999999996</v>
      </c>
      <c r="H761" t="s">
        <v>5051</v>
      </c>
      <c r="J761" t="s">
        <v>3130</v>
      </c>
      <c r="K761" t="s">
        <v>3187</v>
      </c>
      <c r="L761" t="s">
        <v>147</v>
      </c>
      <c r="M761" t="s">
        <v>7929</v>
      </c>
      <c r="N761" t="s">
        <v>7930</v>
      </c>
      <c r="O761" t="s">
        <v>5055</v>
      </c>
    </row>
    <row r="762" spans="1:15" x14ac:dyDescent="0.45">
      <c r="A762">
        <v>1761</v>
      </c>
      <c r="B762" t="s">
        <v>7931</v>
      </c>
      <c r="C762" t="s">
        <v>7932</v>
      </c>
      <c r="D762" t="s">
        <v>5017</v>
      </c>
      <c r="E762" t="s">
        <v>5026</v>
      </c>
      <c r="F762">
        <v>1</v>
      </c>
      <c r="G762">
        <v>5.0199999999999996</v>
      </c>
      <c r="H762" t="s">
        <v>5051</v>
      </c>
      <c r="J762" t="s">
        <v>2621</v>
      </c>
      <c r="K762" t="s">
        <v>2986</v>
      </c>
      <c r="L762" t="s">
        <v>122</v>
      </c>
      <c r="M762" t="s">
        <v>6976</v>
      </c>
      <c r="N762" t="s">
        <v>7933</v>
      </c>
      <c r="O762" t="s">
        <v>5055</v>
      </c>
    </row>
    <row r="763" spans="1:15" x14ac:dyDescent="0.45">
      <c r="A763">
        <v>1762</v>
      </c>
      <c r="B763" t="s">
        <v>7934</v>
      </c>
      <c r="C763" t="s">
        <v>7935</v>
      </c>
      <c r="D763" t="s">
        <v>5017</v>
      </c>
      <c r="E763" t="s">
        <v>5026</v>
      </c>
      <c r="F763">
        <v>1</v>
      </c>
      <c r="G763">
        <v>5.0199999999999996</v>
      </c>
      <c r="H763" t="s">
        <v>5051</v>
      </c>
      <c r="J763" t="s">
        <v>7936</v>
      </c>
      <c r="K763" t="s">
        <v>3371</v>
      </c>
      <c r="L763" t="s">
        <v>7937</v>
      </c>
      <c r="M763" t="s">
        <v>134</v>
      </c>
      <c r="N763" t="s">
        <v>7864</v>
      </c>
      <c r="O763" t="s">
        <v>5055</v>
      </c>
    </row>
    <row r="764" spans="1:15" x14ac:dyDescent="0.45">
      <c r="A764">
        <v>1763</v>
      </c>
      <c r="B764" t="s">
        <v>7938</v>
      </c>
      <c r="C764" t="s">
        <v>7939</v>
      </c>
      <c r="D764" t="s">
        <v>5017</v>
      </c>
      <c r="E764" t="s">
        <v>5026</v>
      </c>
      <c r="F764">
        <v>1</v>
      </c>
      <c r="G764">
        <v>5.0199999999999996</v>
      </c>
      <c r="H764" t="s">
        <v>5051</v>
      </c>
      <c r="J764" t="s">
        <v>2872</v>
      </c>
      <c r="K764" t="s">
        <v>3143</v>
      </c>
      <c r="L764" t="s">
        <v>533</v>
      </c>
      <c r="M764" t="s">
        <v>246</v>
      </c>
      <c r="N764" t="s">
        <v>7940</v>
      </c>
      <c r="O764" t="s">
        <v>5055</v>
      </c>
    </row>
    <row r="765" spans="1:15" x14ac:dyDescent="0.45">
      <c r="A765">
        <v>1764</v>
      </c>
      <c r="B765" t="s">
        <v>5086</v>
      </c>
      <c r="C765" t="s">
        <v>7941</v>
      </c>
      <c r="D765" t="s">
        <v>5017</v>
      </c>
      <c r="E765" t="s">
        <v>5026</v>
      </c>
      <c r="F765">
        <v>1</v>
      </c>
      <c r="G765">
        <v>5.0199999999999996</v>
      </c>
      <c r="H765" t="s">
        <v>5051</v>
      </c>
      <c r="J765" t="s">
        <v>2651</v>
      </c>
      <c r="K765" t="s">
        <v>7810</v>
      </c>
      <c r="L765" t="s">
        <v>5088</v>
      </c>
      <c r="M765" t="s">
        <v>7811</v>
      </c>
      <c r="N765" t="s">
        <v>7394</v>
      </c>
      <c r="O765" t="s">
        <v>5055</v>
      </c>
    </row>
    <row r="766" spans="1:15" x14ac:dyDescent="0.45">
      <c r="A766">
        <v>1765</v>
      </c>
      <c r="B766" t="s">
        <v>7942</v>
      </c>
      <c r="C766" t="s">
        <v>7943</v>
      </c>
      <c r="D766" t="s">
        <v>5017</v>
      </c>
      <c r="E766" t="s">
        <v>5020</v>
      </c>
      <c r="F766">
        <v>1</v>
      </c>
      <c r="G766">
        <v>5.0199999999999996</v>
      </c>
      <c r="H766" t="s">
        <v>5325</v>
      </c>
      <c r="J766" t="s">
        <v>7944</v>
      </c>
      <c r="K766" t="s">
        <v>2922</v>
      </c>
      <c r="L766" t="s">
        <v>7945</v>
      </c>
      <c r="M766" t="s">
        <v>233</v>
      </c>
      <c r="N766" t="s">
        <v>7946</v>
      </c>
      <c r="O766" t="s">
        <v>5055</v>
      </c>
    </row>
    <row r="767" spans="1:15" x14ac:dyDescent="0.45">
      <c r="A767">
        <v>1766</v>
      </c>
      <c r="B767" t="s">
        <v>7947</v>
      </c>
      <c r="C767" t="s">
        <v>7948</v>
      </c>
      <c r="D767" t="s">
        <v>5017</v>
      </c>
      <c r="E767" t="s">
        <v>5020</v>
      </c>
      <c r="F767">
        <v>1</v>
      </c>
      <c r="G767">
        <v>5.0199999999999996</v>
      </c>
      <c r="H767" t="s">
        <v>5325</v>
      </c>
      <c r="J767" t="s">
        <v>3106</v>
      </c>
      <c r="K767" t="s">
        <v>2624</v>
      </c>
      <c r="L767" t="s">
        <v>119</v>
      </c>
      <c r="M767" t="s">
        <v>47</v>
      </c>
      <c r="N767" t="s">
        <v>7949</v>
      </c>
      <c r="O767" t="s">
        <v>5055</v>
      </c>
    </row>
    <row r="768" spans="1:15" x14ac:dyDescent="0.45">
      <c r="A768">
        <v>1767</v>
      </c>
      <c r="B768" t="s">
        <v>7950</v>
      </c>
      <c r="C768" t="s">
        <v>7951</v>
      </c>
      <c r="D768" t="s">
        <v>5017</v>
      </c>
      <c r="E768" t="s">
        <v>5020</v>
      </c>
      <c r="F768">
        <v>1</v>
      </c>
      <c r="G768">
        <v>5.0199999999999996</v>
      </c>
      <c r="H768" t="s">
        <v>5325</v>
      </c>
      <c r="J768" t="s">
        <v>7952</v>
      </c>
      <c r="K768" t="s">
        <v>4909</v>
      </c>
      <c r="L768" t="s">
        <v>7953</v>
      </c>
      <c r="M768" t="s">
        <v>3922</v>
      </c>
      <c r="N768" t="s">
        <v>7759</v>
      </c>
      <c r="O768" t="s">
        <v>5055</v>
      </c>
    </row>
    <row r="769" spans="1:15" x14ac:dyDescent="0.45">
      <c r="A769">
        <v>1768</v>
      </c>
      <c r="B769" t="s">
        <v>7696</v>
      </c>
      <c r="C769" t="s">
        <v>7954</v>
      </c>
      <c r="D769" t="s">
        <v>5017</v>
      </c>
      <c r="E769" t="s">
        <v>5020</v>
      </c>
      <c r="F769">
        <v>1</v>
      </c>
      <c r="G769">
        <v>5.0199999999999996</v>
      </c>
      <c r="H769" t="s">
        <v>5325</v>
      </c>
      <c r="J769" t="s">
        <v>3501</v>
      </c>
      <c r="K769" t="s">
        <v>2742</v>
      </c>
      <c r="L769" t="s">
        <v>382</v>
      </c>
      <c r="M769" t="s">
        <v>178</v>
      </c>
      <c r="N769" t="s">
        <v>7940</v>
      </c>
      <c r="O769" t="s">
        <v>5055</v>
      </c>
    </row>
    <row r="770" spans="1:15" x14ac:dyDescent="0.45">
      <c r="A770">
        <v>1769</v>
      </c>
      <c r="B770" t="s">
        <v>5101</v>
      </c>
      <c r="C770" t="s">
        <v>7955</v>
      </c>
      <c r="D770" t="s">
        <v>5017</v>
      </c>
      <c r="E770" t="s">
        <v>5020</v>
      </c>
      <c r="F770">
        <v>1</v>
      </c>
      <c r="G770">
        <v>5.0199999999999996</v>
      </c>
      <c r="H770" t="s">
        <v>5325</v>
      </c>
      <c r="J770" t="s">
        <v>3130</v>
      </c>
      <c r="K770" t="s">
        <v>7956</v>
      </c>
      <c r="L770" t="s">
        <v>147</v>
      </c>
      <c r="M770" t="s">
        <v>7957</v>
      </c>
      <c r="N770" t="s">
        <v>7958</v>
      </c>
      <c r="O770" t="s">
        <v>5055</v>
      </c>
    </row>
    <row r="771" spans="1:15" x14ac:dyDescent="0.45">
      <c r="A771">
        <v>1770</v>
      </c>
      <c r="B771" t="s">
        <v>7959</v>
      </c>
      <c r="C771" t="s">
        <v>7960</v>
      </c>
      <c r="D771" t="s">
        <v>5017</v>
      </c>
      <c r="E771" t="s">
        <v>5020</v>
      </c>
      <c r="F771">
        <v>1</v>
      </c>
      <c r="G771">
        <v>5.0199999999999996</v>
      </c>
      <c r="H771" t="s">
        <v>5325</v>
      </c>
      <c r="J771" t="s">
        <v>7961</v>
      </c>
      <c r="K771" t="s">
        <v>2768</v>
      </c>
      <c r="L771" t="s">
        <v>7962</v>
      </c>
      <c r="M771" t="s">
        <v>7963</v>
      </c>
      <c r="N771" t="s">
        <v>7551</v>
      </c>
      <c r="O771" t="s">
        <v>5055</v>
      </c>
    </row>
    <row r="772" spans="1:15" x14ac:dyDescent="0.45">
      <c r="A772">
        <v>1771</v>
      </c>
      <c r="B772" t="s">
        <v>5323</v>
      </c>
      <c r="C772" t="s">
        <v>5324</v>
      </c>
      <c r="D772" t="s">
        <v>5017</v>
      </c>
      <c r="E772" t="s">
        <v>5038</v>
      </c>
      <c r="F772">
        <v>3</v>
      </c>
      <c r="G772">
        <v>5.03</v>
      </c>
      <c r="H772" t="s">
        <v>7964</v>
      </c>
      <c r="I772">
        <v>1060</v>
      </c>
      <c r="J772" t="s">
        <v>2870</v>
      </c>
      <c r="K772" t="s">
        <v>2957</v>
      </c>
      <c r="L772" t="s">
        <v>84</v>
      </c>
      <c r="M772" t="s">
        <v>61</v>
      </c>
      <c r="N772" t="s">
        <v>5326</v>
      </c>
      <c r="O772" t="s">
        <v>5055</v>
      </c>
    </row>
    <row r="773" spans="1:15" x14ac:dyDescent="0.45">
      <c r="A773">
        <v>1772</v>
      </c>
      <c r="B773" t="s">
        <v>7965</v>
      </c>
      <c r="C773" t="s">
        <v>7966</v>
      </c>
      <c r="D773" t="s">
        <v>5017</v>
      </c>
      <c r="E773" t="s">
        <v>5032</v>
      </c>
      <c r="F773">
        <v>2</v>
      </c>
      <c r="G773">
        <v>5.03</v>
      </c>
      <c r="H773" t="s">
        <v>5051</v>
      </c>
      <c r="J773" t="s">
        <v>2952</v>
      </c>
      <c r="K773" t="s">
        <v>2686</v>
      </c>
      <c r="L773" t="s">
        <v>7967</v>
      </c>
      <c r="M773" t="s">
        <v>50</v>
      </c>
      <c r="N773" t="s">
        <v>7968</v>
      </c>
      <c r="O773" t="s">
        <v>5055</v>
      </c>
    </row>
    <row r="774" spans="1:15" x14ac:dyDescent="0.45">
      <c r="A774">
        <v>1773</v>
      </c>
      <c r="B774" t="s">
        <v>5732</v>
      </c>
      <c r="C774" t="s">
        <v>7969</v>
      </c>
      <c r="D774" t="s">
        <v>5017</v>
      </c>
      <c r="E774" t="s">
        <v>5032</v>
      </c>
      <c r="F774">
        <v>2</v>
      </c>
      <c r="G774">
        <v>5.03</v>
      </c>
      <c r="H774" t="s">
        <v>5051</v>
      </c>
      <c r="J774" t="s">
        <v>2700</v>
      </c>
      <c r="K774" t="s">
        <v>2914</v>
      </c>
      <c r="L774" t="s">
        <v>46</v>
      </c>
      <c r="M774" t="s">
        <v>66</v>
      </c>
      <c r="N774" t="s">
        <v>7173</v>
      </c>
      <c r="O774" t="s">
        <v>5055</v>
      </c>
    </row>
    <row r="775" spans="1:15" x14ac:dyDescent="0.45">
      <c r="A775">
        <v>1774</v>
      </c>
      <c r="B775" t="s">
        <v>7970</v>
      </c>
      <c r="C775" t="s">
        <v>7971</v>
      </c>
      <c r="D775" t="s">
        <v>5017</v>
      </c>
      <c r="E775" t="s">
        <v>5032</v>
      </c>
      <c r="F775">
        <v>1</v>
      </c>
      <c r="G775">
        <v>5.03</v>
      </c>
      <c r="H775" t="s">
        <v>5051</v>
      </c>
      <c r="J775" t="s">
        <v>3220</v>
      </c>
      <c r="K775" t="s">
        <v>2893</v>
      </c>
      <c r="L775" t="s">
        <v>239</v>
      </c>
      <c r="M775" t="s">
        <v>429</v>
      </c>
      <c r="N775" t="s">
        <v>7972</v>
      </c>
      <c r="O775" t="s">
        <v>5055</v>
      </c>
    </row>
    <row r="776" spans="1:15" x14ac:dyDescent="0.45">
      <c r="A776">
        <v>1775</v>
      </c>
      <c r="B776" t="s">
        <v>7973</v>
      </c>
      <c r="C776" t="s">
        <v>7974</v>
      </c>
      <c r="D776" t="s">
        <v>5017</v>
      </c>
      <c r="E776" t="s">
        <v>5032</v>
      </c>
      <c r="F776">
        <v>1</v>
      </c>
      <c r="G776">
        <v>5.03</v>
      </c>
      <c r="H776" t="s">
        <v>5051</v>
      </c>
      <c r="J776" t="s">
        <v>3033</v>
      </c>
      <c r="K776" t="s">
        <v>2806</v>
      </c>
      <c r="L776" t="s">
        <v>877</v>
      </c>
      <c r="M776" t="s">
        <v>462</v>
      </c>
      <c r="N776" t="s">
        <v>7975</v>
      </c>
      <c r="O776" t="s">
        <v>5055</v>
      </c>
    </row>
    <row r="777" spans="1:15" x14ac:dyDescent="0.45">
      <c r="A777">
        <v>1776</v>
      </c>
      <c r="B777" t="s">
        <v>6928</v>
      </c>
      <c r="C777" t="s">
        <v>7976</v>
      </c>
      <c r="D777" t="s">
        <v>5017</v>
      </c>
      <c r="E777" t="s">
        <v>5032</v>
      </c>
      <c r="F777">
        <v>1</v>
      </c>
      <c r="G777">
        <v>5.03</v>
      </c>
      <c r="H777" t="s">
        <v>5325</v>
      </c>
      <c r="J777" t="s">
        <v>5986</v>
      </c>
      <c r="K777" t="s">
        <v>7977</v>
      </c>
      <c r="L777" t="s">
        <v>6931</v>
      </c>
      <c r="M777" t="s">
        <v>7978</v>
      </c>
      <c r="N777" t="s">
        <v>7759</v>
      </c>
      <c r="O777" t="s">
        <v>5055</v>
      </c>
    </row>
    <row r="778" spans="1:15" x14ac:dyDescent="0.45">
      <c r="A778">
        <v>1777</v>
      </c>
      <c r="B778" t="s">
        <v>7979</v>
      </c>
      <c r="C778" t="s">
        <v>7980</v>
      </c>
      <c r="D778" t="s">
        <v>5017</v>
      </c>
      <c r="E778" t="s">
        <v>5032</v>
      </c>
      <c r="F778">
        <v>1</v>
      </c>
      <c r="G778">
        <v>5.03</v>
      </c>
      <c r="H778" t="s">
        <v>5325</v>
      </c>
      <c r="J778" t="s">
        <v>3315</v>
      </c>
      <c r="K778" t="s">
        <v>5278</v>
      </c>
      <c r="L778" t="s">
        <v>1039</v>
      </c>
      <c r="M778" t="s">
        <v>5280</v>
      </c>
      <c r="N778" t="s">
        <v>7524</v>
      </c>
      <c r="O778" t="s">
        <v>5055</v>
      </c>
    </row>
    <row r="779" spans="1:15" x14ac:dyDescent="0.45">
      <c r="A779">
        <v>1778</v>
      </c>
      <c r="B779" t="s">
        <v>7981</v>
      </c>
      <c r="C779" t="s">
        <v>7982</v>
      </c>
      <c r="D779" t="s">
        <v>5017</v>
      </c>
      <c r="E779" t="s">
        <v>5032</v>
      </c>
      <c r="F779">
        <v>1</v>
      </c>
      <c r="G779">
        <v>5.03</v>
      </c>
      <c r="H779" t="s">
        <v>5051</v>
      </c>
      <c r="J779" t="s">
        <v>3461</v>
      </c>
      <c r="K779" t="s">
        <v>7347</v>
      </c>
      <c r="L779" t="s">
        <v>7983</v>
      </c>
      <c r="M779" t="s">
        <v>7349</v>
      </c>
      <c r="N779" t="s">
        <v>7984</v>
      </c>
      <c r="O779" t="s">
        <v>5055</v>
      </c>
    </row>
    <row r="780" spans="1:15" x14ac:dyDescent="0.45">
      <c r="A780">
        <v>1779</v>
      </c>
      <c r="B780" t="s">
        <v>5933</v>
      </c>
      <c r="C780" t="s">
        <v>7985</v>
      </c>
      <c r="D780" t="s">
        <v>5017</v>
      </c>
      <c r="E780" t="s">
        <v>5032</v>
      </c>
      <c r="F780">
        <v>1</v>
      </c>
      <c r="G780">
        <v>5.03</v>
      </c>
      <c r="H780" t="s">
        <v>5051</v>
      </c>
      <c r="J780" t="s">
        <v>2830</v>
      </c>
      <c r="K780" t="s">
        <v>2961</v>
      </c>
      <c r="L780" t="s">
        <v>767</v>
      </c>
      <c r="M780" t="s">
        <v>102</v>
      </c>
      <c r="N780" t="s">
        <v>7986</v>
      </c>
      <c r="O780" t="s">
        <v>5055</v>
      </c>
    </row>
    <row r="781" spans="1:15" x14ac:dyDescent="0.45">
      <c r="A781">
        <v>1780</v>
      </c>
      <c r="B781" t="s">
        <v>6630</v>
      </c>
      <c r="C781" t="s">
        <v>7987</v>
      </c>
      <c r="D781" t="s">
        <v>5017</v>
      </c>
      <c r="E781" t="s">
        <v>607</v>
      </c>
      <c r="F781">
        <v>1</v>
      </c>
      <c r="G781">
        <v>5.03</v>
      </c>
      <c r="H781" t="s">
        <v>5051</v>
      </c>
      <c r="J781" t="s">
        <v>2728</v>
      </c>
      <c r="K781" t="s">
        <v>2888</v>
      </c>
      <c r="L781" t="s">
        <v>216</v>
      </c>
      <c r="M781" t="s">
        <v>511</v>
      </c>
      <c r="N781" t="s">
        <v>7759</v>
      </c>
      <c r="O781" t="s">
        <v>5055</v>
      </c>
    </row>
    <row r="782" spans="1:15" x14ac:dyDescent="0.45">
      <c r="A782">
        <v>1781</v>
      </c>
      <c r="B782" t="s">
        <v>7988</v>
      </c>
      <c r="C782" t="s">
        <v>7989</v>
      </c>
      <c r="D782" t="s">
        <v>5017</v>
      </c>
      <c r="E782" t="s">
        <v>607</v>
      </c>
      <c r="F782">
        <v>1</v>
      </c>
      <c r="G782">
        <v>5.03</v>
      </c>
      <c r="H782" t="s">
        <v>5051</v>
      </c>
      <c r="J782" t="s">
        <v>7990</v>
      </c>
      <c r="K782" t="s">
        <v>2934</v>
      </c>
      <c r="L782" t="s">
        <v>7991</v>
      </c>
      <c r="M782" t="s">
        <v>470</v>
      </c>
      <c r="N782" t="s">
        <v>7654</v>
      </c>
      <c r="O782" t="s">
        <v>5055</v>
      </c>
    </row>
    <row r="783" spans="1:15" x14ac:dyDescent="0.45">
      <c r="A783">
        <v>1782</v>
      </c>
      <c r="B783" t="s">
        <v>7992</v>
      </c>
      <c r="C783" t="s">
        <v>7993</v>
      </c>
      <c r="D783" t="s">
        <v>5017</v>
      </c>
      <c r="E783" t="s">
        <v>607</v>
      </c>
      <c r="F783">
        <v>1</v>
      </c>
      <c r="G783">
        <v>5.03</v>
      </c>
      <c r="H783" t="s">
        <v>5051</v>
      </c>
      <c r="J783" t="s">
        <v>7994</v>
      </c>
      <c r="K783" t="s">
        <v>7995</v>
      </c>
      <c r="L783" t="s">
        <v>7996</v>
      </c>
      <c r="M783" t="s">
        <v>7997</v>
      </c>
      <c r="N783" t="s">
        <v>7473</v>
      </c>
      <c r="O783" t="s">
        <v>5055</v>
      </c>
    </row>
    <row r="784" spans="1:15" x14ac:dyDescent="0.45">
      <c r="A784">
        <v>1783</v>
      </c>
      <c r="B784" t="s">
        <v>7998</v>
      </c>
      <c r="C784" t="s">
        <v>7999</v>
      </c>
      <c r="D784" t="s">
        <v>5017</v>
      </c>
      <c r="E784" t="s">
        <v>607</v>
      </c>
      <c r="F784">
        <v>1</v>
      </c>
      <c r="G784">
        <v>5.03</v>
      </c>
      <c r="H784" t="s">
        <v>5051</v>
      </c>
      <c r="J784" t="s">
        <v>8000</v>
      </c>
      <c r="K784" t="s">
        <v>3139</v>
      </c>
      <c r="L784" t="s">
        <v>8001</v>
      </c>
      <c r="M784" t="s">
        <v>53</v>
      </c>
      <c r="N784" t="s">
        <v>8002</v>
      </c>
      <c r="O784" t="s">
        <v>5055</v>
      </c>
    </row>
    <row r="785" spans="1:15" x14ac:dyDescent="0.45">
      <c r="A785">
        <v>1784</v>
      </c>
      <c r="B785" t="s">
        <v>8003</v>
      </c>
      <c r="C785" t="s">
        <v>8004</v>
      </c>
      <c r="D785" t="s">
        <v>5017</v>
      </c>
      <c r="E785" t="s">
        <v>607</v>
      </c>
      <c r="F785">
        <v>1</v>
      </c>
      <c r="G785">
        <v>5.03</v>
      </c>
      <c r="H785" t="s">
        <v>5051</v>
      </c>
      <c r="J785" t="s">
        <v>8005</v>
      </c>
      <c r="K785" t="s">
        <v>6727</v>
      </c>
      <c r="L785" t="s">
        <v>8006</v>
      </c>
      <c r="M785" t="s">
        <v>6729</v>
      </c>
      <c r="N785" t="s">
        <v>7681</v>
      </c>
      <c r="O785" t="s">
        <v>5055</v>
      </c>
    </row>
    <row r="786" spans="1:15" x14ac:dyDescent="0.45">
      <c r="A786">
        <v>1785</v>
      </c>
      <c r="B786" t="s">
        <v>6672</v>
      </c>
      <c r="C786" t="s">
        <v>8007</v>
      </c>
      <c r="D786" t="s">
        <v>5017</v>
      </c>
      <c r="E786" t="s">
        <v>607</v>
      </c>
      <c r="F786">
        <v>1</v>
      </c>
      <c r="G786">
        <v>5.03</v>
      </c>
      <c r="H786" t="s">
        <v>5051</v>
      </c>
      <c r="J786" t="s">
        <v>3130</v>
      </c>
      <c r="K786" t="s">
        <v>2693</v>
      </c>
      <c r="L786" t="s">
        <v>147</v>
      </c>
      <c r="M786" t="s">
        <v>228</v>
      </c>
      <c r="N786" t="s">
        <v>8008</v>
      </c>
      <c r="O786" t="s">
        <v>5055</v>
      </c>
    </row>
    <row r="787" spans="1:15" x14ac:dyDescent="0.45">
      <c r="A787">
        <v>1786</v>
      </c>
      <c r="B787" t="s">
        <v>8009</v>
      </c>
      <c r="C787" t="s">
        <v>8010</v>
      </c>
      <c r="D787" t="s">
        <v>5017</v>
      </c>
      <c r="E787" t="s">
        <v>607</v>
      </c>
      <c r="F787">
        <v>1</v>
      </c>
      <c r="G787">
        <v>5.03</v>
      </c>
      <c r="H787" t="s">
        <v>5051</v>
      </c>
      <c r="J787" t="s">
        <v>8011</v>
      </c>
      <c r="K787" t="s">
        <v>3562</v>
      </c>
      <c r="L787" t="s">
        <v>8012</v>
      </c>
      <c r="M787" t="s">
        <v>423</v>
      </c>
      <c r="N787" t="s">
        <v>7837</v>
      </c>
      <c r="O787" t="s">
        <v>5055</v>
      </c>
    </row>
    <row r="788" spans="1:15" x14ac:dyDescent="0.45">
      <c r="A788">
        <v>1787</v>
      </c>
      <c r="B788" t="s">
        <v>8013</v>
      </c>
      <c r="C788" t="s">
        <v>8014</v>
      </c>
      <c r="D788" t="s">
        <v>5017</v>
      </c>
      <c r="E788" t="s">
        <v>607</v>
      </c>
      <c r="F788">
        <v>1</v>
      </c>
      <c r="G788">
        <v>5.03</v>
      </c>
      <c r="H788" t="s">
        <v>5051</v>
      </c>
      <c r="J788" t="s">
        <v>2679</v>
      </c>
      <c r="K788" t="s">
        <v>3444</v>
      </c>
      <c r="L788" t="s">
        <v>8015</v>
      </c>
      <c r="M788" t="s">
        <v>8016</v>
      </c>
      <c r="N788" t="s">
        <v>8017</v>
      </c>
      <c r="O788" t="s">
        <v>5055</v>
      </c>
    </row>
    <row r="789" spans="1:15" x14ac:dyDescent="0.45">
      <c r="A789">
        <v>1788</v>
      </c>
      <c r="B789" t="s">
        <v>8018</v>
      </c>
      <c r="C789" t="s">
        <v>8019</v>
      </c>
      <c r="D789" t="s">
        <v>5017</v>
      </c>
      <c r="E789" t="s">
        <v>607</v>
      </c>
      <c r="F789">
        <v>1</v>
      </c>
      <c r="G789">
        <v>5.03</v>
      </c>
      <c r="H789" t="s">
        <v>5051</v>
      </c>
      <c r="J789" t="s">
        <v>7294</v>
      </c>
      <c r="K789" t="s">
        <v>3534</v>
      </c>
      <c r="L789" t="s">
        <v>7295</v>
      </c>
      <c r="M789" t="s">
        <v>8020</v>
      </c>
      <c r="N789" t="s">
        <v>8021</v>
      </c>
      <c r="O789" t="s">
        <v>5055</v>
      </c>
    </row>
    <row r="790" spans="1:15" x14ac:dyDescent="0.45">
      <c r="A790">
        <v>1789</v>
      </c>
      <c r="B790" t="s">
        <v>8022</v>
      </c>
      <c r="C790" t="s">
        <v>8023</v>
      </c>
      <c r="D790" t="s">
        <v>5017</v>
      </c>
      <c r="E790" t="s">
        <v>607</v>
      </c>
      <c r="F790">
        <v>1</v>
      </c>
      <c r="G790">
        <v>5.03</v>
      </c>
      <c r="H790" t="s">
        <v>5051</v>
      </c>
      <c r="J790" t="s">
        <v>8024</v>
      </c>
      <c r="K790" t="s">
        <v>8025</v>
      </c>
      <c r="L790" t="s">
        <v>8026</v>
      </c>
      <c r="M790" t="s">
        <v>8027</v>
      </c>
      <c r="N790" t="s">
        <v>8028</v>
      </c>
      <c r="O790" t="s">
        <v>5055</v>
      </c>
    </row>
    <row r="791" spans="1:15" x14ac:dyDescent="0.45">
      <c r="A791">
        <v>1790</v>
      </c>
      <c r="B791" t="s">
        <v>6300</v>
      </c>
      <c r="C791" t="s">
        <v>8029</v>
      </c>
      <c r="D791" t="s">
        <v>5017</v>
      </c>
      <c r="E791" t="s">
        <v>5044</v>
      </c>
      <c r="F791">
        <v>3</v>
      </c>
      <c r="G791">
        <v>5.05</v>
      </c>
      <c r="H791" t="s">
        <v>5051</v>
      </c>
      <c r="J791" t="s">
        <v>3151</v>
      </c>
      <c r="K791" t="s">
        <v>2857</v>
      </c>
      <c r="L791" t="s">
        <v>41</v>
      </c>
      <c r="M791" t="s">
        <v>8030</v>
      </c>
      <c r="N791" t="s">
        <v>5234</v>
      </c>
      <c r="O791" t="s">
        <v>5055</v>
      </c>
    </row>
    <row r="792" spans="1:15" x14ac:dyDescent="0.45">
      <c r="A792">
        <v>1791</v>
      </c>
      <c r="B792" t="s">
        <v>8031</v>
      </c>
      <c r="C792" t="s">
        <v>8032</v>
      </c>
      <c r="D792" t="s">
        <v>5017</v>
      </c>
      <c r="E792" t="s">
        <v>5028</v>
      </c>
      <c r="F792">
        <v>2</v>
      </c>
      <c r="G792">
        <v>5.0599999999999996</v>
      </c>
      <c r="H792" t="s">
        <v>5325</v>
      </c>
      <c r="J792" t="s">
        <v>8033</v>
      </c>
      <c r="K792" t="s">
        <v>8034</v>
      </c>
      <c r="L792" t="s">
        <v>8035</v>
      </c>
      <c r="M792" t="s">
        <v>8036</v>
      </c>
      <c r="N792" t="s">
        <v>6286</v>
      </c>
      <c r="O792" t="s">
        <v>5055</v>
      </c>
    </row>
    <row r="793" spans="1:15" x14ac:dyDescent="0.45">
      <c r="A793">
        <v>1792</v>
      </c>
      <c r="B793" t="s">
        <v>8037</v>
      </c>
      <c r="C793" t="s">
        <v>8038</v>
      </c>
      <c r="D793" t="s">
        <v>5017</v>
      </c>
      <c r="E793" t="s">
        <v>5028</v>
      </c>
      <c r="F793">
        <v>2</v>
      </c>
      <c r="G793">
        <v>5.0599999999999996</v>
      </c>
      <c r="H793" t="s">
        <v>5325</v>
      </c>
      <c r="J793" t="s">
        <v>3177</v>
      </c>
      <c r="K793" t="s">
        <v>2630</v>
      </c>
      <c r="L793" t="s">
        <v>8039</v>
      </c>
      <c r="M793" t="s">
        <v>129</v>
      </c>
      <c r="N793" t="s">
        <v>8040</v>
      </c>
      <c r="O793" t="s">
        <v>5055</v>
      </c>
    </row>
    <row r="794" spans="1:15" x14ac:dyDescent="0.45">
      <c r="A794">
        <v>1793</v>
      </c>
      <c r="B794" t="s">
        <v>6235</v>
      </c>
      <c r="C794" t="s">
        <v>8041</v>
      </c>
      <c r="D794" t="s">
        <v>5017</v>
      </c>
      <c r="E794" t="s">
        <v>5028</v>
      </c>
      <c r="F794">
        <v>1</v>
      </c>
      <c r="G794">
        <v>5.0599999999999996</v>
      </c>
      <c r="H794" t="s">
        <v>5325</v>
      </c>
      <c r="J794" t="s">
        <v>3243</v>
      </c>
      <c r="K794" t="s">
        <v>2630</v>
      </c>
      <c r="L794" t="s">
        <v>160</v>
      </c>
      <c r="M794" t="s">
        <v>129</v>
      </c>
      <c r="N794" t="s">
        <v>7840</v>
      </c>
      <c r="O794" t="s">
        <v>5055</v>
      </c>
    </row>
    <row r="795" spans="1:15" x14ac:dyDescent="0.45">
      <c r="A795">
        <v>1794</v>
      </c>
      <c r="B795" t="s">
        <v>5282</v>
      </c>
      <c r="C795" t="s">
        <v>6351</v>
      </c>
      <c r="D795" t="s">
        <v>5017</v>
      </c>
      <c r="E795" t="s">
        <v>5028</v>
      </c>
      <c r="F795">
        <v>1</v>
      </c>
      <c r="G795">
        <v>5.0599999999999996</v>
      </c>
      <c r="H795" t="s">
        <v>5325</v>
      </c>
      <c r="J795" t="s">
        <v>3060</v>
      </c>
      <c r="K795" t="s">
        <v>6352</v>
      </c>
      <c r="L795" t="s">
        <v>236</v>
      </c>
      <c r="M795" t="s">
        <v>8042</v>
      </c>
      <c r="N795" t="s">
        <v>7946</v>
      </c>
      <c r="O795" t="s">
        <v>5055</v>
      </c>
    </row>
    <row r="796" spans="1:15" x14ac:dyDescent="0.45">
      <c r="A796">
        <v>1795</v>
      </c>
      <c r="B796" t="s">
        <v>8043</v>
      </c>
      <c r="C796" t="s">
        <v>8044</v>
      </c>
      <c r="D796" t="s">
        <v>5017</v>
      </c>
      <c r="E796" t="s">
        <v>5028</v>
      </c>
      <c r="F796">
        <v>1</v>
      </c>
      <c r="G796">
        <v>5.0599999999999996</v>
      </c>
      <c r="H796" t="s">
        <v>5325</v>
      </c>
      <c r="J796" t="s">
        <v>8045</v>
      </c>
      <c r="K796" t="s">
        <v>2869</v>
      </c>
      <c r="L796" t="s">
        <v>8046</v>
      </c>
      <c r="M796" t="s">
        <v>8047</v>
      </c>
      <c r="N796" t="s">
        <v>8048</v>
      </c>
      <c r="O796" t="s">
        <v>5055</v>
      </c>
    </row>
    <row r="797" spans="1:15" x14ac:dyDescent="0.45">
      <c r="A797">
        <v>1796</v>
      </c>
      <c r="B797" t="s">
        <v>8049</v>
      </c>
      <c r="C797" t="s">
        <v>8050</v>
      </c>
      <c r="D797" t="s">
        <v>5017</v>
      </c>
      <c r="E797" t="s">
        <v>5028</v>
      </c>
      <c r="F797">
        <v>1</v>
      </c>
      <c r="G797">
        <v>5.0599999999999996</v>
      </c>
      <c r="H797" t="s">
        <v>5325</v>
      </c>
      <c r="J797" t="s">
        <v>8051</v>
      </c>
      <c r="K797" t="s">
        <v>8052</v>
      </c>
      <c r="L797" t="s">
        <v>8053</v>
      </c>
      <c r="M797" t="s">
        <v>8054</v>
      </c>
      <c r="N797" t="s">
        <v>7750</v>
      </c>
      <c r="O797" t="s">
        <v>5055</v>
      </c>
    </row>
    <row r="798" spans="1:15" x14ac:dyDescent="0.45">
      <c r="A798">
        <v>1797</v>
      </c>
      <c r="B798" t="s">
        <v>6372</v>
      </c>
      <c r="C798" t="s">
        <v>8055</v>
      </c>
      <c r="D798" t="s">
        <v>5017</v>
      </c>
      <c r="E798" t="s">
        <v>5028</v>
      </c>
      <c r="F798">
        <v>1</v>
      </c>
      <c r="G798">
        <v>5.0599999999999996</v>
      </c>
      <c r="H798" t="s">
        <v>5325</v>
      </c>
      <c r="J798" t="s">
        <v>4636</v>
      </c>
      <c r="K798" t="s">
        <v>3029</v>
      </c>
      <c r="L798" t="s">
        <v>6374</v>
      </c>
      <c r="M798" t="s">
        <v>62</v>
      </c>
      <c r="N798" t="s">
        <v>8056</v>
      </c>
      <c r="O798" t="s">
        <v>5055</v>
      </c>
    </row>
    <row r="799" spans="1:15" x14ac:dyDescent="0.45">
      <c r="A799">
        <v>1798</v>
      </c>
      <c r="B799" t="s">
        <v>7460</v>
      </c>
      <c r="C799" t="s">
        <v>8057</v>
      </c>
      <c r="D799" t="s">
        <v>5017</v>
      </c>
      <c r="E799" t="s">
        <v>5028</v>
      </c>
      <c r="F799">
        <v>1</v>
      </c>
      <c r="G799">
        <v>5.0599999999999996</v>
      </c>
      <c r="H799" t="s">
        <v>5325</v>
      </c>
      <c r="J799" t="s">
        <v>2766</v>
      </c>
      <c r="K799" t="s">
        <v>8058</v>
      </c>
      <c r="L799" t="s">
        <v>240</v>
      </c>
      <c r="M799" t="s">
        <v>8059</v>
      </c>
      <c r="N799" t="s">
        <v>8060</v>
      </c>
      <c r="O799" t="s">
        <v>5055</v>
      </c>
    </row>
    <row r="800" spans="1:15" x14ac:dyDescent="0.45">
      <c r="A800">
        <v>1799</v>
      </c>
      <c r="B800" t="s">
        <v>5164</v>
      </c>
      <c r="C800" t="s">
        <v>8061</v>
      </c>
      <c r="D800" t="s">
        <v>5017</v>
      </c>
      <c r="E800" t="s">
        <v>5028</v>
      </c>
      <c r="F800">
        <v>1</v>
      </c>
      <c r="G800">
        <v>5.0599999999999996</v>
      </c>
      <c r="H800" t="s">
        <v>5325</v>
      </c>
      <c r="J800" t="s">
        <v>2717</v>
      </c>
      <c r="K800" t="s">
        <v>2918</v>
      </c>
      <c r="L800" t="s">
        <v>54</v>
      </c>
      <c r="M800" t="s">
        <v>57</v>
      </c>
      <c r="N800" t="s">
        <v>8062</v>
      </c>
      <c r="O800" t="s">
        <v>5055</v>
      </c>
    </row>
    <row r="801" spans="1:15" x14ac:dyDescent="0.45">
      <c r="A801">
        <v>1800</v>
      </c>
      <c r="B801" t="s">
        <v>5016</v>
      </c>
      <c r="C801" t="s">
        <v>8063</v>
      </c>
      <c r="D801" t="s">
        <v>5017</v>
      </c>
      <c r="E801" t="s">
        <v>5028</v>
      </c>
      <c r="F801">
        <v>1</v>
      </c>
      <c r="G801">
        <v>5.0599999999999996</v>
      </c>
      <c r="H801" t="s">
        <v>5325</v>
      </c>
      <c r="J801" t="s">
        <v>8064</v>
      </c>
      <c r="K801" t="s">
        <v>2658</v>
      </c>
      <c r="L801" t="s">
        <v>8065</v>
      </c>
      <c r="M801" t="s">
        <v>5119</v>
      </c>
      <c r="N801" t="s">
        <v>8066</v>
      </c>
      <c r="O801" t="s">
        <v>5055</v>
      </c>
    </row>
    <row r="802" spans="1:15" x14ac:dyDescent="0.45">
      <c r="A802">
        <v>1801</v>
      </c>
      <c r="B802" t="s">
        <v>8067</v>
      </c>
      <c r="C802" t="s">
        <v>5018</v>
      </c>
      <c r="D802" t="s">
        <v>5017</v>
      </c>
      <c r="E802" t="s">
        <v>5028</v>
      </c>
      <c r="F802">
        <v>1</v>
      </c>
      <c r="G802">
        <v>5.0599999999999996</v>
      </c>
      <c r="H802" t="s">
        <v>5325</v>
      </c>
      <c r="J802" t="s">
        <v>3421</v>
      </c>
      <c r="K802" t="s">
        <v>3071</v>
      </c>
      <c r="L802" t="s">
        <v>93</v>
      </c>
      <c r="M802" t="s">
        <v>70</v>
      </c>
      <c r="N802" t="s">
        <v>8068</v>
      </c>
      <c r="O802" t="s">
        <v>5055</v>
      </c>
    </row>
    <row r="803" spans="1:15" x14ac:dyDescent="0.45">
      <c r="A803">
        <v>1802</v>
      </c>
      <c r="B803" t="s">
        <v>6311</v>
      </c>
      <c r="C803" t="s">
        <v>8069</v>
      </c>
      <c r="D803" t="s">
        <v>5017</v>
      </c>
      <c r="E803" t="s">
        <v>5025</v>
      </c>
      <c r="F803">
        <v>1</v>
      </c>
      <c r="G803">
        <v>5.16</v>
      </c>
      <c r="H803" t="s">
        <v>5051</v>
      </c>
      <c r="J803" t="s">
        <v>2671</v>
      </c>
      <c r="K803" t="s">
        <v>2798</v>
      </c>
      <c r="L803" t="s">
        <v>468</v>
      </c>
      <c r="M803" t="s">
        <v>40</v>
      </c>
      <c r="N803" t="s">
        <v>8070</v>
      </c>
      <c r="O803" t="s">
        <v>5055</v>
      </c>
    </row>
    <row r="804" spans="1:15" x14ac:dyDescent="0.45">
      <c r="A804">
        <v>1803</v>
      </c>
      <c r="B804" t="s">
        <v>8071</v>
      </c>
      <c r="C804" t="s">
        <v>8072</v>
      </c>
      <c r="D804" t="s">
        <v>5017</v>
      </c>
      <c r="E804" t="s">
        <v>607</v>
      </c>
      <c r="F804">
        <v>1</v>
      </c>
      <c r="G804">
        <v>5.17</v>
      </c>
      <c r="H804" t="s">
        <v>5051</v>
      </c>
      <c r="J804" t="s">
        <v>3108</v>
      </c>
      <c r="K804" t="s">
        <v>8073</v>
      </c>
      <c r="L804" t="s">
        <v>8074</v>
      </c>
      <c r="M804" t="s">
        <v>8075</v>
      </c>
      <c r="N804" t="s">
        <v>7926</v>
      </c>
      <c r="O804" t="s">
        <v>5055</v>
      </c>
    </row>
    <row r="805" spans="1:15" x14ac:dyDescent="0.45">
      <c r="A805">
        <v>1804</v>
      </c>
      <c r="B805" t="s">
        <v>6908</v>
      </c>
      <c r="C805" t="s">
        <v>8076</v>
      </c>
      <c r="D805" t="s">
        <v>5017</v>
      </c>
      <c r="E805" t="s">
        <v>5042</v>
      </c>
      <c r="F805">
        <v>1</v>
      </c>
      <c r="G805">
        <v>5.18</v>
      </c>
      <c r="H805" t="s">
        <v>5051</v>
      </c>
      <c r="J805" t="s">
        <v>6910</v>
      </c>
      <c r="K805" t="s">
        <v>2652</v>
      </c>
      <c r="L805" t="s">
        <v>6911</v>
      </c>
      <c r="M805" t="s">
        <v>155</v>
      </c>
      <c r="N805" t="s">
        <v>8077</v>
      </c>
      <c r="O805" t="s">
        <v>5055</v>
      </c>
    </row>
    <row r="806" spans="1:15" x14ac:dyDescent="0.45">
      <c r="A806">
        <v>1805</v>
      </c>
      <c r="B806" t="s">
        <v>5582</v>
      </c>
      <c r="C806" t="s">
        <v>8078</v>
      </c>
      <c r="D806" t="s">
        <v>5017</v>
      </c>
      <c r="E806" t="s">
        <v>5042</v>
      </c>
      <c r="F806">
        <v>1</v>
      </c>
      <c r="G806">
        <v>5.18</v>
      </c>
      <c r="H806" t="s">
        <v>5051</v>
      </c>
      <c r="J806" t="s">
        <v>2661</v>
      </c>
      <c r="K806" t="s">
        <v>2655</v>
      </c>
      <c r="L806" t="s">
        <v>5361</v>
      </c>
      <c r="M806" t="s">
        <v>8079</v>
      </c>
      <c r="N806" t="s">
        <v>7398</v>
      </c>
      <c r="O806" t="s">
        <v>5055</v>
      </c>
    </row>
    <row r="807" spans="1:15" x14ac:dyDescent="0.45">
      <c r="A807">
        <v>1806</v>
      </c>
      <c r="B807" t="s">
        <v>7071</v>
      </c>
      <c r="C807" t="s">
        <v>8080</v>
      </c>
      <c r="D807" t="s">
        <v>5017</v>
      </c>
      <c r="E807" t="s">
        <v>5042</v>
      </c>
      <c r="F807">
        <v>1</v>
      </c>
      <c r="G807">
        <v>5.18</v>
      </c>
      <c r="H807" t="s">
        <v>5051</v>
      </c>
      <c r="J807" t="s">
        <v>3376</v>
      </c>
      <c r="K807" t="s">
        <v>3236</v>
      </c>
      <c r="L807" t="s">
        <v>161</v>
      </c>
      <c r="M807" t="s">
        <v>7005</v>
      </c>
      <c r="N807" t="s">
        <v>8081</v>
      </c>
      <c r="O807" t="s">
        <v>5055</v>
      </c>
    </row>
    <row r="808" spans="1:15" x14ac:dyDescent="0.45">
      <c r="A808">
        <v>1807</v>
      </c>
      <c r="B808" t="s">
        <v>8082</v>
      </c>
      <c r="C808" t="s">
        <v>8083</v>
      </c>
      <c r="D808" t="s">
        <v>5017</v>
      </c>
      <c r="E808" t="s">
        <v>5042</v>
      </c>
      <c r="F808">
        <v>1</v>
      </c>
      <c r="G808">
        <v>5.18</v>
      </c>
      <c r="H808" t="s">
        <v>5051</v>
      </c>
      <c r="J808" t="s">
        <v>3104</v>
      </c>
      <c r="K808" t="s">
        <v>8084</v>
      </c>
      <c r="L808" t="s">
        <v>8085</v>
      </c>
      <c r="M808" t="s">
        <v>8086</v>
      </c>
      <c r="N808" t="s">
        <v>8021</v>
      </c>
      <c r="O808" t="s">
        <v>5055</v>
      </c>
    </row>
    <row r="809" spans="1:15" x14ac:dyDescent="0.45">
      <c r="A809">
        <v>1808</v>
      </c>
      <c r="B809" t="s">
        <v>8087</v>
      </c>
      <c r="C809" t="s">
        <v>8088</v>
      </c>
      <c r="D809" t="s">
        <v>5017</v>
      </c>
      <c r="E809" t="s">
        <v>5042</v>
      </c>
      <c r="F809">
        <v>1</v>
      </c>
      <c r="G809">
        <v>5.18</v>
      </c>
      <c r="H809" t="s">
        <v>5051</v>
      </c>
      <c r="J809" t="s">
        <v>2932</v>
      </c>
      <c r="K809" t="s">
        <v>2770</v>
      </c>
      <c r="L809" t="s">
        <v>5621</v>
      </c>
      <c r="M809" t="s">
        <v>372</v>
      </c>
      <c r="N809" t="s">
        <v>7480</v>
      </c>
      <c r="O809" t="s">
        <v>5055</v>
      </c>
    </row>
    <row r="810" spans="1:15" x14ac:dyDescent="0.45">
      <c r="A810">
        <v>1809</v>
      </c>
      <c r="B810" t="s">
        <v>6658</v>
      </c>
      <c r="C810" t="s">
        <v>8089</v>
      </c>
      <c r="D810" t="s">
        <v>5017</v>
      </c>
      <c r="E810" t="s">
        <v>5042</v>
      </c>
      <c r="F810">
        <v>1</v>
      </c>
      <c r="G810">
        <v>5.18</v>
      </c>
      <c r="H810" t="s">
        <v>5051</v>
      </c>
      <c r="J810" t="s">
        <v>2932</v>
      </c>
      <c r="K810" t="s">
        <v>5063</v>
      </c>
      <c r="L810" t="s">
        <v>5621</v>
      </c>
      <c r="M810" t="s">
        <v>5064</v>
      </c>
      <c r="N810" t="s">
        <v>8090</v>
      </c>
      <c r="O810" t="s">
        <v>5055</v>
      </c>
    </row>
    <row r="811" spans="1:15" x14ac:dyDescent="0.45">
      <c r="A811">
        <v>1810</v>
      </c>
      <c r="B811" t="s">
        <v>5101</v>
      </c>
      <c r="C811" t="s">
        <v>8091</v>
      </c>
      <c r="D811" t="s">
        <v>5017</v>
      </c>
      <c r="E811" t="s">
        <v>5042</v>
      </c>
      <c r="F811">
        <v>1</v>
      </c>
      <c r="G811">
        <v>5.18</v>
      </c>
      <c r="H811" t="s">
        <v>5051</v>
      </c>
      <c r="J811" t="s">
        <v>3130</v>
      </c>
      <c r="K811" t="s">
        <v>5562</v>
      </c>
      <c r="L811" t="s">
        <v>147</v>
      </c>
      <c r="M811" t="s">
        <v>8092</v>
      </c>
      <c r="N811" t="s">
        <v>7675</v>
      </c>
      <c r="O811" t="s">
        <v>5055</v>
      </c>
    </row>
    <row r="812" spans="1:15" x14ac:dyDescent="0.45">
      <c r="A812">
        <v>1811</v>
      </c>
      <c r="B812" t="s">
        <v>8093</v>
      </c>
      <c r="C812" t="s">
        <v>8094</v>
      </c>
      <c r="D812" t="s">
        <v>5017</v>
      </c>
      <c r="E812" t="s">
        <v>5042</v>
      </c>
      <c r="F812">
        <v>1</v>
      </c>
      <c r="G812">
        <v>5.18</v>
      </c>
      <c r="H812" t="s">
        <v>5051</v>
      </c>
      <c r="J812" t="s">
        <v>8095</v>
      </c>
      <c r="K812" t="s">
        <v>5664</v>
      </c>
      <c r="L812" t="s">
        <v>8096</v>
      </c>
      <c r="M812" t="s">
        <v>5665</v>
      </c>
      <c r="N812" t="s">
        <v>7738</v>
      </c>
      <c r="O812" t="s">
        <v>5055</v>
      </c>
    </row>
    <row r="813" spans="1:15" x14ac:dyDescent="0.45">
      <c r="A813">
        <v>1812</v>
      </c>
      <c r="B813" t="s">
        <v>5184</v>
      </c>
      <c r="C813" t="s">
        <v>8097</v>
      </c>
      <c r="D813" t="s">
        <v>5017</v>
      </c>
      <c r="E813" t="s">
        <v>5042</v>
      </c>
      <c r="F813">
        <v>1</v>
      </c>
      <c r="G813">
        <v>5.18</v>
      </c>
      <c r="H813" t="s">
        <v>5051</v>
      </c>
      <c r="J813" t="s">
        <v>2780</v>
      </c>
      <c r="K813" t="s">
        <v>2622</v>
      </c>
      <c r="L813" t="s">
        <v>733</v>
      </c>
      <c r="M813" t="s">
        <v>5800</v>
      </c>
      <c r="N813" t="s">
        <v>7414</v>
      </c>
      <c r="O813" t="s">
        <v>5055</v>
      </c>
    </row>
    <row r="814" spans="1:15" x14ac:dyDescent="0.45">
      <c r="A814">
        <v>1813</v>
      </c>
      <c r="B814" t="s">
        <v>7328</v>
      </c>
      <c r="C814" t="s">
        <v>8098</v>
      </c>
      <c r="D814" t="s">
        <v>5017</v>
      </c>
      <c r="E814" t="s">
        <v>5042</v>
      </c>
      <c r="F814">
        <v>1</v>
      </c>
      <c r="G814">
        <v>5.18</v>
      </c>
      <c r="H814" t="s">
        <v>5051</v>
      </c>
      <c r="J814" t="s">
        <v>7330</v>
      </c>
      <c r="K814" t="s">
        <v>2914</v>
      </c>
      <c r="L814" t="s">
        <v>7331</v>
      </c>
      <c r="M814" t="s">
        <v>66</v>
      </c>
      <c r="N814" t="s">
        <v>8099</v>
      </c>
      <c r="O814" t="s">
        <v>5055</v>
      </c>
    </row>
    <row r="815" spans="1:15" x14ac:dyDescent="0.45">
      <c r="A815">
        <v>1814</v>
      </c>
      <c r="B815" t="s">
        <v>8100</v>
      </c>
      <c r="C815" t="s">
        <v>8101</v>
      </c>
      <c r="D815" t="s">
        <v>8102</v>
      </c>
      <c r="E815" t="s">
        <v>5032</v>
      </c>
      <c r="F815">
        <v>3</v>
      </c>
      <c r="G815">
        <v>5.19</v>
      </c>
      <c r="H815" t="s">
        <v>5051</v>
      </c>
      <c r="J815" t="s">
        <v>8103</v>
      </c>
      <c r="K815" t="s">
        <v>3393</v>
      </c>
      <c r="L815" t="s">
        <v>8104</v>
      </c>
      <c r="M815" t="s">
        <v>73</v>
      </c>
      <c r="N815" t="s">
        <v>7122</v>
      </c>
      <c r="O815" t="s">
        <v>5055</v>
      </c>
    </row>
    <row r="816" spans="1:15" x14ac:dyDescent="0.45">
      <c r="A816">
        <v>1815</v>
      </c>
      <c r="B816" t="s">
        <v>8105</v>
      </c>
      <c r="C816" t="s">
        <v>8106</v>
      </c>
      <c r="D816" t="s">
        <v>8102</v>
      </c>
      <c r="E816" t="s">
        <v>5032</v>
      </c>
      <c r="F816">
        <v>2</v>
      </c>
      <c r="G816">
        <v>5.19</v>
      </c>
      <c r="H816" t="s">
        <v>5051</v>
      </c>
      <c r="J816" t="s">
        <v>2675</v>
      </c>
      <c r="K816" t="s">
        <v>3034</v>
      </c>
      <c r="L816" t="s">
        <v>121</v>
      </c>
      <c r="M816" t="s">
        <v>8107</v>
      </c>
      <c r="N816" t="s">
        <v>6299</v>
      </c>
      <c r="O816" t="s">
        <v>5055</v>
      </c>
    </row>
    <row r="817" spans="1:15" x14ac:dyDescent="0.45">
      <c r="A817">
        <v>1816</v>
      </c>
      <c r="B817" t="s">
        <v>8108</v>
      </c>
      <c r="C817" t="s">
        <v>8109</v>
      </c>
      <c r="D817" t="s">
        <v>8102</v>
      </c>
      <c r="E817" t="s">
        <v>5032</v>
      </c>
      <c r="F817">
        <v>2</v>
      </c>
      <c r="G817">
        <v>5.19</v>
      </c>
      <c r="H817" t="s">
        <v>5051</v>
      </c>
      <c r="J817" t="s">
        <v>8110</v>
      </c>
      <c r="K817" t="s">
        <v>2970</v>
      </c>
      <c r="L817" t="s">
        <v>8111</v>
      </c>
      <c r="M817" t="s">
        <v>59</v>
      </c>
      <c r="N817" t="s">
        <v>7309</v>
      </c>
      <c r="O817" t="s">
        <v>5055</v>
      </c>
    </row>
    <row r="818" spans="1:15" x14ac:dyDescent="0.45">
      <c r="A818">
        <v>1817</v>
      </c>
      <c r="B818" t="s">
        <v>5710</v>
      </c>
      <c r="C818" t="s">
        <v>5711</v>
      </c>
      <c r="D818" t="s">
        <v>5017</v>
      </c>
      <c r="E818" t="s">
        <v>607</v>
      </c>
      <c r="F818">
        <v>2</v>
      </c>
      <c r="G818">
        <v>5.21</v>
      </c>
      <c r="H818" t="s">
        <v>7964</v>
      </c>
      <c r="I818">
        <v>1152</v>
      </c>
      <c r="J818" t="s">
        <v>3213</v>
      </c>
      <c r="K818" t="s">
        <v>3482</v>
      </c>
      <c r="L818" t="s">
        <v>5712</v>
      </c>
      <c r="M818" t="s">
        <v>223</v>
      </c>
      <c r="N818" t="s">
        <v>5713</v>
      </c>
      <c r="O818" t="s">
        <v>5055</v>
      </c>
    </row>
    <row r="819" spans="1:15" x14ac:dyDescent="0.45">
      <c r="A819">
        <v>1818</v>
      </c>
      <c r="B819" t="s">
        <v>5056</v>
      </c>
      <c r="C819" t="s">
        <v>8112</v>
      </c>
      <c r="D819" t="s">
        <v>5017</v>
      </c>
      <c r="E819" t="s">
        <v>607</v>
      </c>
      <c r="F819">
        <v>2</v>
      </c>
      <c r="G819">
        <v>5.25</v>
      </c>
      <c r="H819" t="s">
        <v>5051</v>
      </c>
      <c r="J819" t="s">
        <v>5058</v>
      </c>
      <c r="K819" t="s">
        <v>8113</v>
      </c>
      <c r="L819" t="s">
        <v>5059</v>
      </c>
      <c r="M819" t="s">
        <v>8114</v>
      </c>
      <c r="N819" t="s">
        <v>5699</v>
      </c>
      <c r="O819" t="s">
        <v>5055</v>
      </c>
    </row>
    <row r="820" spans="1:15" x14ac:dyDescent="0.45">
      <c r="A820">
        <v>1819</v>
      </c>
      <c r="B820" t="s">
        <v>8115</v>
      </c>
      <c r="C820" t="s">
        <v>8116</v>
      </c>
      <c r="D820" t="s">
        <v>8102</v>
      </c>
      <c r="E820" t="s">
        <v>5032</v>
      </c>
      <c r="F820">
        <v>3</v>
      </c>
      <c r="G820">
        <v>6.01</v>
      </c>
      <c r="H820" t="s">
        <v>8117</v>
      </c>
      <c r="I820">
        <v>1450</v>
      </c>
      <c r="J820" t="s">
        <v>3130</v>
      </c>
      <c r="K820" t="s">
        <v>2693</v>
      </c>
      <c r="L820" t="s">
        <v>147</v>
      </c>
      <c r="M820" t="s">
        <v>228</v>
      </c>
      <c r="N820" t="s">
        <v>6875</v>
      </c>
      <c r="O820" t="s">
        <v>5055</v>
      </c>
    </row>
    <row r="821" spans="1:15" x14ac:dyDescent="0.45">
      <c r="A821">
        <v>1820</v>
      </c>
      <c r="B821" t="s">
        <v>7376</v>
      </c>
      <c r="C821" t="s">
        <v>7377</v>
      </c>
      <c r="D821" t="s">
        <v>5017</v>
      </c>
      <c r="E821" t="s">
        <v>5043</v>
      </c>
      <c r="F821">
        <v>1</v>
      </c>
      <c r="G821">
        <v>6.04</v>
      </c>
      <c r="H821" t="s">
        <v>7964</v>
      </c>
      <c r="I821">
        <v>1589</v>
      </c>
      <c r="J821" t="s">
        <v>7378</v>
      </c>
      <c r="K821" t="s">
        <v>3096</v>
      </c>
      <c r="L821" t="s">
        <v>7379</v>
      </c>
      <c r="M821" t="s">
        <v>5609</v>
      </c>
      <c r="N821" t="s">
        <v>7380</v>
      </c>
      <c r="O821" t="s">
        <v>5055</v>
      </c>
    </row>
    <row r="822" spans="1:15" x14ac:dyDescent="0.45">
      <c r="A822">
        <v>1821</v>
      </c>
      <c r="B822" t="s">
        <v>8118</v>
      </c>
      <c r="C822" t="s">
        <v>8119</v>
      </c>
      <c r="D822" t="s">
        <v>5447</v>
      </c>
      <c r="E822" t="s">
        <v>5022</v>
      </c>
      <c r="F822">
        <v>1</v>
      </c>
      <c r="G822">
        <v>6.06</v>
      </c>
      <c r="H822" t="s">
        <v>5448</v>
      </c>
      <c r="J822" t="s">
        <v>7087</v>
      </c>
      <c r="K822" t="s">
        <v>2645</v>
      </c>
      <c r="L822" t="s">
        <v>7089</v>
      </c>
      <c r="M822" t="s">
        <v>5111</v>
      </c>
      <c r="N822" t="s">
        <v>7382</v>
      </c>
      <c r="O822" t="s">
        <v>5055</v>
      </c>
    </row>
    <row r="823" spans="1:15" x14ac:dyDescent="0.45">
      <c r="A823">
        <v>1822</v>
      </c>
      <c r="B823" t="s">
        <v>7165</v>
      </c>
      <c r="C823" t="s">
        <v>7166</v>
      </c>
      <c r="D823" t="s">
        <v>5017</v>
      </c>
      <c r="E823" t="s">
        <v>5020</v>
      </c>
      <c r="F823">
        <v>2</v>
      </c>
      <c r="G823">
        <v>6.17</v>
      </c>
      <c r="H823" t="s">
        <v>7964</v>
      </c>
      <c r="I823">
        <v>1531</v>
      </c>
      <c r="J823" t="s">
        <v>7167</v>
      </c>
      <c r="K823" t="s">
        <v>2847</v>
      </c>
      <c r="L823" t="s">
        <v>7168</v>
      </c>
      <c r="M823" t="s">
        <v>96</v>
      </c>
      <c r="N823" t="s">
        <v>7092</v>
      </c>
      <c r="O823" t="s">
        <v>5055</v>
      </c>
    </row>
    <row r="824" spans="1:15" x14ac:dyDescent="0.45">
      <c r="A824">
        <v>1823</v>
      </c>
      <c r="B824" t="s">
        <v>5629</v>
      </c>
      <c r="C824" t="s">
        <v>5630</v>
      </c>
      <c r="D824" t="s">
        <v>5631</v>
      </c>
      <c r="E824" t="s">
        <v>607</v>
      </c>
      <c r="F824">
        <v>3</v>
      </c>
      <c r="G824">
        <v>6.17</v>
      </c>
      <c r="H824" t="s">
        <v>7964</v>
      </c>
      <c r="I824">
        <v>1132</v>
      </c>
      <c r="J824" t="s">
        <v>2963</v>
      </c>
      <c r="K824" t="s">
        <v>5632</v>
      </c>
      <c r="L824" t="s">
        <v>179</v>
      </c>
      <c r="M824" t="s">
        <v>5633</v>
      </c>
      <c r="N824" t="s">
        <v>5634</v>
      </c>
      <c r="O824" t="s">
        <v>5055</v>
      </c>
    </row>
    <row r="825" spans="1:15" x14ac:dyDescent="0.45">
      <c r="A825">
        <v>1824</v>
      </c>
      <c r="B825" t="s">
        <v>6928</v>
      </c>
      <c r="C825" t="s">
        <v>7976</v>
      </c>
      <c r="D825" t="s">
        <v>5017</v>
      </c>
      <c r="E825" t="s">
        <v>5032</v>
      </c>
      <c r="F825">
        <v>1</v>
      </c>
      <c r="G825">
        <v>6.17</v>
      </c>
      <c r="H825" t="s">
        <v>7964</v>
      </c>
      <c r="I825">
        <v>1776</v>
      </c>
      <c r="J825" t="s">
        <v>5986</v>
      </c>
      <c r="K825" t="s">
        <v>7977</v>
      </c>
      <c r="L825" t="s">
        <v>6931</v>
      </c>
      <c r="M825" t="s">
        <v>7978</v>
      </c>
      <c r="N825" t="s">
        <v>7759</v>
      </c>
      <c r="O825" t="s">
        <v>5055</v>
      </c>
    </row>
    <row r="826" spans="1:15" x14ac:dyDescent="0.45">
      <c r="A826">
        <v>1825</v>
      </c>
      <c r="B826" t="s">
        <v>8120</v>
      </c>
      <c r="C826" t="s">
        <v>8121</v>
      </c>
      <c r="D826" t="s">
        <v>5447</v>
      </c>
      <c r="E826" t="s">
        <v>5022</v>
      </c>
      <c r="F826">
        <v>2</v>
      </c>
      <c r="G826">
        <v>6.2</v>
      </c>
      <c r="H826" t="s">
        <v>5448</v>
      </c>
      <c r="J826" t="s">
        <v>8122</v>
      </c>
      <c r="K826" t="s">
        <v>2707</v>
      </c>
      <c r="L826" t="s">
        <v>8123</v>
      </c>
      <c r="M826" t="s">
        <v>80</v>
      </c>
      <c r="N826" t="s">
        <v>8124</v>
      </c>
      <c r="O826" t="s">
        <v>5055</v>
      </c>
    </row>
    <row r="827" spans="1:15" x14ac:dyDescent="0.45">
      <c r="A827">
        <v>1826</v>
      </c>
      <c r="B827" t="s">
        <v>5282</v>
      </c>
      <c r="C827" t="s">
        <v>8125</v>
      </c>
      <c r="D827" t="s">
        <v>5447</v>
      </c>
      <c r="E827" t="s">
        <v>5022</v>
      </c>
      <c r="F827">
        <v>2</v>
      </c>
      <c r="G827">
        <v>6.2</v>
      </c>
      <c r="H827" t="s">
        <v>5448</v>
      </c>
      <c r="J827" t="s">
        <v>3060</v>
      </c>
      <c r="K827" t="s">
        <v>2855</v>
      </c>
      <c r="L827" t="s">
        <v>236</v>
      </c>
      <c r="M827" t="s">
        <v>212</v>
      </c>
      <c r="N827" t="s">
        <v>8126</v>
      </c>
      <c r="O827" t="s">
        <v>5055</v>
      </c>
    </row>
    <row r="828" spans="1:15" x14ac:dyDescent="0.45">
      <c r="A828">
        <v>1827</v>
      </c>
      <c r="B828" t="s">
        <v>8127</v>
      </c>
      <c r="C828" t="s">
        <v>8128</v>
      </c>
      <c r="D828" t="s">
        <v>5017</v>
      </c>
      <c r="E828" t="s">
        <v>5037</v>
      </c>
      <c r="F828">
        <v>2</v>
      </c>
      <c r="G828">
        <v>6.24</v>
      </c>
      <c r="H828" t="s">
        <v>5051</v>
      </c>
      <c r="J828" t="s">
        <v>2694</v>
      </c>
      <c r="K828" t="s">
        <v>2679</v>
      </c>
      <c r="L828" t="s">
        <v>264</v>
      </c>
      <c r="M828" t="s">
        <v>45</v>
      </c>
      <c r="N828" t="s">
        <v>8129</v>
      </c>
      <c r="O828" t="s">
        <v>5055</v>
      </c>
    </row>
    <row r="829" spans="1:15" x14ac:dyDescent="0.45">
      <c r="A829">
        <v>1828</v>
      </c>
      <c r="B829" t="s">
        <v>5153</v>
      </c>
      <c r="C829" t="s">
        <v>5255</v>
      </c>
      <c r="D829" t="s">
        <v>5017</v>
      </c>
      <c r="E829" t="s">
        <v>5043</v>
      </c>
      <c r="F829">
        <v>3</v>
      </c>
      <c r="G829">
        <v>7.03</v>
      </c>
      <c r="H829" t="s">
        <v>8117</v>
      </c>
      <c r="I829">
        <v>1044</v>
      </c>
      <c r="J829" t="s">
        <v>2669</v>
      </c>
      <c r="K829" t="s">
        <v>2928</v>
      </c>
      <c r="L829" t="s">
        <v>5155</v>
      </c>
      <c r="M829" t="s">
        <v>132</v>
      </c>
      <c r="N829" t="s">
        <v>5256</v>
      </c>
      <c r="O829" t="s">
        <v>5055</v>
      </c>
    </row>
    <row r="830" spans="1:15" x14ac:dyDescent="0.45">
      <c r="A830">
        <v>1829</v>
      </c>
      <c r="B830" t="s">
        <v>5101</v>
      </c>
      <c r="C830" t="s">
        <v>5257</v>
      </c>
      <c r="D830" t="s">
        <v>5017</v>
      </c>
      <c r="E830" t="s">
        <v>5043</v>
      </c>
      <c r="F830">
        <v>3</v>
      </c>
      <c r="G830">
        <v>7.03</v>
      </c>
      <c r="H830" t="s">
        <v>8117</v>
      </c>
      <c r="I830">
        <v>1045</v>
      </c>
      <c r="J830" t="s">
        <v>3130</v>
      </c>
      <c r="K830" t="s">
        <v>5258</v>
      </c>
      <c r="L830" t="s">
        <v>147</v>
      </c>
      <c r="M830" t="s">
        <v>5259</v>
      </c>
      <c r="N830" t="s">
        <v>5260</v>
      </c>
      <c r="O830" t="s">
        <v>5055</v>
      </c>
    </row>
    <row r="831" spans="1:15" x14ac:dyDescent="0.45">
      <c r="A831">
        <v>1830</v>
      </c>
      <c r="B831" t="s">
        <v>7532</v>
      </c>
      <c r="C831" t="s">
        <v>6230</v>
      </c>
      <c r="D831" t="s">
        <v>5017</v>
      </c>
      <c r="E831" t="s">
        <v>5041</v>
      </c>
      <c r="F831">
        <v>1</v>
      </c>
      <c r="G831">
        <v>7.07</v>
      </c>
      <c r="H831" t="s">
        <v>8117</v>
      </c>
      <c r="I831">
        <v>1634</v>
      </c>
      <c r="J831" t="s">
        <v>7533</v>
      </c>
      <c r="K831" t="s">
        <v>3209</v>
      </c>
      <c r="L831" t="s">
        <v>7534</v>
      </c>
      <c r="M831" t="s">
        <v>357</v>
      </c>
      <c r="N831" t="s">
        <v>7535</v>
      </c>
      <c r="O831" t="s">
        <v>5055</v>
      </c>
    </row>
    <row r="832" spans="1:15" x14ac:dyDescent="0.45">
      <c r="A832">
        <v>1831</v>
      </c>
      <c r="B832" t="s">
        <v>5323</v>
      </c>
      <c r="C832" t="s">
        <v>6853</v>
      </c>
      <c r="D832" t="s">
        <v>5017</v>
      </c>
      <c r="E832" t="s">
        <v>5031</v>
      </c>
      <c r="F832">
        <v>1</v>
      </c>
      <c r="G832">
        <v>7.13</v>
      </c>
      <c r="H832" t="s">
        <v>5051</v>
      </c>
      <c r="J832" t="s">
        <v>2870</v>
      </c>
      <c r="K832" t="s">
        <v>2682</v>
      </c>
      <c r="L832" t="s">
        <v>84</v>
      </c>
      <c r="M832" t="s">
        <v>5498</v>
      </c>
      <c r="N832" t="s">
        <v>8130</v>
      </c>
      <c r="O832" t="s">
        <v>5055</v>
      </c>
    </row>
    <row r="833" spans="1:15" x14ac:dyDescent="0.45">
      <c r="A833">
        <v>1832</v>
      </c>
      <c r="B833" t="s">
        <v>8131</v>
      </c>
      <c r="C833" t="s">
        <v>8132</v>
      </c>
      <c r="D833" t="s">
        <v>5017</v>
      </c>
      <c r="E833" t="s">
        <v>5028</v>
      </c>
      <c r="F833">
        <v>1</v>
      </c>
      <c r="G833">
        <v>7.2</v>
      </c>
      <c r="H833" t="s">
        <v>5325</v>
      </c>
      <c r="J833" t="s">
        <v>8133</v>
      </c>
      <c r="K833" t="s">
        <v>2697</v>
      </c>
      <c r="L833" t="s">
        <v>8134</v>
      </c>
      <c r="M833" t="s">
        <v>85</v>
      </c>
      <c r="N833" t="s">
        <v>8135</v>
      </c>
      <c r="O833" t="s">
        <v>5055</v>
      </c>
    </row>
    <row r="834" spans="1:15" x14ac:dyDescent="0.45">
      <c r="A834">
        <v>1833</v>
      </c>
      <c r="B834" t="s">
        <v>7950</v>
      </c>
      <c r="C834" t="s">
        <v>7951</v>
      </c>
      <c r="D834" t="s">
        <v>5017</v>
      </c>
      <c r="E834" t="s">
        <v>5020</v>
      </c>
      <c r="F834">
        <v>1</v>
      </c>
      <c r="G834">
        <v>8.0299999999999994</v>
      </c>
      <c r="H834" t="s">
        <v>8117</v>
      </c>
      <c r="I834">
        <v>1767</v>
      </c>
      <c r="J834" t="s">
        <v>7952</v>
      </c>
      <c r="K834" t="s">
        <v>4909</v>
      </c>
      <c r="L834" t="s">
        <v>7953</v>
      </c>
      <c r="M834" t="s">
        <v>3922</v>
      </c>
      <c r="N834" t="s">
        <v>7759</v>
      </c>
      <c r="O834" t="s">
        <v>5055</v>
      </c>
    </row>
    <row r="835" spans="1:15" x14ac:dyDescent="0.45">
      <c r="A835">
        <v>1834</v>
      </c>
      <c r="B835" t="s">
        <v>8136</v>
      </c>
      <c r="C835" t="s">
        <v>8137</v>
      </c>
      <c r="D835" t="s">
        <v>5017</v>
      </c>
      <c r="E835" t="s">
        <v>5042</v>
      </c>
      <c r="F835">
        <v>2</v>
      </c>
      <c r="G835">
        <v>8.0399999999999991</v>
      </c>
      <c r="H835" t="s">
        <v>5051</v>
      </c>
      <c r="J835" t="s">
        <v>8138</v>
      </c>
      <c r="K835" t="s">
        <v>2654</v>
      </c>
      <c r="L835" t="s">
        <v>8139</v>
      </c>
      <c r="M835" t="s">
        <v>5297</v>
      </c>
      <c r="N835" t="s">
        <v>7092</v>
      </c>
      <c r="O835" t="s">
        <v>5055</v>
      </c>
    </row>
    <row r="836" spans="1:15" x14ac:dyDescent="0.45">
      <c r="A836">
        <v>1835</v>
      </c>
      <c r="B836" t="s">
        <v>5521</v>
      </c>
      <c r="C836" t="s">
        <v>5522</v>
      </c>
      <c r="D836" t="s">
        <v>5017</v>
      </c>
      <c r="E836" t="s">
        <v>5022</v>
      </c>
      <c r="F836">
        <v>2</v>
      </c>
      <c r="G836">
        <v>8.07</v>
      </c>
      <c r="H836" t="s">
        <v>8117</v>
      </c>
      <c r="I836">
        <v>1108</v>
      </c>
      <c r="J836" t="s">
        <v>5523</v>
      </c>
      <c r="K836" t="s">
        <v>2658</v>
      </c>
      <c r="L836" t="s">
        <v>5524</v>
      </c>
      <c r="M836" t="s">
        <v>5119</v>
      </c>
      <c r="N836" t="s">
        <v>5525</v>
      </c>
      <c r="O836" t="s">
        <v>5055</v>
      </c>
    </row>
  </sheetData>
  <phoneticPr fontId="1"/>
  <conditionalFormatting sqref="B448:C449">
    <cfRule type="expression" dxfId="27" priority="1" stopIfTrue="1">
      <formula>AND(A448="男")</formula>
    </cfRule>
    <cfRule type="expression" dxfId="26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631"/>
  <sheetViews>
    <sheetView topLeftCell="A537" workbookViewId="0">
      <selection activeCell="O2" sqref="O2:O426"/>
    </sheetView>
  </sheetViews>
  <sheetFormatPr defaultRowHeight="18" x14ac:dyDescent="0.45"/>
  <sheetData>
    <row r="1" spans="1:15" x14ac:dyDescent="0.15">
      <c r="A1" s="1" t="s">
        <v>19</v>
      </c>
      <c r="B1" s="2" t="s">
        <v>20</v>
      </c>
      <c r="C1" s="2" t="s">
        <v>21</v>
      </c>
      <c r="D1" s="3" t="s">
        <v>22</v>
      </c>
      <c r="E1" s="2" t="s">
        <v>23</v>
      </c>
      <c r="F1" s="30" t="s">
        <v>24</v>
      </c>
      <c r="G1" s="31" t="s">
        <v>25</v>
      </c>
      <c r="H1" s="8" t="s">
        <v>26</v>
      </c>
      <c r="I1" s="8" t="s">
        <v>27</v>
      </c>
      <c r="J1" s="10" t="s">
        <v>28</v>
      </c>
      <c r="K1" s="10" t="s">
        <v>29</v>
      </c>
      <c r="L1" s="11" t="s">
        <v>30</v>
      </c>
      <c r="M1" s="11" t="s">
        <v>31</v>
      </c>
      <c r="N1" s="11" t="s">
        <v>32</v>
      </c>
      <c r="O1" s="11" t="s">
        <v>33</v>
      </c>
    </row>
    <row r="2" spans="1:15" x14ac:dyDescent="0.2">
      <c r="A2" s="12">
        <v>1001</v>
      </c>
      <c r="B2" s="13" t="s">
        <v>8140</v>
      </c>
      <c r="C2" s="13" t="s">
        <v>8141</v>
      </c>
      <c r="D2" s="14" t="s">
        <v>5017</v>
      </c>
      <c r="E2" s="17" t="s">
        <v>5035</v>
      </c>
      <c r="F2" s="17">
        <v>3</v>
      </c>
      <c r="G2" s="17">
        <v>3.01</v>
      </c>
      <c r="H2" s="17" t="s">
        <v>5051</v>
      </c>
      <c r="I2" s="17"/>
      <c r="J2" s="17" t="s">
        <v>8142</v>
      </c>
      <c r="K2" s="17" t="s">
        <v>4881</v>
      </c>
      <c r="L2" s="17" t="s">
        <v>8143</v>
      </c>
      <c r="M2" s="17" t="s">
        <v>3894</v>
      </c>
      <c r="N2" s="17" t="s">
        <v>8144</v>
      </c>
      <c r="O2" s="17" t="s">
        <v>5055</v>
      </c>
    </row>
    <row r="3" spans="1:15" x14ac:dyDescent="0.2">
      <c r="A3" s="12">
        <v>1002</v>
      </c>
      <c r="B3" s="13" t="s">
        <v>8145</v>
      </c>
      <c r="C3" s="13" t="s">
        <v>8146</v>
      </c>
      <c r="D3" s="14" t="s">
        <v>5017</v>
      </c>
      <c r="E3" s="17" t="s">
        <v>5035</v>
      </c>
      <c r="F3" s="17">
        <v>3</v>
      </c>
      <c r="G3" s="17">
        <v>3.01</v>
      </c>
      <c r="H3" s="17" t="s">
        <v>5051</v>
      </c>
      <c r="I3" s="17"/>
      <c r="J3" s="17" t="s">
        <v>3490</v>
      </c>
      <c r="K3" s="17" t="s">
        <v>8147</v>
      </c>
      <c r="L3" s="17" t="s">
        <v>36</v>
      </c>
      <c r="M3" s="17" t="s">
        <v>8148</v>
      </c>
      <c r="N3" s="17" t="s">
        <v>8149</v>
      </c>
      <c r="O3" s="17" t="s">
        <v>5055</v>
      </c>
    </row>
    <row r="4" spans="1:15" x14ac:dyDescent="0.2">
      <c r="A4" s="12">
        <v>1003</v>
      </c>
      <c r="B4" s="13" t="s">
        <v>6780</v>
      </c>
      <c r="C4" s="13" t="s">
        <v>8150</v>
      </c>
      <c r="D4" s="14" t="s">
        <v>5017</v>
      </c>
      <c r="E4" s="17" t="s">
        <v>5035</v>
      </c>
      <c r="F4" s="17">
        <v>3</v>
      </c>
      <c r="G4" s="17">
        <v>3.01</v>
      </c>
      <c r="H4" s="17" t="s">
        <v>5051</v>
      </c>
      <c r="I4" s="17"/>
      <c r="J4" s="17" t="s">
        <v>2807</v>
      </c>
      <c r="K4" s="17" t="s">
        <v>4920</v>
      </c>
      <c r="L4" s="17" t="s">
        <v>433</v>
      </c>
      <c r="M4" s="17" t="s">
        <v>3787</v>
      </c>
      <c r="N4" s="17" t="s">
        <v>8151</v>
      </c>
      <c r="O4" s="17" t="s">
        <v>5055</v>
      </c>
    </row>
    <row r="5" spans="1:15" x14ac:dyDescent="0.2">
      <c r="A5" s="12">
        <v>1004</v>
      </c>
      <c r="B5" s="13" t="s">
        <v>8152</v>
      </c>
      <c r="C5" s="13" t="s">
        <v>8153</v>
      </c>
      <c r="D5" s="14" t="s">
        <v>5017</v>
      </c>
      <c r="E5" s="17" t="s">
        <v>5035</v>
      </c>
      <c r="F5" s="17">
        <v>3</v>
      </c>
      <c r="G5" s="17">
        <v>3.01</v>
      </c>
      <c r="H5" s="17" t="s">
        <v>5051</v>
      </c>
      <c r="I5" s="17"/>
      <c r="J5" s="17" t="s">
        <v>8154</v>
      </c>
      <c r="K5" s="17" t="s">
        <v>4708</v>
      </c>
      <c r="L5" s="17" t="s">
        <v>8155</v>
      </c>
      <c r="M5" s="17" t="s">
        <v>3718</v>
      </c>
      <c r="N5" s="17" t="s">
        <v>8156</v>
      </c>
      <c r="O5" s="17" t="s">
        <v>5055</v>
      </c>
    </row>
    <row r="6" spans="1:15" x14ac:dyDescent="0.2">
      <c r="A6" s="12">
        <v>1005</v>
      </c>
      <c r="B6" s="17" t="s">
        <v>8157</v>
      </c>
      <c r="C6" s="17" t="s">
        <v>8158</v>
      </c>
      <c r="D6" s="14" t="s">
        <v>5017</v>
      </c>
      <c r="E6" s="17" t="s">
        <v>5035</v>
      </c>
      <c r="F6" s="17">
        <v>3</v>
      </c>
      <c r="G6" s="17">
        <v>3.01</v>
      </c>
      <c r="H6" s="17" t="s">
        <v>5051</v>
      </c>
      <c r="I6" s="17"/>
      <c r="J6" s="17" t="s">
        <v>2700</v>
      </c>
      <c r="K6" s="17" t="s">
        <v>3281</v>
      </c>
      <c r="L6" s="17" t="s">
        <v>46</v>
      </c>
      <c r="M6" s="17" t="s">
        <v>3782</v>
      </c>
      <c r="N6" s="17" t="s">
        <v>5966</v>
      </c>
      <c r="O6" s="17" t="s">
        <v>5055</v>
      </c>
    </row>
    <row r="7" spans="1:15" x14ac:dyDescent="0.2">
      <c r="A7" s="12">
        <v>1006</v>
      </c>
      <c r="B7" s="13" t="s">
        <v>6566</v>
      </c>
      <c r="C7" s="13" t="s">
        <v>8159</v>
      </c>
      <c r="D7" s="14" t="s">
        <v>519</v>
      </c>
      <c r="E7" s="17" t="s">
        <v>5035</v>
      </c>
      <c r="F7" s="17">
        <v>2</v>
      </c>
      <c r="G7" s="17">
        <v>3.01</v>
      </c>
      <c r="H7" s="17" t="s">
        <v>5051</v>
      </c>
      <c r="I7" s="17"/>
      <c r="J7" s="17" t="s">
        <v>3006</v>
      </c>
      <c r="K7" s="17" t="s">
        <v>4865</v>
      </c>
      <c r="L7" s="17" t="s">
        <v>60</v>
      </c>
      <c r="M7" s="17" t="s">
        <v>3878</v>
      </c>
      <c r="N7" s="17" t="s">
        <v>6304</v>
      </c>
      <c r="O7" s="17" t="s">
        <v>5055</v>
      </c>
    </row>
    <row r="8" spans="1:15" x14ac:dyDescent="0.2">
      <c r="A8" s="12">
        <v>1007</v>
      </c>
      <c r="B8" s="13" t="s">
        <v>8160</v>
      </c>
      <c r="C8" s="13" t="s">
        <v>8161</v>
      </c>
      <c r="D8" s="14" t="s">
        <v>5017</v>
      </c>
      <c r="E8" s="17" t="s">
        <v>5035</v>
      </c>
      <c r="F8" s="17">
        <v>2</v>
      </c>
      <c r="G8" s="17">
        <v>3.01</v>
      </c>
      <c r="H8" s="17" t="s">
        <v>5051</v>
      </c>
      <c r="I8" s="17"/>
      <c r="J8" s="17" t="s">
        <v>3450</v>
      </c>
      <c r="K8" s="17" t="s">
        <v>3122</v>
      </c>
      <c r="L8" s="17" t="s">
        <v>8162</v>
      </c>
      <c r="M8" s="17" t="s">
        <v>165</v>
      </c>
      <c r="N8" s="17" t="s">
        <v>8126</v>
      </c>
      <c r="O8" s="17" t="s">
        <v>5055</v>
      </c>
    </row>
    <row r="9" spans="1:15" x14ac:dyDescent="0.2">
      <c r="A9" s="12">
        <v>1008</v>
      </c>
      <c r="B9" s="13" t="s">
        <v>8163</v>
      </c>
      <c r="C9" s="13" t="s">
        <v>8164</v>
      </c>
      <c r="D9" s="14" t="s">
        <v>519</v>
      </c>
      <c r="E9" s="17" t="s">
        <v>5035</v>
      </c>
      <c r="F9" s="17">
        <v>2</v>
      </c>
      <c r="G9" s="17">
        <v>3.01</v>
      </c>
      <c r="H9" s="17" t="s">
        <v>5051</v>
      </c>
      <c r="I9" s="17"/>
      <c r="J9" s="17" t="s">
        <v>3075</v>
      </c>
      <c r="K9" s="17" t="s">
        <v>4881</v>
      </c>
      <c r="L9" s="17" t="s">
        <v>8165</v>
      </c>
      <c r="M9" s="17" t="s">
        <v>3894</v>
      </c>
      <c r="N9" s="17" t="s">
        <v>5532</v>
      </c>
      <c r="O9" s="17" t="s">
        <v>5055</v>
      </c>
    </row>
    <row r="10" spans="1:15" x14ac:dyDescent="0.2">
      <c r="A10" s="12">
        <v>1009</v>
      </c>
      <c r="B10" s="13" t="s">
        <v>5019</v>
      </c>
      <c r="C10" s="13" t="s">
        <v>8166</v>
      </c>
      <c r="D10" s="14" t="s">
        <v>519</v>
      </c>
      <c r="E10" s="17" t="s">
        <v>5035</v>
      </c>
      <c r="F10" s="17">
        <v>2</v>
      </c>
      <c r="G10" s="17">
        <v>3.01</v>
      </c>
      <c r="H10" s="17" t="s">
        <v>5051</v>
      </c>
      <c r="I10" s="17"/>
      <c r="J10" s="17" t="s">
        <v>3089</v>
      </c>
      <c r="K10" s="17" t="s">
        <v>4806</v>
      </c>
      <c r="L10" s="17" t="s">
        <v>249</v>
      </c>
      <c r="M10" s="17" t="s">
        <v>3818</v>
      </c>
      <c r="N10" s="17" t="s">
        <v>8167</v>
      </c>
      <c r="O10" s="17" t="s">
        <v>5055</v>
      </c>
    </row>
    <row r="11" spans="1:15" x14ac:dyDescent="0.2">
      <c r="A11" s="12">
        <v>1010</v>
      </c>
      <c r="B11" s="17" t="s">
        <v>8168</v>
      </c>
      <c r="C11" s="17" t="s">
        <v>8169</v>
      </c>
      <c r="D11" s="14" t="s">
        <v>519</v>
      </c>
      <c r="E11" s="17" t="s">
        <v>5035</v>
      </c>
      <c r="F11" s="17">
        <v>2</v>
      </c>
      <c r="G11" s="17">
        <v>3.01</v>
      </c>
      <c r="H11" s="17" t="s">
        <v>5051</v>
      </c>
      <c r="I11" s="17"/>
      <c r="J11" s="17" t="s">
        <v>8170</v>
      </c>
      <c r="K11" s="17" t="s">
        <v>4768</v>
      </c>
      <c r="L11" s="17" t="s">
        <v>8171</v>
      </c>
      <c r="M11" s="17" t="s">
        <v>3779</v>
      </c>
      <c r="N11" s="17" t="s">
        <v>6825</v>
      </c>
      <c r="O11" s="17" t="s">
        <v>5055</v>
      </c>
    </row>
    <row r="12" spans="1:15" x14ac:dyDescent="0.2">
      <c r="A12" s="12">
        <v>1011</v>
      </c>
      <c r="B12" s="17" t="s">
        <v>6300</v>
      </c>
      <c r="C12" s="17" t="s">
        <v>8172</v>
      </c>
      <c r="D12" s="14" t="s">
        <v>5017</v>
      </c>
      <c r="E12" s="17" t="s">
        <v>5035</v>
      </c>
      <c r="F12" s="17">
        <v>2</v>
      </c>
      <c r="G12" s="17">
        <v>3.01</v>
      </c>
      <c r="H12" s="17" t="s">
        <v>5051</v>
      </c>
      <c r="I12" s="17"/>
      <c r="J12" s="17" t="s">
        <v>3151</v>
      </c>
      <c r="K12" s="17" t="s">
        <v>4740</v>
      </c>
      <c r="L12" s="17" t="s">
        <v>41</v>
      </c>
      <c r="M12" s="17" t="s">
        <v>3750</v>
      </c>
      <c r="N12" s="17" t="s">
        <v>7173</v>
      </c>
      <c r="O12" s="17" t="s">
        <v>5055</v>
      </c>
    </row>
    <row r="13" spans="1:15" x14ac:dyDescent="0.2">
      <c r="A13" s="12">
        <v>1012</v>
      </c>
      <c r="B13" s="17" t="s">
        <v>8173</v>
      </c>
      <c r="C13" s="17" t="s">
        <v>8174</v>
      </c>
      <c r="D13" s="14" t="s">
        <v>5017</v>
      </c>
      <c r="E13" s="17" t="s">
        <v>5042</v>
      </c>
      <c r="F13" s="17">
        <v>3</v>
      </c>
      <c r="G13" s="17">
        <v>3.01</v>
      </c>
      <c r="H13" s="17" t="s">
        <v>5051</v>
      </c>
      <c r="I13" s="17"/>
      <c r="J13" s="17" t="s">
        <v>8175</v>
      </c>
      <c r="K13" s="17" t="s">
        <v>8176</v>
      </c>
      <c r="L13" s="17" t="s">
        <v>8177</v>
      </c>
      <c r="M13" s="17" t="s">
        <v>8178</v>
      </c>
      <c r="N13" s="17" t="s">
        <v>8179</v>
      </c>
      <c r="O13" s="17" t="s">
        <v>5055</v>
      </c>
    </row>
    <row r="14" spans="1:15" x14ac:dyDescent="0.2">
      <c r="A14" s="12">
        <v>1013</v>
      </c>
      <c r="B14" s="17" t="s">
        <v>6997</v>
      </c>
      <c r="C14" s="17" t="s">
        <v>8180</v>
      </c>
      <c r="D14" s="14" t="s">
        <v>5017</v>
      </c>
      <c r="E14" s="17" t="s">
        <v>5042</v>
      </c>
      <c r="F14" s="17">
        <v>3</v>
      </c>
      <c r="G14" s="17">
        <v>3.01</v>
      </c>
      <c r="H14" s="17" t="s">
        <v>5051</v>
      </c>
      <c r="I14" s="17"/>
      <c r="J14" s="17" t="s">
        <v>3014</v>
      </c>
      <c r="K14" s="17" t="s">
        <v>8181</v>
      </c>
      <c r="L14" s="17" t="s">
        <v>6560</v>
      </c>
      <c r="M14" s="17" t="s">
        <v>8182</v>
      </c>
      <c r="N14" s="17" t="s">
        <v>8183</v>
      </c>
      <c r="O14" s="17" t="s">
        <v>5055</v>
      </c>
    </row>
    <row r="15" spans="1:15" x14ac:dyDescent="0.2">
      <c r="A15" s="12">
        <v>1014</v>
      </c>
      <c r="B15" s="17" t="s">
        <v>8184</v>
      </c>
      <c r="C15" s="17" t="s">
        <v>8185</v>
      </c>
      <c r="D15" s="14" t="s">
        <v>5017</v>
      </c>
      <c r="E15" s="17" t="s">
        <v>5042</v>
      </c>
      <c r="F15" s="17">
        <v>3</v>
      </c>
      <c r="G15" s="17">
        <v>3.01</v>
      </c>
      <c r="H15" s="17" t="s">
        <v>5051</v>
      </c>
      <c r="I15" s="17"/>
      <c r="J15" s="17" t="s">
        <v>8186</v>
      </c>
      <c r="K15" s="17" t="s">
        <v>4943</v>
      </c>
      <c r="L15" s="17" t="s">
        <v>528</v>
      </c>
      <c r="M15" s="17" t="s">
        <v>8187</v>
      </c>
      <c r="N15" s="17" t="s">
        <v>5241</v>
      </c>
      <c r="O15" s="17" t="s">
        <v>5055</v>
      </c>
    </row>
    <row r="16" spans="1:15" x14ac:dyDescent="0.2">
      <c r="A16" s="12">
        <v>1015</v>
      </c>
      <c r="B16" s="17" t="s">
        <v>8188</v>
      </c>
      <c r="C16" s="17" t="s">
        <v>8189</v>
      </c>
      <c r="D16" s="14" t="s">
        <v>5017</v>
      </c>
      <c r="E16" s="17" t="s">
        <v>5042</v>
      </c>
      <c r="F16" s="17">
        <v>3</v>
      </c>
      <c r="G16" s="17">
        <v>3.01</v>
      </c>
      <c r="H16" s="17" t="s">
        <v>5051</v>
      </c>
      <c r="I16" s="17"/>
      <c r="J16" s="17" t="s">
        <v>2668</v>
      </c>
      <c r="K16" s="17" t="s">
        <v>8190</v>
      </c>
      <c r="L16" s="17" t="s">
        <v>105</v>
      </c>
      <c r="M16" s="17" t="s">
        <v>8191</v>
      </c>
      <c r="N16" s="17" t="s">
        <v>8192</v>
      </c>
      <c r="O16" s="17" t="s">
        <v>5055</v>
      </c>
    </row>
    <row r="17" spans="1:15" x14ac:dyDescent="0.2">
      <c r="A17" s="12">
        <v>1016</v>
      </c>
      <c r="B17" s="17" t="s">
        <v>8193</v>
      </c>
      <c r="C17" s="17" t="s">
        <v>8194</v>
      </c>
      <c r="D17" s="14" t="s">
        <v>5017</v>
      </c>
      <c r="E17" s="17" t="s">
        <v>5042</v>
      </c>
      <c r="F17" s="17">
        <v>3</v>
      </c>
      <c r="G17" s="17">
        <v>3.01</v>
      </c>
      <c r="H17" s="17" t="s">
        <v>5051</v>
      </c>
      <c r="I17" s="17"/>
      <c r="J17" s="17" t="s">
        <v>4621</v>
      </c>
      <c r="K17" s="17" t="s">
        <v>8195</v>
      </c>
      <c r="L17" s="17" t="s">
        <v>8196</v>
      </c>
      <c r="M17" s="17" t="s">
        <v>8197</v>
      </c>
      <c r="N17" s="17" t="s">
        <v>8198</v>
      </c>
      <c r="O17" s="17" t="s">
        <v>5055</v>
      </c>
    </row>
    <row r="18" spans="1:15" x14ac:dyDescent="0.2">
      <c r="A18" s="12">
        <v>1017</v>
      </c>
      <c r="B18" s="17" t="s">
        <v>5164</v>
      </c>
      <c r="C18" s="17" t="s">
        <v>8199</v>
      </c>
      <c r="D18" s="14" t="s">
        <v>5017</v>
      </c>
      <c r="E18" s="17" t="s">
        <v>5042</v>
      </c>
      <c r="F18" s="17">
        <v>3</v>
      </c>
      <c r="G18" s="17">
        <v>3.01</v>
      </c>
      <c r="H18" s="17" t="s">
        <v>5051</v>
      </c>
      <c r="I18" s="17"/>
      <c r="J18" s="17" t="s">
        <v>2717</v>
      </c>
      <c r="K18" s="17" t="s">
        <v>8200</v>
      </c>
      <c r="L18" s="17" t="s">
        <v>54</v>
      </c>
      <c r="M18" s="17" t="s">
        <v>8201</v>
      </c>
      <c r="N18" s="17" t="s">
        <v>5950</v>
      </c>
      <c r="O18" s="17" t="s">
        <v>5055</v>
      </c>
    </row>
    <row r="19" spans="1:15" x14ac:dyDescent="0.2">
      <c r="A19" s="12">
        <v>1018</v>
      </c>
      <c r="B19" s="17" t="s">
        <v>6776</v>
      </c>
      <c r="C19" s="17" t="s">
        <v>8202</v>
      </c>
      <c r="D19" s="14" t="s">
        <v>5017</v>
      </c>
      <c r="E19" s="17" t="s">
        <v>5042</v>
      </c>
      <c r="F19" s="17">
        <v>2</v>
      </c>
      <c r="G19" s="17">
        <v>3.01</v>
      </c>
      <c r="H19" s="17" t="s">
        <v>5051</v>
      </c>
      <c r="I19" s="17"/>
      <c r="J19" s="17" t="s">
        <v>2856</v>
      </c>
      <c r="K19" s="17" t="s">
        <v>4848</v>
      </c>
      <c r="L19" s="17" t="s">
        <v>8203</v>
      </c>
      <c r="M19" s="17" t="s">
        <v>3861</v>
      </c>
      <c r="N19" s="17" t="s">
        <v>8204</v>
      </c>
      <c r="O19" s="17" t="s">
        <v>5055</v>
      </c>
    </row>
    <row r="20" spans="1:15" x14ac:dyDescent="0.2">
      <c r="A20" s="12">
        <v>1019</v>
      </c>
      <c r="B20" s="17" t="s">
        <v>7852</v>
      </c>
      <c r="C20" s="17" t="s">
        <v>8205</v>
      </c>
      <c r="D20" s="14" t="s">
        <v>5017</v>
      </c>
      <c r="E20" s="17" t="s">
        <v>5042</v>
      </c>
      <c r="F20" s="17">
        <v>2</v>
      </c>
      <c r="G20" s="17">
        <v>3.01</v>
      </c>
      <c r="H20" s="17" t="s">
        <v>5051</v>
      </c>
      <c r="I20" s="17"/>
      <c r="J20" s="17" t="s">
        <v>3035</v>
      </c>
      <c r="K20" s="17" t="s">
        <v>4685</v>
      </c>
      <c r="L20" s="17" t="s">
        <v>106</v>
      </c>
      <c r="M20" s="17" t="s">
        <v>3694</v>
      </c>
      <c r="N20" s="17" t="s">
        <v>7212</v>
      </c>
      <c r="O20" s="17" t="s">
        <v>5055</v>
      </c>
    </row>
    <row r="21" spans="1:15" x14ac:dyDescent="0.2">
      <c r="A21" s="12">
        <v>1020</v>
      </c>
      <c r="B21" s="17" t="s">
        <v>5533</v>
      </c>
      <c r="C21" s="17" t="s">
        <v>8206</v>
      </c>
      <c r="D21" s="14" t="s">
        <v>5017</v>
      </c>
      <c r="E21" s="17" t="s">
        <v>5042</v>
      </c>
      <c r="F21" s="17">
        <v>2</v>
      </c>
      <c r="G21" s="17">
        <v>3.01</v>
      </c>
      <c r="H21" s="17" t="s">
        <v>5051</v>
      </c>
      <c r="I21" s="17"/>
      <c r="J21" s="17" t="s">
        <v>3069</v>
      </c>
      <c r="K21" s="17" t="s">
        <v>4662</v>
      </c>
      <c r="L21" s="17" t="s">
        <v>169</v>
      </c>
      <c r="M21" s="17" t="s">
        <v>3670</v>
      </c>
      <c r="N21" s="17" t="s">
        <v>8207</v>
      </c>
      <c r="O21" s="17" t="s">
        <v>5055</v>
      </c>
    </row>
    <row r="22" spans="1:15" x14ac:dyDescent="0.2">
      <c r="A22" s="12">
        <v>1021</v>
      </c>
      <c r="B22" s="17" t="s">
        <v>8208</v>
      </c>
      <c r="C22" s="17" t="s">
        <v>8209</v>
      </c>
      <c r="D22" s="14" t="s">
        <v>5017</v>
      </c>
      <c r="E22" s="17" t="s">
        <v>5042</v>
      </c>
      <c r="F22" s="17">
        <v>2</v>
      </c>
      <c r="G22" s="17">
        <v>3.01</v>
      </c>
      <c r="H22" s="17" t="s">
        <v>5051</v>
      </c>
      <c r="I22" s="17"/>
      <c r="J22" s="17" t="s">
        <v>3072</v>
      </c>
      <c r="K22" s="17" t="s">
        <v>8210</v>
      </c>
      <c r="L22" s="17" t="s">
        <v>894</v>
      </c>
      <c r="M22" s="17" t="s">
        <v>8211</v>
      </c>
      <c r="N22" s="17" t="s">
        <v>8212</v>
      </c>
      <c r="O22" s="17" t="s">
        <v>5055</v>
      </c>
    </row>
    <row r="23" spans="1:15" x14ac:dyDescent="0.2">
      <c r="A23" s="12">
        <v>1022</v>
      </c>
      <c r="B23" s="17" t="s">
        <v>8213</v>
      </c>
      <c r="C23" s="17" t="s">
        <v>8214</v>
      </c>
      <c r="D23" s="14" t="s">
        <v>5017</v>
      </c>
      <c r="E23" s="17" t="s">
        <v>5042</v>
      </c>
      <c r="F23" s="17">
        <v>2</v>
      </c>
      <c r="G23" s="17">
        <v>3.01</v>
      </c>
      <c r="H23" s="17" t="s">
        <v>5051</v>
      </c>
      <c r="I23" s="17"/>
      <c r="J23" s="17" t="s">
        <v>5870</v>
      </c>
      <c r="K23" s="17" t="s">
        <v>8215</v>
      </c>
      <c r="L23" s="17" t="s">
        <v>5871</v>
      </c>
      <c r="M23" s="17" t="s">
        <v>8216</v>
      </c>
      <c r="N23" s="17" t="s">
        <v>6097</v>
      </c>
      <c r="O23" s="17" t="s">
        <v>5055</v>
      </c>
    </row>
    <row r="24" spans="1:15" x14ac:dyDescent="0.2">
      <c r="A24" s="12">
        <v>1023</v>
      </c>
      <c r="B24" s="17" t="s">
        <v>6613</v>
      </c>
      <c r="C24" s="17" t="s">
        <v>8217</v>
      </c>
      <c r="D24" s="14" t="s">
        <v>5017</v>
      </c>
      <c r="E24" s="17" t="s">
        <v>5042</v>
      </c>
      <c r="F24" s="17">
        <v>2</v>
      </c>
      <c r="G24" s="17">
        <v>3.01</v>
      </c>
      <c r="H24" s="17" t="s">
        <v>5051</v>
      </c>
      <c r="I24" s="17"/>
      <c r="J24" s="17" t="s">
        <v>2688</v>
      </c>
      <c r="K24" s="17" t="s">
        <v>4668</v>
      </c>
      <c r="L24" s="17" t="s">
        <v>173</v>
      </c>
      <c r="M24" s="17" t="s">
        <v>3677</v>
      </c>
      <c r="N24" s="17" t="s">
        <v>5678</v>
      </c>
      <c r="O24" s="17" t="s">
        <v>5055</v>
      </c>
    </row>
    <row r="25" spans="1:15" x14ac:dyDescent="0.2">
      <c r="A25" s="12">
        <v>1024</v>
      </c>
      <c r="B25" s="17" t="s">
        <v>8218</v>
      </c>
      <c r="C25" s="17" t="s">
        <v>8219</v>
      </c>
      <c r="D25" s="14" t="s">
        <v>5017</v>
      </c>
      <c r="E25" s="17" t="s">
        <v>5042</v>
      </c>
      <c r="F25" s="17">
        <v>2</v>
      </c>
      <c r="G25" s="17">
        <v>3.01</v>
      </c>
      <c r="H25" s="17" t="s">
        <v>5051</v>
      </c>
      <c r="I25" s="17"/>
      <c r="J25" s="17" t="s">
        <v>6082</v>
      </c>
      <c r="K25" s="17" t="s">
        <v>3198</v>
      </c>
      <c r="L25" s="17" t="s">
        <v>6083</v>
      </c>
      <c r="M25" s="17" t="s">
        <v>384</v>
      </c>
      <c r="N25" s="17" t="s">
        <v>8220</v>
      </c>
      <c r="O25" s="17" t="s">
        <v>5055</v>
      </c>
    </row>
    <row r="26" spans="1:15" x14ac:dyDescent="0.2">
      <c r="A26" s="12">
        <v>1025</v>
      </c>
      <c r="B26" s="17" t="s">
        <v>5019</v>
      </c>
      <c r="C26" s="17" t="s">
        <v>8221</v>
      </c>
      <c r="D26" s="14" t="s">
        <v>5017</v>
      </c>
      <c r="E26" s="17" t="s">
        <v>5042</v>
      </c>
      <c r="F26" s="17">
        <v>2</v>
      </c>
      <c r="G26" s="17">
        <v>3.01</v>
      </c>
      <c r="H26" s="17" t="s">
        <v>5051</v>
      </c>
      <c r="I26" s="17"/>
      <c r="J26" s="17" t="s">
        <v>3089</v>
      </c>
      <c r="K26" s="17" t="s">
        <v>3110</v>
      </c>
      <c r="L26" s="17" t="s">
        <v>249</v>
      </c>
      <c r="M26" s="17" t="s">
        <v>8222</v>
      </c>
      <c r="N26" s="17" t="s">
        <v>8223</v>
      </c>
      <c r="O26" s="17" t="s">
        <v>5055</v>
      </c>
    </row>
    <row r="27" spans="1:15" x14ac:dyDescent="0.2">
      <c r="A27" s="12">
        <v>1026</v>
      </c>
      <c r="B27" s="17" t="s">
        <v>8224</v>
      </c>
      <c r="C27" s="17" t="s">
        <v>8225</v>
      </c>
      <c r="D27" s="14" t="s">
        <v>5017</v>
      </c>
      <c r="E27" s="17" t="s">
        <v>5042</v>
      </c>
      <c r="F27" s="17">
        <v>2</v>
      </c>
      <c r="G27" s="17">
        <v>3.01</v>
      </c>
      <c r="H27" s="17" t="s">
        <v>5051</v>
      </c>
      <c r="I27" s="17"/>
      <c r="J27" s="17" t="s">
        <v>3031</v>
      </c>
      <c r="K27" s="17" t="s">
        <v>8226</v>
      </c>
      <c r="L27" s="17" t="s">
        <v>252</v>
      </c>
      <c r="M27" s="17" t="s">
        <v>8227</v>
      </c>
      <c r="N27" s="17" t="s">
        <v>5380</v>
      </c>
      <c r="O27" s="17" t="s">
        <v>5055</v>
      </c>
    </row>
    <row r="28" spans="1:15" x14ac:dyDescent="0.2">
      <c r="A28" s="12">
        <v>1027</v>
      </c>
      <c r="B28" s="17" t="s">
        <v>5090</v>
      </c>
      <c r="C28" s="17" t="s">
        <v>8228</v>
      </c>
      <c r="D28" s="14" t="s">
        <v>519</v>
      </c>
      <c r="E28" s="17" t="s">
        <v>5043</v>
      </c>
      <c r="F28" s="17">
        <v>3</v>
      </c>
      <c r="G28" s="17">
        <v>3.01</v>
      </c>
      <c r="H28" s="17" t="s">
        <v>5051</v>
      </c>
      <c r="I28" s="17"/>
      <c r="J28" s="17" t="s">
        <v>2904</v>
      </c>
      <c r="K28" s="17" t="s">
        <v>2922</v>
      </c>
      <c r="L28" s="17" t="s">
        <v>5092</v>
      </c>
      <c r="M28" s="17" t="s">
        <v>233</v>
      </c>
      <c r="N28" s="17" t="s">
        <v>6332</v>
      </c>
      <c r="O28" s="17" t="s">
        <v>5055</v>
      </c>
    </row>
    <row r="29" spans="1:15" x14ac:dyDescent="0.2">
      <c r="A29" s="12">
        <v>1028</v>
      </c>
      <c r="B29" s="17" t="s">
        <v>8229</v>
      </c>
      <c r="C29" s="17" t="s">
        <v>8230</v>
      </c>
      <c r="D29" s="14" t="s">
        <v>519</v>
      </c>
      <c r="E29" s="17" t="s">
        <v>5043</v>
      </c>
      <c r="F29" s="17">
        <v>3</v>
      </c>
      <c r="G29" s="17">
        <v>3.01</v>
      </c>
      <c r="H29" s="17" t="s">
        <v>5051</v>
      </c>
      <c r="I29" s="17"/>
      <c r="J29" s="17" t="s">
        <v>2985</v>
      </c>
      <c r="K29" s="17" t="s">
        <v>3088</v>
      </c>
      <c r="L29" s="17" t="s">
        <v>855</v>
      </c>
      <c r="M29" s="17" t="s">
        <v>165</v>
      </c>
      <c r="N29" s="17" t="s">
        <v>8231</v>
      </c>
      <c r="O29" s="17" t="s">
        <v>5055</v>
      </c>
    </row>
    <row r="30" spans="1:15" x14ac:dyDescent="0.2">
      <c r="A30" s="12">
        <v>1029</v>
      </c>
      <c r="B30" s="17" t="s">
        <v>5203</v>
      </c>
      <c r="C30" s="17" t="s">
        <v>8232</v>
      </c>
      <c r="D30" s="14" t="s">
        <v>5017</v>
      </c>
      <c r="E30" s="17" t="s">
        <v>5043</v>
      </c>
      <c r="F30" s="17">
        <v>3</v>
      </c>
      <c r="G30" s="17">
        <v>3.01</v>
      </c>
      <c r="H30" s="17" t="s">
        <v>5051</v>
      </c>
      <c r="I30" s="17"/>
      <c r="J30" s="17" t="s">
        <v>3379</v>
      </c>
      <c r="K30" s="17" t="s">
        <v>4650</v>
      </c>
      <c r="L30" s="17" t="s">
        <v>1083</v>
      </c>
      <c r="M30" s="17" t="s">
        <v>3657</v>
      </c>
      <c r="N30" s="17" t="s">
        <v>8233</v>
      </c>
      <c r="O30" s="17" t="s">
        <v>5055</v>
      </c>
    </row>
    <row r="31" spans="1:15" x14ac:dyDescent="0.2">
      <c r="A31" s="12">
        <v>1030</v>
      </c>
      <c r="B31" s="17" t="s">
        <v>6553</v>
      </c>
      <c r="C31" s="17" t="s">
        <v>8234</v>
      </c>
      <c r="D31" s="14" t="s">
        <v>519</v>
      </c>
      <c r="E31" s="17" t="s">
        <v>5043</v>
      </c>
      <c r="F31" s="17">
        <v>3</v>
      </c>
      <c r="G31" s="17">
        <v>3.01</v>
      </c>
      <c r="H31" s="17" t="s">
        <v>5051</v>
      </c>
      <c r="I31" s="17"/>
      <c r="J31" s="17" t="s">
        <v>2735</v>
      </c>
      <c r="K31" s="17" t="s">
        <v>4890</v>
      </c>
      <c r="L31" s="17" t="s">
        <v>6555</v>
      </c>
      <c r="M31" s="17" t="s">
        <v>3903</v>
      </c>
      <c r="N31" s="17" t="s">
        <v>5085</v>
      </c>
      <c r="O31" s="17" t="s">
        <v>5055</v>
      </c>
    </row>
    <row r="32" spans="1:15" x14ac:dyDescent="0.2">
      <c r="A32" s="12">
        <v>1031</v>
      </c>
      <c r="B32" s="17" t="s">
        <v>8235</v>
      </c>
      <c r="C32" s="17" t="s">
        <v>8236</v>
      </c>
      <c r="D32" s="14" t="s">
        <v>519</v>
      </c>
      <c r="E32" s="17" t="s">
        <v>5043</v>
      </c>
      <c r="F32" s="17">
        <v>3</v>
      </c>
      <c r="G32" s="17">
        <v>3.01</v>
      </c>
      <c r="H32" s="17" t="s">
        <v>5051</v>
      </c>
      <c r="I32" s="17"/>
      <c r="J32" s="17" t="s">
        <v>3373</v>
      </c>
      <c r="K32" s="17" t="s">
        <v>4910</v>
      </c>
      <c r="L32" s="17" t="s">
        <v>7216</v>
      </c>
      <c r="M32" s="17" t="s">
        <v>3923</v>
      </c>
      <c r="N32" s="17" t="s">
        <v>5329</v>
      </c>
      <c r="O32" s="17" t="s">
        <v>5055</v>
      </c>
    </row>
    <row r="33" spans="1:15" x14ac:dyDescent="0.2">
      <c r="A33" s="12">
        <v>1032</v>
      </c>
      <c r="B33" s="17" t="s">
        <v>8237</v>
      </c>
      <c r="C33" s="17" t="s">
        <v>8153</v>
      </c>
      <c r="D33" s="14" t="s">
        <v>519</v>
      </c>
      <c r="E33" s="17" t="s">
        <v>5043</v>
      </c>
      <c r="F33" s="17">
        <v>3</v>
      </c>
      <c r="G33" s="17">
        <v>3.01</v>
      </c>
      <c r="H33" s="17" t="s">
        <v>5051</v>
      </c>
      <c r="I33" s="17"/>
      <c r="J33" s="17" t="s">
        <v>2939</v>
      </c>
      <c r="K33" s="17" t="s">
        <v>4708</v>
      </c>
      <c r="L33" s="17" t="s">
        <v>5375</v>
      </c>
      <c r="M33" s="17" t="s">
        <v>3718</v>
      </c>
      <c r="N33" s="17" t="s">
        <v>5510</v>
      </c>
      <c r="O33" s="17" t="s">
        <v>5055</v>
      </c>
    </row>
    <row r="34" spans="1:15" x14ac:dyDescent="0.2">
      <c r="A34" s="12">
        <v>1033</v>
      </c>
      <c r="B34" s="17" t="s">
        <v>7724</v>
      </c>
      <c r="C34" s="17" t="s">
        <v>8238</v>
      </c>
      <c r="D34" s="14" t="s">
        <v>519</v>
      </c>
      <c r="E34" s="17" t="s">
        <v>5043</v>
      </c>
      <c r="F34" s="17">
        <v>3</v>
      </c>
      <c r="G34" s="17">
        <v>3.01</v>
      </c>
      <c r="H34" s="17" t="s">
        <v>5051</v>
      </c>
      <c r="I34" s="17"/>
      <c r="J34" s="17" t="s">
        <v>3109</v>
      </c>
      <c r="K34" s="17" t="s">
        <v>4961</v>
      </c>
      <c r="L34" s="17" t="s">
        <v>266</v>
      </c>
      <c r="M34" s="17" t="s">
        <v>3973</v>
      </c>
      <c r="N34" s="17" t="s">
        <v>5916</v>
      </c>
      <c r="O34" s="17" t="s">
        <v>5055</v>
      </c>
    </row>
    <row r="35" spans="1:15" x14ac:dyDescent="0.2">
      <c r="A35" s="12">
        <v>1034</v>
      </c>
      <c r="B35" s="17" t="s">
        <v>8239</v>
      </c>
      <c r="C35" s="17" t="s">
        <v>8240</v>
      </c>
      <c r="D35" s="14" t="s">
        <v>519</v>
      </c>
      <c r="E35" s="17" t="s">
        <v>5043</v>
      </c>
      <c r="F35" s="17">
        <v>3</v>
      </c>
      <c r="G35" s="17">
        <v>3.01</v>
      </c>
      <c r="H35" s="17" t="s">
        <v>5051</v>
      </c>
      <c r="I35" s="17"/>
      <c r="J35" s="17" t="s">
        <v>8241</v>
      </c>
      <c r="K35" s="17" t="s">
        <v>8242</v>
      </c>
      <c r="L35" s="17" t="s">
        <v>8243</v>
      </c>
      <c r="M35" s="17" t="s">
        <v>8244</v>
      </c>
      <c r="N35" s="17" t="s">
        <v>5846</v>
      </c>
      <c r="O35" s="17" t="s">
        <v>5055</v>
      </c>
    </row>
    <row r="36" spans="1:15" x14ac:dyDescent="0.2">
      <c r="A36" s="12">
        <v>1035</v>
      </c>
      <c r="B36" s="17" t="s">
        <v>8245</v>
      </c>
      <c r="C36" s="17" t="s">
        <v>8246</v>
      </c>
      <c r="D36" s="14" t="s">
        <v>519</v>
      </c>
      <c r="E36" s="17" t="s">
        <v>5043</v>
      </c>
      <c r="F36" s="17">
        <v>3</v>
      </c>
      <c r="G36" s="17">
        <v>3.01</v>
      </c>
      <c r="H36" s="17" t="s">
        <v>5051</v>
      </c>
      <c r="I36" s="17"/>
      <c r="J36" s="17" t="s">
        <v>8247</v>
      </c>
      <c r="K36" s="17" t="s">
        <v>4613</v>
      </c>
      <c r="L36" s="17" t="s">
        <v>8248</v>
      </c>
      <c r="M36" s="17" t="s">
        <v>3619</v>
      </c>
      <c r="N36" s="17" t="s">
        <v>8249</v>
      </c>
      <c r="O36" s="17" t="s">
        <v>5055</v>
      </c>
    </row>
    <row r="37" spans="1:15" x14ac:dyDescent="0.2">
      <c r="A37" s="12">
        <v>1036</v>
      </c>
      <c r="B37" s="17" t="s">
        <v>8250</v>
      </c>
      <c r="C37" s="17" t="s">
        <v>8251</v>
      </c>
      <c r="D37" s="14" t="s">
        <v>519</v>
      </c>
      <c r="E37" s="17" t="s">
        <v>5043</v>
      </c>
      <c r="F37" s="17">
        <v>3</v>
      </c>
      <c r="G37" s="17">
        <v>3.01</v>
      </c>
      <c r="H37" s="17" t="s">
        <v>5051</v>
      </c>
      <c r="I37" s="17"/>
      <c r="J37" s="17" t="s">
        <v>8252</v>
      </c>
      <c r="K37" s="17" t="s">
        <v>8253</v>
      </c>
      <c r="L37" s="17" t="s">
        <v>8254</v>
      </c>
      <c r="M37" s="17" t="s">
        <v>8255</v>
      </c>
      <c r="N37" s="17" t="s">
        <v>8256</v>
      </c>
      <c r="O37" s="17" t="s">
        <v>5055</v>
      </c>
    </row>
    <row r="38" spans="1:15" x14ac:dyDescent="0.2">
      <c r="A38" s="12">
        <v>1037</v>
      </c>
      <c r="B38" s="17" t="s">
        <v>8257</v>
      </c>
      <c r="C38" s="17" t="s">
        <v>8258</v>
      </c>
      <c r="D38" s="14" t="s">
        <v>519</v>
      </c>
      <c r="E38" s="17" t="s">
        <v>5043</v>
      </c>
      <c r="F38" s="17">
        <v>3</v>
      </c>
      <c r="G38" s="17">
        <v>3.01</v>
      </c>
      <c r="H38" s="17" t="s">
        <v>5051</v>
      </c>
      <c r="I38" s="17"/>
      <c r="J38" s="17" t="s">
        <v>3077</v>
      </c>
      <c r="K38" s="17" t="s">
        <v>3198</v>
      </c>
      <c r="L38" s="17" t="s">
        <v>150</v>
      </c>
      <c r="M38" s="17" t="s">
        <v>384</v>
      </c>
      <c r="N38" s="17" t="s">
        <v>5241</v>
      </c>
      <c r="O38" s="17" t="s">
        <v>5055</v>
      </c>
    </row>
    <row r="39" spans="1:15" x14ac:dyDescent="0.2">
      <c r="A39" s="12">
        <v>1038</v>
      </c>
      <c r="B39" s="17" t="s">
        <v>8259</v>
      </c>
      <c r="C39" s="17" t="s">
        <v>8260</v>
      </c>
      <c r="D39" s="14" t="s">
        <v>519</v>
      </c>
      <c r="E39" s="17" t="s">
        <v>5043</v>
      </c>
      <c r="F39" s="17">
        <v>3</v>
      </c>
      <c r="G39" s="17">
        <v>3.01</v>
      </c>
      <c r="H39" s="17" t="s">
        <v>5051</v>
      </c>
      <c r="I39" s="17"/>
      <c r="J39" s="17" t="s">
        <v>3114</v>
      </c>
      <c r="K39" s="17" t="s">
        <v>8261</v>
      </c>
      <c r="L39" s="17" t="s">
        <v>229</v>
      </c>
      <c r="M39" s="17" t="s">
        <v>8262</v>
      </c>
      <c r="N39" s="17" t="s">
        <v>8263</v>
      </c>
      <c r="O39" s="17" t="s">
        <v>5055</v>
      </c>
    </row>
    <row r="40" spans="1:15" x14ac:dyDescent="0.2">
      <c r="A40" s="12">
        <v>1039</v>
      </c>
      <c r="B40" s="17" t="s">
        <v>8264</v>
      </c>
      <c r="C40" s="17" t="s">
        <v>8217</v>
      </c>
      <c r="D40" s="14" t="s">
        <v>519</v>
      </c>
      <c r="E40" s="17" t="s">
        <v>5043</v>
      </c>
      <c r="F40" s="17">
        <v>3</v>
      </c>
      <c r="G40" s="17">
        <v>3.01</v>
      </c>
      <c r="H40" s="17" t="s">
        <v>5051</v>
      </c>
      <c r="I40" s="17"/>
      <c r="J40" s="17" t="s">
        <v>8265</v>
      </c>
      <c r="K40" s="17" t="s">
        <v>4668</v>
      </c>
      <c r="L40" s="17" t="s">
        <v>8266</v>
      </c>
      <c r="M40" s="17" t="s">
        <v>3677</v>
      </c>
      <c r="N40" s="17" t="s">
        <v>7038</v>
      </c>
      <c r="O40" s="17" t="s">
        <v>5055</v>
      </c>
    </row>
    <row r="41" spans="1:15" x14ac:dyDescent="0.2">
      <c r="A41" s="12">
        <v>1040</v>
      </c>
      <c r="B41" s="17" t="s">
        <v>8267</v>
      </c>
      <c r="C41" s="17" t="s">
        <v>8268</v>
      </c>
      <c r="D41" s="14" t="s">
        <v>519</v>
      </c>
      <c r="E41" s="17" t="s">
        <v>5043</v>
      </c>
      <c r="F41" s="17">
        <v>2</v>
      </c>
      <c r="G41" s="17">
        <v>3.01</v>
      </c>
      <c r="H41" s="17" t="s">
        <v>5051</v>
      </c>
      <c r="I41" s="17"/>
      <c r="J41" s="17" t="s">
        <v>3448</v>
      </c>
      <c r="K41" s="17" t="s">
        <v>8269</v>
      </c>
      <c r="L41" s="17" t="s">
        <v>8270</v>
      </c>
      <c r="M41" s="17" t="s">
        <v>8271</v>
      </c>
      <c r="N41" s="17" t="s">
        <v>8272</v>
      </c>
      <c r="O41" s="17" t="s">
        <v>5055</v>
      </c>
    </row>
    <row r="42" spans="1:15" x14ac:dyDescent="0.2">
      <c r="A42" s="12">
        <v>1041</v>
      </c>
      <c r="B42" s="17" t="s">
        <v>8273</v>
      </c>
      <c r="C42" s="17" t="s">
        <v>8274</v>
      </c>
      <c r="D42" s="14" t="s">
        <v>519</v>
      </c>
      <c r="E42" s="17" t="s">
        <v>5043</v>
      </c>
      <c r="F42" s="17">
        <v>2</v>
      </c>
      <c r="G42" s="17">
        <v>3.01</v>
      </c>
      <c r="H42" s="17" t="s">
        <v>5051</v>
      </c>
      <c r="I42" s="17"/>
      <c r="J42" s="17" t="s">
        <v>8275</v>
      </c>
      <c r="K42" s="17" t="s">
        <v>4722</v>
      </c>
      <c r="L42" s="17" t="s">
        <v>8276</v>
      </c>
      <c r="M42" s="17" t="s">
        <v>3753</v>
      </c>
      <c r="N42" s="17" t="s">
        <v>8277</v>
      </c>
      <c r="O42" s="17" t="s">
        <v>5055</v>
      </c>
    </row>
    <row r="43" spans="1:15" x14ac:dyDescent="0.2">
      <c r="A43" s="12">
        <v>1042</v>
      </c>
      <c r="B43" s="17" t="s">
        <v>6170</v>
      </c>
      <c r="C43" s="17" t="s">
        <v>8278</v>
      </c>
      <c r="D43" s="14" t="s">
        <v>5017</v>
      </c>
      <c r="E43" s="17" t="s">
        <v>5043</v>
      </c>
      <c r="F43" s="17">
        <v>2</v>
      </c>
      <c r="G43" s="17">
        <v>3.01</v>
      </c>
      <c r="H43" s="17" t="s">
        <v>5051</v>
      </c>
      <c r="I43" s="17"/>
      <c r="J43" s="17" t="s">
        <v>2932</v>
      </c>
      <c r="K43" s="17" t="s">
        <v>8279</v>
      </c>
      <c r="L43" s="17" t="s">
        <v>5621</v>
      </c>
      <c r="M43" s="17" t="s">
        <v>8280</v>
      </c>
      <c r="N43" s="17" t="s">
        <v>6009</v>
      </c>
      <c r="O43" s="17" t="s">
        <v>5055</v>
      </c>
    </row>
    <row r="44" spans="1:15" x14ac:dyDescent="0.2">
      <c r="A44" s="12">
        <v>1043</v>
      </c>
      <c r="B44" s="17" t="s">
        <v>6120</v>
      </c>
      <c r="C44" s="17" t="s">
        <v>8281</v>
      </c>
      <c r="D44" s="14" t="s">
        <v>519</v>
      </c>
      <c r="E44" s="17" t="s">
        <v>5043</v>
      </c>
      <c r="F44" s="17">
        <v>2</v>
      </c>
      <c r="G44" s="17">
        <v>3.01</v>
      </c>
      <c r="H44" s="17" t="s">
        <v>5051</v>
      </c>
      <c r="I44" s="17"/>
      <c r="J44" s="17" t="s">
        <v>2932</v>
      </c>
      <c r="K44" s="17" t="s">
        <v>4721</v>
      </c>
      <c r="L44" s="17" t="s">
        <v>5621</v>
      </c>
      <c r="M44" s="17" t="s">
        <v>3731</v>
      </c>
      <c r="N44" s="17" t="s">
        <v>5864</v>
      </c>
      <c r="O44" s="17" t="s">
        <v>5055</v>
      </c>
    </row>
    <row r="45" spans="1:15" x14ac:dyDescent="0.2">
      <c r="A45" s="12">
        <v>1044</v>
      </c>
      <c r="B45" s="17" t="s">
        <v>5153</v>
      </c>
      <c r="C45" s="17" t="s">
        <v>8282</v>
      </c>
      <c r="D45" s="14" t="s">
        <v>519</v>
      </c>
      <c r="E45" s="17" t="s">
        <v>5043</v>
      </c>
      <c r="F45" s="17">
        <v>2</v>
      </c>
      <c r="G45" s="17">
        <v>3.01</v>
      </c>
      <c r="H45" s="17" t="s">
        <v>5051</v>
      </c>
      <c r="I45" s="17"/>
      <c r="J45" s="17" t="s">
        <v>2669</v>
      </c>
      <c r="K45" s="17" t="s">
        <v>8283</v>
      </c>
      <c r="L45" s="17" t="s">
        <v>5155</v>
      </c>
      <c r="M45" s="17" t="s">
        <v>8284</v>
      </c>
      <c r="N45" s="17" t="s">
        <v>6686</v>
      </c>
      <c r="O45" s="17" t="s">
        <v>5055</v>
      </c>
    </row>
    <row r="46" spans="1:15" x14ac:dyDescent="0.2">
      <c r="A46" s="12">
        <v>1045</v>
      </c>
      <c r="B46" s="17" t="s">
        <v>5101</v>
      </c>
      <c r="C46" s="17" t="s">
        <v>8285</v>
      </c>
      <c r="D46" s="14" t="s">
        <v>519</v>
      </c>
      <c r="E46" s="17" t="s">
        <v>5043</v>
      </c>
      <c r="F46" s="17">
        <v>2</v>
      </c>
      <c r="G46" s="17">
        <v>3.01</v>
      </c>
      <c r="H46" s="17" t="s">
        <v>5051</v>
      </c>
      <c r="I46" s="17"/>
      <c r="J46" s="17" t="s">
        <v>3130</v>
      </c>
      <c r="K46" s="17" t="s">
        <v>4613</v>
      </c>
      <c r="L46" s="17" t="s">
        <v>147</v>
      </c>
      <c r="M46" s="17" t="s">
        <v>3619</v>
      </c>
      <c r="N46" s="17" t="s">
        <v>6686</v>
      </c>
      <c r="O46" s="17" t="s">
        <v>5055</v>
      </c>
    </row>
    <row r="47" spans="1:15" x14ac:dyDescent="0.2">
      <c r="A47" s="12">
        <v>1046</v>
      </c>
      <c r="B47" s="17" t="s">
        <v>7460</v>
      </c>
      <c r="C47" s="17" t="s">
        <v>8286</v>
      </c>
      <c r="D47" s="14" t="s">
        <v>519</v>
      </c>
      <c r="E47" s="17" t="s">
        <v>5043</v>
      </c>
      <c r="F47" s="17">
        <v>2</v>
      </c>
      <c r="G47" s="17">
        <v>3.01</v>
      </c>
      <c r="H47" s="17" t="s">
        <v>5051</v>
      </c>
      <c r="I47" s="17"/>
      <c r="J47" s="17" t="s">
        <v>2766</v>
      </c>
      <c r="K47" s="17" t="s">
        <v>8287</v>
      </c>
      <c r="L47" s="17" t="s">
        <v>240</v>
      </c>
      <c r="M47" s="17" t="s">
        <v>8288</v>
      </c>
      <c r="N47" s="17" t="s">
        <v>6039</v>
      </c>
      <c r="O47" s="17" t="s">
        <v>5055</v>
      </c>
    </row>
    <row r="48" spans="1:15" x14ac:dyDescent="0.2">
      <c r="A48" s="12">
        <v>1047</v>
      </c>
      <c r="B48" s="17" t="s">
        <v>8289</v>
      </c>
      <c r="C48" s="17" t="s">
        <v>8290</v>
      </c>
      <c r="D48" s="14" t="s">
        <v>519</v>
      </c>
      <c r="E48" s="17" t="s">
        <v>5043</v>
      </c>
      <c r="F48" s="17">
        <v>2</v>
      </c>
      <c r="G48" s="17">
        <v>3.01</v>
      </c>
      <c r="H48" s="17" t="s">
        <v>5051</v>
      </c>
      <c r="I48" s="17"/>
      <c r="J48" s="17" t="s">
        <v>3456</v>
      </c>
      <c r="K48" s="17" t="s">
        <v>8291</v>
      </c>
      <c r="L48" s="17" t="s">
        <v>5399</v>
      </c>
      <c r="M48" s="17" t="s">
        <v>8292</v>
      </c>
      <c r="N48" s="17" t="s">
        <v>8293</v>
      </c>
      <c r="O48" s="17" t="s">
        <v>5055</v>
      </c>
    </row>
    <row r="49" spans="1:15" x14ac:dyDescent="0.2">
      <c r="A49" s="12">
        <v>1048</v>
      </c>
      <c r="B49" s="17" t="s">
        <v>8294</v>
      </c>
      <c r="C49" s="17" t="s">
        <v>8295</v>
      </c>
      <c r="D49" s="14" t="s">
        <v>519</v>
      </c>
      <c r="E49" s="17" t="s">
        <v>5043</v>
      </c>
      <c r="F49" s="17">
        <v>2</v>
      </c>
      <c r="G49" s="17">
        <v>3.01</v>
      </c>
      <c r="H49" s="17" t="s">
        <v>5051</v>
      </c>
      <c r="I49" s="17"/>
      <c r="J49" s="17" t="s">
        <v>8296</v>
      </c>
      <c r="K49" s="17" t="s">
        <v>4934</v>
      </c>
      <c r="L49" s="17" t="s">
        <v>8297</v>
      </c>
      <c r="M49" s="17" t="s">
        <v>3946</v>
      </c>
      <c r="N49" s="17" t="s">
        <v>8298</v>
      </c>
      <c r="O49" s="17" t="s">
        <v>5055</v>
      </c>
    </row>
    <row r="50" spans="1:15" x14ac:dyDescent="0.2">
      <c r="A50" s="12">
        <v>1049</v>
      </c>
      <c r="B50" s="17" t="s">
        <v>8299</v>
      </c>
      <c r="C50" s="17" t="s">
        <v>8300</v>
      </c>
      <c r="D50" s="14" t="s">
        <v>519</v>
      </c>
      <c r="E50" s="17" t="s">
        <v>5043</v>
      </c>
      <c r="F50" s="17">
        <v>2</v>
      </c>
      <c r="G50" s="17">
        <v>3.01</v>
      </c>
      <c r="H50" s="17" t="s">
        <v>5051</v>
      </c>
      <c r="I50" s="17"/>
      <c r="J50" s="17" t="s">
        <v>8301</v>
      </c>
      <c r="K50" s="17" t="s">
        <v>4695</v>
      </c>
      <c r="L50" s="17" t="s">
        <v>8302</v>
      </c>
      <c r="M50" s="17" t="s">
        <v>8303</v>
      </c>
      <c r="N50" s="17" t="s">
        <v>6629</v>
      </c>
      <c r="O50" s="17" t="s">
        <v>5055</v>
      </c>
    </row>
    <row r="51" spans="1:15" x14ac:dyDescent="0.2">
      <c r="A51" s="12">
        <v>1050</v>
      </c>
      <c r="B51" s="17" t="s">
        <v>5323</v>
      </c>
      <c r="C51" s="17" t="s">
        <v>8304</v>
      </c>
      <c r="D51" s="14" t="s">
        <v>5017</v>
      </c>
      <c r="E51" s="17" t="s">
        <v>5038</v>
      </c>
      <c r="F51" s="17">
        <v>3</v>
      </c>
      <c r="G51" s="17">
        <v>3.01</v>
      </c>
      <c r="H51" s="17" t="s">
        <v>5051</v>
      </c>
      <c r="I51" s="17"/>
      <c r="J51" s="17" t="s">
        <v>2870</v>
      </c>
      <c r="K51" s="17" t="s">
        <v>4865</v>
      </c>
      <c r="L51" s="17" t="s">
        <v>84</v>
      </c>
      <c r="M51" s="17" t="s">
        <v>3878</v>
      </c>
      <c r="N51" s="17" t="s">
        <v>8305</v>
      </c>
      <c r="O51" s="17" t="s">
        <v>5055</v>
      </c>
    </row>
    <row r="52" spans="1:15" x14ac:dyDescent="0.2">
      <c r="A52" s="12">
        <v>1051</v>
      </c>
      <c r="B52" s="17" t="s">
        <v>7808</v>
      </c>
      <c r="C52" s="17" t="s">
        <v>8306</v>
      </c>
      <c r="D52" s="14" t="s">
        <v>5017</v>
      </c>
      <c r="E52" s="17" t="s">
        <v>5038</v>
      </c>
      <c r="F52" s="17">
        <v>3</v>
      </c>
      <c r="G52" s="17">
        <v>3.01</v>
      </c>
      <c r="H52" s="17" t="s">
        <v>5051</v>
      </c>
      <c r="I52" s="17"/>
      <c r="J52" s="17" t="s">
        <v>2737</v>
      </c>
      <c r="K52" s="17" t="s">
        <v>4848</v>
      </c>
      <c r="L52" s="17" t="s">
        <v>6401</v>
      </c>
      <c r="M52" s="17" t="s">
        <v>3861</v>
      </c>
      <c r="N52" s="17" t="s">
        <v>6588</v>
      </c>
      <c r="O52" s="17" t="s">
        <v>5055</v>
      </c>
    </row>
    <row r="53" spans="1:15" x14ac:dyDescent="0.2">
      <c r="A53" s="12">
        <v>1052</v>
      </c>
      <c r="B53" s="17" t="s">
        <v>8307</v>
      </c>
      <c r="C53" s="17" t="s">
        <v>8308</v>
      </c>
      <c r="D53" s="14" t="s">
        <v>5017</v>
      </c>
      <c r="E53" s="17" t="s">
        <v>5038</v>
      </c>
      <c r="F53" s="17">
        <v>3</v>
      </c>
      <c r="G53" s="17">
        <v>3.01</v>
      </c>
      <c r="H53" s="17" t="s">
        <v>5051</v>
      </c>
      <c r="I53" s="17"/>
      <c r="J53" s="17" t="s">
        <v>8309</v>
      </c>
      <c r="K53" s="17" t="s">
        <v>8310</v>
      </c>
      <c r="L53" s="17" t="s">
        <v>8311</v>
      </c>
      <c r="M53" s="17" t="s">
        <v>8312</v>
      </c>
      <c r="N53" s="17" t="s">
        <v>8313</v>
      </c>
      <c r="O53" s="17" t="s">
        <v>5055</v>
      </c>
    </row>
    <row r="54" spans="1:15" x14ac:dyDescent="0.2">
      <c r="A54" s="12">
        <v>1053</v>
      </c>
      <c r="B54" s="17" t="s">
        <v>8314</v>
      </c>
      <c r="C54" s="17" t="s">
        <v>8315</v>
      </c>
      <c r="D54" s="14" t="s">
        <v>5017</v>
      </c>
      <c r="E54" s="17" t="s">
        <v>5038</v>
      </c>
      <c r="F54" s="17">
        <v>3</v>
      </c>
      <c r="G54" s="17">
        <v>3.01</v>
      </c>
      <c r="H54" s="17" t="s">
        <v>5051</v>
      </c>
      <c r="I54" s="17"/>
      <c r="J54" s="17" t="s">
        <v>8316</v>
      </c>
      <c r="K54" s="17" t="s">
        <v>4937</v>
      </c>
      <c r="L54" s="17" t="s">
        <v>8317</v>
      </c>
      <c r="M54" s="17" t="s">
        <v>3949</v>
      </c>
      <c r="N54" s="17" t="s">
        <v>8318</v>
      </c>
      <c r="O54" s="17" t="s">
        <v>5055</v>
      </c>
    </row>
    <row r="55" spans="1:15" x14ac:dyDescent="0.2">
      <c r="A55" s="12">
        <v>1054</v>
      </c>
      <c r="B55" s="17" t="s">
        <v>8319</v>
      </c>
      <c r="C55" s="17" t="s">
        <v>8320</v>
      </c>
      <c r="D55" s="14" t="s">
        <v>5017</v>
      </c>
      <c r="E55" s="17" t="s">
        <v>5038</v>
      </c>
      <c r="F55" s="17">
        <v>3</v>
      </c>
      <c r="G55" s="17">
        <v>3.01</v>
      </c>
      <c r="H55" s="17" t="s">
        <v>5325</v>
      </c>
      <c r="I55" s="17"/>
      <c r="J55" s="17" t="s">
        <v>8321</v>
      </c>
      <c r="K55" s="17" t="s">
        <v>4775</v>
      </c>
      <c r="L55" s="17" t="s">
        <v>8322</v>
      </c>
      <c r="M55" s="17" t="s">
        <v>3787</v>
      </c>
      <c r="N55" s="17" t="s">
        <v>8323</v>
      </c>
      <c r="O55" s="17" t="s">
        <v>5055</v>
      </c>
    </row>
    <row r="56" spans="1:15" x14ac:dyDescent="0.2">
      <c r="A56" s="12">
        <v>1055</v>
      </c>
      <c r="B56" s="17" t="s">
        <v>5806</v>
      </c>
      <c r="C56" s="17" t="s">
        <v>8324</v>
      </c>
      <c r="D56" s="14" t="s">
        <v>5017</v>
      </c>
      <c r="E56" s="17" t="s">
        <v>5038</v>
      </c>
      <c r="F56" s="17">
        <v>3</v>
      </c>
      <c r="G56" s="17">
        <v>3.01</v>
      </c>
      <c r="H56" s="17" t="s">
        <v>5051</v>
      </c>
      <c r="I56" s="17"/>
      <c r="J56" s="17" t="s">
        <v>2917</v>
      </c>
      <c r="K56" s="17" t="s">
        <v>4735</v>
      </c>
      <c r="L56" s="17" t="s">
        <v>5709</v>
      </c>
      <c r="M56" s="17" t="s">
        <v>3745</v>
      </c>
      <c r="N56" s="17" t="s">
        <v>8192</v>
      </c>
      <c r="O56" s="17" t="s">
        <v>5055</v>
      </c>
    </row>
    <row r="57" spans="1:15" x14ac:dyDescent="0.2">
      <c r="A57" s="12">
        <v>1056</v>
      </c>
      <c r="B57" s="17" t="s">
        <v>8325</v>
      </c>
      <c r="C57" s="17" t="s">
        <v>8326</v>
      </c>
      <c r="D57" s="14" t="s">
        <v>5017</v>
      </c>
      <c r="E57" s="17" t="s">
        <v>5038</v>
      </c>
      <c r="F57" s="17">
        <v>3</v>
      </c>
      <c r="G57" s="17">
        <v>3.01</v>
      </c>
      <c r="H57" s="17" t="s">
        <v>5051</v>
      </c>
      <c r="I57" s="17"/>
      <c r="J57" s="17" t="s">
        <v>3269</v>
      </c>
      <c r="K57" s="17" t="s">
        <v>8327</v>
      </c>
      <c r="L57" s="17" t="s">
        <v>1010</v>
      </c>
      <c r="M57" s="17" t="s">
        <v>8328</v>
      </c>
      <c r="N57" s="17" t="s">
        <v>8329</v>
      </c>
      <c r="O57" s="17" t="s">
        <v>5055</v>
      </c>
    </row>
    <row r="58" spans="1:15" x14ac:dyDescent="0.2">
      <c r="A58" s="12">
        <v>1057</v>
      </c>
      <c r="B58" s="17" t="s">
        <v>8257</v>
      </c>
      <c r="C58" s="17" t="s">
        <v>8330</v>
      </c>
      <c r="D58" s="14" t="s">
        <v>5017</v>
      </c>
      <c r="E58" s="17" t="s">
        <v>5038</v>
      </c>
      <c r="F58" s="17">
        <v>3</v>
      </c>
      <c r="G58" s="17">
        <v>3.01</v>
      </c>
      <c r="H58" s="17" t="s">
        <v>5051</v>
      </c>
      <c r="I58" s="17"/>
      <c r="J58" s="17" t="s">
        <v>3077</v>
      </c>
      <c r="K58" s="17" t="s">
        <v>2852</v>
      </c>
      <c r="L58" s="17" t="s">
        <v>150</v>
      </c>
      <c r="M58" s="17" t="s">
        <v>205</v>
      </c>
      <c r="N58" s="17" t="s">
        <v>6144</v>
      </c>
      <c r="O58" s="17" t="s">
        <v>5055</v>
      </c>
    </row>
    <row r="59" spans="1:15" x14ac:dyDescent="0.2">
      <c r="A59" s="12">
        <v>1058</v>
      </c>
      <c r="B59" s="17" t="s">
        <v>8331</v>
      </c>
      <c r="C59" s="17" t="s">
        <v>8332</v>
      </c>
      <c r="D59" s="14" t="s">
        <v>5017</v>
      </c>
      <c r="E59" s="17" t="s">
        <v>5038</v>
      </c>
      <c r="F59" s="17">
        <v>3</v>
      </c>
      <c r="G59" s="17">
        <v>3.01</v>
      </c>
      <c r="H59" s="17" t="s">
        <v>5051</v>
      </c>
      <c r="I59" s="17"/>
      <c r="J59" s="17" t="s">
        <v>8333</v>
      </c>
      <c r="K59" s="17" t="s">
        <v>4753</v>
      </c>
      <c r="L59" s="17" t="s">
        <v>8334</v>
      </c>
      <c r="M59" s="17" t="s">
        <v>3763</v>
      </c>
      <c r="N59" s="17" t="s">
        <v>8335</v>
      </c>
      <c r="O59" s="17" t="s">
        <v>5055</v>
      </c>
    </row>
    <row r="60" spans="1:15" x14ac:dyDescent="0.2">
      <c r="A60" s="12">
        <v>1059</v>
      </c>
      <c r="B60" s="17" t="s">
        <v>8336</v>
      </c>
      <c r="C60" s="17" t="s">
        <v>8337</v>
      </c>
      <c r="D60" s="14" t="s">
        <v>5017</v>
      </c>
      <c r="E60" s="17" t="s">
        <v>5038</v>
      </c>
      <c r="F60" s="17">
        <v>3</v>
      </c>
      <c r="G60" s="17">
        <v>3.01</v>
      </c>
      <c r="H60" s="17" t="s">
        <v>5051</v>
      </c>
      <c r="I60" s="17"/>
      <c r="J60" s="17" t="s">
        <v>8338</v>
      </c>
      <c r="K60" s="17" t="s">
        <v>4960</v>
      </c>
      <c r="L60" s="17" t="s">
        <v>8339</v>
      </c>
      <c r="M60" s="17" t="s">
        <v>3972</v>
      </c>
      <c r="N60" s="17" t="s">
        <v>8340</v>
      </c>
      <c r="O60" s="17" t="s">
        <v>5055</v>
      </c>
    </row>
    <row r="61" spans="1:15" x14ac:dyDescent="0.2">
      <c r="A61" s="12">
        <v>1060</v>
      </c>
      <c r="B61" s="17" t="s">
        <v>5873</v>
      </c>
      <c r="C61" s="17" t="s">
        <v>8341</v>
      </c>
      <c r="D61" s="14" t="s">
        <v>5017</v>
      </c>
      <c r="E61" s="17" t="s">
        <v>5038</v>
      </c>
      <c r="F61" s="17">
        <v>3</v>
      </c>
      <c r="G61" s="17">
        <v>3.01</v>
      </c>
      <c r="H61" s="17" t="s">
        <v>5051</v>
      </c>
      <c r="I61" s="17"/>
      <c r="J61" s="17" t="s">
        <v>2859</v>
      </c>
      <c r="K61" s="17" t="s">
        <v>8342</v>
      </c>
      <c r="L61" s="17" t="s">
        <v>90</v>
      </c>
      <c r="M61" s="17" t="s">
        <v>8343</v>
      </c>
      <c r="N61" s="17" t="s">
        <v>5510</v>
      </c>
      <c r="O61" s="17" t="s">
        <v>5055</v>
      </c>
    </row>
    <row r="62" spans="1:15" x14ac:dyDescent="0.2">
      <c r="A62" s="12">
        <v>1061</v>
      </c>
      <c r="B62" s="17" t="s">
        <v>8344</v>
      </c>
      <c r="C62" s="17" t="s">
        <v>8238</v>
      </c>
      <c r="D62" s="14" t="s">
        <v>5017</v>
      </c>
      <c r="E62" s="17" t="s">
        <v>5038</v>
      </c>
      <c r="F62" s="17">
        <v>3</v>
      </c>
      <c r="G62" s="17">
        <v>3.01</v>
      </c>
      <c r="H62" s="17" t="s">
        <v>5051</v>
      </c>
      <c r="I62" s="17"/>
      <c r="J62" s="17" t="s">
        <v>2651</v>
      </c>
      <c r="K62" s="17" t="s">
        <v>4961</v>
      </c>
      <c r="L62" s="17" t="s">
        <v>5088</v>
      </c>
      <c r="M62" s="17" t="s">
        <v>3973</v>
      </c>
      <c r="N62" s="17" t="s">
        <v>5173</v>
      </c>
      <c r="O62" s="17" t="s">
        <v>5055</v>
      </c>
    </row>
    <row r="63" spans="1:15" x14ac:dyDescent="0.2">
      <c r="A63" s="12">
        <v>1062</v>
      </c>
      <c r="B63" s="17" t="s">
        <v>8345</v>
      </c>
      <c r="C63" s="17" t="s">
        <v>8346</v>
      </c>
      <c r="D63" s="14" t="s">
        <v>5017</v>
      </c>
      <c r="E63" s="17" t="s">
        <v>5038</v>
      </c>
      <c r="F63" s="17">
        <v>3</v>
      </c>
      <c r="G63" s="17">
        <v>3.01</v>
      </c>
      <c r="H63" s="17" t="s">
        <v>5051</v>
      </c>
      <c r="I63" s="17"/>
      <c r="J63" s="17" t="s">
        <v>8347</v>
      </c>
      <c r="K63" s="17" t="s">
        <v>4679</v>
      </c>
      <c r="L63" s="17" t="s">
        <v>8348</v>
      </c>
      <c r="M63" s="17" t="s">
        <v>3688</v>
      </c>
      <c r="N63" s="17" t="s">
        <v>8349</v>
      </c>
      <c r="O63" s="17" t="s">
        <v>5055</v>
      </c>
    </row>
    <row r="64" spans="1:15" x14ac:dyDescent="0.2">
      <c r="A64" s="12">
        <v>1063</v>
      </c>
      <c r="B64" s="17" t="s">
        <v>5193</v>
      </c>
      <c r="C64" s="17" t="s">
        <v>8350</v>
      </c>
      <c r="D64" s="14" t="s">
        <v>5017</v>
      </c>
      <c r="E64" s="17" t="s">
        <v>5038</v>
      </c>
      <c r="F64" s="17">
        <v>3</v>
      </c>
      <c r="G64" s="17">
        <v>3.01</v>
      </c>
      <c r="H64" s="17" t="s">
        <v>5051</v>
      </c>
      <c r="I64" s="17"/>
      <c r="J64" s="17" t="s">
        <v>2700</v>
      </c>
      <c r="K64" s="17" t="s">
        <v>8351</v>
      </c>
      <c r="L64" s="17" t="s">
        <v>46</v>
      </c>
      <c r="M64" s="17" t="s">
        <v>8352</v>
      </c>
      <c r="N64" s="17" t="s">
        <v>5065</v>
      </c>
      <c r="O64" s="17" t="s">
        <v>5055</v>
      </c>
    </row>
    <row r="65" spans="1:15" x14ac:dyDescent="0.2">
      <c r="A65" s="12">
        <v>1064</v>
      </c>
      <c r="B65" s="17" t="s">
        <v>8353</v>
      </c>
      <c r="C65" s="17" t="s">
        <v>4106</v>
      </c>
      <c r="D65" s="14" t="s">
        <v>5017</v>
      </c>
      <c r="E65" s="17" t="s">
        <v>5038</v>
      </c>
      <c r="F65" s="17">
        <v>2</v>
      </c>
      <c r="G65" s="17">
        <v>3.01</v>
      </c>
      <c r="H65" s="17" t="s">
        <v>5325</v>
      </c>
      <c r="I65" s="17"/>
      <c r="J65" s="17" t="s">
        <v>8354</v>
      </c>
      <c r="K65" s="17" t="s">
        <v>4639</v>
      </c>
      <c r="L65" s="17" t="s">
        <v>8355</v>
      </c>
      <c r="M65" s="17" t="s">
        <v>3645</v>
      </c>
      <c r="N65" s="17" t="s">
        <v>6194</v>
      </c>
      <c r="O65" s="17" t="s">
        <v>5055</v>
      </c>
    </row>
    <row r="66" spans="1:15" x14ac:dyDescent="0.2">
      <c r="A66" s="12">
        <v>1065</v>
      </c>
      <c r="B66" s="17" t="s">
        <v>1764</v>
      </c>
      <c r="C66" s="17" t="s">
        <v>8356</v>
      </c>
      <c r="D66" s="14" t="s">
        <v>5017</v>
      </c>
      <c r="E66" s="17" t="s">
        <v>5038</v>
      </c>
      <c r="F66" s="17">
        <v>2</v>
      </c>
      <c r="G66" s="17">
        <v>3.01</v>
      </c>
      <c r="H66" s="17" t="s">
        <v>5325</v>
      </c>
      <c r="I66" s="17"/>
      <c r="J66" s="17" t="s">
        <v>3041</v>
      </c>
      <c r="K66" s="17" t="s">
        <v>4993</v>
      </c>
      <c r="L66" s="17" t="s">
        <v>881</v>
      </c>
      <c r="M66" s="17" t="s">
        <v>4006</v>
      </c>
      <c r="N66" s="17" t="s">
        <v>6386</v>
      </c>
      <c r="O66" s="17" t="s">
        <v>5055</v>
      </c>
    </row>
    <row r="67" spans="1:15" x14ac:dyDescent="0.2">
      <c r="A67" s="12">
        <v>1066</v>
      </c>
      <c r="B67" s="17" t="s">
        <v>8357</v>
      </c>
      <c r="C67" s="17" t="s">
        <v>8358</v>
      </c>
      <c r="D67" s="14" t="s">
        <v>5017</v>
      </c>
      <c r="E67" s="17" t="s">
        <v>5038</v>
      </c>
      <c r="F67" s="17">
        <v>2</v>
      </c>
      <c r="G67" s="17">
        <v>3.01</v>
      </c>
      <c r="H67" s="17" t="s">
        <v>5325</v>
      </c>
      <c r="I67" s="17"/>
      <c r="J67" s="17" t="s">
        <v>8359</v>
      </c>
      <c r="K67" s="17" t="s">
        <v>2630</v>
      </c>
      <c r="L67" s="17" t="s">
        <v>8360</v>
      </c>
      <c r="M67" s="17" t="s">
        <v>129</v>
      </c>
      <c r="N67" s="17" t="s">
        <v>6502</v>
      </c>
      <c r="O67" s="17" t="s">
        <v>5055</v>
      </c>
    </row>
    <row r="68" spans="1:15" x14ac:dyDescent="0.2">
      <c r="A68" s="12">
        <v>1067</v>
      </c>
      <c r="B68" s="17" t="s">
        <v>4280</v>
      </c>
      <c r="C68" s="17" t="s">
        <v>4496</v>
      </c>
      <c r="D68" s="14" t="s">
        <v>5017</v>
      </c>
      <c r="E68" s="17" t="s">
        <v>5038</v>
      </c>
      <c r="F68" s="17">
        <v>2</v>
      </c>
      <c r="G68" s="17">
        <v>3.01</v>
      </c>
      <c r="H68" s="17" t="s">
        <v>5325</v>
      </c>
      <c r="I68" s="17"/>
      <c r="J68" s="17" t="s">
        <v>4801</v>
      </c>
      <c r="K68" s="17" t="s">
        <v>4683</v>
      </c>
      <c r="L68" s="17" t="s">
        <v>8361</v>
      </c>
      <c r="M68" s="17" t="s">
        <v>3692</v>
      </c>
      <c r="N68" s="17" t="s">
        <v>8362</v>
      </c>
      <c r="O68" s="17" t="s">
        <v>5055</v>
      </c>
    </row>
    <row r="69" spans="1:15" x14ac:dyDescent="0.2">
      <c r="A69" s="12">
        <v>1068</v>
      </c>
      <c r="B69" s="17" t="s">
        <v>8363</v>
      </c>
      <c r="C69" s="17" t="s">
        <v>8364</v>
      </c>
      <c r="D69" s="14" t="s">
        <v>5017</v>
      </c>
      <c r="E69" s="17" t="s">
        <v>5038</v>
      </c>
      <c r="F69" s="17">
        <v>2</v>
      </c>
      <c r="G69" s="17">
        <v>3.01</v>
      </c>
      <c r="H69" s="17" t="s">
        <v>5325</v>
      </c>
      <c r="I69" s="17"/>
      <c r="J69" s="17" t="s">
        <v>3442</v>
      </c>
      <c r="K69" s="17" t="s">
        <v>3002</v>
      </c>
      <c r="L69" s="17" t="s">
        <v>164</v>
      </c>
      <c r="M69" s="17" t="s">
        <v>244</v>
      </c>
      <c r="N69" s="17" t="s">
        <v>8365</v>
      </c>
      <c r="O69" s="17" t="s">
        <v>5055</v>
      </c>
    </row>
    <row r="70" spans="1:15" x14ac:dyDescent="0.2">
      <c r="A70" s="12">
        <v>1069</v>
      </c>
      <c r="B70" s="17" t="s">
        <v>8366</v>
      </c>
      <c r="C70" s="17" t="s">
        <v>8367</v>
      </c>
      <c r="D70" s="14" t="s">
        <v>5017</v>
      </c>
      <c r="E70" s="17" t="s">
        <v>5038</v>
      </c>
      <c r="F70" s="17">
        <v>2</v>
      </c>
      <c r="G70" s="17">
        <v>3.01</v>
      </c>
      <c r="H70" s="17" t="s">
        <v>5325</v>
      </c>
      <c r="I70" s="17"/>
      <c r="J70" s="17" t="s">
        <v>2632</v>
      </c>
      <c r="K70" s="17" t="s">
        <v>8368</v>
      </c>
      <c r="L70" s="17" t="s">
        <v>145</v>
      </c>
      <c r="M70" s="17" t="s">
        <v>8369</v>
      </c>
      <c r="N70" s="17" t="s">
        <v>8370</v>
      </c>
      <c r="O70" s="17" t="s">
        <v>5055</v>
      </c>
    </row>
    <row r="71" spans="1:15" x14ac:dyDescent="0.2">
      <c r="A71" s="12">
        <v>1070</v>
      </c>
      <c r="B71" s="17" t="s">
        <v>8371</v>
      </c>
      <c r="C71" s="17" t="s">
        <v>8372</v>
      </c>
      <c r="D71" s="14" t="s">
        <v>5017</v>
      </c>
      <c r="E71" s="17" t="s">
        <v>5038</v>
      </c>
      <c r="F71" s="17">
        <v>2</v>
      </c>
      <c r="G71" s="17">
        <v>3.01</v>
      </c>
      <c r="H71" s="17" t="s">
        <v>5325</v>
      </c>
      <c r="I71" s="17"/>
      <c r="J71" s="17" t="s">
        <v>6317</v>
      </c>
      <c r="K71" s="17" t="s">
        <v>2860</v>
      </c>
      <c r="L71" s="17" t="s">
        <v>8373</v>
      </c>
      <c r="M71" s="17" t="s">
        <v>137</v>
      </c>
      <c r="N71" s="17" t="s">
        <v>5803</v>
      </c>
      <c r="O71" s="17" t="s">
        <v>5055</v>
      </c>
    </row>
    <row r="72" spans="1:15" x14ac:dyDescent="0.2">
      <c r="A72" s="12">
        <v>1071</v>
      </c>
      <c r="B72" s="17" t="s">
        <v>8374</v>
      </c>
      <c r="C72" s="17" t="s">
        <v>4463</v>
      </c>
      <c r="D72" s="14" t="s">
        <v>5017</v>
      </c>
      <c r="E72" s="17" t="s">
        <v>5038</v>
      </c>
      <c r="F72" s="17">
        <v>2</v>
      </c>
      <c r="G72" s="17">
        <v>3.01</v>
      </c>
      <c r="H72" s="17" t="s">
        <v>5325</v>
      </c>
      <c r="I72" s="17"/>
      <c r="J72" s="17" t="s">
        <v>8375</v>
      </c>
      <c r="K72" s="17" t="s">
        <v>4726</v>
      </c>
      <c r="L72" s="17" t="s">
        <v>8376</v>
      </c>
      <c r="M72" s="17" t="s">
        <v>3736</v>
      </c>
      <c r="N72" s="17" t="s">
        <v>5093</v>
      </c>
      <c r="O72" s="17" t="s">
        <v>5055</v>
      </c>
    </row>
    <row r="73" spans="1:15" x14ac:dyDescent="0.2">
      <c r="A73" s="12">
        <v>1072</v>
      </c>
      <c r="B73" s="17" t="s">
        <v>1321</v>
      </c>
      <c r="C73" s="17" t="s">
        <v>8377</v>
      </c>
      <c r="D73" s="14" t="s">
        <v>5017</v>
      </c>
      <c r="E73" s="17" t="s">
        <v>5038</v>
      </c>
      <c r="F73" s="17">
        <v>2</v>
      </c>
      <c r="G73" s="17">
        <v>3.01</v>
      </c>
      <c r="H73" s="17" t="s">
        <v>5325</v>
      </c>
      <c r="I73" s="17"/>
      <c r="J73" s="17" t="s">
        <v>2687</v>
      </c>
      <c r="K73" s="17" t="s">
        <v>4659</v>
      </c>
      <c r="L73" s="17" t="s">
        <v>213</v>
      </c>
      <c r="M73" s="17" t="s">
        <v>3667</v>
      </c>
      <c r="N73" s="17" t="s">
        <v>6681</v>
      </c>
      <c r="O73" s="17" t="s">
        <v>5055</v>
      </c>
    </row>
    <row r="74" spans="1:15" x14ac:dyDescent="0.2">
      <c r="A74" s="12">
        <v>1073</v>
      </c>
      <c r="B74" s="17" t="s">
        <v>1623</v>
      </c>
      <c r="C74" s="17" t="s">
        <v>8378</v>
      </c>
      <c r="D74" s="14" t="s">
        <v>5017</v>
      </c>
      <c r="E74" s="17" t="s">
        <v>5038</v>
      </c>
      <c r="F74" s="17">
        <v>2</v>
      </c>
      <c r="G74" s="17">
        <v>3.01</v>
      </c>
      <c r="H74" s="17" t="s">
        <v>5325</v>
      </c>
      <c r="I74" s="17"/>
      <c r="J74" s="17" t="s">
        <v>2929</v>
      </c>
      <c r="K74" s="17" t="s">
        <v>4876</v>
      </c>
      <c r="L74" s="17" t="s">
        <v>376</v>
      </c>
      <c r="M74" s="17" t="s">
        <v>3889</v>
      </c>
      <c r="N74" s="17" t="s">
        <v>5319</v>
      </c>
      <c r="O74" s="17" t="s">
        <v>5055</v>
      </c>
    </row>
    <row r="75" spans="1:15" x14ac:dyDescent="0.2">
      <c r="A75" s="12">
        <v>1074</v>
      </c>
      <c r="B75" s="17" t="s">
        <v>4460</v>
      </c>
      <c r="C75" s="17" t="s">
        <v>8379</v>
      </c>
      <c r="D75" s="14" t="s">
        <v>5017</v>
      </c>
      <c r="E75" s="17" t="s">
        <v>5038</v>
      </c>
      <c r="F75" s="17">
        <v>2</v>
      </c>
      <c r="G75" s="17">
        <v>3.01</v>
      </c>
      <c r="H75" s="17" t="s">
        <v>5325</v>
      </c>
      <c r="I75" s="17"/>
      <c r="J75" s="17" t="s">
        <v>4929</v>
      </c>
      <c r="K75" s="17" t="s">
        <v>8261</v>
      </c>
      <c r="L75" s="17" t="s">
        <v>5767</v>
      </c>
      <c r="M75" s="17" t="s">
        <v>8262</v>
      </c>
      <c r="N75" s="17" t="s">
        <v>8380</v>
      </c>
      <c r="O75" s="17" t="s">
        <v>5055</v>
      </c>
    </row>
    <row r="76" spans="1:15" x14ac:dyDescent="0.2">
      <c r="A76" s="12">
        <v>1075</v>
      </c>
      <c r="B76" s="17" t="s">
        <v>1918</v>
      </c>
      <c r="C76" s="17" t="s">
        <v>8381</v>
      </c>
      <c r="D76" s="14" t="s">
        <v>5017</v>
      </c>
      <c r="E76" s="17" t="s">
        <v>5038</v>
      </c>
      <c r="F76" s="17">
        <v>2</v>
      </c>
      <c r="G76" s="17">
        <v>3.01</v>
      </c>
      <c r="H76" s="17" t="s">
        <v>5325</v>
      </c>
      <c r="I76" s="17"/>
      <c r="J76" s="17" t="s">
        <v>2700</v>
      </c>
      <c r="K76" s="17" t="s">
        <v>2853</v>
      </c>
      <c r="L76" s="17" t="s">
        <v>46</v>
      </c>
      <c r="M76" s="17" t="s">
        <v>527</v>
      </c>
      <c r="N76" s="17" t="s">
        <v>8382</v>
      </c>
      <c r="O76" s="17" t="s">
        <v>5055</v>
      </c>
    </row>
    <row r="77" spans="1:15" x14ac:dyDescent="0.2">
      <c r="A77" s="12">
        <v>1076</v>
      </c>
      <c r="B77" s="17" t="s">
        <v>1978</v>
      </c>
      <c r="C77" s="17" t="s">
        <v>8383</v>
      </c>
      <c r="D77" s="14" t="s">
        <v>5017</v>
      </c>
      <c r="E77" s="17" t="s">
        <v>5038</v>
      </c>
      <c r="F77" s="17">
        <v>2</v>
      </c>
      <c r="G77" s="17">
        <v>3.01</v>
      </c>
      <c r="H77" s="17" t="s">
        <v>5325</v>
      </c>
      <c r="I77" s="17"/>
      <c r="J77" s="17" t="s">
        <v>2700</v>
      </c>
      <c r="K77" s="17" t="s">
        <v>8384</v>
      </c>
      <c r="L77" s="17" t="s">
        <v>46</v>
      </c>
      <c r="M77" s="17" t="s">
        <v>8385</v>
      </c>
      <c r="N77" s="17" t="s">
        <v>5532</v>
      </c>
      <c r="O77" s="17" t="s">
        <v>5055</v>
      </c>
    </row>
    <row r="78" spans="1:15" x14ac:dyDescent="0.2">
      <c r="A78" s="12">
        <v>1077</v>
      </c>
      <c r="B78" s="17" t="s">
        <v>1978</v>
      </c>
      <c r="C78" s="17" t="s">
        <v>8386</v>
      </c>
      <c r="D78" s="14" t="s">
        <v>5017</v>
      </c>
      <c r="E78" s="17" t="s">
        <v>5038</v>
      </c>
      <c r="F78" s="17">
        <v>2</v>
      </c>
      <c r="G78" s="17">
        <v>3.01</v>
      </c>
      <c r="H78" s="17" t="s">
        <v>5325</v>
      </c>
      <c r="I78" s="17"/>
      <c r="J78" s="17" t="s">
        <v>2700</v>
      </c>
      <c r="K78" s="17" t="s">
        <v>8387</v>
      </c>
      <c r="L78" s="17" t="s">
        <v>46</v>
      </c>
      <c r="M78" s="17" t="s">
        <v>8388</v>
      </c>
      <c r="N78" s="17" t="s">
        <v>8389</v>
      </c>
      <c r="O78" s="17" t="s">
        <v>5055</v>
      </c>
    </row>
    <row r="79" spans="1:15" x14ac:dyDescent="0.2">
      <c r="A79" s="12">
        <v>1078</v>
      </c>
      <c r="B79" s="17" t="s">
        <v>7808</v>
      </c>
      <c r="C79" s="17" t="s">
        <v>8185</v>
      </c>
      <c r="D79" s="14" t="s">
        <v>5017</v>
      </c>
      <c r="E79" s="17" t="s">
        <v>5022</v>
      </c>
      <c r="F79" s="17">
        <v>3</v>
      </c>
      <c r="G79" s="17">
        <v>3.01</v>
      </c>
      <c r="H79" s="17" t="s">
        <v>5325</v>
      </c>
      <c r="I79" s="17"/>
      <c r="J79" s="17" t="s">
        <v>2737</v>
      </c>
      <c r="K79" s="17" t="s">
        <v>4943</v>
      </c>
      <c r="L79" s="17" t="s">
        <v>6401</v>
      </c>
      <c r="M79" s="17" t="s">
        <v>8187</v>
      </c>
      <c r="N79" s="17" t="s">
        <v>8390</v>
      </c>
      <c r="O79" s="17" t="s">
        <v>5055</v>
      </c>
    </row>
    <row r="80" spans="1:15" x14ac:dyDescent="0.2">
      <c r="A80" s="12">
        <v>1079</v>
      </c>
      <c r="B80" s="17" t="s">
        <v>8391</v>
      </c>
      <c r="C80" s="17" t="s">
        <v>8392</v>
      </c>
      <c r="D80" s="14" t="s">
        <v>5017</v>
      </c>
      <c r="E80" s="17" t="s">
        <v>5022</v>
      </c>
      <c r="F80" s="17">
        <v>3</v>
      </c>
      <c r="G80" s="17">
        <v>3.01</v>
      </c>
      <c r="H80" s="17" t="s">
        <v>5325</v>
      </c>
      <c r="I80" s="17"/>
      <c r="J80" s="17" t="s">
        <v>8393</v>
      </c>
      <c r="K80" s="17" t="s">
        <v>4668</v>
      </c>
      <c r="L80" s="17" t="s">
        <v>8394</v>
      </c>
      <c r="M80" s="17" t="s">
        <v>3677</v>
      </c>
      <c r="N80" s="17" t="s">
        <v>8335</v>
      </c>
      <c r="O80" s="17" t="s">
        <v>5055</v>
      </c>
    </row>
    <row r="81" spans="1:15" x14ac:dyDescent="0.2">
      <c r="A81" s="12">
        <v>1080</v>
      </c>
      <c r="B81" s="17" t="s">
        <v>5097</v>
      </c>
      <c r="C81" s="17" t="s">
        <v>8395</v>
      </c>
      <c r="D81" s="14" t="s">
        <v>5017</v>
      </c>
      <c r="E81" s="17" t="s">
        <v>5022</v>
      </c>
      <c r="F81" s="17">
        <v>3</v>
      </c>
      <c r="G81" s="17">
        <v>3.01</v>
      </c>
      <c r="H81" s="17" t="s">
        <v>5325</v>
      </c>
      <c r="I81" s="17"/>
      <c r="J81" s="17" t="s">
        <v>3038</v>
      </c>
      <c r="K81" s="17" t="s">
        <v>4960</v>
      </c>
      <c r="L81" s="17" t="s">
        <v>5099</v>
      </c>
      <c r="M81" s="17" t="s">
        <v>3972</v>
      </c>
      <c r="N81" s="17" t="s">
        <v>8396</v>
      </c>
      <c r="O81" s="17" t="s">
        <v>5055</v>
      </c>
    </row>
    <row r="82" spans="1:15" x14ac:dyDescent="0.2">
      <c r="A82" s="12">
        <v>1081</v>
      </c>
      <c r="B82" s="17" t="s">
        <v>8397</v>
      </c>
      <c r="C82" s="17" t="s">
        <v>8398</v>
      </c>
      <c r="D82" s="14" t="s">
        <v>5017</v>
      </c>
      <c r="E82" s="17" t="s">
        <v>5022</v>
      </c>
      <c r="F82" s="17">
        <v>3</v>
      </c>
      <c r="G82" s="17">
        <v>3.01</v>
      </c>
      <c r="H82" s="17" t="s">
        <v>5325</v>
      </c>
      <c r="I82" s="17"/>
      <c r="J82" s="17" t="s">
        <v>8399</v>
      </c>
      <c r="K82" s="17" t="s">
        <v>8400</v>
      </c>
      <c r="L82" s="17" t="s">
        <v>8401</v>
      </c>
      <c r="M82" s="17" t="s">
        <v>8402</v>
      </c>
      <c r="N82" s="17" t="s">
        <v>8249</v>
      </c>
      <c r="O82" s="17" t="s">
        <v>5055</v>
      </c>
    </row>
    <row r="83" spans="1:15" x14ac:dyDescent="0.2">
      <c r="A83" s="12">
        <v>1082</v>
      </c>
      <c r="B83" s="17" t="s">
        <v>8403</v>
      </c>
      <c r="C83" s="17" t="s">
        <v>8404</v>
      </c>
      <c r="D83" s="14" t="s">
        <v>5017</v>
      </c>
      <c r="E83" s="17" t="s">
        <v>5022</v>
      </c>
      <c r="F83" s="17">
        <v>3</v>
      </c>
      <c r="G83" s="17">
        <v>3.01</v>
      </c>
      <c r="H83" s="17" t="s">
        <v>5325</v>
      </c>
      <c r="I83" s="17"/>
      <c r="J83" s="17" t="s">
        <v>3572</v>
      </c>
      <c r="K83" s="17" t="s">
        <v>2967</v>
      </c>
      <c r="L83" s="17" t="s">
        <v>8405</v>
      </c>
      <c r="M83" s="17" t="s">
        <v>250</v>
      </c>
      <c r="N83" s="17" t="s">
        <v>5927</v>
      </c>
      <c r="O83" s="17" t="s">
        <v>5055</v>
      </c>
    </row>
    <row r="84" spans="1:15" x14ac:dyDescent="0.2">
      <c r="A84" s="12">
        <v>1083</v>
      </c>
      <c r="B84" s="17" t="s">
        <v>8406</v>
      </c>
      <c r="C84" s="17" t="s">
        <v>8407</v>
      </c>
      <c r="D84" s="14" t="s">
        <v>5017</v>
      </c>
      <c r="E84" s="17" t="s">
        <v>5022</v>
      </c>
      <c r="F84" s="17">
        <v>3</v>
      </c>
      <c r="G84" s="17">
        <v>3.01</v>
      </c>
      <c r="H84" s="17" t="s">
        <v>5325</v>
      </c>
      <c r="I84" s="17"/>
      <c r="J84" s="17" t="s">
        <v>4895</v>
      </c>
      <c r="K84" s="17" t="s">
        <v>4946</v>
      </c>
      <c r="L84" s="17" t="s">
        <v>3908</v>
      </c>
      <c r="M84" s="17" t="s">
        <v>3958</v>
      </c>
      <c r="N84" s="17" t="s">
        <v>8408</v>
      </c>
      <c r="O84" s="17" t="s">
        <v>5055</v>
      </c>
    </row>
    <row r="85" spans="1:15" x14ac:dyDescent="0.2">
      <c r="A85" s="12">
        <v>1084</v>
      </c>
      <c r="B85" s="17" t="s">
        <v>8409</v>
      </c>
      <c r="C85" s="17" t="s">
        <v>8410</v>
      </c>
      <c r="D85" s="14" t="s">
        <v>5017</v>
      </c>
      <c r="E85" s="17" t="s">
        <v>5022</v>
      </c>
      <c r="F85" s="17">
        <v>3</v>
      </c>
      <c r="G85" s="17">
        <v>3.01</v>
      </c>
      <c r="H85" s="17" t="s">
        <v>5325</v>
      </c>
      <c r="I85" s="17"/>
      <c r="J85" s="17" t="s">
        <v>3193</v>
      </c>
      <c r="K85" s="17" t="s">
        <v>3002</v>
      </c>
      <c r="L85" s="17" t="s">
        <v>958</v>
      </c>
      <c r="M85" s="17" t="s">
        <v>244</v>
      </c>
      <c r="N85" s="17" t="s">
        <v>8411</v>
      </c>
      <c r="O85" s="17" t="s">
        <v>5055</v>
      </c>
    </row>
    <row r="86" spans="1:15" x14ac:dyDescent="0.2">
      <c r="A86" s="12">
        <v>1085</v>
      </c>
      <c r="B86" s="17" t="s">
        <v>8412</v>
      </c>
      <c r="C86" s="17" t="s">
        <v>8413</v>
      </c>
      <c r="D86" s="14" t="s">
        <v>5017</v>
      </c>
      <c r="E86" s="17" t="s">
        <v>5022</v>
      </c>
      <c r="F86" s="17">
        <v>3</v>
      </c>
      <c r="G86" s="17">
        <v>3.01</v>
      </c>
      <c r="H86" s="17" t="s">
        <v>5325</v>
      </c>
      <c r="I86" s="17"/>
      <c r="J86" s="17" t="s">
        <v>2850</v>
      </c>
      <c r="K86" s="17" t="s">
        <v>8414</v>
      </c>
      <c r="L86" s="17" t="s">
        <v>779</v>
      </c>
      <c r="M86" s="17" t="s">
        <v>8415</v>
      </c>
      <c r="N86" s="17" t="s">
        <v>6892</v>
      </c>
      <c r="O86" s="17" t="s">
        <v>5055</v>
      </c>
    </row>
    <row r="87" spans="1:15" x14ac:dyDescent="0.2">
      <c r="A87" s="12">
        <v>1086</v>
      </c>
      <c r="B87" s="17" t="s">
        <v>7409</v>
      </c>
      <c r="C87" s="17" t="s">
        <v>8416</v>
      </c>
      <c r="D87" s="14" t="s">
        <v>5017</v>
      </c>
      <c r="E87" s="17" t="s">
        <v>5022</v>
      </c>
      <c r="F87" s="17">
        <v>3</v>
      </c>
      <c r="G87" s="17">
        <v>3.01</v>
      </c>
      <c r="H87" s="17" t="s">
        <v>5325</v>
      </c>
      <c r="I87" s="17"/>
      <c r="J87" s="17" t="s">
        <v>2943</v>
      </c>
      <c r="K87" s="17" t="s">
        <v>4937</v>
      </c>
      <c r="L87" s="17" t="s">
        <v>833</v>
      </c>
      <c r="M87" s="17" t="s">
        <v>3949</v>
      </c>
      <c r="N87" s="17" t="s">
        <v>7020</v>
      </c>
      <c r="O87" s="17" t="s">
        <v>5055</v>
      </c>
    </row>
    <row r="88" spans="1:15" x14ac:dyDescent="0.2">
      <c r="A88" s="12">
        <v>1087</v>
      </c>
      <c r="B88" s="17" t="s">
        <v>7947</v>
      </c>
      <c r="C88" s="17" t="s">
        <v>8417</v>
      </c>
      <c r="D88" s="14" t="s">
        <v>5017</v>
      </c>
      <c r="E88" s="17" t="s">
        <v>5022</v>
      </c>
      <c r="F88" s="17">
        <v>2</v>
      </c>
      <c r="G88" s="17">
        <v>3.01</v>
      </c>
      <c r="H88" s="17" t="s">
        <v>5325</v>
      </c>
      <c r="I88" s="17"/>
      <c r="J88" s="17" t="s">
        <v>3106</v>
      </c>
      <c r="K88" s="17" t="s">
        <v>8190</v>
      </c>
      <c r="L88" s="17" t="s">
        <v>119</v>
      </c>
      <c r="M88" s="17" t="s">
        <v>8191</v>
      </c>
      <c r="N88" s="17" t="s">
        <v>8129</v>
      </c>
      <c r="O88" s="17" t="s">
        <v>5055</v>
      </c>
    </row>
    <row r="89" spans="1:15" x14ac:dyDescent="0.2">
      <c r="A89" s="12">
        <v>1088</v>
      </c>
      <c r="B89" s="17" t="s">
        <v>8418</v>
      </c>
      <c r="C89" s="17" t="s">
        <v>8419</v>
      </c>
      <c r="D89" s="14" t="s">
        <v>5017</v>
      </c>
      <c r="E89" s="17" t="s">
        <v>5022</v>
      </c>
      <c r="F89" s="17">
        <v>2</v>
      </c>
      <c r="G89" s="17">
        <v>3.01</v>
      </c>
      <c r="H89" s="17" t="s">
        <v>5325</v>
      </c>
      <c r="I89" s="17"/>
      <c r="J89" s="17" t="s">
        <v>3458</v>
      </c>
      <c r="K89" s="17" t="s">
        <v>4740</v>
      </c>
      <c r="L89" s="17" t="s">
        <v>8420</v>
      </c>
      <c r="M89" s="17" t="s">
        <v>3750</v>
      </c>
      <c r="N89" s="17" t="s">
        <v>8040</v>
      </c>
      <c r="O89" s="17" t="s">
        <v>5055</v>
      </c>
    </row>
    <row r="90" spans="1:15" x14ac:dyDescent="0.2">
      <c r="A90" s="12">
        <v>1089</v>
      </c>
      <c r="B90" s="17" t="s">
        <v>8421</v>
      </c>
      <c r="C90" s="17" t="s">
        <v>8422</v>
      </c>
      <c r="D90" s="14" t="s">
        <v>5017</v>
      </c>
      <c r="E90" s="17" t="s">
        <v>5022</v>
      </c>
      <c r="F90" s="17">
        <v>2</v>
      </c>
      <c r="G90" s="17">
        <v>3.01</v>
      </c>
      <c r="H90" s="17" t="s">
        <v>5325</v>
      </c>
      <c r="I90" s="17"/>
      <c r="J90" s="17" t="s">
        <v>2811</v>
      </c>
      <c r="K90" s="17" t="s">
        <v>3224</v>
      </c>
      <c r="L90" s="17" t="s">
        <v>752</v>
      </c>
      <c r="M90" s="17" t="s">
        <v>537</v>
      </c>
      <c r="N90" s="17" t="s">
        <v>8423</v>
      </c>
      <c r="O90" s="17" t="s">
        <v>5055</v>
      </c>
    </row>
    <row r="91" spans="1:15" x14ac:dyDescent="0.2">
      <c r="A91" s="12">
        <v>1090</v>
      </c>
      <c r="B91" s="17" t="s">
        <v>8424</v>
      </c>
      <c r="C91" s="17" t="s">
        <v>8425</v>
      </c>
      <c r="D91" s="14" t="s">
        <v>5017</v>
      </c>
      <c r="E91" s="17" t="s">
        <v>5022</v>
      </c>
      <c r="F91" s="17">
        <v>2</v>
      </c>
      <c r="G91" s="17">
        <v>3.01</v>
      </c>
      <c r="H91" s="17" t="s">
        <v>5325</v>
      </c>
      <c r="I91" s="17"/>
      <c r="J91" s="17" t="s">
        <v>2999</v>
      </c>
      <c r="K91" s="17" t="s">
        <v>8426</v>
      </c>
      <c r="L91" s="17" t="s">
        <v>262</v>
      </c>
      <c r="M91" s="17" t="s">
        <v>8427</v>
      </c>
      <c r="N91" s="17" t="s">
        <v>8428</v>
      </c>
      <c r="O91" s="17" t="s">
        <v>5055</v>
      </c>
    </row>
    <row r="92" spans="1:15" x14ac:dyDescent="0.2">
      <c r="A92" s="12">
        <v>1091</v>
      </c>
      <c r="B92" s="13" t="s">
        <v>8429</v>
      </c>
      <c r="C92" s="13" t="s">
        <v>8430</v>
      </c>
      <c r="D92" s="14" t="s">
        <v>5017</v>
      </c>
      <c r="E92" s="32" t="s">
        <v>5022</v>
      </c>
      <c r="F92" s="14">
        <v>2</v>
      </c>
      <c r="G92" s="33">
        <v>3.01</v>
      </c>
      <c r="H92" s="20" t="s">
        <v>5325</v>
      </c>
      <c r="I92" s="20"/>
      <c r="J92" s="21" t="s">
        <v>8431</v>
      </c>
      <c r="K92" s="21" t="s">
        <v>8432</v>
      </c>
      <c r="L92" s="17" t="s">
        <v>8433</v>
      </c>
      <c r="M92" s="17" t="s">
        <v>8434</v>
      </c>
      <c r="N92" s="17" t="s">
        <v>6176</v>
      </c>
      <c r="O92" s="17" t="s">
        <v>5055</v>
      </c>
    </row>
    <row r="93" spans="1:15" x14ac:dyDescent="0.2">
      <c r="A93" s="12">
        <v>1092</v>
      </c>
      <c r="B93" s="13" t="s">
        <v>8435</v>
      </c>
      <c r="C93" s="13" t="s">
        <v>5701</v>
      </c>
      <c r="D93" s="14" t="s">
        <v>5017</v>
      </c>
      <c r="E93" s="32" t="s">
        <v>5022</v>
      </c>
      <c r="F93" s="14">
        <v>2</v>
      </c>
      <c r="G93" s="33">
        <v>3.01</v>
      </c>
      <c r="H93" s="20" t="s">
        <v>5325</v>
      </c>
      <c r="I93" s="20"/>
      <c r="J93" s="21" t="s">
        <v>2969</v>
      </c>
      <c r="K93" s="21" t="s">
        <v>2841</v>
      </c>
      <c r="L93" s="17" t="s">
        <v>5486</v>
      </c>
      <c r="M93" s="17" t="s">
        <v>417</v>
      </c>
      <c r="N93" s="17" t="s">
        <v>6304</v>
      </c>
      <c r="O93" s="17" t="s">
        <v>5055</v>
      </c>
    </row>
    <row r="94" spans="1:15" x14ac:dyDescent="0.2">
      <c r="A94" s="12">
        <v>1093</v>
      </c>
      <c r="B94" s="22" t="s">
        <v>6734</v>
      </c>
      <c r="C94" s="22" t="s">
        <v>6735</v>
      </c>
      <c r="D94" s="14" t="s">
        <v>5017</v>
      </c>
      <c r="E94" s="34" t="s">
        <v>5022</v>
      </c>
      <c r="F94" s="23">
        <v>2</v>
      </c>
      <c r="G94" s="33">
        <v>3.01</v>
      </c>
      <c r="H94" s="20" t="s">
        <v>5325</v>
      </c>
      <c r="I94" s="20"/>
      <c r="J94" s="21" t="s">
        <v>3348</v>
      </c>
      <c r="K94" s="21" t="s">
        <v>4678</v>
      </c>
      <c r="L94" s="17" t="s">
        <v>133</v>
      </c>
      <c r="M94" s="17" t="s">
        <v>3687</v>
      </c>
      <c r="N94" s="17" t="s">
        <v>8436</v>
      </c>
      <c r="O94" s="17" t="s">
        <v>5055</v>
      </c>
    </row>
    <row r="95" spans="1:15" x14ac:dyDescent="0.2">
      <c r="A95" s="12">
        <v>1094</v>
      </c>
      <c r="B95" s="22" t="s">
        <v>6997</v>
      </c>
      <c r="C95" s="22" t="s">
        <v>8437</v>
      </c>
      <c r="D95" s="14" t="s">
        <v>5017</v>
      </c>
      <c r="E95" s="34" t="s">
        <v>607</v>
      </c>
      <c r="F95" s="23">
        <v>3</v>
      </c>
      <c r="G95" s="33">
        <v>3.01</v>
      </c>
      <c r="H95" s="20" t="s">
        <v>5051</v>
      </c>
      <c r="I95" s="20"/>
      <c r="J95" s="21" t="s">
        <v>3014</v>
      </c>
      <c r="K95" s="21" t="s">
        <v>8438</v>
      </c>
      <c r="L95" s="17" t="s">
        <v>6560</v>
      </c>
      <c r="M95" s="17" t="s">
        <v>8439</v>
      </c>
      <c r="N95" s="17" t="s">
        <v>5074</v>
      </c>
      <c r="O95" s="17" t="s">
        <v>5055</v>
      </c>
    </row>
    <row r="96" spans="1:15" x14ac:dyDescent="0.2">
      <c r="A96" s="12">
        <v>1095</v>
      </c>
      <c r="B96" s="22" t="s">
        <v>6210</v>
      </c>
      <c r="C96" s="22" t="s">
        <v>8440</v>
      </c>
      <c r="D96" s="14" t="s">
        <v>5017</v>
      </c>
      <c r="E96" s="34" t="s">
        <v>607</v>
      </c>
      <c r="F96" s="23">
        <v>3</v>
      </c>
      <c r="G96" s="33">
        <v>3.01</v>
      </c>
      <c r="H96" s="20" t="s">
        <v>5051</v>
      </c>
      <c r="I96" s="20"/>
      <c r="J96" s="21" t="s">
        <v>2673</v>
      </c>
      <c r="K96" s="21" t="s">
        <v>4735</v>
      </c>
      <c r="L96" s="17" t="s">
        <v>5992</v>
      </c>
      <c r="M96" s="17" t="s">
        <v>3745</v>
      </c>
      <c r="N96" s="17" t="s">
        <v>5966</v>
      </c>
      <c r="O96" s="17" t="s">
        <v>5055</v>
      </c>
    </row>
    <row r="97" spans="1:15" x14ac:dyDescent="0.2">
      <c r="A97" s="12">
        <v>1096</v>
      </c>
      <c r="B97" s="22" t="s">
        <v>5153</v>
      </c>
      <c r="C97" s="22" t="s">
        <v>8441</v>
      </c>
      <c r="D97" s="14" t="s">
        <v>5017</v>
      </c>
      <c r="E97" s="34" t="s">
        <v>607</v>
      </c>
      <c r="F97" s="23">
        <v>3</v>
      </c>
      <c r="G97" s="33">
        <v>3.01</v>
      </c>
      <c r="H97" s="20" t="s">
        <v>5051</v>
      </c>
      <c r="I97" s="20"/>
      <c r="J97" s="21" t="s">
        <v>2669</v>
      </c>
      <c r="K97" s="21" t="s">
        <v>4611</v>
      </c>
      <c r="L97" s="17" t="s">
        <v>5155</v>
      </c>
      <c r="M97" s="17" t="s">
        <v>3617</v>
      </c>
      <c r="N97" s="17" t="s">
        <v>6354</v>
      </c>
      <c r="O97" s="17" t="s">
        <v>5055</v>
      </c>
    </row>
    <row r="98" spans="1:15" x14ac:dyDescent="0.2">
      <c r="A98" s="12">
        <v>1097</v>
      </c>
      <c r="B98" s="22" t="s">
        <v>8442</v>
      </c>
      <c r="C98" s="22" t="s">
        <v>8443</v>
      </c>
      <c r="D98" s="14" t="s">
        <v>5017</v>
      </c>
      <c r="E98" s="34" t="s">
        <v>607</v>
      </c>
      <c r="F98" s="23">
        <v>3</v>
      </c>
      <c r="G98" s="33">
        <v>3.01</v>
      </c>
      <c r="H98" s="20" t="s">
        <v>5051</v>
      </c>
      <c r="I98" s="20"/>
      <c r="J98" s="21" t="s">
        <v>4748</v>
      </c>
      <c r="K98" s="21" t="s">
        <v>4768</v>
      </c>
      <c r="L98" s="17" t="s">
        <v>3758</v>
      </c>
      <c r="M98" s="17" t="s">
        <v>3779</v>
      </c>
      <c r="N98" s="17" t="s">
        <v>5241</v>
      </c>
      <c r="O98" s="17" t="s">
        <v>5055</v>
      </c>
    </row>
    <row r="99" spans="1:15" x14ac:dyDescent="0.2">
      <c r="A99" s="12">
        <v>1098</v>
      </c>
      <c r="B99" s="22" t="s">
        <v>8444</v>
      </c>
      <c r="C99" s="22" t="s">
        <v>8445</v>
      </c>
      <c r="D99" s="14" t="s">
        <v>5017</v>
      </c>
      <c r="E99" s="34" t="s">
        <v>607</v>
      </c>
      <c r="F99" s="23">
        <v>3</v>
      </c>
      <c r="G99" s="33">
        <v>3.01</v>
      </c>
      <c r="H99" s="20" t="s">
        <v>5051</v>
      </c>
      <c r="I99" s="20"/>
      <c r="J99" s="21" t="s">
        <v>8446</v>
      </c>
      <c r="K99" s="21" t="s">
        <v>4605</v>
      </c>
      <c r="L99" s="17" t="s">
        <v>8447</v>
      </c>
      <c r="M99" s="17" t="s">
        <v>3611</v>
      </c>
      <c r="N99" s="17" t="s">
        <v>8448</v>
      </c>
      <c r="O99" s="17" t="s">
        <v>5055</v>
      </c>
    </row>
    <row r="100" spans="1:15" x14ac:dyDescent="0.2">
      <c r="A100" s="12">
        <v>1099</v>
      </c>
      <c r="B100" s="22" t="s">
        <v>5174</v>
      </c>
      <c r="C100" s="22" t="s">
        <v>8449</v>
      </c>
      <c r="D100" s="14" t="s">
        <v>5017</v>
      </c>
      <c r="E100" s="34" t="s">
        <v>607</v>
      </c>
      <c r="F100" s="23">
        <v>3</v>
      </c>
      <c r="G100" s="33">
        <v>3.01</v>
      </c>
      <c r="H100" s="20" t="s">
        <v>5051</v>
      </c>
      <c r="I100" s="20"/>
      <c r="J100" s="21" t="s">
        <v>2621</v>
      </c>
      <c r="K100" s="21" t="s">
        <v>8450</v>
      </c>
      <c r="L100" s="17" t="s">
        <v>122</v>
      </c>
      <c r="M100" s="17" t="s">
        <v>8451</v>
      </c>
      <c r="N100" s="17" t="s">
        <v>8452</v>
      </c>
      <c r="O100" s="17" t="s">
        <v>5055</v>
      </c>
    </row>
    <row r="101" spans="1:15" x14ac:dyDescent="0.2">
      <c r="A101" s="12">
        <v>1100</v>
      </c>
      <c r="B101" s="22" t="s">
        <v>8453</v>
      </c>
      <c r="C101" s="22" t="s">
        <v>8454</v>
      </c>
      <c r="D101" s="14" t="s">
        <v>5017</v>
      </c>
      <c r="E101" s="34" t="s">
        <v>607</v>
      </c>
      <c r="F101" s="23">
        <v>3</v>
      </c>
      <c r="G101" s="33">
        <v>3.01</v>
      </c>
      <c r="H101" s="20" t="s">
        <v>5051</v>
      </c>
      <c r="I101" s="20"/>
      <c r="J101" s="21" t="s">
        <v>3566</v>
      </c>
      <c r="K101" s="21" t="s">
        <v>8455</v>
      </c>
      <c r="L101" s="17" t="s">
        <v>1215</v>
      </c>
      <c r="M101" s="17" t="s">
        <v>8456</v>
      </c>
      <c r="N101" s="17" t="s">
        <v>5654</v>
      </c>
      <c r="O101" s="17" t="s">
        <v>5055</v>
      </c>
    </row>
    <row r="102" spans="1:15" x14ac:dyDescent="0.2">
      <c r="A102" s="12">
        <v>1101</v>
      </c>
      <c r="B102" s="22" t="s">
        <v>5061</v>
      </c>
      <c r="C102" s="22" t="s">
        <v>8457</v>
      </c>
      <c r="D102" s="14" t="s">
        <v>5017</v>
      </c>
      <c r="E102" s="34" t="s">
        <v>607</v>
      </c>
      <c r="F102" s="23">
        <v>3</v>
      </c>
      <c r="G102" s="33">
        <v>3.01</v>
      </c>
      <c r="H102" s="20" t="s">
        <v>5051</v>
      </c>
      <c r="I102" s="20"/>
      <c r="J102" s="21" t="s">
        <v>3398</v>
      </c>
      <c r="K102" s="21" t="s">
        <v>4805</v>
      </c>
      <c r="L102" s="17" t="s">
        <v>175</v>
      </c>
      <c r="M102" s="17" t="s">
        <v>3817</v>
      </c>
      <c r="N102" s="17" t="s">
        <v>5137</v>
      </c>
      <c r="O102" s="17" t="s">
        <v>5055</v>
      </c>
    </row>
    <row r="103" spans="1:15" x14ac:dyDescent="0.2">
      <c r="A103" s="12">
        <v>1102</v>
      </c>
      <c r="B103" s="22" t="s">
        <v>8458</v>
      </c>
      <c r="C103" s="22" t="s">
        <v>8459</v>
      </c>
      <c r="D103" s="14" t="s">
        <v>5017</v>
      </c>
      <c r="E103" s="34" t="s">
        <v>607</v>
      </c>
      <c r="F103" s="23">
        <v>3</v>
      </c>
      <c r="G103" s="33">
        <v>3.01</v>
      </c>
      <c r="H103" s="20" t="s">
        <v>5051</v>
      </c>
      <c r="I103" s="20"/>
      <c r="J103" s="21" t="s">
        <v>8460</v>
      </c>
      <c r="K103" s="21" t="s">
        <v>8291</v>
      </c>
      <c r="L103" s="17" t="s">
        <v>8461</v>
      </c>
      <c r="M103" s="17" t="s">
        <v>8292</v>
      </c>
      <c r="N103" s="17" t="s">
        <v>5901</v>
      </c>
      <c r="O103" s="17" t="s">
        <v>5055</v>
      </c>
    </row>
    <row r="104" spans="1:15" x14ac:dyDescent="0.2">
      <c r="A104" s="12">
        <v>1103</v>
      </c>
      <c r="B104" s="22" t="s">
        <v>8462</v>
      </c>
      <c r="C104" s="22" t="s">
        <v>8463</v>
      </c>
      <c r="D104" s="14" t="s">
        <v>5017</v>
      </c>
      <c r="E104" s="34" t="s">
        <v>607</v>
      </c>
      <c r="F104" s="23">
        <v>3</v>
      </c>
      <c r="G104" s="33">
        <v>3.01</v>
      </c>
      <c r="H104" s="20" t="s">
        <v>5051</v>
      </c>
      <c r="I104" s="20"/>
      <c r="J104" s="21" t="s">
        <v>8464</v>
      </c>
      <c r="K104" s="21" t="s">
        <v>4639</v>
      </c>
      <c r="L104" s="17" t="s">
        <v>8465</v>
      </c>
      <c r="M104" s="17" t="s">
        <v>3645</v>
      </c>
      <c r="N104" s="17" t="s">
        <v>8466</v>
      </c>
      <c r="O104" s="17" t="s">
        <v>5055</v>
      </c>
    </row>
    <row r="105" spans="1:15" x14ac:dyDescent="0.2">
      <c r="A105" s="12">
        <v>1104</v>
      </c>
      <c r="B105" s="22" t="s">
        <v>8467</v>
      </c>
      <c r="C105" s="22" t="s">
        <v>8468</v>
      </c>
      <c r="D105" s="14" t="s">
        <v>5017</v>
      </c>
      <c r="E105" s="34" t="s">
        <v>607</v>
      </c>
      <c r="F105" s="23">
        <v>3</v>
      </c>
      <c r="G105" s="33">
        <v>3.01</v>
      </c>
      <c r="H105" s="20" t="s">
        <v>5051</v>
      </c>
      <c r="I105" s="20"/>
      <c r="J105" s="21" t="s">
        <v>8469</v>
      </c>
      <c r="K105" s="21" t="s">
        <v>8470</v>
      </c>
      <c r="L105" s="17" t="s">
        <v>8471</v>
      </c>
      <c r="M105" s="17" t="s">
        <v>8472</v>
      </c>
      <c r="N105" s="17" t="s">
        <v>5622</v>
      </c>
      <c r="O105" s="17" t="s">
        <v>5055</v>
      </c>
    </row>
    <row r="106" spans="1:15" x14ac:dyDescent="0.2">
      <c r="A106" s="12">
        <v>1105</v>
      </c>
      <c r="B106" s="22" t="s">
        <v>6734</v>
      </c>
      <c r="C106" s="22" t="s">
        <v>8473</v>
      </c>
      <c r="D106" s="14" t="s">
        <v>5017</v>
      </c>
      <c r="E106" s="34" t="s">
        <v>607</v>
      </c>
      <c r="F106" s="23">
        <v>3</v>
      </c>
      <c r="G106" s="33">
        <v>3.01</v>
      </c>
      <c r="H106" s="20" t="s">
        <v>5051</v>
      </c>
      <c r="I106" s="20"/>
      <c r="J106" s="21" t="s">
        <v>3348</v>
      </c>
      <c r="K106" s="21" t="s">
        <v>8261</v>
      </c>
      <c r="L106" s="17" t="s">
        <v>133</v>
      </c>
      <c r="M106" s="17" t="s">
        <v>8262</v>
      </c>
      <c r="N106" s="17" t="s">
        <v>6227</v>
      </c>
      <c r="O106" s="17" t="s">
        <v>5055</v>
      </c>
    </row>
    <row r="107" spans="1:15" x14ac:dyDescent="0.2">
      <c r="A107" s="12">
        <v>1106</v>
      </c>
      <c r="B107" s="22" t="s">
        <v>6621</v>
      </c>
      <c r="C107" s="22" t="s">
        <v>8474</v>
      </c>
      <c r="D107" s="14" t="s">
        <v>5017</v>
      </c>
      <c r="E107" s="34" t="s">
        <v>607</v>
      </c>
      <c r="F107" s="23">
        <v>3</v>
      </c>
      <c r="G107" s="33">
        <v>3.01</v>
      </c>
      <c r="H107" s="20" t="s">
        <v>5051</v>
      </c>
      <c r="I107" s="20"/>
      <c r="J107" s="21" t="s">
        <v>2931</v>
      </c>
      <c r="K107" s="21" t="s">
        <v>4775</v>
      </c>
      <c r="L107" s="17" t="s">
        <v>256</v>
      </c>
      <c r="M107" s="17" t="s">
        <v>3787</v>
      </c>
      <c r="N107" s="17" t="s">
        <v>8475</v>
      </c>
      <c r="O107" s="17" t="s">
        <v>5055</v>
      </c>
    </row>
    <row r="108" spans="1:15" x14ac:dyDescent="0.2">
      <c r="A108" s="12">
        <v>1107</v>
      </c>
      <c r="B108" s="22" t="s">
        <v>5193</v>
      </c>
      <c r="C108" s="22" t="s">
        <v>8476</v>
      </c>
      <c r="D108" s="14" t="s">
        <v>5017</v>
      </c>
      <c r="E108" s="34" t="s">
        <v>607</v>
      </c>
      <c r="F108" s="23">
        <v>3</v>
      </c>
      <c r="G108" s="33">
        <v>3.01</v>
      </c>
      <c r="H108" s="20" t="s">
        <v>5051</v>
      </c>
      <c r="I108" s="20"/>
      <c r="J108" s="21" t="s">
        <v>2700</v>
      </c>
      <c r="K108" s="21" t="s">
        <v>4673</v>
      </c>
      <c r="L108" s="17" t="s">
        <v>46</v>
      </c>
      <c r="M108" s="17" t="s">
        <v>3682</v>
      </c>
      <c r="N108" s="17" t="s">
        <v>5183</v>
      </c>
      <c r="O108" s="17" t="s">
        <v>5055</v>
      </c>
    </row>
    <row r="109" spans="1:15" x14ac:dyDescent="0.2">
      <c r="A109" s="12">
        <v>1108</v>
      </c>
      <c r="B109" s="22" t="s">
        <v>8477</v>
      </c>
      <c r="C109" s="22" t="s">
        <v>8478</v>
      </c>
      <c r="D109" s="14" t="s">
        <v>5017</v>
      </c>
      <c r="E109" s="34" t="s">
        <v>607</v>
      </c>
      <c r="F109" s="23">
        <v>2</v>
      </c>
      <c r="G109" s="33">
        <v>3.01</v>
      </c>
      <c r="H109" s="20" t="s">
        <v>5325</v>
      </c>
      <c r="I109" s="20"/>
      <c r="J109" s="21" t="s">
        <v>8479</v>
      </c>
      <c r="K109" s="21" t="s">
        <v>2860</v>
      </c>
      <c r="L109" s="17" t="s">
        <v>8480</v>
      </c>
      <c r="M109" s="17" t="s">
        <v>137</v>
      </c>
      <c r="N109" s="17" t="s">
        <v>7262</v>
      </c>
      <c r="O109" s="17" t="s">
        <v>5055</v>
      </c>
    </row>
    <row r="110" spans="1:15" x14ac:dyDescent="0.2">
      <c r="A110" s="12">
        <v>1109</v>
      </c>
      <c r="B110" s="22" t="s">
        <v>8481</v>
      </c>
      <c r="C110" s="22" t="s">
        <v>8482</v>
      </c>
      <c r="D110" s="14" t="s">
        <v>5017</v>
      </c>
      <c r="E110" s="34" t="s">
        <v>607</v>
      </c>
      <c r="F110" s="23">
        <v>2</v>
      </c>
      <c r="G110" s="33">
        <v>3.01</v>
      </c>
      <c r="H110" s="20" t="s">
        <v>5051</v>
      </c>
      <c r="I110" s="20"/>
      <c r="J110" s="21" t="s">
        <v>8483</v>
      </c>
      <c r="K110" s="21" t="s">
        <v>4937</v>
      </c>
      <c r="L110" s="17" t="s">
        <v>8484</v>
      </c>
      <c r="M110" s="17" t="s">
        <v>3949</v>
      </c>
      <c r="N110" s="17" t="s">
        <v>5112</v>
      </c>
      <c r="O110" s="17" t="s">
        <v>5055</v>
      </c>
    </row>
    <row r="111" spans="1:15" x14ac:dyDescent="0.2">
      <c r="A111" s="12">
        <v>1110</v>
      </c>
      <c r="B111" s="22" t="s">
        <v>8485</v>
      </c>
      <c r="C111" s="22" t="s">
        <v>8486</v>
      </c>
      <c r="D111" s="14" t="s">
        <v>5017</v>
      </c>
      <c r="E111" s="34" t="s">
        <v>607</v>
      </c>
      <c r="F111" s="23">
        <v>2</v>
      </c>
      <c r="G111" s="33">
        <v>3.01</v>
      </c>
      <c r="H111" s="20" t="s">
        <v>5051</v>
      </c>
      <c r="I111" s="20"/>
      <c r="J111" s="21" t="s">
        <v>8487</v>
      </c>
      <c r="K111" s="21" t="s">
        <v>4806</v>
      </c>
      <c r="L111" s="17" t="s">
        <v>8488</v>
      </c>
      <c r="M111" s="17" t="s">
        <v>3818</v>
      </c>
      <c r="N111" s="17" t="s">
        <v>7319</v>
      </c>
      <c r="O111" s="17" t="s">
        <v>5055</v>
      </c>
    </row>
    <row r="112" spans="1:15" x14ac:dyDescent="0.2">
      <c r="A112" s="12">
        <v>1111</v>
      </c>
      <c r="B112" s="22" t="s">
        <v>8489</v>
      </c>
      <c r="C112" s="22" t="s">
        <v>8490</v>
      </c>
      <c r="D112" s="14" t="s">
        <v>5017</v>
      </c>
      <c r="E112" s="34" t="s">
        <v>607</v>
      </c>
      <c r="F112" s="23">
        <v>2</v>
      </c>
      <c r="G112" s="33">
        <v>3.01</v>
      </c>
      <c r="H112" s="20" t="s">
        <v>5051</v>
      </c>
      <c r="I112" s="20"/>
      <c r="J112" s="21" t="s">
        <v>8491</v>
      </c>
      <c r="K112" s="21" t="s">
        <v>4800</v>
      </c>
      <c r="L112" s="17" t="s">
        <v>8492</v>
      </c>
      <c r="M112" s="17" t="s">
        <v>3812</v>
      </c>
      <c r="N112" s="17" t="s">
        <v>8493</v>
      </c>
      <c r="O112" s="17" t="s">
        <v>5055</v>
      </c>
    </row>
    <row r="113" spans="1:15" x14ac:dyDescent="0.2">
      <c r="A113" s="12">
        <v>1112</v>
      </c>
      <c r="B113" s="22" t="s">
        <v>8494</v>
      </c>
      <c r="C113" s="22" t="s">
        <v>8495</v>
      </c>
      <c r="D113" s="14" t="s">
        <v>5017</v>
      </c>
      <c r="E113" s="34" t="s">
        <v>607</v>
      </c>
      <c r="F113" s="23">
        <v>2</v>
      </c>
      <c r="G113" s="33">
        <v>3.01</v>
      </c>
      <c r="H113" s="20" t="s">
        <v>5051</v>
      </c>
      <c r="I113" s="20"/>
      <c r="J113" s="21" t="s">
        <v>8496</v>
      </c>
      <c r="K113" s="21" t="s">
        <v>4611</v>
      </c>
      <c r="L113" s="17" t="s">
        <v>8497</v>
      </c>
      <c r="M113" s="17" t="s">
        <v>3617</v>
      </c>
      <c r="N113" s="17" t="s">
        <v>8436</v>
      </c>
      <c r="O113" s="17" t="s">
        <v>5055</v>
      </c>
    </row>
    <row r="114" spans="1:15" x14ac:dyDescent="0.2">
      <c r="A114" s="12">
        <v>1113</v>
      </c>
      <c r="B114" s="22" t="s">
        <v>8498</v>
      </c>
      <c r="C114" s="22" t="s">
        <v>8499</v>
      </c>
      <c r="D114" s="14" t="s">
        <v>5017</v>
      </c>
      <c r="E114" s="34" t="s">
        <v>607</v>
      </c>
      <c r="F114" s="23">
        <v>2</v>
      </c>
      <c r="G114" s="33">
        <v>3.01</v>
      </c>
      <c r="H114" s="20" t="s">
        <v>5051</v>
      </c>
      <c r="I114" s="20"/>
      <c r="J114" s="21" t="s">
        <v>2995</v>
      </c>
      <c r="K114" s="21" t="s">
        <v>4882</v>
      </c>
      <c r="L114" s="17" t="s">
        <v>237</v>
      </c>
      <c r="M114" s="17" t="s">
        <v>3895</v>
      </c>
      <c r="N114" s="17" t="s">
        <v>7317</v>
      </c>
      <c r="O114" s="17" t="s">
        <v>5055</v>
      </c>
    </row>
    <row r="115" spans="1:15" x14ac:dyDescent="0.2">
      <c r="A115" s="12">
        <v>1114</v>
      </c>
      <c r="B115" s="22" t="s">
        <v>5304</v>
      </c>
      <c r="C115" s="22" t="s">
        <v>8500</v>
      </c>
      <c r="D115" s="14" t="s">
        <v>5017</v>
      </c>
      <c r="E115" s="34" t="s">
        <v>607</v>
      </c>
      <c r="F115" s="23">
        <v>2</v>
      </c>
      <c r="G115" s="33">
        <v>3.01</v>
      </c>
      <c r="H115" s="20" t="s">
        <v>5051</v>
      </c>
      <c r="I115" s="20"/>
      <c r="J115" s="21" t="s">
        <v>3292</v>
      </c>
      <c r="K115" s="21" t="s">
        <v>8501</v>
      </c>
      <c r="L115" s="17" t="s">
        <v>5306</v>
      </c>
      <c r="M115" s="17" t="s">
        <v>8502</v>
      </c>
      <c r="N115" s="17" t="s">
        <v>8503</v>
      </c>
      <c r="O115" s="17" t="s">
        <v>5055</v>
      </c>
    </row>
    <row r="116" spans="1:15" x14ac:dyDescent="0.2">
      <c r="A116" s="12">
        <v>1115</v>
      </c>
      <c r="B116" s="22" t="s">
        <v>8504</v>
      </c>
      <c r="C116" s="22" t="s">
        <v>8505</v>
      </c>
      <c r="D116" s="14" t="s">
        <v>5017</v>
      </c>
      <c r="E116" s="34" t="s">
        <v>607</v>
      </c>
      <c r="F116" s="23">
        <v>2</v>
      </c>
      <c r="G116" s="33">
        <v>3.01</v>
      </c>
      <c r="H116" s="20" t="s">
        <v>5051</v>
      </c>
      <c r="I116" s="20"/>
      <c r="J116" s="21" t="s">
        <v>2950</v>
      </c>
      <c r="K116" s="21" t="s">
        <v>8506</v>
      </c>
      <c r="L116" s="17" t="s">
        <v>163</v>
      </c>
      <c r="M116" s="17" t="s">
        <v>8507</v>
      </c>
      <c r="N116" s="17" t="s">
        <v>5699</v>
      </c>
      <c r="O116" s="17" t="s">
        <v>5055</v>
      </c>
    </row>
    <row r="117" spans="1:15" x14ac:dyDescent="0.2">
      <c r="A117" s="12">
        <v>1116</v>
      </c>
      <c r="B117" s="22" t="s">
        <v>5948</v>
      </c>
      <c r="C117" s="22" t="s">
        <v>8508</v>
      </c>
      <c r="D117" s="14" t="s">
        <v>5017</v>
      </c>
      <c r="E117" s="34" t="s">
        <v>607</v>
      </c>
      <c r="F117" s="23">
        <v>2</v>
      </c>
      <c r="G117" s="33">
        <v>3.01</v>
      </c>
      <c r="H117" s="20" t="s">
        <v>5051</v>
      </c>
      <c r="I117" s="20"/>
      <c r="J117" s="21" t="s">
        <v>3358</v>
      </c>
      <c r="K117" s="21" t="s">
        <v>6801</v>
      </c>
      <c r="L117" s="17" t="s">
        <v>88</v>
      </c>
      <c r="M117" s="17" t="s">
        <v>6802</v>
      </c>
      <c r="N117" s="17" t="s">
        <v>5388</v>
      </c>
      <c r="O117" s="17" t="s">
        <v>5055</v>
      </c>
    </row>
    <row r="118" spans="1:15" x14ac:dyDescent="0.2">
      <c r="A118" s="12">
        <v>1117</v>
      </c>
      <c r="B118" s="22" t="s">
        <v>8509</v>
      </c>
      <c r="C118" s="22" t="s">
        <v>8510</v>
      </c>
      <c r="D118" s="14" t="s">
        <v>5017</v>
      </c>
      <c r="E118" s="34" t="s">
        <v>607</v>
      </c>
      <c r="F118" s="23">
        <v>2</v>
      </c>
      <c r="G118" s="33">
        <v>3.01</v>
      </c>
      <c r="H118" s="20" t="s">
        <v>5051</v>
      </c>
      <c r="I118" s="20"/>
      <c r="J118" s="21" t="s">
        <v>6474</v>
      </c>
      <c r="K118" s="21" t="s">
        <v>4668</v>
      </c>
      <c r="L118" s="17" t="s">
        <v>6476</v>
      </c>
      <c r="M118" s="17" t="s">
        <v>3677</v>
      </c>
      <c r="N118" s="17" t="s">
        <v>8511</v>
      </c>
      <c r="O118" s="17" t="s">
        <v>5055</v>
      </c>
    </row>
    <row r="119" spans="1:15" x14ac:dyDescent="0.2">
      <c r="A119" s="12">
        <v>1118</v>
      </c>
      <c r="B119" s="22" t="s">
        <v>7805</v>
      </c>
      <c r="C119" s="22" t="s">
        <v>8206</v>
      </c>
      <c r="D119" s="14" t="s">
        <v>5017</v>
      </c>
      <c r="E119" s="34" t="s">
        <v>607</v>
      </c>
      <c r="F119" s="23">
        <v>2</v>
      </c>
      <c r="G119" s="33">
        <v>3.01</v>
      </c>
      <c r="H119" s="20" t="s">
        <v>5051</v>
      </c>
      <c r="I119" s="20"/>
      <c r="J119" s="21" t="s">
        <v>2726</v>
      </c>
      <c r="K119" s="21" t="s">
        <v>4662</v>
      </c>
      <c r="L119" s="17" t="s">
        <v>199</v>
      </c>
      <c r="M119" s="17" t="s">
        <v>3670</v>
      </c>
      <c r="N119" s="17" t="s">
        <v>8512</v>
      </c>
      <c r="O119" s="17" t="s">
        <v>5055</v>
      </c>
    </row>
    <row r="120" spans="1:15" x14ac:dyDescent="0.2">
      <c r="A120" s="12">
        <v>1119</v>
      </c>
      <c r="B120" s="22" t="s">
        <v>8513</v>
      </c>
      <c r="C120" s="22" t="s">
        <v>8514</v>
      </c>
      <c r="D120" s="14" t="s">
        <v>5447</v>
      </c>
      <c r="E120" s="34" t="s">
        <v>5023</v>
      </c>
      <c r="F120" s="23">
        <v>3</v>
      </c>
      <c r="G120" s="33">
        <v>3.01</v>
      </c>
      <c r="H120" s="20" t="s">
        <v>5051</v>
      </c>
      <c r="I120" s="20"/>
      <c r="J120" s="21" t="s">
        <v>2840</v>
      </c>
      <c r="K120" s="21" t="s">
        <v>4750</v>
      </c>
      <c r="L120" s="17" t="s">
        <v>6202</v>
      </c>
      <c r="M120" s="17" t="s">
        <v>3760</v>
      </c>
      <c r="N120" s="17" t="s">
        <v>8515</v>
      </c>
      <c r="O120" s="17" t="s">
        <v>5055</v>
      </c>
    </row>
    <row r="121" spans="1:15" x14ac:dyDescent="0.2">
      <c r="A121" s="12">
        <v>1120</v>
      </c>
      <c r="B121" s="22" t="s">
        <v>8516</v>
      </c>
      <c r="C121" s="22" t="s">
        <v>8517</v>
      </c>
      <c r="D121" s="14" t="s">
        <v>5447</v>
      </c>
      <c r="E121" s="34" t="s">
        <v>5023</v>
      </c>
      <c r="F121" s="23">
        <v>3</v>
      </c>
      <c r="G121" s="33">
        <v>3.01</v>
      </c>
      <c r="H121" s="20" t="s">
        <v>5051</v>
      </c>
      <c r="I121" s="20"/>
      <c r="J121" s="21" t="s">
        <v>8518</v>
      </c>
      <c r="K121" s="21" t="s">
        <v>8519</v>
      </c>
      <c r="L121" s="17" t="s">
        <v>8520</v>
      </c>
      <c r="M121" s="17" t="s">
        <v>8521</v>
      </c>
      <c r="N121" s="17" t="s">
        <v>6412</v>
      </c>
      <c r="O121" s="17" t="s">
        <v>5055</v>
      </c>
    </row>
    <row r="122" spans="1:15" x14ac:dyDescent="0.2">
      <c r="A122" s="12">
        <v>1121</v>
      </c>
      <c r="B122" s="22" t="s">
        <v>8522</v>
      </c>
      <c r="C122" s="22" t="s">
        <v>8523</v>
      </c>
      <c r="D122" s="14" t="s">
        <v>5447</v>
      </c>
      <c r="E122" s="34" t="s">
        <v>5023</v>
      </c>
      <c r="F122" s="23">
        <v>3</v>
      </c>
      <c r="G122" s="33">
        <v>3.01</v>
      </c>
      <c r="H122" s="20" t="s">
        <v>5051</v>
      </c>
      <c r="I122" s="20"/>
      <c r="J122" s="21" t="s">
        <v>2673</v>
      </c>
      <c r="K122" s="21" t="s">
        <v>4647</v>
      </c>
      <c r="L122" s="17" t="s">
        <v>5992</v>
      </c>
      <c r="M122" s="17" t="s">
        <v>3654</v>
      </c>
      <c r="N122" s="17" t="s">
        <v>8524</v>
      </c>
      <c r="O122" s="17" t="s">
        <v>5055</v>
      </c>
    </row>
    <row r="123" spans="1:15" x14ac:dyDescent="0.2">
      <c r="A123" s="12">
        <v>1122</v>
      </c>
      <c r="B123" s="22" t="s">
        <v>5464</v>
      </c>
      <c r="C123" s="22" t="s">
        <v>8525</v>
      </c>
      <c r="D123" s="14" t="s">
        <v>5447</v>
      </c>
      <c r="E123" s="34" t="s">
        <v>5023</v>
      </c>
      <c r="F123" s="23">
        <v>3</v>
      </c>
      <c r="G123" s="33">
        <v>3.01</v>
      </c>
      <c r="H123" s="20" t="s">
        <v>5051</v>
      </c>
      <c r="I123" s="20"/>
      <c r="J123" s="21" t="s">
        <v>2669</v>
      </c>
      <c r="K123" s="21" t="s">
        <v>8526</v>
      </c>
      <c r="L123" s="17" t="s">
        <v>5155</v>
      </c>
      <c r="M123" s="17" t="s">
        <v>8527</v>
      </c>
      <c r="N123" s="17" t="s">
        <v>8528</v>
      </c>
      <c r="O123" s="17" t="s">
        <v>5055</v>
      </c>
    </row>
    <row r="124" spans="1:15" x14ac:dyDescent="0.45">
      <c r="A124" s="12">
        <v>1123</v>
      </c>
      <c r="B124" s="22" t="s">
        <v>8529</v>
      </c>
      <c r="C124" s="22" t="s">
        <v>4492</v>
      </c>
      <c r="D124" s="14" t="s">
        <v>5447</v>
      </c>
      <c r="E124" s="34" t="s">
        <v>5023</v>
      </c>
      <c r="F124" s="23">
        <v>3</v>
      </c>
      <c r="G124" s="33">
        <v>3.01</v>
      </c>
      <c r="H124" s="20" t="s">
        <v>5051</v>
      </c>
      <c r="I124" s="20"/>
      <c r="J124" s="21" t="s">
        <v>2917</v>
      </c>
      <c r="K124" s="21" t="s">
        <v>4768</v>
      </c>
      <c r="L124" s="17" t="s">
        <v>5709</v>
      </c>
      <c r="M124" s="17" t="s">
        <v>3779</v>
      </c>
      <c r="N124" s="17" t="s">
        <v>6607</v>
      </c>
      <c r="O124" s="17" t="s">
        <v>5055</v>
      </c>
    </row>
    <row r="125" spans="1:15" x14ac:dyDescent="0.2">
      <c r="A125" s="12">
        <v>1124</v>
      </c>
      <c r="B125" s="13" t="s">
        <v>8530</v>
      </c>
      <c r="C125" s="13" t="s">
        <v>8531</v>
      </c>
      <c r="D125" s="14" t="s">
        <v>5447</v>
      </c>
      <c r="E125" s="32" t="s">
        <v>5023</v>
      </c>
      <c r="F125" s="14">
        <v>3</v>
      </c>
      <c r="G125" s="14">
        <v>3.01</v>
      </c>
      <c r="H125" s="14" t="s">
        <v>5051</v>
      </c>
      <c r="I125" s="14"/>
      <c r="J125" s="15" t="s">
        <v>2688</v>
      </c>
      <c r="K125" s="21" t="s">
        <v>4979</v>
      </c>
      <c r="L125" s="17" t="s">
        <v>173</v>
      </c>
      <c r="M125" s="17" t="s">
        <v>3991</v>
      </c>
      <c r="N125" s="17" t="s">
        <v>6496</v>
      </c>
      <c r="O125" s="17" t="s">
        <v>5055</v>
      </c>
    </row>
    <row r="126" spans="1:15" x14ac:dyDescent="0.2">
      <c r="A126" s="12">
        <v>1125</v>
      </c>
      <c r="B126" s="13" t="s">
        <v>8532</v>
      </c>
      <c r="C126" s="13" t="s">
        <v>8533</v>
      </c>
      <c r="D126" s="14" t="s">
        <v>5447</v>
      </c>
      <c r="E126" s="32" t="s">
        <v>5023</v>
      </c>
      <c r="F126" s="14">
        <v>3</v>
      </c>
      <c r="G126" s="14">
        <v>3.01</v>
      </c>
      <c r="H126" s="14" t="s">
        <v>5051</v>
      </c>
      <c r="I126" s="14"/>
      <c r="J126" s="15" t="s">
        <v>8534</v>
      </c>
      <c r="K126" s="21" t="s">
        <v>3224</v>
      </c>
      <c r="L126" s="17" t="s">
        <v>8535</v>
      </c>
      <c r="M126" s="17" t="s">
        <v>537</v>
      </c>
      <c r="N126" s="17" t="s">
        <v>8452</v>
      </c>
      <c r="O126" s="17" t="s">
        <v>5055</v>
      </c>
    </row>
    <row r="127" spans="1:15" x14ac:dyDescent="0.2">
      <c r="A127" s="12">
        <v>1126</v>
      </c>
      <c r="B127" s="13" t="s">
        <v>8536</v>
      </c>
      <c r="C127" s="13" t="s">
        <v>8537</v>
      </c>
      <c r="D127" s="14" t="s">
        <v>5447</v>
      </c>
      <c r="E127" s="32" t="s">
        <v>5023</v>
      </c>
      <c r="F127" s="14">
        <v>3</v>
      </c>
      <c r="G127" s="14">
        <v>3.01</v>
      </c>
      <c r="H127" s="14" t="s">
        <v>5051</v>
      </c>
      <c r="I127" s="14"/>
      <c r="J127" s="15" t="s">
        <v>3232</v>
      </c>
      <c r="K127" s="21" t="s">
        <v>8538</v>
      </c>
      <c r="L127" s="17" t="s">
        <v>984</v>
      </c>
      <c r="M127" s="17" t="s">
        <v>8539</v>
      </c>
      <c r="N127" s="17" t="s">
        <v>8540</v>
      </c>
      <c r="O127" s="17" t="s">
        <v>5055</v>
      </c>
    </row>
    <row r="128" spans="1:15" x14ac:dyDescent="0.2">
      <c r="A128" s="12">
        <v>1127</v>
      </c>
      <c r="B128" s="22" t="s">
        <v>8541</v>
      </c>
      <c r="C128" s="22" t="s">
        <v>8542</v>
      </c>
      <c r="D128" s="14" t="s">
        <v>519</v>
      </c>
      <c r="E128" s="34" t="s">
        <v>5023</v>
      </c>
      <c r="F128" s="23">
        <v>2</v>
      </c>
      <c r="G128" s="23">
        <v>3.01</v>
      </c>
      <c r="H128" s="23" t="s">
        <v>5051</v>
      </c>
      <c r="I128" s="23"/>
      <c r="J128" s="21" t="s">
        <v>3602</v>
      </c>
      <c r="K128" s="21" t="s">
        <v>8543</v>
      </c>
      <c r="L128" s="17" t="s">
        <v>94</v>
      </c>
      <c r="M128" s="17" t="s">
        <v>8544</v>
      </c>
      <c r="N128" s="17" t="s">
        <v>8545</v>
      </c>
      <c r="O128" s="17" t="s">
        <v>5055</v>
      </c>
    </row>
    <row r="129" spans="1:15" x14ac:dyDescent="0.2">
      <c r="A129" s="12">
        <v>1128</v>
      </c>
      <c r="B129" s="13" t="s">
        <v>8546</v>
      </c>
      <c r="C129" s="13" t="s">
        <v>8547</v>
      </c>
      <c r="D129" s="14" t="s">
        <v>519</v>
      </c>
      <c r="E129" s="32" t="s">
        <v>5023</v>
      </c>
      <c r="F129" s="14">
        <v>2</v>
      </c>
      <c r="G129" s="14">
        <v>3.01</v>
      </c>
      <c r="H129" s="14" t="s">
        <v>5051</v>
      </c>
      <c r="I129" s="14"/>
      <c r="J129" s="15" t="s">
        <v>8548</v>
      </c>
      <c r="K129" s="21" t="s">
        <v>4883</v>
      </c>
      <c r="L129" s="17" t="s">
        <v>8549</v>
      </c>
      <c r="M129" s="17" t="s">
        <v>3896</v>
      </c>
      <c r="N129" s="17" t="s">
        <v>5284</v>
      </c>
      <c r="O129" s="17" t="s">
        <v>5055</v>
      </c>
    </row>
    <row r="130" spans="1:15" x14ac:dyDescent="0.2">
      <c r="A130" s="12">
        <v>1129</v>
      </c>
      <c r="B130" s="13" t="s">
        <v>8550</v>
      </c>
      <c r="C130" s="13" t="s">
        <v>8551</v>
      </c>
      <c r="D130" s="14" t="s">
        <v>519</v>
      </c>
      <c r="E130" s="32" t="s">
        <v>5023</v>
      </c>
      <c r="F130" s="14">
        <v>2</v>
      </c>
      <c r="G130" s="14">
        <v>3.01</v>
      </c>
      <c r="H130" s="14" t="s">
        <v>5051</v>
      </c>
      <c r="I130" s="14"/>
      <c r="J130" s="15" t="s">
        <v>6439</v>
      </c>
      <c r="K130" s="15" t="s">
        <v>4775</v>
      </c>
      <c r="L130" s="17" t="s">
        <v>6440</v>
      </c>
      <c r="M130" s="17" t="s">
        <v>3787</v>
      </c>
      <c r="N130" s="17" t="s">
        <v>8552</v>
      </c>
      <c r="O130" s="17" t="s">
        <v>5055</v>
      </c>
    </row>
    <row r="131" spans="1:15" x14ac:dyDescent="0.2">
      <c r="A131" s="12">
        <v>1130</v>
      </c>
      <c r="B131" s="13" t="s">
        <v>8553</v>
      </c>
      <c r="C131" s="13" t="s">
        <v>8554</v>
      </c>
      <c r="D131" s="14" t="s">
        <v>519</v>
      </c>
      <c r="E131" s="32" t="s">
        <v>5023</v>
      </c>
      <c r="F131" s="14">
        <v>2</v>
      </c>
      <c r="G131" s="14">
        <v>3.01</v>
      </c>
      <c r="H131" s="14" t="s">
        <v>5051</v>
      </c>
      <c r="I131" s="14"/>
      <c r="J131" s="15" t="s">
        <v>8555</v>
      </c>
      <c r="K131" s="15" t="s">
        <v>2853</v>
      </c>
      <c r="L131" s="17" t="s">
        <v>8556</v>
      </c>
      <c r="M131" s="17" t="s">
        <v>527</v>
      </c>
      <c r="N131" s="17" t="s">
        <v>8557</v>
      </c>
      <c r="O131" s="17" t="s">
        <v>5055</v>
      </c>
    </row>
    <row r="132" spans="1:15" x14ac:dyDescent="0.2">
      <c r="A132" s="12">
        <v>1131</v>
      </c>
      <c r="B132" s="13" t="s">
        <v>8558</v>
      </c>
      <c r="C132" s="13" t="s">
        <v>8559</v>
      </c>
      <c r="D132" s="14" t="s">
        <v>519</v>
      </c>
      <c r="E132" s="32" t="s">
        <v>5023</v>
      </c>
      <c r="F132" s="14">
        <v>2</v>
      </c>
      <c r="G132" s="14">
        <v>3.01</v>
      </c>
      <c r="H132" s="14" t="s">
        <v>5051</v>
      </c>
      <c r="I132" s="14"/>
      <c r="J132" s="15" t="s">
        <v>8560</v>
      </c>
      <c r="K132" s="15" t="s">
        <v>4683</v>
      </c>
      <c r="L132" s="17" t="s">
        <v>8561</v>
      </c>
      <c r="M132" s="17" t="s">
        <v>3692</v>
      </c>
      <c r="N132" s="17" t="s">
        <v>8040</v>
      </c>
      <c r="O132" s="17" t="s">
        <v>5055</v>
      </c>
    </row>
    <row r="133" spans="1:15" x14ac:dyDescent="0.2">
      <c r="A133" s="12">
        <v>1132</v>
      </c>
      <c r="B133" s="13" t="s">
        <v>8562</v>
      </c>
      <c r="C133" s="13" t="s">
        <v>8563</v>
      </c>
      <c r="D133" s="14" t="s">
        <v>519</v>
      </c>
      <c r="E133" s="32" t="s">
        <v>5023</v>
      </c>
      <c r="F133" s="14">
        <v>2</v>
      </c>
      <c r="G133" s="14">
        <v>3.01</v>
      </c>
      <c r="H133" s="14" t="s">
        <v>5051</v>
      </c>
      <c r="I133" s="14"/>
      <c r="J133" s="15" t="s">
        <v>8564</v>
      </c>
      <c r="K133" s="15" t="s">
        <v>8565</v>
      </c>
      <c r="L133" s="17" t="s">
        <v>8566</v>
      </c>
      <c r="M133" s="17" t="s">
        <v>8567</v>
      </c>
      <c r="N133" s="17" t="s">
        <v>6247</v>
      </c>
      <c r="O133" s="17" t="s">
        <v>5055</v>
      </c>
    </row>
    <row r="134" spans="1:15" x14ac:dyDescent="0.2">
      <c r="A134" s="12">
        <v>1133</v>
      </c>
      <c r="B134" s="13" t="s">
        <v>2373</v>
      </c>
      <c r="C134" s="13" t="s">
        <v>4066</v>
      </c>
      <c r="D134" s="14" t="s">
        <v>519</v>
      </c>
      <c r="E134" s="32" t="s">
        <v>5023</v>
      </c>
      <c r="F134" s="14">
        <v>2</v>
      </c>
      <c r="G134" s="14">
        <v>3.01</v>
      </c>
      <c r="H134" s="14" t="s">
        <v>5051</v>
      </c>
      <c r="I134" s="14"/>
      <c r="J134" s="15" t="s">
        <v>3450</v>
      </c>
      <c r="K134" s="15" t="s">
        <v>3457</v>
      </c>
      <c r="L134" s="17" t="s">
        <v>8162</v>
      </c>
      <c r="M134" s="17" t="s">
        <v>222</v>
      </c>
      <c r="N134" s="17" t="s">
        <v>6527</v>
      </c>
      <c r="O134" s="17" t="s">
        <v>5055</v>
      </c>
    </row>
    <row r="135" spans="1:15" x14ac:dyDescent="0.2">
      <c r="A135" s="12">
        <v>1134</v>
      </c>
      <c r="B135" s="13" t="s">
        <v>1932</v>
      </c>
      <c r="C135" s="13" t="s">
        <v>8568</v>
      </c>
      <c r="D135" s="14" t="s">
        <v>519</v>
      </c>
      <c r="E135" s="32" t="s">
        <v>5023</v>
      </c>
      <c r="F135" s="14">
        <v>2</v>
      </c>
      <c r="G135" s="14">
        <v>3.01</v>
      </c>
      <c r="H135" s="14" t="s">
        <v>5051</v>
      </c>
      <c r="I135" s="14"/>
      <c r="J135" s="15" t="s">
        <v>3159</v>
      </c>
      <c r="K135" s="15" t="s">
        <v>8569</v>
      </c>
      <c r="L135" s="17" t="s">
        <v>513</v>
      </c>
      <c r="M135" s="17" t="s">
        <v>8570</v>
      </c>
      <c r="N135" s="17" t="s">
        <v>6961</v>
      </c>
      <c r="O135" s="17" t="s">
        <v>5055</v>
      </c>
    </row>
    <row r="136" spans="1:15" x14ac:dyDescent="0.2">
      <c r="A136" s="12">
        <v>1135</v>
      </c>
      <c r="B136" s="13" t="s">
        <v>1357</v>
      </c>
      <c r="C136" s="13" t="s">
        <v>8571</v>
      </c>
      <c r="D136" s="14" t="s">
        <v>519</v>
      </c>
      <c r="E136" s="32" t="s">
        <v>5023</v>
      </c>
      <c r="F136" s="14">
        <v>2</v>
      </c>
      <c r="G136" s="14">
        <v>3.01</v>
      </c>
      <c r="H136" s="14" t="s">
        <v>5051</v>
      </c>
      <c r="I136" s="14"/>
      <c r="J136" s="15" t="s">
        <v>2717</v>
      </c>
      <c r="K136" s="15" t="s">
        <v>8572</v>
      </c>
      <c r="L136" s="17" t="s">
        <v>54</v>
      </c>
      <c r="M136" s="17" t="s">
        <v>8573</v>
      </c>
      <c r="N136" s="17" t="s">
        <v>6989</v>
      </c>
      <c r="O136" s="17" t="s">
        <v>5055</v>
      </c>
    </row>
    <row r="137" spans="1:15" x14ac:dyDescent="0.2">
      <c r="A137" s="12">
        <v>1136</v>
      </c>
      <c r="B137" s="22" t="s">
        <v>1732</v>
      </c>
      <c r="C137" s="22" t="s">
        <v>8574</v>
      </c>
      <c r="D137" s="14" t="s">
        <v>519</v>
      </c>
      <c r="E137" s="34" t="s">
        <v>5023</v>
      </c>
      <c r="F137" s="23">
        <v>2</v>
      </c>
      <c r="G137" s="23">
        <v>3.01</v>
      </c>
      <c r="H137" s="23" t="s">
        <v>5051</v>
      </c>
      <c r="I137" s="23"/>
      <c r="J137" s="21" t="s">
        <v>3012</v>
      </c>
      <c r="K137" s="15" t="s">
        <v>2635</v>
      </c>
      <c r="L137" s="17" t="s">
        <v>109</v>
      </c>
      <c r="M137" s="17" t="s">
        <v>48</v>
      </c>
      <c r="N137" s="17" t="s">
        <v>8575</v>
      </c>
      <c r="O137" s="17" t="s">
        <v>5055</v>
      </c>
    </row>
    <row r="138" spans="1:15" x14ac:dyDescent="0.2">
      <c r="A138" s="12">
        <v>1137</v>
      </c>
      <c r="B138" s="13" t="s">
        <v>8576</v>
      </c>
      <c r="C138" s="13" t="s">
        <v>8577</v>
      </c>
      <c r="D138" s="14" t="s">
        <v>519</v>
      </c>
      <c r="E138" s="32" t="s">
        <v>5023</v>
      </c>
      <c r="F138" s="14">
        <v>2</v>
      </c>
      <c r="G138" s="14">
        <v>3.01</v>
      </c>
      <c r="H138" s="14" t="s">
        <v>5051</v>
      </c>
      <c r="I138" s="14"/>
      <c r="J138" s="15" t="s">
        <v>8578</v>
      </c>
      <c r="K138" s="15" t="s">
        <v>4753</v>
      </c>
      <c r="L138" s="17" t="s">
        <v>8579</v>
      </c>
      <c r="M138" s="17" t="s">
        <v>3763</v>
      </c>
      <c r="N138" s="17" t="s">
        <v>5093</v>
      </c>
      <c r="O138" s="17" t="s">
        <v>5055</v>
      </c>
    </row>
    <row r="139" spans="1:15" x14ac:dyDescent="0.2">
      <c r="A139" s="12">
        <v>1138</v>
      </c>
      <c r="B139" s="13" t="s">
        <v>1541</v>
      </c>
      <c r="C139" s="13" t="s">
        <v>8580</v>
      </c>
      <c r="D139" s="14" t="s">
        <v>519</v>
      </c>
      <c r="E139" s="32" t="s">
        <v>5023</v>
      </c>
      <c r="F139" s="14">
        <v>2</v>
      </c>
      <c r="G139" s="14">
        <v>3.01</v>
      </c>
      <c r="H139" s="14" t="s">
        <v>5051</v>
      </c>
      <c r="I139" s="14"/>
      <c r="J139" s="15" t="s">
        <v>2859</v>
      </c>
      <c r="K139" s="15" t="s">
        <v>8581</v>
      </c>
      <c r="L139" s="17" t="s">
        <v>90</v>
      </c>
      <c r="M139" s="17" t="s">
        <v>8582</v>
      </c>
      <c r="N139" s="17" t="s">
        <v>8583</v>
      </c>
      <c r="O139" s="17" t="s">
        <v>5055</v>
      </c>
    </row>
    <row r="140" spans="1:15" x14ac:dyDescent="0.2">
      <c r="A140" s="12">
        <v>1139</v>
      </c>
      <c r="B140" s="13" t="s">
        <v>7947</v>
      </c>
      <c r="C140" s="13" t="s">
        <v>8584</v>
      </c>
      <c r="D140" s="14" t="s">
        <v>5017</v>
      </c>
      <c r="E140" s="32" t="s">
        <v>5039</v>
      </c>
      <c r="F140" s="14">
        <v>3</v>
      </c>
      <c r="G140" s="14">
        <v>3.01</v>
      </c>
      <c r="H140" s="14" t="s">
        <v>5325</v>
      </c>
      <c r="I140" s="14"/>
      <c r="J140" s="15" t="s">
        <v>3106</v>
      </c>
      <c r="K140" s="15" t="s">
        <v>4740</v>
      </c>
      <c r="L140" s="17" t="s">
        <v>119</v>
      </c>
      <c r="M140" s="17" t="s">
        <v>3750</v>
      </c>
      <c r="N140" s="17" t="s">
        <v>5468</v>
      </c>
      <c r="O140" s="17" t="s">
        <v>5055</v>
      </c>
    </row>
    <row r="141" spans="1:15" x14ac:dyDescent="0.2">
      <c r="A141" s="12">
        <v>1140</v>
      </c>
      <c r="B141" s="13" t="s">
        <v>7241</v>
      </c>
      <c r="C141" s="13" t="s">
        <v>8585</v>
      </c>
      <c r="D141" s="14" t="s">
        <v>5017</v>
      </c>
      <c r="E141" s="32" t="s">
        <v>5039</v>
      </c>
      <c r="F141" s="14">
        <v>3</v>
      </c>
      <c r="G141" s="14">
        <v>3.01</v>
      </c>
      <c r="H141" s="14" t="s">
        <v>5325</v>
      </c>
      <c r="I141" s="14"/>
      <c r="J141" s="15" t="s">
        <v>2844</v>
      </c>
      <c r="K141" s="15" t="s">
        <v>3136</v>
      </c>
      <c r="L141" s="17" t="s">
        <v>7423</v>
      </c>
      <c r="M141" s="17" t="s">
        <v>927</v>
      </c>
      <c r="N141" s="17" t="s">
        <v>7020</v>
      </c>
      <c r="O141" s="17" t="s">
        <v>5055</v>
      </c>
    </row>
    <row r="142" spans="1:15" x14ac:dyDescent="0.2">
      <c r="A142" s="12">
        <v>1141</v>
      </c>
      <c r="B142" s="13" t="s">
        <v>8184</v>
      </c>
      <c r="C142" s="13" t="s">
        <v>8586</v>
      </c>
      <c r="D142" s="14" t="s">
        <v>5017</v>
      </c>
      <c r="E142" s="32" t="s">
        <v>5039</v>
      </c>
      <c r="F142" s="14">
        <v>3</v>
      </c>
      <c r="G142" s="14">
        <v>3.01</v>
      </c>
      <c r="H142" s="14" t="s">
        <v>5325</v>
      </c>
      <c r="I142" s="14"/>
      <c r="J142" s="15" t="s">
        <v>8186</v>
      </c>
      <c r="K142" s="15" t="s">
        <v>4681</v>
      </c>
      <c r="L142" s="17" t="s">
        <v>8587</v>
      </c>
      <c r="M142" s="17" t="s">
        <v>3690</v>
      </c>
      <c r="N142" s="17" t="s">
        <v>8588</v>
      </c>
      <c r="O142" s="17" t="s">
        <v>5055</v>
      </c>
    </row>
    <row r="143" spans="1:15" x14ac:dyDescent="0.2">
      <c r="A143" s="12">
        <v>1142</v>
      </c>
      <c r="B143" s="13" t="s">
        <v>8589</v>
      </c>
      <c r="C143" s="13" t="s">
        <v>8590</v>
      </c>
      <c r="D143" s="14" t="s">
        <v>5017</v>
      </c>
      <c r="E143" s="32" t="s">
        <v>5039</v>
      </c>
      <c r="F143" s="14">
        <v>3</v>
      </c>
      <c r="G143" s="14">
        <v>3.01</v>
      </c>
      <c r="H143" s="14" t="s">
        <v>5325</v>
      </c>
      <c r="I143" s="14"/>
      <c r="J143" s="15" t="s">
        <v>3356</v>
      </c>
      <c r="K143" s="15" t="s">
        <v>4683</v>
      </c>
      <c r="L143" s="17" t="s">
        <v>1067</v>
      </c>
      <c r="M143" s="17" t="s">
        <v>3692</v>
      </c>
      <c r="N143" s="17" t="s">
        <v>6123</v>
      </c>
      <c r="O143" s="17" t="s">
        <v>5055</v>
      </c>
    </row>
    <row r="144" spans="1:15" x14ac:dyDescent="0.2">
      <c r="A144" s="12">
        <v>1143</v>
      </c>
      <c r="B144" s="13" t="s">
        <v>8591</v>
      </c>
      <c r="C144" s="13" t="s">
        <v>8592</v>
      </c>
      <c r="D144" s="14" t="s">
        <v>5017</v>
      </c>
      <c r="E144" s="32" t="s">
        <v>5039</v>
      </c>
      <c r="F144" s="14">
        <v>3</v>
      </c>
      <c r="G144" s="14">
        <v>3.01</v>
      </c>
      <c r="H144" s="14" t="s">
        <v>5325</v>
      </c>
      <c r="I144" s="14"/>
      <c r="J144" s="15" t="s">
        <v>2973</v>
      </c>
      <c r="K144" s="15" t="s">
        <v>4775</v>
      </c>
      <c r="L144" s="17" t="s">
        <v>146</v>
      </c>
      <c r="M144" s="17" t="s">
        <v>3787</v>
      </c>
      <c r="N144" s="17" t="s">
        <v>8329</v>
      </c>
      <c r="O144" s="17" t="s">
        <v>5055</v>
      </c>
    </row>
    <row r="145" spans="1:15" x14ac:dyDescent="0.2">
      <c r="A145" s="12">
        <v>1144</v>
      </c>
      <c r="B145" s="22" t="s">
        <v>8593</v>
      </c>
      <c r="C145" s="13" t="s">
        <v>6341</v>
      </c>
      <c r="D145" s="14" t="s">
        <v>5017</v>
      </c>
      <c r="E145" s="32" t="s">
        <v>5039</v>
      </c>
      <c r="F145" s="14">
        <v>3</v>
      </c>
      <c r="G145" s="14">
        <v>3.01</v>
      </c>
      <c r="H145" s="14" t="s">
        <v>5325</v>
      </c>
      <c r="I145" s="14"/>
      <c r="J145" s="15" t="s">
        <v>8594</v>
      </c>
      <c r="K145" s="15" t="s">
        <v>4632</v>
      </c>
      <c r="L145" s="17" t="s">
        <v>8595</v>
      </c>
      <c r="M145" s="17" t="s">
        <v>3638</v>
      </c>
      <c r="N145" s="17" t="s">
        <v>8596</v>
      </c>
      <c r="O145" s="17" t="s">
        <v>5055</v>
      </c>
    </row>
    <row r="146" spans="1:15" x14ac:dyDescent="0.2">
      <c r="A146" s="12">
        <v>1145</v>
      </c>
      <c r="B146" s="22" t="s">
        <v>8597</v>
      </c>
      <c r="C146" s="13" t="s">
        <v>8598</v>
      </c>
      <c r="D146" s="14" t="s">
        <v>5017</v>
      </c>
      <c r="E146" s="32" t="s">
        <v>5039</v>
      </c>
      <c r="F146" s="14">
        <v>3</v>
      </c>
      <c r="G146" s="14">
        <v>3.01</v>
      </c>
      <c r="H146" s="14" t="s">
        <v>5325</v>
      </c>
      <c r="I146" s="14"/>
      <c r="J146" s="15" t="s">
        <v>8599</v>
      </c>
      <c r="K146" s="15" t="s">
        <v>8600</v>
      </c>
      <c r="L146" s="17" t="s">
        <v>8601</v>
      </c>
      <c r="M146" s="17" t="s">
        <v>8602</v>
      </c>
      <c r="N146" s="17" t="s">
        <v>8603</v>
      </c>
      <c r="O146" s="17" t="s">
        <v>5055</v>
      </c>
    </row>
    <row r="147" spans="1:15" x14ac:dyDescent="0.2">
      <c r="A147" s="12">
        <v>1146</v>
      </c>
      <c r="B147" s="22" t="s">
        <v>5164</v>
      </c>
      <c r="C147" s="13" t="s">
        <v>8350</v>
      </c>
      <c r="D147" s="14" t="s">
        <v>5017</v>
      </c>
      <c r="E147" s="32" t="s">
        <v>5039</v>
      </c>
      <c r="F147" s="14">
        <v>3</v>
      </c>
      <c r="G147" s="14">
        <v>3.01</v>
      </c>
      <c r="H147" s="14" t="s">
        <v>5325</v>
      </c>
      <c r="I147" s="14"/>
      <c r="J147" s="15" t="s">
        <v>2717</v>
      </c>
      <c r="K147" s="15" t="s">
        <v>8351</v>
      </c>
      <c r="L147" s="17" t="s">
        <v>54</v>
      </c>
      <c r="M147" s="17" t="s">
        <v>8352</v>
      </c>
      <c r="N147" s="17" t="s">
        <v>8604</v>
      </c>
      <c r="O147" s="17" t="s">
        <v>5055</v>
      </c>
    </row>
    <row r="148" spans="1:15" x14ac:dyDescent="0.2">
      <c r="A148" s="12">
        <v>1147</v>
      </c>
      <c r="B148" s="22" t="s">
        <v>8605</v>
      </c>
      <c r="C148" s="13" t="s">
        <v>8606</v>
      </c>
      <c r="D148" s="14" t="s">
        <v>5017</v>
      </c>
      <c r="E148" s="32" t="s">
        <v>5039</v>
      </c>
      <c r="F148" s="14">
        <v>3</v>
      </c>
      <c r="G148" s="14">
        <v>3.01</v>
      </c>
      <c r="H148" s="14" t="s">
        <v>5325</v>
      </c>
      <c r="I148" s="14"/>
      <c r="J148" s="15" t="s">
        <v>8607</v>
      </c>
      <c r="K148" s="15" t="s">
        <v>4666</v>
      </c>
      <c r="L148" s="17" t="s">
        <v>8608</v>
      </c>
      <c r="M148" s="17" t="s">
        <v>3675</v>
      </c>
      <c r="N148" s="17" t="s">
        <v>8609</v>
      </c>
      <c r="O148" s="17" t="s">
        <v>5055</v>
      </c>
    </row>
    <row r="149" spans="1:15" x14ac:dyDescent="0.2">
      <c r="A149" s="12">
        <v>1148</v>
      </c>
      <c r="B149" s="22" t="s">
        <v>8610</v>
      </c>
      <c r="C149" s="13" t="s">
        <v>8611</v>
      </c>
      <c r="D149" s="14" t="s">
        <v>5017</v>
      </c>
      <c r="E149" s="32" t="s">
        <v>5039</v>
      </c>
      <c r="F149" s="14">
        <v>3</v>
      </c>
      <c r="G149" s="14">
        <v>3.01</v>
      </c>
      <c r="H149" s="14" t="s">
        <v>5325</v>
      </c>
      <c r="I149" s="14"/>
      <c r="J149" s="15" t="s">
        <v>8612</v>
      </c>
      <c r="K149" s="15" t="s">
        <v>3224</v>
      </c>
      <c r="L149" s="17" t="s">
        <v>8613</v>
      </c>
      <c r="M149" s="17" t="s">
        <v>537</v>
      </c>
      <c r="N149" s="17" t="s">
        <v>8614</v>
      </c>
      <c r="O149" s="17" t="s">
        <v>5055</v>
      </c>
    </row>
    <row r="150" spans="1:15" x14ac:dyDescent="0.2">
      <c r="A150" s="12">
        <v>1149</v>
      </c>
      <c r="B150" s="22" t="s">
        <v>8615</v>
      </c>
      <c r="C150" s="13" t="s">
        <v>8228</v>
      </c>
      <c r="D150" s="14" t="s">
        <v>5017</v>
      </c>
      <c r="E150" s="32" t="s">
        <v>5039</v>
      </c>
      <c r="F150" s="14">
        <v>3</v>
      </c>
      <c r="G150" s="14">
        <v>3.01</v>
      </c>
      <c r="H150" s="14" t="s">
        <v>5325</v>
      </c>
      <c r="I150" s="14"/>
      <c r="J150" s="15" t="s">
        <v>2680</v>
      </c>
      <c r="K150" s="15" t="s">
        <v>2922</v>
      </c>
      <c r="L150" s="17" t="s">
        <v>524</v>
      </c>
      <c r="M150" s="17" t="s">
        <v>233</v>
      </c>
      <c r="N150" s="17" t="s">
        <v>6607</v>
      </c>
      <c r="O150" s="17" t="s">
        <v>5055</v>
      </c>
    </row>
    <row r="151" spans="1:15" x14ac:dyDescent="0.2">
      <c r="A151" s="12">
        <v>1150</v>
      </c>
      <c r="B151" s="22" t="s">
        <v>7007</v>
      </c>
      <c r="C151" s="13" t="s">
        <v>8616</v>
      </c>
      <c r="D151" s="14" t="s">
        <v>5017</v>
      </c>
      <c r="E151" s="32" t="s">
        <v>5039</v>
      </c>
      <c r="F151" s="14">
        <v>3</v>
      </c>
      <c r="G151" s="14">
        <v>3.01</v>
      </c>
      <c r="H151" s="14" t="s">
        <v>5325</v>
      </c>
      <c r="I151" s="14"/>
      <c r="J151" s="15" t="s">
        <v>2908</v>
      </c>
      <c r="K151" s="15" t="s">
        <v>4797</v>
      </c>
      <c r="L151" s="17" t="s">
        <v>326</v>
      </c>
      <c r="M151" s="17" t="s">
        <v>3809</v>
      </c>
      <c r="N151" s="17" t="s">
        <v>5841</v>
      </c>
      <c r="O151" s="17" t="s">
        <v>5055</v>
      </c>
    </row>
    <row r="152" spans="1:15" x14ac:dyDescent="0.2">
      <c r="A152" s="12">
        <v>1151</v>
      </c>
      <c r="B152" s="22" t="s">
        <v>6229</v>
      </c>
      <c r="C152" s="13" t="s">
        <v>8617</v>
      </c>
      <c r="D152" s="14" t="s">
        <v>5017</v>
      </c>
      <c r="E152" s="32" t="s">
        <v>5039</v>
      </c>
      <c r="F152" s="14">
        <v>3</v>
      </c>
      <c r="G152" s="14">
        <v>3.01</v>
      </c>
      <c r="H152" s="14" t="s">
        <v>5325</v>
      </c>
      <c r="I152" s="14"/>
      <c r="J152" s="15" t="s">
        <v>3301</v>
      </c>
      <c r="K152" s="15" t="s">
        <v>4605</v>
      </c>
      <c r="L152" s="17" t="s">
        <v>6231</v>
      </c>
      <c r="M152" s="17" t="s">
        <v>3611</v>
      </c>
      <c r="N152" s="17" t="s">
        <v>5750</v>
      </c>
      <c r="O152" s="17" t="s">
        <v>5055</v>
      </c>
    </row>
    <row r="153" spans="1:15" x14ac:dyDescent="0.2">
      <c r="A153" s="12">
        <v>1152</v>
      </c>
      <c r="B153" s="13" t="s">
        <v>8618</v>
      </c>
      <c r="C153" s="13" t="s">
        <v>8619</v>
      </c>
      <c r="D153" s="14" t="s">
        <v>5017</v>
      </c>
      <c r="E153" s="32" t="s">
        <v>5039</v>
      </c>
      <c r="F153" s="14">
        <v>3</v>
      </c>
      <c r="G153" s="14">
        <v>3.01</v>
      </c>
      <c r="H153" s="14" t="s">
        <v>5325</v>
      </c>
      <c r="I153" s="14"/>
      <c r="J153" s="15" t="s">
        <v>2885</v>
      </c>
      <c r="K153" s="15" t="s">
        <v>4703</v>
      </c>
      <c r="L153" s="17" t="s">
        <v>800</v>
      </c>
      <c r="M153" s="17" t="s">
        <v>3713</v>
      </c>
      <c r="N153" s="17" t="s">
        <v>8620</v>
      </c>
      <c r="O153" s="17" t="s">
        <v>5055</v>
      </c>
    </row>
    <row r="154" spans="1:15" x14ac:dyDescent="0.2">
      <c r="A154" s="12">
        <v>1153</v>
      </c>
      <c r="B154" s="13" t="s">
        <v>5566</v>
      </c>
      <c r="C154" s="13" t="s">
        <v>8621</v>
      </c>
      <c r="D154" s="14" t="s">
        <v>5017</v>
      </c>
      <c r="E154" s="32" t="s">
        <v>5039</v>
      </c>
      <c r="F154" s="14">
        <v>3</v>
      </c>
      <c r="G154" s="14">
        <v>3.01</v>
      </c>
      <c r="H154" s="14" t="s">
        <v>5325</v>
      </c>
      <c r="I154" s="14"/>
      <c r="J154" s="15" t="s">
        <v>2767</v>
      </c>
      <c r="K154" s="15" t="s">
        <v>4934</v>
      </c>
      <c r="L154" s="17" t="s">
        <v>104</v>
      </c>
      <c r="M154" s="17" t="s">
        <v>3946</v>
      </c>
      <c r="N154" s="17" t="s">
        <v>6561</v>
      </c>
      <c r="O154" s="17" t="s">
        <v>5055</v>
      </c>
    </row>
    <row r="155" spans="1:15" x14ac:dyDescent="0.2">
      <c r="A155" s="12">
        <v>1154</v>
      </c>
      <c r="B155" s="13" t="s">
        <v>8622</v>
      </c>
      <c r="C155" s="13" t="s">
        <v>8623</v>
      </c>
      <c r="D155" s="14" t="s">
        <v>5017</v>
      </c>
      <c r="E155" s="32" t="s">
        <v>5039</v>
      </c>
      <c r="F155" s="14">
        <v>3</v>
      </c>
      <c r="G155" s="14">
        <v>3.01</v>
      </c>
      <c r="H155" s="14" t="s">
        <v>5325</v>
      </c>
      <c r="I155" s="14"/>
      <c r="J155" s="15" t="s">
        <v>8624</v>
      </c>
      <c r="K155" s="15" t="s">
        <v>8414</v>
      </c>
      <c r="L155" s="17" t="s">
        <v>8625</v>
      </c>
      <c r="M155" s="17" t="s">
        <v>8415</v>
      </c>
      <c r="N155" s="17" t="s">
        <v>5168</v>
      </c>
      <c r="O155" s="17" t="s">
        <v>5055</v>
      </c>
    </row>
    <row r="156" spans="1:15" x14ac:dyDescent="0.2">
      <c r="A156" s="12">
        <v>1155</v>
      </c>
      <c r="B156" s="13" t="s">
        <v>8626</v>
      </c>
      <c r="C156" s="13" t="s">
        <v>8627</v>
      </c>
      <c r="D156" s="14" t="s">
        <v>5017</v>
      </c>
      <c r="E156" s="32" t="s">
        <v>5039</v>
      </c>
      <c r="F156" s="14">
        <v>2</v>
      </c>
      <c r="G156" s="14">
        <v>3.01</v>
      </c>
      <c r="H156" s="14" t="s">
        <v>5051</v>
      </c>
      <c r="I156" s="14"/>
      <c r="J156" s="15" t="s">
        <v>8628</v>
      </c>
      <c r="K156" s="15" t="s">
        <v>4679</v>
      </c>
      <c r="L156" s="17" t="s">
        <v>8629</v>
      </c>
      <c r="M156" s="17" t="s">
        <v>3688</v>
      </c>
      <c r="N156" s="17" t="s">
        <v>5093</v>
      </c>
      <c r="O156" s="17" t="s">
        <v>5055</v>
      </c>
    </row>
    <row r="157" spans="1:15" x14ac:dyDescent="0.2">
      <c r="A157" s="12">
        <v>1156</v>
      </c>
      <c r="B157" s="13" t="s">
        <v>8630</v>
      </c>
      <c r="C157" s="13" t="s">
        <v>8631</v>
      </c>
      <c r="D157" s="14" t="s">
        <v>5017</v>
      </c>
      <c r="E157" s="32" t="s">
        <v>5039</v>
      </c>
      <c r="F157" s="14">
        <v>2</v>
      </c>
      <c r="G157" s="14">
        <v>3.01</v>
      </c>
      <c r="H157" s="14" t="s">
        <v>5051</v>
      </c>
      <c r="I157" s="14"/>
      <c r="J157" s="15" t="s">
        <v>4793</v>
      </c>
      <c r="K157" s="15" t="s">
        <v>4928</v>
      </c>
      <c r="L157" s="17" t="s">
        <v>5477</v>
      </c>
      <c r="M157" s="17" t="s">
        <v>3940</v>
      </c>
      <c r="N157" s="17" t="s">
        <v>8632</v>
      </c>
      <c r="O157" s="17" t="s">
        <v>5055</v>
      </c>
    </row>
    <row r="158" spans="1:15" x14ac:dyDescent="0.2">
      <c r="A158" s="12">
        <v>1157</v>
      </c>
      <c r="B158" s="13" t="s">
        <v>8633</v>
      </c>
      <c r="C158" s="13" t="s">
        <v>8634</v>
      </c>
      <c r="D158" s="14" t="s">
        <v>5017</v>
      </c>
      <c r="E158" s="32" t="s">
        <v>5039</v>
      </c>
      <c r="F158" s="14">
        <v>2</v>
      </c>
      <c r="G158" s="14">
        <v>3.01</v>
      </c>
      <c r="H158" s="14" t="s">
        <v>5051</v>
      </c>
      <c r="I158" s="14"/>
      <c r="J158" s="15" t="s">
        <v>5716</v>
      </c>
      <c r="K158" s="15" t="s">
        <v>4999</v>
      </c>
      <c r="L158" s="17" t="s">
        <v>5717</v>
      </c>
      <c r="M158" s="17" t="s">
        <v>4012</v>
      </c>
      <c r="N158" s="17" t="s">
        <v>8635</v>
      </c>
      <c r="O158" s="17" t="s">
        <v>5055</v>
      </c>
    </row>
    <row r="159" spans="1:15" x14ac:dyDescent="0.2">
      <c r="A159" s="12">
        <v>1158</v>
      </c>
      <c r="B159" s="22" t="s">
        <v>7622</v>
      </c>
      <c r="C159" s="13" t="s">
        <v>8636</v>
      </c>
      <c r="D159" s="14" t="s">
        <v>5017</v>
      </c>
      <c r="E159" s="32" t="s">
        <v>5039</v>
      </c>
      <c r="F159" s="14">
        <v>2</v>
      </c>
      <c r="G159" s="14">
        <v>3.01</v>
      </c>
      <c r="H159" s="14" t="s">
        <v>5051</v>
      </c>
      <c r="I159" s="14"/>
      <c r="J159" s="15" t="s">
        <v>2681</v>
      </c>
      <c r="K159" s="15" t="s">
        <v>3606</v>
      </c>
      <c r="L159" s="17" t="s">
        <v>7624</v>
      </c>
      <c r="M159" s="17" t="s">
        <v>265</v>
      </c>
      <c r="N159" s="17" t="s">
        <v>8637</v>
      </c>
      <c r="O159" s="17" t="s">
        <v>5055</v>
      </c>
    </row>
    <row r="160" spans="1:15" x14ac:dyDescent="0.2">
      <c r="A160" s="12">
        <v>1159</v>
      </c>
      <c r="B160" s="22" t="s">
        <v>8638</v>
      </c>
      <c r="C160" s="13" t="s">
        <v>8639</v>
      </c>
      <c r="D160" s="14" t="s">
        <v>5017</v>
      </c>
      <c r="E160" s="32" t="s">
        <v>5039</v>
      </c>
      <c r="F160" s="14">
        <v>2</v>
      </c>
      <c r="G160" s="14">
        <v>3.01</v>
      </c>
      <c r="H160" s="14" t="s">
        <v>5051</v>
      </c>
      <c r="I160" s="14"/>
      <c r="J160" s="15" t="s">
        <v>2725</v>
      </c>
      <c r="K160" s="15" t="s">
        <v>4605</v>
      </c>
      <c r="L160" s="17" t="s">
        <v>123</v>
      </c>
      <c r="M160" s="17" t="s">
        <v>3611</v>
      </c>
      <c r="N160" s="17" t="s">
        <v>6304</v>
      </c>
      <c r="O160" s="17" t="s">
        <v>5055</v>
      </c>
    </row>
    <row r="161" spans="1:15" x14ac:dyDescent="0.2">
      <c r="A161" s="12">
        <v>1160</v>
      </c>
      <c r="B161" s="22" t="s">
        <v>8640</v>
      </c>
      <c r="C161" s="13" t="s">
        <v>8641</v>
      </c>
      <c r="D161" s="14" t="s">
        <v>5017</v>
      </c>
      <c r="E161" s="32" t="s">
        <v>5039</v>
      </c>
      <c r="F161" s="14">
        <v>2</v>
      </c>
      <c r="G161" s="14">
        <v>3.01</v>
      </c>
      <c r="H161" s="14" t="s">
        <v>5051</v>
      </c>
      <c r="I161" s="14"/>
      <c r="J161" s="15" t="s">
        <v>8642</v>
      </c>
      <c r="K161" s="15" t="s">
        <v>8643</v>
      </c>
      <c r="L161" s="17" t="s">
        <v>8644</v>
      </c>
      <c r="M161" s="17" t="s">
        <v>8645</v>
      </c>
      <c r="N161" s="17" t="s">
        <v>5722</v>
      </c>
      <c r="O161" s="17" t="s">
        <v>5055</v>
      </c>
    </row>
    <row r="162" spans="1:15" x14ac:dyDescent="0.2">
      <c r="A162" s="12">
        <v>1161</v>
      </c>
      <c r="B162" s="13" t="s">
        <v>6899</v>
      </c>
      <c r="C162" s="13" t="s">
        <v>8646</v>
      </c>
      <c r="D162" s="14" t="s">
        <v>5017</v>
      </c>
      <c r="E162" s="32" t="s">
        <v>5036</v>
      </c>
      <c r="F162" s="14">
        <v>3</v>
      </c>
      <c r="G162" s="14">
        <v>3.01</v>
      </c>
      <c r="H162" s="14" t="s">
        <v>5051</v>
      </c>
      <c r="I162" s="14"/>
      <c r="J162" s="15" t="s">
        <v>3046</v>
      </c>
      <c r="K162" s="15" t="s">
        <v>3136</v>
      </c>
      <c r="L162" s="17" t="s">
        <v>83</v>
      </c>
      <c r="M162" s="17" t="s">
        <v>927</v>
      </c>
      <c r="N162" s="17" t="s">
        <v>6122</v>
      </c>
      <c r="O162" s="17" t="s">
        <v>5055</v>
      </c>
    </row>
    <row r="163" spans="1:15" x14ac:dyDescent="0.2">
      <c r="A163" s="12">
        <v>1162</v>
      </c>
      <c r="B163" s="13" t="s">
        <v>8647</v>
      </c>
      <c r="C163" s="13" t="s">
        <v>8440</v>
      </c>
      <c r="D163" s="14" t="s">
        <v>5017</v>
      </c>
      <c r="E163" s="32" t="s">
        <v>5036</v>
      </c>
      <c r="F163" s="14">
        <v>3</v>
      </c>
      <c r="G163" s="14">
        <v>3.01</v>
      </c>
      <c r="H163" s="14" t="s">
        <v>5051</v>
      </c>
      <c r="I163" s="14"/>
      <c r="J163" s="15" t="s">
        <v>3494</v>
      </c>
      <c r="K163" s="15" t="s">
        <v>4735</v>
      </c>
      <c r="L163" s="17" t="s">
        <v>1160</v>
      </c>
      <c r="M163" s="17" t="s">
        <v>3745</v>
      </c>
      <c r="N163" s="17" t="s">
        <v>5070</v>
      </c>
      <c r="O163" s="17" t="s">
        <v>5055</v>
      </c>
    </row>
    <row r="164" spans="1:15" x14ac:dyDescent="0.2">
      <c r="A164" s="12">
        <v>1163</v>
      </c>
      <c r="B164" s="13" t="s">
        <v>8648</v>
      </c>
      <c r="C164" s="13" t="s">
        <v>8649</v>
      </c>
      <c r="D164" s="14" t="s">
        <v>5017</v>
      </c>
      <c r="E164" s="32" t="s">
        <v>5036</v>
      </c>
      <c r="F164" s="14">
        <v>3</v>
      </c>
      <c r="G164" s="14">
        <v>3.01</v>
      </c>
      <c r="H164" s="14" t="s">
        <v>5051</v>
      </c>
      <c r="I164" s="14"/>
      <c r="J164" s="15" t="s">
        <v>8650</v>
      </c>
      <c r="K164" s="15" t="s">
        <v>4654</v>
      </c>
      <c r="L164" s="17" t="s">
        <v>8651</v>
      </c>
      <c r="M164" s="17" t="s">
        <v>3661</v>
      </c>
      <c r="N164" s="17" t="s">
        <v>8305</v>
      </c>
      <c r="O164" s="17" t="s">
        <v>5055</v>
      </c>
    </row>
    <row r="165" spans="1:15" x14ac:dyDescent="0.2">
      <c r="A165" s="12">
        <v>1164</v>
      </c>
      <c r="B165" s="13" t="s">
        <v>8652</v>
      </c>
      <c r="C165" s="13" t="s">
        <v>8653</v>
      </c>
      <c r="D165" s="14" t="s">
        <v>5017</v>
      </c>
      <c r="E165" s="32" t="s">
        <v>5036</v>
      </c>
      <c r="F165" s="14">
        <v>3</v>
      </c>
      <c r="G165" s="14">
        <v>3.01</v>
      </c>
      <c r="H165" s="14" t="s">
        <v>5051</v>
      </c>
      <c r="I165" s="14"/>
      <c r="J165" s="15" t="s">
        <v>7817</v>
      </c>
      <c r="K165" s="15" t="s">
        <v>8654</v>
      </c>
      <c r="L165" s="17" t="s">
        <v>7819</v>
      </c>
      <c r="M165" s="17" t="s">
        <v>8655</v>
      </c>
      <c r="N165" s="17" t="s">
        <v>7014</v>
      </c>
      <c r="O165" s="17" t="s">
        <v>5055</v>
      </c>
    </row>
    <row r="166" spans="1:15" x14ac:dyDescent="0.2">
      <c r="A166" s="12">
        <v>1165</v>
      </c>
      <c r="B166" s="13" t="s">
        <v>8656</v>
      </c>
      <c r="C166" s="13" t="s">
        <v>8657</v>
      </c>
      <c r="D166" s="14" t="s">
        <v>5017</v>
      </c>
      <c r="E166" s="32" t="s">
        <v>5036</v>
      </c>
      <c r="F166" s="14">
        <v>3</v>
      </c>
      <c r="G166" s="14">
        <v>3.01</v>
      </c>
      <c r="H166" s="14" t="s">
        <v>5051</v>
      </c>
      <c r="I166" s="14"/>
      <c r="J166" s="15" t="s">
        <v>8658</v>
      </c>
      <c r="K166" s="15" t="s">
        <v>8659</v>
      </c>
      <c r="L166" s="17" t="s">
        <v>8660</v>
      </c>
      <c r="M166" s="17" t="s">
        <v>8661</v>
      </c>
      <c r="N166" s="17" t="s">
        <v>6320</v>
      </c>
      <c r="O166" s="17" t="s">
        <v>5055</v>
      </c>
    </row>
    <row r="167" spans="1:15" x14ac:dyDescent="0.2">
      <c r="A167" s="12">
        <v>1166</v>
      </c>
      <c r="B167" s="13" t="s">
        <v>7696</v>
      </c>
      <c r="C167" s="13" t="s">
        <v>8662</v>
      </c>
      <c r="D167" s="14" t="s">
        <v>5017</v>
      </c>
      <c r="E167" s="32" t="s">
        <v>5036</v>
      </c>
      <c r="F167" s="14">
        <v>3</v>
      </c>
      <c r="G167" s="14">
        <v>3.01</v>
      </c>
      <c r="H167" s="14" t="s">
        <v>5051</v>
      </c>
      <c r="I167" s="14"/>
      <c r="J167" s="15" t="s">
        <v>3501</v>
      </c>
      <c r="K167" s="15" t="s">
        <v>4778</v>
      </c>
      <c r="L167" s="17" t="s">
        <v>382</v>
      </c>
      <c r="M167" s="17" t="s">
        <v>3790</v>
      </c>
      <c r="N167" s="17" t="s">
        <v>5483</v>
      </c>
      <c r="O167" s="17" t="s">
        <v>5055</v>
      </c>
    </row>
    <row r="168" spans="1:15" x14ac:dyDescent="0.2">
      <c r="A168" s="12">
        <v>1167</v>
      </c>
      <c r="B168" s="13" t="s">
        <v>8663</v>
      </c>
      <c r="C168" s="13" t="s">
        <v>4512</v>
      </c>
      <c r="D168" s="14" t="s">
        <v>5017</v>
      </c>
      <c r="E168" s="32" t="s">
        <v>5036</v>
      </c>
      <c r="F168" s="14">
        <v>3</v>
      </c>
      <c r="G168" s="14">
        <v>3.01</v>
      </c>
      <c r="H168" s="14" t="s">
        <v>5051</v>
      </c>
      <c r="I168" s="14"/>
      <c r="J168" s="15" t="s">
        <v>3450</v>
      </c>
      <c r="K168" s="15" t="s">
        <v>4740</v>
      </c>
      <c r="L168" s="17" t="s">
        <v>8162</v>
      </c>
      <c r="M168" s="17" t="s">
        <v>3750</v>
      </c>
      <c r="N168" s="17" t="s">
        <v>5641</v>
      </c>
      <c r="O168" s="17" t="s">
        <v>5055</v>
      </c>
    </row>
    <row r="169" spans="1:15" x14ac:dyDescent="0.2">
      <c r="A169" s="12">
        <v>1168</v>
      </c>
      <c r="B169" s="13" t="s">
        <v>6170</v>
      </c>
      <c r="C169" s="13" t="s">
        <v>8664</v>
      </c>
      <c r="D169" s="14" t="s">
        <v>5017</v>
      </c>
      <c r="E169" s="32" t="s">
        <v>5036</v>
      </c>
      <c r="F169" s="14">
        <v>3</v>
      </c>
      <c r="G169" s="14">
        <v>3.01</v>
      </c>
      <c r="H169" s="14" t="s">
        <v>5051</v>
      </c>
      <c r="I169" s="14"/>
      <c r="J169" s="15" t="s">
        <v>2932</v>
      </c>
      <c r="K169" s="15" t="s">
        <v>3328</v>
      </c>
      <c r="L169" s="17" t="s">
        <v>5621</v>
      </c>
      <c r="M169" s="17" t="s">
        <v>270</v>
      </c>
      <c r="N169" s="17" t="s">
        <v>6220</v>
      </c>
      <c r="O169" s="17" t="s">
        <v>5055</v>
      </c>
    </row>
    <row r="170" spans="1:15" x14ac:dyDescent="0.2">
      <c r="A170" s="12">
        <v>1169</v>
      </c>
      <c r="B170" s="13" t="s">
        <v>5153</v>
      </c>
      <c r="C170" s="13" t="s">
        <v>8665</v>
      </c>
      <c r="D170" s="14" t="s">
        <v>5017</v>
      </c>
      <c r="E170" s="32" t="s">
        <v>5036</v>
      </c>
      <c r="F170" s="14">
        <v>3</v>
      </c>
      <c r="G170" s="14">
        <v>3.01</v>
      </c>
      <c r="H170" s="14" t="s">
        <v>5051</v>
      </c>
      <c r="I170" s="14"/>
      <c r="J170" s="15" t="s">
        <v>2669</v>
      </c>
      <c r="K170" s="15" t="s">
        <v>4805</v>
      </c>
      <c r="L170" s="17" t="s">
        <v>5155</v>
      </c>
      <c r="M170" s="17" t="s">
        <v>3817</v>
      </c>
      <c r="N170" s="17" t="s">
        <v>8666</v>
      </c>
      <c r="O170" s="17" t="s">
        <v>5055</v>
      </c>
    </row>
    <row r="171" spans="1:15" x14ac:dyDescent="0.2">
      <c r="A171" s="12">
        <v>1170</v>
      </c>
      <c r="B171" s="13" t="s">
        <v>5101</v>
      </c>
      <c r="C171" s="13" t="s">
        <v>8667</v>
      </c>
      <c r="D171" s="14" t="s">
        <v>5017</v>
      </c>
      <c r="E171" s="32" t="s">
        <v>5036</v>
      </c>
      <c r="F171" s="14">
        <v>3</v>
      </c>
      <c r="G171" s="14">
        <v>3.01</v>
      </c>
      <c r="H171" s="14" t="s">
        <v>5051</v>
      </c>
      <c r="I171" s="14"/>
      <c r="J171" s="15" t="s">
        <v>3130</v>
      </c>
      <c r="K171" s="15" t="s">
        <v>8668</v>
      </c>
      <c r="L171" s="17" t="s">
        <v>147</v>
      </c>
      <c r="M171" s="17" t="s">
        <v>8669</v>
      </c>
      <c r="N171" s="17" t="s">
        <v>6431</v>
      </c>
      <c r="O171" s="17" t="s">
        <v>5055</v>
      </c>
    </row>
    <row r="172" spans="1:15" x14ac:dyDescent="0.2">
      <c r="A172" s="12">
        <v>1171</v>
      </c>
      <c r="B172" s="13" t="s">
        <v>5101</v>
      </c>
      <c r="C172" s="13" t="s">
        <v>8670</v>
      </c>
      <c r="D172" s="14" t="s">
        <v>5017</v>
      </c>
      <c r="E172" s="32" t="s">
        <v>5036</v>
      </c>
      <c r="F172" s="14">
        <v>3</v>
      </c>
      <c r="G172" s="14">
        <v>3.01</v>
      </c>
      <c r="H172" s="14" t="s">
        <v>5051</v>
      </c>
      <c r="I172" s="14"/>
      <c r="J172" s="15" t="s">
        <v>3130</v>
      </c>
      <c r="K172" s="15" t="s">
        <v>4672</v>
      </c>
      <c r="L172" s="17" t="s">
        <v>147</v>
      </c>
      <c r="M172" s="17" t="s">
        <v>3681</v>
      </c>
      <c r="N172" s="17" t="s">
        <v>8671</v>
      </c>
      <c r="O172" s="17" t="s">
        <v>5055</v>
      </c>
    </row>
    <row r="173" spans="1:15" x14ac:dyDescent="0.2">
      <c r="A173" s="12">
        <v>1172</v>
      </c>
      <c r="B173" s="13" t="s">
        <v>5101</v>
      </c>
      <c r="C173" s="13" t="s">
        <v>8672</v>
      </c>
      <c r="D173" s="14" t="s">
        <v>5017</v>
      </c>
      <c r="E173" s="32" t="s">
        <v>5036</v>
      </c>
      <c r="F173" s="14">
        <v>3</v>
      </c>
      <c r="G173" s="14">
        <v>3.01</v>
      </c>
      <c r="H173" s="14" t="s">
        <v>5051</v>
      </c>
      <c r="I173" s="14"/>
      <c r="J173" s="15" t="s">
        <v>3130</v>
      </c>
      <c r="K173" s="15" t="s">
        <v>8673</v>
      </c>
      <c r="L173" s="17" t="s">
        <v>147</v>
      </c>
      <c r="M173" s="17" t="s">
        <v>8674</v>
      </c>
      <c r="N173" s="17" t="s">
        <v>8675</v>
      </c>
      <c r="O173" s="17" t="s">
        <v>5055</v>
      </c>
    </row>
    <row r="174" spans="1:15" x14ac:dyDescent="0.2">
      <c r="A174" s="12">
        <v>1173</v>
      </c>
      <c r="B174" s="13" t="s">
        <v>8676</v>
      </c>
      <c r="C174" s="13" t="s">
        <v>8677</v>
      </c>
      <c r="D174" s="14" t="s">
        <v>5017</v>
      </c>
      <c r="E174" s="32" t="s">
        <v>5036</v>
      </c>
      <c r="F174" s="14">
        <v>3</v>
      </c>
      <c r="G174" s="14">
        <v>3.01</v>
      </c>
      <c r="H174" s="14" t="s">
        <v>5051</v>
      </c>
      <c r="I174" s="14"/>
      <c r="J174" s="15" t="s">
        <v>3130</v>
      </c>
      <c r="K174" s="15" t="s">
        <v>8678</v>
      </c>
      <c r="L174" s="17" t="s">
        <v>147</v>
      </c>
      <c r="M174" s="17" t="s">
        <v>8679</v>
      </c>
      <c r="N174" s="17" t="s">
        <v>5281</v>
      </c>
      <c r="O174" s="17" t="s">
        <v>5055</v>
      </c>
    </row>
    <row r="175" spans="1:15" x14ac:dyDescent="0.2">
      <c r="A175" s="12">
        <v>1174</v>
      </c>
      <c r="B175" s="13" t="s">
        <v>6418</v>
      </c>
      <c r="C175" s="13" t="s">
        <v>8281</v>
      </c>
      <c r="D175" s="14" t="s">
        <v>5017</v>
      </c>
      <c r="E175" s="32" t="s">
        <v>5036</v>
      </c>
      <c r="F175" s="14">
        <v>3</v>
      </c>
      <c r="G175" s="14">
        <v>3.01</v>
      </c>
      <c r="H175" s="14" t="s">
        <v>5051</v>
      </c>
      <c r="I175" s="14"/>
      <c r="J175" s="15" t="s">
        <v>3538</v>
      </c>
      <c r="K175" s="15" t="s">
        <v>4721</v>
      </c>
      <c r="L175" s="17" t="s">
        <v>6421</v>
      </c>
      <c r="M175" s="17" t="s">
        <v>3731</v>
      </c>
      <c r="N175" s="17" t="s">
        <v>5666</v>
      </c>
      <c r="O175" s="17" t="s">
        <v>5055</v>
      </c>
    </row>
    <row r="176" spans="1:15" x14ac:dyDescent="0.2">
      <c r="A176" s="12">
        <v>1175</v>
      </c>
      <c r="B176" s="13" t="s">
        <v>8680</v>
      </c>
      <c r="C176" s="13" t="s">
        <v>8681</v>
      </c>
      <c r="D176" s="14" t="s">
        <v>5017</v>
      </c>
      <c r="E176" s="32" t="s">
        <v>5036</v>
      </c>
      <c r="F176" s="14">
        <v>3</v>
      </c>
      <c r="G176" s="14">
        <v>3.01</v>
      </c>
      <c r="H176" s="14" t="s">
        <v>5051</v>
      </c>
      <c r="I176" s="14"/>
      <c r="J176" s="15" t="s">
        <v>2759</v>
      </c>
      <c r="K176" s="15" t="s">
        <v>4753</v>
      </c>
      <c r="L176" s="17" t="s">
        <v>720</v>
      </c>
      <c r="M176" s="17" t="s">
        <v>3763</v>
      </c>
      <c r="N176" s="17" t="s">
        <v>5647</v>
      </c>
      <c r="O176" s="17" t="s">
        <v>5055</v>
      </c>
    </row>
    <row r="177" spans="1:15" x14ac:dyDescent="0.2">
      <c r="A177" s="12">
        <v>1176</v>
      </c>
      <c r="B177" s="13" t="s">
        <v>8424</v>
      </c>
      <c r="C177" s="13" t="s">
        <v>8682</v>
      </c>
      <c r="D177" s="14" t="s">
        <v>5017</v>
      </c>
      <c r="E177" s="32" t="s">
        <v>5036</v>
      </c>
      <c r="F177" s="14">
        <v>3</v>
      </c>
      <c r="G177" s="14">
        <v>3.01</v>
      </c>
      <c r="H177" s="14" t="s">
        <v>5051</v>
      </c>
      <c r="I177" s="14"/>
      <c r="J177" s="15" t="s">
        <v>2999</v>
      </c>
      <c r="K177" s="15" t="s">
        <v>3110</v>
      </c>
      <c r="L177" s="17" t="s">
        <v>262</v>
      </c>
      <c r="M177" s="17" t="s">
        <v>8222</v>
      </c>
      <c r="N177" s="17" t="s">
        <v>8683</v>
      </c>
      <c r="O177" s="17" t="s">
        <v>5055</v>
      </c>
    </row>
    <row r="178" spans="1:15" x14ac:dyDescent="0.2">
      <c r="A178" s="12">
        <v>1177</v>
      </c>
      <c r="B178" s="13" t="s">
        <v>8684</v>
      </c>
      <c r="C178" s="13" t="s">
        <v>8685</v>
      </c>
      <c r="D178" s="14" t="s">
        <v>5017</v>
      </c>
      <c r="E178" s="32" t="s">
        <v>5036</v>
      </c>
      <c r="F178" s="14">
        <v>3</v>
      </c>
      <c r="G178" s="14">
        <v>3.01</v>
      </c>
      <c r="H178" s="14" t="s">
        <v>5051</v>
      </c>
      <c r="I178" s="14"/>
      <c r="J178" s="15" t="s">
        <v>7794</v>
      </c>
      <c r="K178" s="15" t="s">
        <v>4682</v>
      </c>
      <c r="L178" s="17" t="s">
        <v>7795</v>
      </c>
      <c r="M178" s="17" t="s">
        <v>3691</v>
      </c>
      <c r="N178" s="17" t="s">
        <v>7280</v>
      </c>
      <c r="O178" s="17" t="s">
        <v>5055</v>
      </c>
    </row>
    <row r="179" spans="1:15" x14ac:dyDescent="0.2">
      <c r="A179" s="12">
        <v>1178</v>
      </c>
      <c r="B179" s="13" t="s">
        <v>6350</v>
      </c>
      <c r="C179" s="13" t="s">
        <v>8686</v>
      </c>
      <c r="D179" s="14" t="s">
        <v>5017</v>
      </c>
      <c r="E179" s="32" t="s">
        <v>5036</v>
      </c>
      <c r="F179" s="14">
        <v>3</v>
      </c>
      <c r="G179" s="14">
        <v>3.01</v>
      </c>
      <c r="H179" s="14" t="s">
        <v>5051</v>
      </c>
      <c r="I179" s="14"/>
      <c r="J179" s="15" t="s">
        <v>3300</v>
      </c>
      <c r="K179" s="15" t="s">
        <v>8687</v>
      </c>
      <c r="L179" s="17" t="s">
        <v>110</v>
      </c>
      <c r="M179" s="17" t="s">
        <v>8688</v>
      </c>
      <c r="N179" s="17" t="s">
        <v>6361</v>
      </c>
      <c r="O179" s="17" t="s">
        <v>5055</v>
      </c>
    </row>
    <row r="180" spans="1:15" x14ac:dyDescent="0.2">
      <c r="A180" s="12">
        <v>1179</v>
      </c>
      <c r="B180" s="13" t="s">
        <v>8689</v>
      </c>
      <c r="C180" s="13" t="s">
        <v>8690</v>
      </c>
      <c r="D180" s="14" t="s">
        <v>5017</v>
      </c>
      <c r="E180" s="32" t="s">
        <v>5036</v>
      </c>
      <c r="F180" s="14">
        <v>3</v>
      </c>
      <c r="G180" s="14">
        <v>3.01</v>
      </c>
      <c r="H180" s="14" t="s">
        <v>5051</v>
      </c>
      <c r="I180" s="14"/>
      <c r="J180" s="15" t="s">
        <v>8691</v>
      </c>
      <c r="K180" s="15" t="s">
        <v>4726</v>
      </c>
      <c r="L180" s="17" t="s">
        <v>8692</v>
      </c>
      <c r="M180" s="17" t="s">
        <v>3736</v>
      </c>
      <c r="N180" s="17" t="s">
        <v>5474</v>
      </c>
      <c r="O180" s="17" t="s">
        <v>5055</v>
      </c>
    </row>
    <row r="181" spans="1:15" x14ac:dyDescent="0.2">
      <c r="A181" s="12">
        <v>1180</v>
      </c>
      <c r="B181" s="13" t="s">
        <v>7805</v>
      </c>
      <c r="C181" s="13" t="s">
        <v>8693</v>
      </c>
      <c r="D181" s="14" t="s">
        <v>5017</v>
      </c>
      <c r="E181" s="32" t="s">
        <v>5036</v>
      </c>
      <c r="F181" s="14">
        <v>3</v>
      </c>
      <c r="G181" s="14">
        <v>3.01</v>
      </c>
      <c r="H181" s="14" t="s">
        <v>5051</v>
      </c>
      <c r="I181" s="14"/>
      <c r="J181" s="15" t="s">
        <v>2726</v>
      </c>
      <c r="K181" s="15" t="s">
        <v>4632</v>
      </c>
      <c r="L181" s="17" t="s">
        <v>199</v>
      </c>
      <c r="M181" s="17" t="s">
        <v>3638</v>
      </c>
      <c r="N181" s="17" t="s">
        <v>6122</v>
      </c>
      <c r="O181" s="17" t="s">
        <v>5055</v>
      </c>
    </row>
    <row r="182" spans="1:15" x14ac:dyDescent="0.2">
      <c r="A182" s="12">
        <v>1181</v>
      </c>
      <c r="B182" s="13" t="s">
        <v>8694</v>
      </c>
      <c r="C182" s="13" t="s">
        <v>8695</v>
      </c>
      <c r="D182" s="14" t="s">
        <v>5017</v>
      </c>
      <c r="E182" s="32" t="s">
        <v>5036</v>
      </c>
      <c r="F182" s="14">
        <v>3</v>
      </c>
      <c r="G182" s="14">
        <v>3.01</v>
      </c>
      <c r="H182" s="14" t="s">
        <v>5051</v>
      </c>
      <c r="I182" s="14"/>
      <c r="J182" s="15" t="s">
        <v>8696</v>
      </c>
      <c r="K182" s="15" t="s">
        <v>4612</v>
      </c>
      <c r="L182" s="17" t="s">
        <v>8697</v>
      </c>
      <c r="M182" s="17" t="s">
        <v>3618</v>
      </c>
      <c r="N182" s="17" t="s">
        <v>6436</v>
      </c>
      <c r="O182" s="17" t="s">
        <v>5055</v>
      </c>
    </row>
    <row r="183" spans="1:15" x14ac:dyDescent="0.2">
      <c r="A183" s="12">
        <v>1182</v>
      </c>
      <c r="B183" s="13" t="s">
        <v>8698</v>
      </c>
      <c r="C183" s="13" t="s">
        <v>8699</v>
      </c>
      <c r="D183" s="14" t="s">
        <v>5017</v>
      </c>
      <c r="E183" s="32" t="s">
        <v>5036</v>
      </c>
      <c r="F183" s="14">
        <v>3</v>
      </c>
      <c r="G183" s="14">
        <v>3.01</v>
      </c>
      <c r="H183" s="14" t="s">
        <v>5051</v>
      </c>
      <c r="I183" s="14"/>
      <c r="J183" s="15" t="s">
        <v>8700</v>
      </c>
      <c r="K183" s="15" t="s">
        <v>4776</v>
      </c>
      <c r="L183" s="17" t="s">
        <v>8701</v>
      </c>
      <c r="M183" s="17" t="s">
        <v>3788</v>
      </c>
      <c r="N183" s="17" t="s">
        <v>8702</v>
      </c>
      <c r="O183" s="17" t="s">
        <v>5055</v>
      </c>
    </row>
    <row r="184" spans="1:15" x14ac:dyDescent="0.2">
      <c r="A184" s="12">
        <v>1183</v>
      </c>
      <c r="B184" s="13" t="s">
        <v>8703</v>
      </c>
      <c r="C184" s="13" t="s">
        <v>8704</v>
      </c>
      <c r="D184" s="14" t="s">
        <v>5017</v>
      </c>
      <c r="E184" s="32" t="s">
        <v>5036</v>
      </c>
      <c r="F184" s="14">
        <v>3</v>
      </c>
      <c r="G184" s="14">
        <v>3.01</v>
      </c>
      <c r="H184" s="14" t="s">
        <v>5051</v>
      </c>
      <c r="I184" s="14"/>
      <c r="J184" s="15" t="s">
        <v>2703</v>
      </c>
      <c r="K184" s="15" t="s">
        <v>8705</v>
      </c>
      <c r="L184" s="17" t="s">
        <v>135</v>
      </c>
      <c r="M184" s="17" t="s">
        <v>8706</v>
      </c>
      <c r="N184" s="17" t="s">
        <v>8707</v>
      </c>
      <c r="O184" s="17" t="s">
        <v>5055</v>
      </c>
    </row>
    <row r="185" spans="1:15" x14ac:dyDescent="0.2">
      <c r="A185" s="12">
        <v>1184</v>
      </c>
      <c r="B185" s="13" t="s">
        <v>8708</v>
      </c>
      <c r="C185" s="13" t="s">
        <v>8709</v>
      </c>
      <c r="D185" s="14" t="s">
        <v>5017</v>
      </c>
      <c r="E185" s="32" t="s">
        <v>5036</v>
      </c>
      <c r="F185" s="14">
        <v>3</v>
      </c>
      <c r="G185" s="14">
        <v>3.01</v>
      </c>
      <c r="H185" s="14" t="s">
        <v>5051</v>
      </c>
      <c r="I185" s="14"/>
      <c r="J185" s="15" t="s">
        <v>2700</v>
      </c>
      <c r="K185" s="15" t="s">
        <v>2997</v>
      </c>
      <c r="L185" s="17" t="s">
        <v>46</v>
      </c>
      <c r="M185" s="17" t="s">
        <v>247</v>
      </c>
      <c r="N185" s="17" t="s">
        <v>6550</v>
      </c>
      <c r="O185" s="17" t="s">
        <v>5055</v>
      </c>
    </row>
    <row r="186" spans="1:15" x14ac:dyDescent="0.2">
      <c r="A186" s="12">
        <v>1185</v>
      </c>
      <c r="B186" s="13" t="s">
        <v>8157</v>
      </c>
      <c r="C186" s="13" t="s">
        <v>8710</v>
      </c>
      <c r="D186" s="14" t="s">
        <v>5017</v>
      </c>
      <c r="E186" s="32" t="s">
        <v>5036</v>
      </c>
      <c r="F186" s="14">
        <v>3</v>
      </c>
      <c r="G186" s="14">
        <v>3.01</v>
      </c>
      <c r="H186" s="14" t="s">
        <v>5051</v>
      </c>
      <c r="I186" s="14"/>
      <c r="J186" s="15" t="s">
        <v>2700</v>
      </c>
      <c r="K186" s="15" t="s">
        <v>4605</v>
      </c>
      <c r="L186" s="17" t="s">
        <v>46</v>
      </c>
      <c r="M186" s="17" t="s">
        <v>3611</v>
      </c>
      <c r="N186" s="17" t="s">
        <v>5750</v>
      </c>
      <c r="O186" s="17" t="s">
        <v>5055</v>
      </c>
    </row>
    <row r="187" spans="1:15" x14ac:dyDescent="0.2">
      <c r="A187" s="12">
        <v>1186</v>
      </c>
      <c r="B187" s="13" t="s">
        <v>8711</v>
      </c>
      <c r="C187" s="13" t="s">
        <v>8712</v>
      </c>
      <c r="D187" s="14" t="s">
        <v>5017</v>
      </c>
      <c r="E187" s="32" t="s">
        <v>5036</v>
      </c>
      <c r="F187" s="14">
        <v>2</v>
      </c>
      <c r="G187" s="14">
        <v>3.01</v>
      </c>
      <c r="H187" s="14" t="s">
        <v>5051</v>
      </c>
      <c r="I187" s="14"/>
      <c r="J187" s="15" t="s">
        <v>8713</v>
      </c>
      <c r="K187" s="15" t="s">
        <v>4613</v>
      </c>
      <c r="L187" s="17" t="s">
        <v>8714</v>
      </c>
      <c r="M187" s="17" t="s">
        <v>3619</v>
      </c>
      <c r="N187" s="17" t="s">
        <v>5994</v>
      </c>
      <c r="O187" s="17" t="s">
        <v>5055</v>
      </c>
    </row>
    <row r="188" spans="1:15" x14ac:dyDescent="0.2">
      <c r="A188" s="12">
        <v>1187</v>
      </c>
      <c r="B188" s="13" t="s">
        <v>8715</v>
      </c>
      <c r="C188" s="13" t="s">
        <v>8716</v>
      </c>
      <c r="D188" s="14" t="s">
        <v>5017</v>
      </c>
      <c r="E188" s="32" t="s">
        <v>5036</v>
      </c>
      <c r="F188" s="14">
        <v>2</v>
      </c>
      <c r="G188" s="14">
        <v>3.01</v>
      </c>
      <c r="H188" s="14" t="s">
        <v>5051</v>
      </c>
      <c r="I188" s="14"/>
      <c r="J188" s="15" t="s">
        <v>8717</v>
      </c>
      <c r="K188" s="15" t="s">
        <v>8718</v>
      </c>
      <c r="L188" s="17" t="s">
        <v>8719</v>
      </c>
      <c r="M188" s="17" t="s">
        <v>8720</v>
      </c>
      <c r="N188" s="17" t="s">
        <v>8721</v>
      </c>
      <c r="O188" s="17" t="s">
        <v>5055</v>
      </c>
    </row>
    <row r="189" spans="1:15" x14ac:dyDescent="0.2">
      <c r="A189" s="12">
        <v>1188</v>
      </c>
      <c r="B189" s="13" t="s">
        <v>8722</v>
      </c>
      <c r="C189" s="13" t="s">
        <v>8723</v>
      </c>
      <c r="D189" s="14" t="s">
        <v>5017</v>
      </c>
      <c r="E189" s="32" t="s">
        <v>5036</v>
      </c>
      <c r="F189" s="14">
        <v>2</v>
      </c>
      <c r="G189" s="14">
        <v>3.01</v>
      </c>
      <c r="H189" s="14" t="s">
        <v>5051</v>
      </c>
      <c r="I189" s="14"/>
      <c r="J189" s="15" t="s">
        <v>2644</v>
      </c>
      <c r="K189" s="15" t="s">
        <v>7185</v>
      </c>
      <c r="L189" s="17" t="s">
        <v>118</v>
      </c>
      <c r="M189" s="17" t="s">
        <v>7186</v>
      </c>
      <c r="N189" s="17" t="s">
        <v>6284</v>
      </c>
      <c r="O189" s="17" t="s">
        <v>5055</v>
      </c>
    </row>
    <row r="190" spans="1:15" x14ac:dyDescent="0.2">
      <c r="A190" s="12">
        <v>1189</v>
      </c>
      <c r="B190" s="13" t="s">
        <v>8724</v>
      </c>
      <c r="C190" s="13" t="s">
        <v>8725</v>
      </c>
      <c r="D190" s="14" t="s">
        <v>5017</v>
      </c>
      <c r="E190" s="32" t="s">
        <v>5036</v>
      </c>
      <c r="F190" s="14">
        <v>2</v>
      </c>
      <c r="G190" s="14">
        <v>3.01</v>
      </c>
      <c r="H190" s="14" t="s">
        <v>5051</v>
      </c>
      <c r="I190" s="14"/>
      <c r="J190" s="15" t="s">
        <v>8726</v>
      </c>
      <c r="K190" s="15" t="s">
        <v>4890</v>
      </c>
      <c r="L190" s="17" t="s">
        <v>8727</v>
      </c>
      <c r="M190" s="17" t="s">
        <v>3903</v>
      </c>
      <c r="N190" s="17" t="s">
        <v>5210</v>
      </c>
      <c r="O190" s="17" t="s">
        <v>5055</v>
      </c>
    </row>
    <row r="191" spans="1:15" x14ac:dyDescent="0.2">
      <c r="A191" s="12">
        <v>1190</v>
      </c>
      <c r="B191" s="13" t="s">
        <v>8728</v>
      </c>
      <c r="C191" s="13" t="s">
        <v>8510</v>
      </c>
      <c r="D191" s="14" t="s">
        <v>5017</v>
      </c>
      <c r="E191" s="32" t="s">
        <v>5036</v>
      </c>
      <c r="F191" s="14">
        <v>2</v>
      </c>
      <c r="G191" s="14">
        <v>3.01</v>
      </c>
      <c r="H191" s="14" t="s">
        <v>5051</v>
      </c>
      <c r="I191" s="14"/>
      <c r="J191" s="15" t="s">
        <v>2795</v>
      </c>
      <c r="K191" s="15" t="s">
        <v>4668</v>
      </c>
      <c r="L191" s="17" t="s">
        <v>210</v>
      </c>
      <c r="M191" s="17" t="s">
        <v>3677</v>
      </c>
      <c r="N191" s="17" t="s">
        <v>6299</v>
      </c>
      <c r="O191" s="17" t="s">
        <v>5055</v>
      </c>
    </row>
    <row r="192" spans="1:15" x14ac:dyDescent="0.2">
      <c r="A192" s="12">
        <v>1191</v>
      </c>
      <c r="B192" s="13" t="s">
        <v>6645</v>
      </c>
      <c r="C192" s="13" t="s">
        <v>8729</v>
      </c>
      <c r="D192" s="14" t="s">
        <v>5017</v>
      </c>
      <c r="E192" s="32" t="s">
        <v>5036</v>
      </c>
      <c r="F192" s="14">
        <v>2</v>
      </c>
      <c r="G192" s="14">
        <v>3.01</v>
      </c>
      <c r="H192" s="14" t="s">
        <v>5051</v>
      </c>
      <c r="I192" s="14"/>
      <c r="J192" s="15" t="s">
        <v>3035</v>
      </c>
      <c r="K192" s="15" t="s">
        <v>8730</v>
      </c>
      <c r="L192" s="17" t="s">
        <v>106</v>
      </c>
      <c r="M192" s="17" t="s">
        <v>265</v>
      </c>
      <c r="N192" s="17" t="s">
        <v>7968</v>
      </c>
      <c r="O192" s="17" t="s">
        <v>5055</v>
      </c>
    </row>
    <row r="193" spans="1:15" x14ac:dyDescent="0.2">
      <c r="A193" s="12">
        <v>1192</v>
      </c>
      <c r="B193" s="13" t="s">
        <v>8731</v>
      </c>
      <c r="C193" s="13" t="s">
        <v>8732</v>
      </c>
      <c r="D193" s="14" t="s">
        <v>5017</v>
      </c>
      <c r="E193" s="32" t="s">
        <v>5036</v>
      </c>
      <c r="F193" s="14">
        <v>2</v>
      </c>
      <c r="G193" s="14">
        <v>3.01</v>
      </c>
      <c r="H193" s="14" t="s">
        <v>5051</v>
      </c>
      <c r="I193" s="14"/>
      <c r="J193" s="15" t="s">
        <v>2939</v>
      </c>
      <c r="K193" s="15" t="s">
        <v>8733</v>
      </c>
      <c r="L193" s="17" t="s">
        <v>5375</v>
      </c>
      <c r="M193" s="17" t="s">
        <v>8734</v>
      </c>
      <c r="N193" s="17" t="s">
        <v>5080</v>
      </c>
      <c r="O193" s="17" t="s">
        <v>5055</v>
      </c>
    </row>
    <row r="194" spans="1:15" x14ac:dyDescent="0.2">
      <c r="A194" s="12">
        <v>1193</v>
      </c>
      <c r="B194" s="13" t="s">
        <v>8735</v>
      </c>
      <c r="C194" s="13" t="s">
        <v>8736</v>
      </c>
      <c r="D194" s="14" t="s">
        <v>5017</v>
      </c>
      <c r="E194" s="32" t="s">
        <v>5036</v>
      </c>
      <c r="F194" s="14">
        <v>2</v>
      </c>
      <c r="G194" s="14">
        <v>3.01</v>
      </c>
      <c r="H194" s="14" t="s">
        <v>5051</v>
      </c>
      <c r="I194" s="14"/>
      <c r="J194" s="15" t="s">
        <v>3237</v>
      </c>
      <c r="K194" s="15" t="s">
        <v>8737</v>
      </c>
      <c r="L194" s="17" t="s">
        <v>383</v>
      </c>
      <c r="M194" s="17" t="s">
        <v>8738</v>
      </c>
      <c r="N194" s="17" t="s">
        <v>7275</v>
      </c>
      <c r="O194" s="17" t="s">
        <v>5055</v>
      </c>
    </row>
    <row r="195" spans="1:15" x14ac:dyDescent="0.2">
      <c r="A195" s="12">
        <v>1194</v>
      </c>
      <c r="B195" s="13" t="s">
        <v>8739</v>
      </c>
      <c r="C195" s="13" t="s">
        <v>8740</v>
      </c>
      <c r="D195" s="14" t="s">
        <v>5017</v>
      </c>
      <c r="E195" s="32" t="s">
        <v>5036</v>
      </c>
      <c r="F195" s="14">
        <v>2</v>
      </c>
      <c r="G195" s="14">
        <v>3.01</v>
      </c>
      <c r="H195" s="14" t="s">
        <v>5051</v>
      </c>
      <c r="I195" s="14"/>
      <c r="J195" s="15" t="s">
        <v>3501</v>
      </c>
      <c r="K195" s="15" t="s">
        <v>8741</v>
      </c>
      <c r="L195" s="17" t="s">
        <v>382</v>
      </c>
      <c r="M195" s="17" t="s">
        <v>8742</v>
      </c>
      <c r="N195" s="17" t="s">
        <v>8743</v>
      </c>
      <c r="O195" s="17" t="s">
        <v>5055</v>
      </c>
    </row>
    <row r="196" spans="1:15" x14ac:dyDescent="0.2">
      <c r="A196" s="12">
        <v>1195</v>
      </c>
      <c r="B196" s="13" t="s">
        <v>8744</v>
      </c>
      <c r="C196" s="13" t="s">
        <v>8745</v>
      </c>
      <c r="D196" s="14" t="s">
        <v>5017</v>
      </c>
      <c r="E196" s="32" t="s">
        <v>5036</v>
      </c>
      <c r="F196" s="14">
        <v>2</v>
      </c>
      <c r="G196" s="14">
        <v>3.01</v>
      </c>
      <c r="H196" s="14" t="s">
        <v>5051</v>
      </c>
      <c r="I196" s="14"/>
      <c r="J196" s="15" t="s">
        <v>8746</v>
      </c>
      <c r="K196" s="15" t="s">
        <v>8747</v>
      </c>
      <c r="L196" s="17" t="s">
        <v>8748</v>
      </c>
      <c r="M196" s="17" t="s">
        <v>8749</v>
      </c>
      <c r="N196" s="17" t="s">
        <v>7259</v>
      </c>
      <c r="O196" s="17" t="s">
        <v>5055</v>
      </c>
    </row>
    <row r="197" spans="1:15" x14ac:dyDescent="0.2">
      <c r="A197" s="12">
        <v>1196</v>
      </c>
      <c r="B197" s="13" t="s">
        <v>8750</v>
      </c>
      <c r="C197" s="13" t="s">
        <v>8751</v>
      </c>
      <c r="D197" s="14" t="s">
        <v>5017</v>
      </c>
      <c r="E197" s="32" t="s">
        <v>5036</v>
      </c>
      <c r="F197" s="14">
        <v>2</v>
      </c>
      <c r="G197" s="14">
        <v>3.01</v>
      </c>
      <c r="H197" s="14" t="s">
        <v>5051</v>
      </c>
      <c r="I197" s="14"/>
      <c r="J197" s="24" t="s">
        <v>8752</v>
      </c>
      <c r="K197" s="15" t="s">
        <v>2964</v>
      </c>
      <c r="L197" s="17" t="s">
        <v>8753</v>
      </c>
      <c r="M197" s="17" t="s">
        <v>208</v>
      </c>
      <c r="N197" s="17" t="s">
        <v>6699</v>
      </c>
      <c r="O197" s="17" t="s">
        <v>5055</v>
      </c>
    </row>
    <row r="198" spans="1:15" x14ac:dyDescent="0.2">
      <c r="A198" s="12">
        <v>1197</v>
      </c>
      <c r="B198" s="13" t="s">
        <v>8754</v>
      </c>
      <c r="C198" s="13" t="s">
        <v>8755</v>
      </c>
      <c r="D198" s="14" t="s">
        <v>5017</v>
      </c>
      <c r="E198" s="32" t="s">
        <v>5036</v>
      </c>
      <c r="F198" s="14">
        <v>2</v>
      </c>
      <c r="G198" s="14">
        <v>3.01</v>
      </c>
      <c r="H198" s="14" t="s">
        <v>5051</v>
      </c>
      <c r="I198" s="14"/>
      <c r="J198" s="24" t="s">
        <v>4847</v>
      </c>
      <c r="K198" s="15" t="s">
        <v>4937</v>
      </c>
      <c r="L198" s="17" t="s">
        <v>3860</v>
      </c>
      <c r="M198" s="17" t="s">
        <v>3949</v>
      </c>
      <c r="N198" s="17" t="s">
        <v>6517</v>
      </c>
      <c r="O198" s="17" t="s">
        <v>5055</v>
      </c>
    </row>
    <row r="199" spans="1:15" x14ac:dyDescent="0.2">
      <c r="A199" s="12">
        <v>1198</v>
      </c>
      <c r="B199" s="13" t="s">
        <v>8756</v>
      </c>
      <c r="C199" s="13" t="s">
        <v>8757</v>
      </c>
      <c r="D199" s="14" t="s">
        <v>5017</v>
      </c>
      <c r="E199" s="32" t="s">
        <v>5036</v>
      </c>
      <c r="F199" s="14">
        <v>2</v>
      </c>
      <c r="G199" s="14">
        <v>3.01</v>
      </c>
      <c r="H199" s="14" t="s">
        <v>5051</v>
      </c>
      <c r="I199" s="14"/>
      <c r="J199" s="24" t="s">
        <v>2950</v>
      </c>
      <c r="K199" s="15" t="s">
        <v>4668</v>
      </c>
      <c r="L199" s="17" t="s">
        <v>163</v>
      </c>
      <c r="M199" s="17" t="s">
        <v>3677</v>
      </c>
      <c r="N199" s="17" t="s">
        <v>7062</v>
      </c>
      <c r="O199" s="17" t="s">
        <v>5055</v>
      </c>
    </row>
    <row r="200" spans="1:15" x14ac:dyDescent="0.2">
      <c r="A200" s="12">
        <v>1199</v>
      </c>
      <c r="B200" s="13" t="s">
        <v>8758</v>
      </c>
      <c r="C200" s="13" t="s">
        <v>8759</v>
      </c>
      <c r="D200" s="14" t="s">
        <v>5017</v>
      </c>
      <c r="E200" s="32" t="s">
        <v>5036</v>
      </c>
      <c r="F200" s="14">
        <v>2</v>
      </c>
      <c r="G200" s="14">
        <v>3.01</v>
      </c>
      <c r="H200" s="14" t="s">
        <v>5051</v>
      </c>
      <c r="I200" s="14"/>
      <c r="J200" s="24" t="s">
        <v>8760</v>
      </c>
      <c r="K200" s="15" t="s">
        <v>8761</v>
      </c>
      <c r="L200" s="17" t="s">
        <v>8762</v>
      </c>
      <c r="M200" s="17" t="s">
        <v>8763</v>
      </c>
      <c r="N200" s="17" t="s">
        <v>8764</v>
      </c>
      <c r="O200" s="17" t="s">
        <v>5055</v>
      </c>
    </row>
    <row r="201" spans="1:15" x14ac:dyDescent="0.2">
      <c r="A201" s="12">
        <v>1200</v>
      </c>
      <c r="B201" s="13" t="s">
        <v>8765</v>
      </c>
      <c r="C201" s="13" t="s">
        <v>8766</v>
      </c>
      <c r="D201" s="14" t="s">
        <v>5017</v>
      </c>
      <c r="E201" s="32" t="s">
        <v>5036</v>
      </c>
      <c r="F201" s="14">
        <v>2</v>
      </c>
      <c r="G201" s="14">
        <v>3.01</v>
      </c>
      <c r="H201" s="14" t="s">
        <v>5051</v>
      </c>
      <c r="I201" s="14"/>
      <c r="J201" s="24" t="s">
        <v>3138</v>
      </c>
      <c r="K201" s="15" t="s">
        <v>8767</v>
      </c>
      <c r="L201" s="17" t="s">
        <v>8768</v>
      </c>
      <c r="M201" s="17" t="s">
        <v>8769</v>
      </c>
      <c r="N201" s="17" t="s">
        <v>5397</v>
      </c>
      <c r="O201" s="17" t="s">
        <v>5055</v>
      </c>
    </row>
    <row r="202" spans="1:15" x14ac:dyDescent="0.2">
      <c r="A202" s="12">
        <v>1201</v>
      </c>
      <c r="B202" s="13" t="s">
        <v>7676</v>
      </c>
      <c r="C202" s="13" t="s">
        <v>8770</v>
      </c>
      <c r="D202" s="14" t="s">
        <v>5017</v>
      </c>
      <c r="E202" s="32" t="s">
        <v>5036</v>
      </c>
      <c r="F202" s="14">
        <v>2</v>
      </c>
      <c r="G202" s="14">
        <v>3.01</v>
      </c>
      <c r="H202" s="14" t="s">
        <v>5051</v>
      </c>
      <c r="I202" s="14"/>
      <c r="J202" s="24" t="s">
        <v>3300</v>
      </c>
      <c r="K202" s="15" t="s">
        <v>8771</v>
      </c>
      <c r="L202" s="17" t="s">
        <v>110</v>
      </c>
      <c r="M202" s="17" t="s">
        <v>8772</v>
      </c>
      <c r="N202" s="17" t="s">
        <v>5309</v>
      </c>
      <c r="O202" s="17" t="s">
        <v>5055</v>
      </c>
    </row>
    <row r="203" spans="1:15" x14ac:dyDescent="0.2">
      <c r="A203" s="12">
        <v>1202</v>
      </c>
      <c r="B203" s="13" t="s">
        <v>8773</v>
      </c>
      <c r="C203" s="13" t="s">
        <v>8774</v>
      </c>
      <c r="D203" s="14" t="s">
        <v>5017</v>
      </c>
      <c r="E203" s="32" t="s">
        <v>5036</v>
      </c>
      <c r="F203" s="14">
        <v>2</v>
      </c>
      <c r="G203" s="14">
        <v>3.01</v>
      </c>
      <c r="H203" s="14" t="s">
        <v>5051</v>
      </c>
      <c r="I203" s="14"/>
      <c r="J203" s="24" t="s">
        <v>2935</v>
      </c>
      <c r="K203" s="15" t="s">
        <v>4776</v>
      </c>
      <c r="L203" s="17" t="s">
        <v>8775</v>
      </c>
      <c r="M203" s="17" t="s">
        <v>3788</v>
      </c>
      <c r="N203" s="17" t="s">
        <v>5699</v>
      </c>
      <c r="O203" s="17" t="s">
        <v>5055</v>
      </c>
    </row>
    <row r="204" spans="1:15" x14ac:dyDescent="0.2">
      <c r="A204" s="12">
        <v>1203</v>
      </c>
      <c r="B204" s="13" t="s">
        <v>8776</v>
      </c>
      <c r="C204" s="13" t="s">
        <v>8777</v>
      </c>
      <c r="D204" s="14" t="s">
        <v>5017</v>
      </c>
      <c r="E204" s="32" t="s">
        <v>5036</v>
      </c>
      <c r="F204" s="14">
        <v>2</v>
      </c>
      <c r="G204" s="14">
        <v>3.01</v>
      </c>
      <c r="H204" s="14" t="s">
        <v>5051</v>
      </c>
      <c r="I204" s="14"/>
      <c r="J204" s="15" t="s">
        <v>4739</v>
      </c>
      <c r="K204" s="15" t="s">
        <v>4679</v>
      </c>
      <c r="L204" s="17" t="s">
        <v>7567</v>
      </c>
      <c r="M204" s="17" t="s">
        <v>3688</v>
      </c>
      <c r="N204" s="17" t="s">
        <v>8124</v>
      </c>
      <c r="O204" s="17" t="s">
        <v>5055</v>
      </c>
    </row>
    <row r="205" spans="1:15" x14ac:dyDescent="0.2">
      <c r="A205" s="12">
        <v>1204</v>
      </c>
      <c r="B205" s="13" t="s">
        <v>8778</v>
      </c>
      <c r="C205" s="13" t="s">
        <v>8779</v>
      </c>
      <c r="D205" s="14" t="s">
        <v>5017</v>
      </c>
      <c r="E205" s="32" t="s">
        <v>5021</v>
      </c>
      <c r="F205" s="14">
        <v>3</v>
      </c>
      <c r="G205" s="14">
        <v>3.01</v>
      </c>
      <c r="H205" s="14" t="s">
        <v>5051</v>
      </c>
      <c r="I205" s="14"/>
      <c r="J205" s="15" t="s">
        <v>8780</v>
      </c>
      <c r="K205" s="15" t="s">
        <v>4722</v>
      </c>
      <c r="L205" s="17" t="s">
        <v>8781</v>
      </c>
      <c r="M205" s="17" t="s">
        <v>3732</v>
      </c>
      <c r="N205" s="17" t="s">
        <v>8329</v>
      </c>
      <c r="O205" s="17" t="s">
        <v>5055</v>
      </c>
    </row>
    <row r="206" spans="1:15" x14ac:dyDescent="0.2">
      <c r="A206" s="12">
        <v>1205</v>
      </c>
      <c r="B206" s="13" t="s">
        <v>8782</v>
      </c>
      <c r="C206" s="13" t="s">
        <v>8783</v>
      </c>
      <c r="D206" s="14" t="s">
        <v>5017</v>
      </c>
      <c r="E206" s="32" t="s">
        <v>5021</v>
      </c>
      <c r="F206" s="14">
        <v>3</v>
      </c>
      <c r="G206" s="14">
        <v>3.01</v>
      </c>
      <c r="H206" s="14" t="s">
        <v>5051</v>
      </c>
      <c r="I206" s="14"/>
      <c r="J206" s="15" t="s">
        <v>6396</v>
      </c>
      <c r="K206" s="15" t="s">
        <v>4829</v>
      </c>
      <c r="L206" s="17" t="s">
        <v>6397</v>
      </c>
      <c r="M206" s="17" t="s">
        <v>3841</v>
      </c>
      <c r="N206" s="17" t="s">
        <v>5359</v>
      </c>
      <c r="O206" s="17" t="s">
        <v>5055</v>
      </c>
    </row>
    <row r="207" spans="1:15" x14ac:dyDescent="0.2">
      <c r="A207" s="12">
        <v>1206</v>
      </c>
      <c r="B207" s="13" t="s">
        <v>6562</v>
      </c>
      <c r="C207" s="13" t="s">
        <v>8784</v>
      </c>
      <c r="D207" s="14" t="s">
        <v>5017</v>
      </c>
      <c r="E207" s="32" t="s">
        <v>5021</v>
      </c>
      <c r="F207" s="14">
        <v>3</v>
      </c>
      <c r="G207" s="14">
        <v>3.01</v>
      </c>
      <c r="H207" s="14" t="s">
        <v>5051</v>
      </c>
      <c r="I207" s="14"/>
      <c r="J207" s="15" t="s">
        <v>2649</v>
      </c>
      <c r="K207" s="15" t="s">
        <v>3233</v>
      </c>
      <c r="L207" s="17" t="s">
        <v>49</v>
      </c>
      <c r="M207" s="17" t="s">
        <v>534</v>
      </c>
      <c r="N207" s="17" t="s">
        <v>8683</v>
      </c>
      <c r="O207" s="17" t="s">
        <v>5055</v>
      </c>
    </row>
    <row r="208" spans="1:15" x14ac:dyDescent="0.2">
      <c r="A208" s="12">
        <v>1207</v>
      </c>
      <c r="B208" s="13" t="s">
        <v>7355</v>
      </c>
      <c r="C208" s="13" t="s">
        <v>8785</v>
      </c>
      <c r="D208" s="14" t="s">
        <v>5017</v>
      </c>
      <c r="E208" s="32" t="s">
        <v>5021</v>
      </c>
      <c r="F208" s="14">
        <v>3</v>
      </c>
      <c r="G208" s="14">
        <v>3.01</v>
      </c>
      <c r="H208" s="14" t="s">
        <v>5051</v>
      </c>
      <c r="I208" s="14"/>
      <c r="J208" s="15" t="s">
        <v>7356</v>
      </c>
      <c r="K208" s="15" t="s">
        <v>4977</v>
      </c>
      <c r="L208" s="17" t="s">
        <v>7357</v>
      </c>
      <c r="M208" s="17" t="s">
        <v>3989</v>
      </c>
      <c r="N208" s="17" t="s">
        <v>8540</v>
      </c>
      <c r="O208" s="17" t="s">
        <v>5055</v>
      </c>
    </row>
    <row r="209" spans="1:15" x14ac:dyDescent="0.2">
      <c r="A209" s="12">
        <v>1208</v>
      </c>
      <c r="B209" s="13" t="s">
        <v>8786</v>
      </c>
      <c r="C209" s="13" t="s">
        <v>8787</v>
      </c>
      <c r="D209" s="14" t="s">
        <v>5017</v>
      </c>
      <c r="E209" s="32" t="s">
        <v>5021</v>
      </c>
      <c r="F209" s="14">
        <v>3</v>
      </c>
      <c r="G209" s="14">
        <v>3.01</v>
      </c>
      <c r="H209" s="14" t="s">
        <v>5051</v>
      </c>
      <c r="I209" s="20"/>
      <c r="J209" s="15" t="s">
        <v>7891</v>
      </c>
      <c r="K209" s="15" t="s">
        <v>4825</v>
      </c>
      <c r="L209" s="17" t="s">
        <v>7892</v>
      </c>
      <c r="M209" s="17" t="s">
        <v>3837</v>
      </c>
      <c r="N209" s="17" t="s">
        <v>5089</v>
      </c>
      <c r="O209" s="17" t="s">
        <v>5055</v>
      </c>
    </row>
    <row r="210" spans="1:15" x14ac:dyDescent="0.2">
      <c r="A210" s="12">
        <v>1209</v>
      </c>
      <c r="B210" s="22" t="s">
        <v>8788</v>
      </c>
      <c r="C210" s="22" t="s">
        <v>8789</v>
      </c>
      <c r="D210" s="14" t="s">
        <v>5017</v>
      </c>
      <c r="E210" s="34" t="s">
        <v>5021</v>
      </c>
      <c r="F210" s="23">
        <v>3</v>
      </c>
      <c r="G210" s="14">
        <v>3.01</v>
      </c>
      <c r="H210" s="14" t="s">
        <v>5051</v>
      </c>
      <c r="I210" s="23"/>
      <c r="J210" s="21" t="s">
        <v>8790</v>
      </c>
      <c r="K210" s="21" t="s">
        <v>8733</v>
      </c>
      <c r="L210" s="17" t="s">
        <v>8791</v>
      </c>
      <c r="M210" s="17" t="s">
        <v>8734</v>
      </c>
      <c r="N210" s="17" t="s">
        <v>5329</v>
      </c>
      <c r="O210" s="17" t="s">
        <v>5055</v>
      </c>
    </row>
    <row r="211" spans="1:15" x14ac:dyDescent="0.2">
      <c r="A211" s="12">
        <v>1210</v>
      </c>
      <c r="B211" s="22" t="s">
        <v>8792</v>
      </c>
      <c r="C211" s="22" t="s">
        <v>8793</v>
      </c>
      <c r="D211" s="14" t="s">
        <v>5017</v>
      </c>
      <c r="E211" s="34" t="s">
        <v>5021</v>
      </c>
      <c r="F211" s="23">
        <v>3</v>
      </c>
      <c r="G211" s="14">
        <v>3.01</v>
      </c>
      <c r="H211" s="14" t="s">
        <v>5051</v>
      </c>
      <c r="I211" s="23"/>
      <c r="J211" s="21" t="s">
        <v>3075</v>
      </c>
      <c r="K211" s="21" t="s">
        <v>3029</v>
      </c>
      <c r="L211" s="17" t="s">
        <v>8165</v>
      </c>
      <c r="M211" s="17" t="s">
        <v>62</v>
      </c>
      <c r="N211" s="17" t="s">
        <v>8794</v>
      </c>
      <c r="O211" s="17" t="s">
        <v>5055</v>
      </c>
    </row>
    <row r="212" spans="1:15" x14ac:dyDescent="0.2">
      <c r="A212" s="12">
        <v>1211</v>
      </c>
      <c r="B212" s="22" t="s">
        <v>8795</v>
      </c>
      <c r="C212" s="22" t="s">
        <v>8796</v>
      </c>
      <c r="D212" s="14" t="s">
        <v>5017</v>
      </c>
      <c r="E212" s="34" t="s">
        <v>5021</v>
      </c>
      <c r="F212" s="23">
        <v>2</v>
      </c>
      <c r="G212" s="35">
        <v>3.01</v>
      </c>
      <c r="H212" s="23" t="s">
        <v>5051</v>
      </c>
      <c r="I212" s="23"/>
      <c r="J212" s="21" t="s">
        <v>8797</v>
      </c>
      <c r="K212" s="21" t="s">
        <v>8798</v>
      </c>
      <c r="L212" s="17" t="s">
        <v>8799</v>
      </c>
      <c r="M212" s="17" t="s">
        <v>8800</v>
      </c>
      <c r="N212" s="17" t="s">
        <v>8801</v>
      </c>
      <c r="O212" s="17" t="s">
        <v>5055</v>
      </c>
    </row>
    <row r="213" spans="1:15" x14ac:dyDescent="0.2">
      <c r="A213" s="12">
        <v>1212</v>
      </c>
      <c r="B213" s="22" t="s">
        <v>8802</v>
      </c>
      <c r="C213" s="22" t="s">
        <v>8803</v>
      </c>
      <c r="D213" s="14" t="s">
        <v>5017</v>
      </c>
      <c r="E213" s="34" t="s">
        <v>5021</v>
      </c>
      <c r="F213" s="23">
        <v>2</v>
      </c>
      <c r="G213" s="35">
        <v>3.01</v>
      </c>
      <c r="H213" s="23" t="s">
        <v>5051</v>
      </c>
      <c r="I213" s="23"/>
      <c r="J213" s="21" t="s">
        <v>8804</v>
      </c>
      <c r="K213" s="21" t="s">
        <v>3198</v>
      </c>
      <c r="L213" s="17" t="s">
        <v>8805</v>
      </c>
      <c r="M213" s="17" t="s">
        <v>384</v>
      </c>
      <c r="N213" s="17" t="s">
        <v>5362</v>
      </c>
      <c r="O213" s="17" t="s">
        <v>5055</v>
      </c>
    </row>
    <row r="214" spans="1:15" x14ac:dyDescent="0.2">
      <c r="A214" s="12">
        <v>1213</v>
      </c>
      <c r="B214" s="22" t="s">
        <v>5153</v>
      </c>
      <c r="C214" s="22" t="s">
        <v>8806</v>
      </c>
      <c r="D214" s="14" t="s">
        <v>5017</v>
      </c>
      <c r="E214" s="34" t="s">
        <v>5021</v>
      </c>
      <c r="F214" s="23">
        <v>2</v>
      </c>
      <c r="G214" s="35">
        <v>3.01</v>
      </c>
      <c r="H214" s="23" t="s">
        <v>5051</v>
      </c>
      <c r="I214" s="23"/>
      <c r="J214" s="21" t="s">
        <v>2669</v>
      </c>
      <c r="K214" s="21" t="s">
        <v>8807</v>
      </c>
      <c r="L214" s="17" t="s">
        <v>5155</v>
      </c>
      <c r="M214" s="17" t="s">
        <v>8808</v>
      </c>
      <c r="N214" s="17" t="s">
        <v>5207</v>
      </c>
      <c r="O214" s="17" t="s">
        <v>5055</v>
      </c>
    </row>
    <row r="215" spans="1:15" x14ac:dyDescent="0.2">
      <c r="A215" s="12">
        <v>1214</v>
      </c>
      <c r="B215" s="22" t="s">
        <v>8809</v>
      </c>
      <c r="C215" s="22" t="s">
        <v>8810</v>
      </c>
      <c r="D215" s="14" t="s">
        <v>5017</v>
      </c>
      <c r="E215" s="34" t="s">
        <v>5021</v>
      </c>
      <c r="F215" s="23">
        <v>2</v>
      </c>
      <c r="G215" s="35">
        <v>3.01</v>
      </c>
      <c r="H215" s="23" t="s">
        <v>5051</v>
      </c>
      <c r="I215" s="23"/>
      <c r="J215" s="21" t="s">
        <v>2785</v>
      </c>
      <c r="K215" s="21" t="s">
        <v>8811</v>
      </c>
      <c r="L215" s="17" t="s">
        <v>466</v>
      </c>
      <c r="M215" s="17" t="s">
        <v>8812</v>
      </c>
      <c r="N215" s="17" t="s">
        <v>8813</v>
      </c>
      <c r="O215" s="17" t="s">
        <v>5055</v>
      </c>
    </row>
    <row r="216" spans="1:15" x14ac:dyDescent="0.2">
      <c r="A216" s="12">
        <v>1215</v>
      </c>
      <c r="B216" s="22" t="s">
        <v>8814</v>
      </c>
      <c r="C216" s="22" t="s">
        <v>8815</v>
      </c>
      <c r="D216" s="14" t="s">
        <v>5017</v>
      </c>
      <c r="E216" s="34" t="s">
        <v>5021</v>
      </c>
      <c r="F216" s="23">
        <v>2</v>
      </c>
      <c r="G216" s="35">
        <v>3.01</v>
      </c>
      <c r="H216" s="23" t="s">
        <v>5051</v>
      </c>
      <c r="I216" s="23"/>
      <c r="J216" s="21" t="s">
        <v>8816</v>
      </c>
      <c r="K216" s="21" t="s">
        <v>8817</v>
      </c>
      <c r="L216" s="17" t="s">
        <v>8818</v>
      </c>
      <c r="M216" s="17" t="s">
        <v>8819</v>
      </c>
      <c r="N216" s="17" t="s">
        <v>8820</v>
      </c>
      <c r="O216" s="17" t="s">
        <v>5055</v>
      </c>
    </row>
    <row r="217" spans="1:15" x14ac:dyDescent="0.2">
      <c r="A217" s="12">
        <v>1216</v>
      </c>
      <c r="B217" s="22" t="s">
        <v>8821</v>
      </c>
      <c r="C217" s="22" t="s">
        <v>8822</v>
      </c>
      <c r="D217" s="14" t="s">
        <v>5017</v>
      </c>
      <c r="E217" s="34" t="s">
        <v>5021</v>
      </c>
      <c r="F217" s="23">
        <v>2</v>
      </c>
      <c r="G217" s="14">
        <v>3.01</v>
      </c>
      <c r="H217" s="14" t="s">
        <v>5051</v>
      </c>
      <c r="I217" s="23"/>
      <c r="J217" s="21" t="s">
        <v>3403</v>
      </c>
      <c r="K217" s="21" t="s">
        <v>8823</v>
      </c>
      <c r="L217" s="17" t="s">
        <v>158</v>
      </c>
      <c r="M217" s="17" t="s">
        <v>8824</v>
      </c>
      <c r="N217" s="17" t="s">
        <v>6286</v>
      </c>
      <c r="O217" s="17" t="s">
        <v>5055</v>
      </c>
    </row>
    <row r="218" spans="1:15" x14ac:dyDescent="0.2">
      <c r="A218" s="12">
        <v>1217</v>
      </c>
      <c r="B218" s="13" t="s">
        <v>7852</v>
      </c>
      <c r="C218" s="13" t="s">
        <v>8825</v>
      </c>
      <c r="D218" s="14" t="s">
        <v>5017</v>
      </c>
      <c r="E218" s="32" t="s">
        <v>5026</v>
      </c>
      <c r="F218" s="14">
        <v>3</v>
      </c>
      <c r="G218" s="14">
        <v>3.01</v>
      </c>
      <c r="H218" s="14" t="s">
        <v>5051</v>
      </c>
      <c r="I218" s="14"/>
      <c r="J218" s="15" t="s">
        <v>3035</v>
      </c>
      <c r="K218" s="15" t="s">
        <v>4735</v>
      </c>
      <c r="L218" s="17" t="s">
        <v>106</v>
      </c>
      <c r="M218" s="17" t="s">
        <v>3745</v>
      </c>
      <c r="N218" s="17" t="s">
        <v>5359</v>
      </c>
      <c r="O218" s="17" t="s">
        <v>5055</v>
      </c>
    </row>
    <row r="219" spans="1:15" x14ac:dyDescent="0.2">
      <c r="A219" s="12">
        <v>1218</v>
      </c>
      <c r="B219" s="13" t="s">
        <v>8826</v>
      </c>
      <c r="C219" s="13" t="s">
        <v>8827</v>
      </c>
      <c r="D219" s="14" t="s">
        <v>5017</v>
      </c>
      <c r="E219" s="32" t="s">
        <v>5026</v>
      </c>
      <c r="F219" s="14">
        <v>3</v>
      </c>
      <c r="G219" s="14">
        <v>3.01</v>
      </c>
      <c r="H219" s="14" t="s">
        <v>5051</v>
      </c>
      <c r="I219" s="14"/>
      <c r="J219" s="15" t="s">
        <v>8828</v>
      </c>
      <c r="K219" s="15" t="s">
        <v>8829</v>
      </c>
      <c r="L219" s="17" t="s">
        <v>8830</v>
      </c>
      <c r="M219" s="17" t="s">
        <v>8831</v>
      </c>
      <c r="N219" s="17" t="s">
        <v>8614</v>
      </c>
      <c r="O219" s="17" t="s">
        <v>5055</v>
      </c>
    </row>
    <row r="220" spans="1:15" x14ac:dyDescent="0.2">
      <c r="A220" s="12">
        <v>1219</v>
      </c>
      <c r="B220" s="13" t="s">
        <v>8832</v>
      </c>
      <c r="C220" s="13" t="s">
        <v>8833</v>
      </c>
      <c r="D220" s="14" t="s">
        <v>5017</v>
      </c>
      <c r="E220" s="32" t="s">
        <v>5026</v>
      </c>
      <c r="F220" s="14">
        <v>3</v>
      </c>
      <c r="G220" s="14">
        <v>3.01</v>
      </c>
      <c r="H220" s="14" t="s">
        <v>5051</v>
      </c>
      <c r="I220" s="14"/>
      <c r="J220" s="15" t="s">
        <v>8834</v>
      </c>
      <c r="K220" s="15" t="s">
        <v>4675</v>
      </c>
      <c r="L220" s="17" t="s">
        <v>8835</v>
      </c>
      <c r="M220" s="17" t="s">
        <v>3684</v>
      </c>
      <c r="N220" s="17" t="s">
        <v>8836</v>
      </c>
      <c r="O220" s="17" t="s">
        <v>5055</v>
      </c>
    </row>
    <row r="221" spans="1:15" x14ac:dyDescent="0.2">
      <c r="A221" s="12">
        <v>1220</v>
      </c>
      <c r="B221" s="13" t="s">
        <v>8837</v>
      </c>
      <c r="C221" s="13" t="s">
        <v>8838</v>
      </c>
      <c r="D221" s="14" t="s">
        <v>5017</v>
      </c>
      <c r="E221" s="32" t="s">
        <v>5026</v>
      </c>
      <c r="F221" s="14">
        <v>3</v>
      </c>
      <c r="G221" s="14">
        <v>3.01</v>
      </c>
      <c r="H221" s="14" t="s">
        <v>5051</v>
      </c>
      <c r="I221" s="14"/>
      <c r="J221" s="15" t="s">
        <v>4956</v>
      </c>
      <c r="K221" s="15" t="s">
        <v>8705</v>
      </c>
      <c r="L221" s="17" t="s">
        <v>3968</v>
      </c>
      <c r="M221" s="17" t="s">
        <v>8706</v>
      </c>
      <c r="N221" s="17" t="s">
        <v>5859</v>
      </c>
      <c r="O221" s="17" t="s">
        <v>5055</v>
      </c>
    </row>
    <row r="222" spans="1:15" x14ac:dyDescent="0.2">
      <c r="A222" s="12">
        <v>1221</v>
      </c>
      <c r="B222" s="13" t="s">
        <v>8839</v>
      </c>
      <c r="C222" s="13" t="s">
        <v>8840</v>
      </c>
      <c r="D222" s="14" t="s">
        <v>5017</v>
      </c>
      <c r="E222" s="32" t="s">
        <v>5026</v>
      </c>
      <c r="F222" s="14">
        <v>3</v>
      </c>
      <c r="G222" s="14">
        <v>3.01</v>
      </c>
      <c r="H222" s="14" t="s">
        <v>5051</v>
      </c>
      <c r="I222" s="14"/>
      <c r="J222" s="15" t="s">
        <v>8841</v>
      </c>
      <c r="K222" s="15" t="s">
        <v>4670</v>
      </c>
      <c r="L222" s="17" t="s">
        <v>8842</v>
      </c>
      <c r="M222" s="17" t="s">
        <v>3679</v>
      </c>
      <c r="N222" s="17" t="s">
        <v>6892</v>
      </c>
      <c r="O222" s="17" t="s">
        <v>5055</v>
      </c>
    </row>
    <row r="223" spans="1:15" x14ac:dyDescent="0.2">
      <c r="A223" s="12">
        <v>1222</v>
      </c>
      <c r="B223" s="13" t="s">
        <v>8224</v>
      </c>
      <c r="C223" s="13" t="s">
        <v>8843</v>
      </c>
      <c r="D223" s="14" t="s">
        <v>5017</v>
      </c>
      <c r="E223" s="32" t="s">
        <v>5026</v>
      </c>
      <c r="F223" s="14">
        <v>3</v>
      </c>
      <c r="G223" s="14">
        <v>3.01</v>
      </c>
      <c r="H223" s="14" t="s">
        <v>5051</v>
      </c>
      <c r="I223" s="14"/>
      <c r="J223" s="15" t="s">
        <v>3031</v>
      </c>
      <c r="K223" s="15" t="s">
        <v>3143</v>
      </c>
      <c r="L223" s="17" t="s">
        <v>252</v>
      </c>
      <c r="M223" s="17" t="s">
        <v>246</v>
      </c>
      <c r="N223" s="17" t="s">
        <v>5458</v>
      </c>
      <c r="O223" s="17" t="s">
        <v>5055</v>
      </c>
    </row>
    <row r="224" spans="1:15" x14ac:dyDescent="0.2">
      <c r="A224" s="12">
        <v>1223</v>
      </c>
      <c r="B224" s="13" t="s">
        <v>8844</v>
      </c>
      <c r="C224" s="13" t="s">
        <v>8845</v>
      </c>
      <c r="D224" s="14" t="s">
        <v>5017</v>
      </c>
      <c r="E224" s="32" t="s">
        <v>5026</v>
      </c>
      <c r="F224" s="14">
        <v>2</v>
      </c>
      <c r="G224" s="14">
        <v>3.01</v>
      </c>
      <c r="H224" s="14" t="s">
        <v>5051</v>
      </c>
      <c r="I224" s="14"/>
      <c r="J224" s="15" t="s">
        <v>8846</v>
      </c>
      <c r="K224" s="15" t="s">
        <v>8847</v>
      </c>
      <c r="L224" s="17" t="s">
        <v>8848</v>
      </c>
      <c r="M224" s="17" t="s">
        <v>8849</v>
      </c>
      <c r="N224" s="17" t="s">
        <v>8850</v>
      </c>
      <c r="O224" s="17" t="s">
        <v>5055</v>
      </c>
    </row>
    <row r="225" spans="1:15" x14ac:dyDescent="0.2">
      <c r="A225" s="12">
        <v>1224</v>
      </c>
      <c r="B225" s="13" t="s">
        <v>8851</v>
      </c>
      <c r="C225" s="13" t="s">
        <v>8852</v>
      </c>
      <c r="D225" s="14" t="s">
        <v>5017</v>
      </c>
      <c r="E225" s="32" t="s">
        <v>5026</v>
      </c>
      <c r="F225" s="14">
        <v>2</v>
      </c>
      <c r="G225" s="14">
        <v>3.01</v>
      </c>
      <c r="H225" s="14" t="s">
        <v>5051</v>
      </c>
      <c r="I225" s="14"/>
      <c r="J225" s="15" t="s">
        <v>8853</v>
      </c>
      <c r="K225" s="15" t="s">
        <v>4920</v>
      </c>
      <c r="L225" s="17" t="s">
        <v>8854</v>
      </c>
      <c r="M225" s="17" t="s">
        <v>3787</v>
      </c>
      <c r="N225" s="17" t="s">
        <v>8855</v>
      </c>
      <c r="O225" s="17" t="s">
        <v>5055</v>
      </c>
    </row>
    <row r="226" spans="1:15" x14ac:dyDescent="0.2">
      <c r="A226" s="12">
        <v>1225</v>
      </c>
      <c r="B226" s="13" t="s">
        <v>6776</v>
      </c>
      <c r="C226" s="13" t="s">
        <v>8856</v>
      </c>
      <c r="D226" s="14" t="s">
        <v>5017</v>
      </c>
      <c r="E226" s="32" t="s">
        <v>5026</v>
      </c>
      <c r="F226" s="14">
        <v>2</v>
      </c>
      <c r="G226" s="14">
        <v>3.01</v>
      </c>
      <c r="H226" s="14" t="s">
        <v>5051</v>
      </c>
      <c r="I226" s="14"/>
      <c r="J226" s="15" t="s">
        <v>2856</v>
      </c>
      <c r="K226" s="15" t="s">
        <v>4934</v>
      </c>
      <c r="L226" s="17" t="s">
        <v>8203</v>
      </c>
      <c r="M226" s="17" t="s">
        <v>3946</v>
      </c>
      <c r="N226" s="17" t="s">
        <v>8857</v>
      </c>
      <c r="O226" s="17" t="s">
        <v>5055</v>
      </c>
    </row>
    <row r="227" spans="1:15" x14ac:dyDescent="0.2">
      <c r="A227" s="12">
        <v>1226</v>
      </c>
      <c r="B227" s="13" t="s">
        <v>6210</v>
      </c>
      <c r="C227" s="13" t="s">
        <v>8858</v>
      </c>
      <c r="D227" s="14" t="s">
        <v>5017</v>
      </c>
      <c r="E227" s="32" t="s">
        <v>5026</v>
      </c>
      <c r="F227" s="14">
        <v>2</v>
      </c>
      <c r="G227" s="14">
        <v>3.01</v>
      </c>
      <c r="H227" s="14" t="s">
        <v>5051</v>
      </c>
      <c r="I227" s="14"/>
      <c r="J227" s="15" t="s">
        <v>2673</v>
      </c>
      <c r="K227" s="15" t="s">
        <v>4823</v>
      </c>
      <c r="L227" s="17" t="s">
        <v>5992</v>
      </c>
      <c r="M227" s="17" t="s">
        <v>3911</v>
      </c>
      <c r="N227" s="17" t="s">
        <v>7209</v>
      </c>
      <c r="O227" s="17" t="s">
        <v>5055</v>
      </c>
    </row>
    <row r="228" spans="1:15" x14ac:dyDescent="0.2">
      <c r="A228" s="12">
        <v>1227</v>
      </c>
      <c r="B228" s="13" t="s">
        <v>8859</v>
      </c>
      <c r="C228" s="13" t="s">
        <v>8860</v>
      </c>
      <c r="D228" s="14" t="s">
        <v>5017</v>
      </c>
      <c r="E228" s="32" t="s">
        <v>5026</v>
      </c>
      <c r="F228" s="14">
        <v>2</v>
      </c>
      <c r="G228" s="14">
        <v>3.01</v>
      </c>
      <c r="H228" s="14" t="s">
        <v>5051</v>
      </c>
      <c r="I228" s="14"/>
      <c r="J228" s="15" t="s">
        <v>4640</v>
      </c>
      <c r="K228" s="15" t="s">
        <v>4695</v>
      </c>
      <c r="L228" s="17" t="s">
        <v>8861</v>
      </c>
      <c r="M228" s="17" t="s">
        <v>8303</v>
      </c>
      <c r="N228" s="17" t="s">
        <v>6934</v>
      </c>
      <c r="O228" s="17" t="s">
        <v>5055</v>
      </c>
    </row>
    <row r="229" spans="1:15" x14ac:dyDescent="0.2">
      <c r="A229" s="12">
        <v>1228</v>
      </c>
      <c r="B229" s="13" t="s">
        <v>8862</v>
      </c>
      <c r="C229" s="13" t="s">
        <v>8863</v>
      </c>
      <c r="D229" s="14" t="s">
        <v>5017</v>
      </c>
      <c r="E229" s="32" t="s">
        <v>5026</v>
      </c>
      <c r="F229" s="14">
        <v>2</v>
      </c>
      <c r="G229" s="14">
        <v>3.01</v>
      </c>
      <c r="H229" s="14" t="s">
        <v>5051</v>
      </c>
      <c r="I229" s="14"/>
      <c r="J229" s="15" t="s">
        <v>8864</v>
      </c>
      <c r="K229" s="15" t="s">
        <v>8865</v>
      </c>
      <c r="L229" s="17" t="s">
        <v>8866</v>
      </c>
      <c r="M229" s="17" t="s">
        <v>8867</v>
      </c>
      <c r="N229" s="17" t="s">
        <v>8868</v>
      </c>
      <c r="O229" s="17" t="s">
        <v>5055</v>
      </c>
    </row>
    <row r="230" spans="1:15" x14ac:dyDescent="0.2">
      <c r="A230" s="12">
        <v>1229</v>
      </c>
      <c r="B230" s="13" t="s">
        <v>5806</v>
      </c>
      <c r="C230" s="13" t="s">
        <v>8169</v>
      </c>
      <c r="D230" s="14" t="s">
        <v>5017</v>
      </c>
      <c r="E230" s="32" t="s">
        <v>5026</v>
      </c>
      <c r="F230" s="14">
        <v>2</v>
      </c>
      <c r="G230" s="14">
        <v>3.01</v>
      </c>
      <c r="H230" s="14" t="s">
        <v>5051</v>
      </c>
      <c r="I230" s="14"/>
      <c r="J230" s="15" t="s">
        <v>2917</v>
      </c>
      <c r="K230" s="15" t="s">
        <v>4768</v>
      </c>
      <c r="L230" s="17" t="s">
        <v>5709</v>
      </c>
      <c r="M230" s="17" t="s">
        <v>3779</v>
      </c>
      <c r="N230" s="17" t="s">
        <v>5307</v>
      </c>
      <c r="O230" s="17" t="s">
        <v>5055</v>
      </c>
    </row>
    <row r="231" spans="1:15" x14ac:dyDescent="0.2">
      <c r="A231" s="12">
        <v>1230</v>
      </c>
      <c r="B231" s="13" t="s">
        <v>8869</v>
      </c>
      <c r="C231" s="13" t="s">
        <v>8870</v>
      </c>
      <c r="D231" s="14" t="s">
        <v>5017</v>
      </c>
      <c r="E231" s="32" t="s">
        <v>5026</v>
      </c>
      <c r="F231" s="14">
        <v>2</v>
      </c>
      <c r="G231" s="14">
        <v>3.01</v>
      </c>
      <c r="H231" s="14" t="s">
        <v>5051</v>
      </c>
      <c r="I231" s="14"/>
      <c r="J231" s="15" t="s">
        <v>4902</v>
      </c>
      <c r="K231" s="15" t="s">
        <v>4679</v>
      </c>
      <c r="L231" s="17" t="s">
        <v>3915</v>
      </c>
      <c r="M231" s="17" t="s">
        <v>3688</v>
      </c>
      <c r="N231" s="17" t="s">
        <v>5319</v>
      </c>
      <c r="O231" s="17" t="s">
        <v>5055</v>
      </c>
    </row>
    <row r="232" spans="1:15" x14ac:dyDescent="0.2">
      <c r="A232" s="12">
        <v>1231</v>
      </c>
      <c r="B232" s="13" t="s">
        <v>8871</v>
      </c>
      <c r="C232" s="13" t="s">
        <v>8872</v>
      </c>
      <c r="D232" s="14" t="s">
        <v>5017</v>
      </c>
      <c r="E232" s="32" t="s">
        <v>5026</v>
      </c>
      <c r="F232" s="14">
        <v>2</v>
      </c>
      <c r="G232" s="14">
        <v>3.01</v>
      </c>
      <c r="H232" s="14" t="s">
        <v>5051</v>
      </c>
      <c r="I232" s="14"/>
      <c r="J232" s="15" t="s">
        <v>2687</v>
      </c>
      <c r="K232" s="15" t="s">
        <v>6786</v>
      </c>
      <c r="L232" s="17" t="s">
        <v>213</v>
      </c>
      <c r="M232" s="17" t="s">
        <v>6788</v>
      </c>
      <c r="N232" s="17" t="s">
        <v>5120</v>
      </c>
      <c r="O232" s="17" t="s">
        <v>5055</v>
      </c>
    </row>
    <row r="233" spans="1:15" x14ac:dyDescent="0.2">
      <c r="A233" s="12">
        <v>1232</v>
      </c>
      <c r="B233" s="13" t="s">
        <v>8871</v>
      </c>
      <c r="C233" s="13" t="s">
        <v>8873</v>
      </c>
      <c r="D233" s="14" t="s">
        <v>5017</v>
      </c>
      <c r="E233" s="32" t="s">
        <v>5026</v>
      </c>
      <c r="F233" s="14">
        <v>2</v>
      </c>
      <c r="G233" s="14">
        <v>3.01</v>
      </c>
      <c r="H233" s="14" t="s">
        <v>5051</v>
      </c>
      <c r="I233" s="14"/>
      <c r="J233" s="15" t="s">
        <v>2687</v>
      </c>
      <c r="K233" s="15" t="s">
        <v>8874</v>
      </c>
      <c r="L233" s="17" t="s">
        <v>213</v>
      </c>
      <c r="M233" s="17" t="s">
        <v>8875</v>
      </c>
      <c r="N233" s="17" t="s">
        <v>5120</v>
      </c>
      <c r="O233" s="17" t="s">
        <v>5055</v>
      </c>
    </row>
    <row r="234" spans="1:15" x14ac:dyDescent="0.2">
      <c r="A234" s="12">
        <v>1233</v>
      </c>
      <c r="B234" s="13" t="s">
        <v>8876</v>
      </c>
      <c r="C234" s="13" t="s">
        <v>8877</v>
      </c>
      <c r="D234" s="14" t="s">
        <v>5017</v>
      </c>
      <c r="E234" s="32" t="s">
        <v>5026</v>
      </c>
      <c r="F234" s="14">
        <v>2</v>
      </c>
      <c r="G234" s="14">
        <v>3.01</v>
      </c>
      <c r="H234" s="14" t="s">
        <v>5051</v>
      </c>
      <c r="I234" s="14"/>
      <c r="J234" s="15" t="s">
        <v>8878</v>
      </c>
      <c r="K234" s="15" t="s">
        <v>4947</v>
      </c>
      <c r="L234" s="17" t="s">
        <v>8879</v>
      </c>
      <c r="M234" s="17" t="s">
        <v>3959</v>
      </c>
      <c r="N234" s="17" t="s">
        <v>8277</v>
      </c>
      <c r="O234" s="17" t="s">
        <v>5055</v>
      </c>
    </row>
    <row r="235" spans="1:15" x14ac:dyDescent="0.2">
      <c r="A235" s="12">
        <v>1234</v>
      </c>
      <c r="B235" s="13" t="s">
        <v>8880</v>
      </c>
      <c r="C235" s="13" t="s">
        <v>8881</v>
      </c>
      <c r="D235" s="14" t="s">
        <v>5017</v>
      </c>
      <c r="E235" s="32" t="s">
        <v>5026</v>
      </c>
      <c r="F235" s="14">
        <v>2</v>
      </c>
      <c r="G235" s="14">
        <v>3.01</v>
      </c>
      <c r="H235" s="14" t="s">
        <v>5051</v>
      </c>
      <c r="I235" s="14"/>
      <c r="J235" s="15" t="s">
        <v>8882</v>
      </c>
      <c r="K235" s="15" t="s">
        <v>8261</v>
      </c>
      <c r="L235" s="17" t="s">
        <v>8883</v>
      </c>
      <c r="M235" s="17" t="s">
        <v>8262</v>
      </c>
      <c r="N235" s="17" t="s">
        <v>8884</v>
      </c>
      <c r="O235" s="17" t="s">
        <v>5055</v>
      </c>
    </row>
    <row r="236" spans="1:15" x14ac:dyDescent="0.2">
      <c r="A236" s="12">
        <v>1235</v>
      </c>
      <c r="B236" s="13" t="s">
        <v>8885</v>
      </c>
      <c r="C236" s="13" t="s">
        <v>8886</v>
      </c>
      <c r="D236" s="14" t="s">
        <v>5017</v>
      </c>
      <c r="E236" s="32" t="s">
        <v>5044</v>
      </c>
      <c r="F236" s="14">
        <v>3</v>
      </c>
      <c r="G236" s="14">
        <v>3.01</v>
      </c>
      <c r="H236" s="14" t="s">
        <v>5051</v>
      </c>
      <c r="I236" s="14"/>
      <c r="J236" s="15" t="s">
        <v>3394</v>
      </c>
      <c r="K236" s="15" t="s">
        <v>4934</v>
      </c>
      <c r="L236" s="17" t="s">
        <v>330</v>
      </c>
      <c r="M236" s="17" t="s">
        <v>3946</v>
      </c>
      <c r="N236" s="17" t="s">
        <v>5901</v>
      </c>
      <c r="O236" s="17" t="s">
        <v>5055</v>
      </c>
    </row>
    <row r="237" spans="1:15" x14ac:dyDescent="0.2">
      <c r="A237" s="12">
        <v>1236</v>
      </c>
      <c r="B237" s="13" t="s">
        <v>6112</v>
      </c>
      <c r="C237" s="13" t="s">
        <v>8887</v>
      </c>
      <c r="D237" s="14" t="s">
        <v>5017</v>
      </c>
      <c r="E237" s="32" t="s">
        <v>5044</v>
      </c>
      <c r="F237" s="14">
        <v>3</v>
      </c>
      <c r="G237" s="14">
        <v>3.01</v>
      </c>
      <c r="H237" s="14" t="s">
        <v>5051</v>
      </c>
      <c r="I237" s="14"/>
      <c r="J237" s="15" t="s">
        <v>3327</v>
      </c>
      <c r="K237" s="15" t="s">
        <v>4750</v>
      </c>
      <c r="L237" s="17" t="s">
        <v>130</v>
      </c>
      <c r="M237" s="17" t="s">
        <v>3760</v>
      </c>
      <c r="N237" s="17" t="s">
        <v>6875</v>
      </c>
      <c r="O237" s="17" t="s">
        <v>5055</v>
      </c>
    </row>
    <row r="238" spans="1:15" x14ac:dyDescent="0.2">
      <c r="A238" s="12">
        <v>1237</v>
      </c>
      <c r="B238" s="13" t="s">
        <v>8888</v>
      </c>
      <c r="C238" s="13" t="s">
        <v>8889</v>
      </c>
      <c r="D238" s="14" t="s">
        <v>5017</v>
      </c>
      <c r="E238" s="32" t="s">
        <v>5044</v>
      </c>
      <c r="F238" s="14">
        <v>3</v>
      </c>
      <c r="G238" s="14">
        <v>3.01</v>
      </c>
      <c r="H238" s="14" t="s">
        <v>5051</v>
      </c>
      <c r="I238" s="14"/>
      <c r="J238" s="15" t="s">
        <v>7312</v>
      </c>
      <c r="K238" s="15" t="s">
        <v>4768</v>
      </c>
      <c r="L238" s="17" t="s">
        <v>7313</v>
      </c>
      <c r="M238" s="17" t="s">
        <v>3779</v>
      </c>
      <c r="N238" s="17" t="s">
        <v>5483</v>
      </c>
      <c r="O238" s="17" t="s">
        <v>5055</v>
      </c>
    </row>
    <row r="239" spans="1:15" x14ac:dyDescent="0.2">
      <c r="A239" s="12">
        <v>1238</v>
      </c>
      <c r="B239" s="13" t="s">
        <v>8837</v>
      </c>
      <c r="C239" s="13" t="s">
        <v>8890</v>
      </c>
      <c r="D239" s="14" t="s">
        <v>5017</v>
      </c>
      <c r="E239" s="32" t="s">
        <v>5044</v>
      </c>
      <c r="F239" s="14">
        <v>3</v>
      </c>
      <c r="G239" s="14">
        <v>3.01</v>
      </c>
      <c r="H239" s="14" t="s">
        <v>5051</v>
      </c>
      <c r="I239" s="14"/>
      <c r="J239" s="15" t="s">
        <v>4956</v>
      </c>
      <c r="K239" s="15" t="s">
        <v>4744</v>
      </c>
      <c r="L239" s="17" t="s">
        <v>3968</v>
      </c>
      <c r="M239" s="17" t="s">
        <v>3754</v>
      </c>
      <c r="N239" s="17" t="s">
        <v>5654</v>
      </c>
      <c r="O239" s="17" t="s">
        <v>5055</v>
      </c>
    </row>
    <row r="240" spans="1:15" x14ac:dyDescent="0.2">
      <c r="A240" s="12">
        <v>1239</v>
      </c>
      <c r="B240" s="13" t="s">
        <v>8891</v>
      </c>
      <c r="C240" s="13" t="s">
        <v>4512</v>
      </c>
      <c r="D240" s="14" t="s">
        <v>5017</v>
      </c>
      <c r="E240" s="32" t="s">
        <v>5044</v>
      </c>
      <c r="F240" s="14">
        <v>3</v>
      </c>
      <c r="G240" s="14">
        <v>3.01</v>
      </c>
      <c r="H240" s="14" t="s">
        <v>5051</v>
      </c>
      <c r="I240" s="14"/>
      <c r="J240" s="15" t="s">
        <v>3199</v>
      </c>
      <c r="K240" s="15" t="s">
        <v>4740</v>
      </c>
      <c r="L240" s="17" t="s">
        <v>962</v>
      </c>
      <c r="M240" s="17" t="s">
        <v>3750</v>
      </c>
      <c r="N240" s="17" t="s">
        <v>5152</v>
      </c>
      <c r="O240" s="17" t="s">
        <v>5055</v>
      </c>
    </row>
    <row r="241" spans="1:15" x14ac:dyDescent="0.2">
      <c r="A241" s="12">
        <v>1240</v>
      </c>
      <c r="B241" s="13" t="s">
        <v>6899</v>
      </c>
      <c r="C241" s="13" t="s">
        <v>8892</v>
      </c>
      <c r="D241" s="14" t="s">
        <v>5017</v>
      </c>
      <c r="E241" s="32" t="s">
        <v>5044</v>
      </c>
      <c r="F241" s="14">
        <v>2</v>
      </c>
      <c r="G241" s="14">
        <v>3.01</v>
      </c>
      <c r="H241" s="14" t="s">
        <v>5051</v>
      </c>
      <c r="I241" s="14"/>
      <c r="J241" s="15" t="s">
        <v>3046</v>
      </c>
      <c r="K241" s="15" t="s">
        <v>4605</v>
      </c>
      <c r="L241" s="17" t="s">
        <v>83</v>
      </c>
      <c r="M241" s="17" t="s">
        <v>3611</v>
      </c>
      <c r="N241" s="17" t="s">
        <v>8557</v>
      </c>
      <c r="O241" s="17" t="s">
        <v>5055</v>
      </c>
    </row>
    <row r="242" spans="1:15" x14ac:dyDescent="0.2">
      <c r="A242" s="12">
        <v>1241</v>
      </c>
      <c r="B242" s="13" t="s">
        <v>5090</v>
      </c>
      <c r="C242" s="13" t="s">
        <v>8893</v>
      </c>
      <c r="D242" s="14" t="s">
        <v>5017</v>
      </c>
      <c r="E242" s="32" t="s">
        <v>5044</v>
      </c>
      <c r="F242" s="14">
        <v>2</v>
      </c>
      <c r="G242" s="14">
        <v>3.01</v>
      </c>
      <c r="H242" s="14" t="s">
        <v>5325</v>
      </c>
      <c r="I242" s="14"/>
      <c r="J242" s="15" t="s">
        <v>2904</v>
      </c>
      <c r="K242" s="15" t="s">
        <v>4605</v>
      </c>
      <c r="L242" s="17" t="s">
        <v>5092</v>
      </c>
      <c r="M242" s="17" t="s">
        <v>3611</v>
      </c>
      <c r="N242" s="17" t="s">
        <v>5376</v>
      </c>
      <c r="O242" s="17" t="s">
        <v>5055</v>
      </c>
    </row>
    <row r="243" spans="1:15" x14ac:dyDescent="0.2">
      <c r="A243" s="12">
        <v>1242</v>
      </c>
      <c r="B243" s="13" t="s">
        <v>8894</v>
      </c>
      <c r="C243" s="13" t="s">
        <v>8895</v>
      </c>
      <c r="D243" s="14" t="s">
        <v>5017</v>
      </c>
      <c r="E243" s="32" t="s">
        <v>5044</v>
      </c>
      <c r="F243" s="14">
        <v>2</v>
      </c>
      <c r="G243" s="14">
        <v>3.01</v>
      </c>
      <c r="H243" s="14" t="s">
        <v>5325</v>
      </c>
      <c r="I243" s="14"/>
      <c r="J243" s="15" t="s">
        <v>8896</v>
      </c>
      <c r="K243" s="15" t="s">
        <v>2989</v>
      </c>
      <c r="L243" s="17" t="s">
        <v>8897</v>
      </c>
      <c r="M243" s="17" t="s">
        <v>418</v>
      </c>
      <c r="N243" s="17" t="s">
        <v>6022</v>
      </c>
      <c r="O243" s="17" t="s">
        <v>5055</v>
      </c>
    </row>
    <row r="244" spans="1:15" x14ac:dyDescent="0.2">
      <c r="A244" s="12">
        <v>1243</v>
      </c>
      <c r="B244" s="13" t="s">
        <v>8898</v>
      </c>
      <c r="C244" s="13" t="s">
        <v>8899</v>
      </c>
      <c r="D244" s="14" t="s">
        <v>5017</v>
      </c>
      <c r="E244" s="32" t="s">
        <v>5044</v>
      </c>
      <c r="F244" s="14">
        <v>2</v>
      </c>
      <c r="G244" s="14">
        <v>3.01</v>
      </c>
      <c r="H244" s="14" t="s">
        <v>5051</v>
      </c>
      <c r="I244" s="14"/>
      <c r="J244" s="15" t="s">
        <v>8900</v>
      </c>
      <c r="K244" s="15" t="s">
        <v>3002</v>
      </c>
      <c r="L244" s="17" t="s">
        <v>8901</v>
      </c>
      <c r="M244" s="17" t="s">
        <v>244</v>
      </c>
      <c r="N244" s="17" t="s">
        <v>8370</v>
      </c>
      <c r="O244" s="17" t="s">
        <v>5055</v>
      </c>
    </row>
    <row r="245" spans="1:15" x14ac:dyDescent="0.2">
      <c r="A245" s="12">
        <v>1244</v>
      </c>
      <c r="B245" s="13" t="s">
        <v>8902</v>
      </c>
      <c r="C245" s="13" t="s">
        <v>8903</v>
      </c>
      <c r="D245" s="14" t="s">
        <v>5017</v>
      </c>
      <c r="E245" s="32" t="s">
        <v>5044</v>
      </c>
      <c r="F245" s="14">
        <v>2</v>
      </c>
      <c r="G245" s="14">
        <v>3.01</v>
      </c>
      <c r="H245" s="14" t="s">
        <v>5325</v>
      </c>
      <c r="I245" s="14"/>
      <c r="J245" s="15" t="s">
        <v>8904</v>
      </c>
      <c r="K245" s="15" t="s">
        <v>8905</v>
      </c>
      <c r="L245" s="17" t="s">
        <v>8906</v>
      </c>
      <c r="M245" s="17" t="s">
        <v>3691</v>
      </c>
      <c r="N245" s="17" t="s">
        <v>5535</v>
      </c>
      <c r="O245" s="17" t="s">
        <v>5055</v>
      </c>
    </row>
    <row r="246" spans="1:15" x14ac:dyDescent="0.2">
      <c r="A246" s="12">
        <v>1245</v>
      </c>
      <c r="B246" s="22" t="s">
        <v>8907</v>
      </c>
      <c r="C246" s="22" t="s">
        <v>8908</v>
      </c>
      <c r="D246" s="14" t="s">
        <v>5017</v>
      </c>
      <c r="E246" s="34" t="s">
        <v>5044</v>
      </c>
      <c r="F246" s="23">
        <v>2</v>
      </c>
      <c r="G246" s="23">
        <v>3.01</v>
      </c>
      <c r="H246" s="23" t="s">
        <v>5325</v>
      </c>
      <c r="I246" s="23"/>
      <c r="J246" s="21" t="s">
        <v>3487</v>
      </c>
      <c r="K246" s="21" t="s">
        <v>4775</v>
      </c>
      <c r="L246" s="17" t="s">
        <v>142</v>
      </c>
      <c r="M246" s="17" t="s">
        <v>3787</v>
      </c>
      <c r="N246" s="17" t="s">
        <v>8909</v>
      </c>
      <c r="O246" s="17" t="s">
        <v>5055</v>
      </c>
    </row>
    <row r="247" spans="1:15" x14ac:dyDescent="0.2">
      <c r="A247" s="12">
        <v>1246</v>
      </c>
      <c r="B247" s="13" t="s">
        <v>5086</v>
      </c>
      <c r="C247" s="13" t="s">
        <v>8910</v>
      </c>
      <c r="D247" s="14" t="s">
        <v>5017</v>
      </c>
      <c r="E247" s="32" t="s">
        <v>5044</v>
      </c>
      <c r="F247" s="14">
        <v>2</v>
      </c>
      <c r="G247" s="14">
        <v>3.01</v>
      </c>
      <c r="H247" s="14" t="s">
        <v>5325</v>
      </c>
      <c r="I247" s="14"/>
      <c r="J247" s="15" t="s">
        <v>2651</v>
      </c>
      <c r="K247" s="15" t="s">
        <v>4885</v>
      </c>
      <c r="L247" s="17" t="s">
        <v>5088</v>
      </c>
      <c r="M247" s="17" t="s">
        <v>3898</v>
      </c>
      <c r="N247" s="17" t="s">
        <v>8911</v>
      </c>
      <c r="O247" s="17" t="s">
        <v>5055</v>
      </c>
    </row>
    <row r="248" spans="1:15" x14ac:dyDescent="0.2">
      <c r="A248" s="12">
        <v>1247</v>
      </c>
      <c r="B248" s="13" t="s">
        <v>8912</v>
      </c>
      <c r="C248" s="13" t="s">
        <v>8445</v>
      </c>
      <c r="D248" s="14" t="s">
        <v>5017</v>
      </c>
      <c r="E248" s="32" t="s">
        <v>5040</v>
      </c>
      <c r="F248" s="14">
        <v>3</v>
      </c>
      <c r="G248" s="23">
        <v>3.01</v>
      </c>
      <c r="H248" s="14" t="s">
        <v>5325</v>
      </c>
      <c r="I248" s="14"/>
      <c r="J248" s="15" t="s">
        <v>5011</v>
      </c>
      <c r="K248" s="15" t="s">
        <v>4605</v>
      </c>
      <c r="L248" s="17" t="s">
        <v>712</v>
      </c>
      <c r="M248" s="17" t="s">
        <v>3611</v>
      </c>
      <c r="N248" s="17" t="s">
        <v>5901</v>
      </c>
      <c r="O248" s="17" t="s">
        <v>5055</v>
      </c>
    </row>
    <row r="249" spans="1:15" x14ac:dyDescent="0.2">
      <c r="A249" s="12">
        <v>1248</v>
      </c>
      <c r="B249" s="13" t="s">
        <v>5203</v>
      </c>
      <c r="C249" s="13" t="s">
        <v>8913</v>
      </c>
      <c r="D249" s="14" t="s">
        <v>5017</v>
      </c>
      <c r="E249" s="32" t="s">
        <v>5040</v>
      </c>
      <c r="F249" s="14">
        <v>3</v>
      </c>
      <c r="G249" s="14">
        <v>3.01</v>
      </c>
      <c r="H249" s="14" t="s">
        <v>5325</v>
      </c>
      <c r="I249" s="14"/>
      <c r="J249" s="15" t="s">
        <v>3379</v>
      </c>
      <c r="K249" s="15" t="s">
        <v>4920</v>
      </c>
      <c r="L249" s="17" t="s">
        <v>1083</v>
      </c>
      <c r="M249" s="17" t="s">
        <v>8914</v>
      </c>
      <c r="N249" s="17" t="s">
        <v>6359</v>
      </c>
      <c r="O249" s="17" t="s">
        <v>5055</v>
      </c>
    </row>
    <row r="250" spans="1:15" x14ac:dyDescent="0.2">
      <c r="A250" s="12">
        <v>1249</v>
      </c>
      <c r="B250" s="13" t="s">
        <v>8915</v>
      </c>
      <c r="C250" s="13" t="s">
        <v>8916</v>
      </c>
      <c r="D250" s="14" t="s">
        <v>5017</v>
      </c>
      <c r="E250" s="32" t="s">
        <v>5040</v>
      </c>
      <c r="F250" s="14">
        <v>3</v>
      </c>
      <c r="G250" s="23">
        <v>3.01</v>
      </c>
      <c r="H250" s="14" t="s">
        <v>5325</v>
      </c>
      <c r="I250" s="14"/>
      <c r="J250" s="15" t="s">
        <v>2884</v>
      </c>
      <c r="K250" s="15" t="s">
        <v>4775</v>
      </c>
      <c r="L250" s="17" t="s">
        <v>390</v>
      </c>
      <c r="M250" s="17" t="s">
        <v>3787</v>
      </c>
      <c r="N250" s="17" t="s">
        <v>5187</v>
      </c>
      <c r="O250" s="17" t="s">
        <v>5055</v>
      </c>
    </row>
    <row r="251" spans="1:15" x14ac:dyDescent="0.2">
      <c r="A251" s="12">
        <v>1250</v>
      </c>
      <c r="B251" s="13" t="s">
        <v>6997</v>
      </c>
      <c r="C251" s="13" t="s">
        <v>8917</v>
      </c>
      <c r="D251" s="14" t="s">
        <v>5017</v>
      </c>
      <c r="E251" s="32" t="s">
        <v>5040</v>
      </c>
      <c r="F251" s="14">
        <v>3</v>
      </c>
      <c r="G251" s="14">
        <v>3.01</v>
      </c>
      <c r="H251" s="14" t="s">
        <v>5051</v>
      </c>
      <c r="I251" s="14"/>
      <c r="J251" s="15" t="s">
        <v>3014</v>
      </c>
      <c r="K251" s="15" t="s">
        <v>3520</v>
      </c>
      <c r="L251" s="17" t="s">
        <v>6560</v>
      </c>
      <c r="M251" s="17" t="s">
        <v>1180</v>
      </c>
      <c r="N251" s="17" t="s">
        <v>8515</v>
      </c>
      <c r="O251" s="17" t="s">
        <v>5055</v>
      </c>
    </row>
    <row r="252" spans="1:15" x14ac:dyDescent="0.2">
      <c r="A252" s="12">
        <v>1251</v>
      </c>
      <c r="B252" s="13" t="s">
        <v>8918</v>
      </c>
      <c r="C252" s="13" t="s">
        <v>8919</v>
      </c>
      <c r="D252" s="14" t="s">
        <v>5017</v>
      </c>
      <c r="E252" s="32" t="s">
        <v>5040</v>
      </c>
      <c r="F252" s="14">
        <v>3</v>
      </c>
      <c r="G252" s="23">
        <v>3.01</v>
      </c>
      <c r="H252" s="14" t="s">
        <v>5051</v>
      </c>
      <c r="I252" s="14"/>
      <c r="J252" s="15" t="s">
        <v>4732</v>
      </c>
      <c r="K252" s="15" t="s">
        <v>3056</v>
      </c>
      <c r="L252" s="17" t="s">
        <v>3742</v>
      </c>
      <c r="M252" s="17" t="s">
        <v>248</v>
      </c>
      <c r="N252" s="17" t="s">
        <v>8920</v>
      </c>
      <c r="O252" s="17" t="s">
        <v>5055</v>
      </c>
    </row>
    <row r="253" spans="1:15" x14ac:dyDescent="0.2">
      <c r="A253" s="12">
        <v>1252</v>
      </c>
      <c r="B253" s="13" t="s">
        <v>5097</v>
      </c>
      <c r="C253" s="13" t="s">
        <v>8921</v>
      </c>
      <c r="D253" s="14" t="s">
        <v>5017</v>
      </c>
      <c r="E253" s="32" t="s">
        <v>5040</v>
      </c>
      <c r="F253" s="14">
        <v>3</v>
      </c>
      <c r="G253" s="23">
        <v>3.01</v>
      </c>
      <c r="H253" s="14" t="s">
        <v>5051</v>
      </c>
      <c r="I253" s="14"/>
      <c r="J253" s="15" t="s">
        <v>3038</v>
      </c>
      <c r="K253" s="15" t="s">
        <v>4654</v>
      </c>
      <c r="L253" s="17" t="s">
        <v>5099</v>
      </c>
      <c r="M253" s="17" t="s">
        <v>3661</v>
      </c>
      <c r="N253" s="17" t="s">
        <v>5163</v>
      </c>
      <c r="O253" s="17" t="s">
        <v>5055</v>
      </c>
    </row>
    <row r="254" spans="1:15" x14ac:dyDescent="0.2">
      <c r="A254" s="12">
        <v>1253</v>
      </c>
      <c r="B254" s="13" t="s">
        <v>8922</v>
      </c>
      <c r="C254" s="13" t="s">
        <v>8923</v>
      </c>
      <c r="D254" s="14" t="s">
        <v>5017</v>
      </c>
      <c r="E254" s="32" t="s">
        <v>5040</v>
      </c>
      <c r="F254" s="14">
        <v>3</v>
      </c>
      <c r="G254" s="14">
        <v>3.01</v>
      </c>
      <c r="H254" s="14" t="s">
        <v>5325</v>
      </c>
      <c r="I254" s="14"/>
      <c r="J254" s="15" t="s">
        <v>8924</v>
      </c>
      <c r="K254" s="15" t="s">
        <v>8925</v>
      </c>
      <c r="L254" s="17" t="s">
        <v>8926</v>
      </c>
      <c r="M254" s="17" t="s">
        <v>8927</v>
      </c>
      <c r="N254" s="17" t="s">
        <v>5598</v>
      </c>
      <c r="O254" s="17" t="s">
        <v>5055</v>
      </c>
    </row>
    <row r="255" spans="1:15" x14ac:dyDescent="0.2">
      <c r="A255" s="12">
        <v>1254</v>
      </c>
      <c r="B255" s="13" t="s">
        <v>7764</v>
      </c>
      <c r="C255" s="13" t="s">
        <v>4308</v>
      </c>
      <c r="D255" s="14" t="s">
        <v>5017</v>
      </c>
      <c r="E255" s="32" t="s">
        <v>5040</v>
      </c>
      <c r="F255" s="14">
        <v>3</v>
      </c>
      <c r="G255" s="14">
        <v>3.01</v>
      </c>
      <c r="H255" s="14" t="s">
        <v>5051</v>
      </c>
      <c r="I255" s="14"/>
      <c r="J255" s="15" t="s">
        <v>3442</v>
      </c>
      <c r="K255" s="15" t="s">
        <v>4819</v>
      </c>
      <c r="L255" s="17" t="s">
        <v>164</v>
      </c>
      <c r="M255" s="17" t="s">
        <v>3831</v>
      </c>
      <c r="N255" s="17" t="s">
        <v>8928</v>
      </c>
      <c r="O255" s="17" t="s">
        <v>5055</v>
      </c>
    </row>
    <row r="256" spans="1:15" x14ac:dyDescent="0.2">
      <c r="A256" s="12">
        <v>1255</v>
      </c>
      <c r="B256" s="13" t="s">
        <v>5153</v>
      </c>
      <c r="C256" s="13" t="s">
        <v>8929</v>
      </c>
      <c r="D256" s="14" t="s">
        <v>5017</v>
      </c>
      <c r="E256" s="32" t="s">
        <v>5040</v>
      </c>
      <c r="F256" s="14">
        <v>3</v>
      </c>
      <c r="G256" s="14">
        <v>3.01</v>
      </c>
      <c r="H256" s="14" t="s">
        <v>5051</v>
      </c>
      <c r="I256" s="14"/>
      <c r="J256" s="15" t="s">
        <v>2669</v>
      </c>
      <c r="K256" s="15" t="s">
        <v>8930</v>
      </c>
      <c r="L256" s="17" t="s">
        <v>5155</v>
      </c>
      <c r="M256" s="17" t="s">
        <v>8931</v>
      </c>
      <c r="N256" s="17" t="s">
        <v>8932</v>
      </c>
      <c r="O256" s="17" t="s">
        <v>5055</v>
      </c>
    </row>
    <row r="257" spans="1:15" x14ac:dyDescent="0.2">
      <c r="A257" s="12">
        <v>1256</v>
      </c>
      <c r="B257" s="13" t="s">
        <v>8933</v>
      </c>
      <c r="C257" s="13" t="s">
        <v>8934</v>
      </c>
      <c r="D257" s="14" t="s">
        <v>5017</v>
      </c>
      <c r="E257" s="32" t="s">
        <v>5040</v>
      </c>
      <c r="F257" s="14">
        <v>3</v>
      </c>
      <c r="G257" s="14">
        <v>3.01</v>
      </c>
      <c r="H257" s="14" t="s">
        <v>5325</v>
      </c>
      <c r="I257" s="14"/>
      <c r="J257" s="15" t="s">
        <v>4684</v>
      </c>
      <c r="K257" s="15" t="s">
        <v>4635</v>
      </c>
      <c r="L257" s="17" t="s">
        <v>3693</v>
      </c>
      <c r="M257" s="17" t="s">
        <v>3641</v>
      </c>
      <c r="N257" s="17" t="s">
        <v>5085</v>
      </c>
      <c r="O257" s="17" t="s">
        <v>5055</v>
      </c>
    </row>
    <row r="258" spans="1:15" x14ac:dyDescent="0.2">
      <c r="A258" s="12">
        <v>1257</v>
      </c>
      <c r="B258" s="13" t="s">
        <v>5566</v>
      </c>
      <c r="C258" s="13" t="s">
        <v>8935</v>
      </c>
      <c r="D258" s="14" t="s">
        <v>5017</v>
      </c>
      <c r="E258" s="32" t="s">
        <v>5040</v>
      </c>
      <c r="F258" s="14">
        <v>3</v>
      </c>
      <c r="G258" s="14">
        <v>3.01</v>
      </c>
      <c r="H258" s="14" t="s">
        <v>5051</v>
      </c>
      <c r="I258" s="14"/>
      <c r="J258" s="15" t="s">
        <v>2767</v>
      </c>
      <c r="K258" s="15" t="s">
        <v>4673</v>
      </c>
      <c r="L258" s="17" t="s">
        <v>104</v>
      </c>
      <c r="M258" s="17" t="s">
        <v>3682</v>
      </c>
      <c r="N258" s="17" t="s">
        <v>8396</v>
      </c>
      <c r="O258" s="17" t="s">
        <v>5055</v>
      </c>
    </row>
    <row r="259" spans="1:15" x14ac:dyDescent="0.2">
      <c r="A259" s="12">
        <v>1258</v>
      </c>
      <c r="B259" s="13" t="s">
        <v>8936</v>
      </c>
      <c r="C259" s="13" t="s">
        <v>8337</v>
      </c>
      <c r="D259" s="14" t="s">
        <v>5017</v>
      </c>
      <c r="E259" s="32" t="s">
        <v>5040</v>
      </c>
      <c r="F259" s="14">
        <v>3</v>
      </c>
      <c r="G259" s="14">
        <v>3.01</v>
      </c>
      <c r="H259" s="14" t="s">
        <v>5051</v>
      </c>
      <c r="I259" s="14"/>
      <c r="J259" s="15" t="s">
        <v>2751</v>
      </c>
      <c r="K259" s="15" t="s">
        <v>4960</v>
      </c>
      <c r="L259" s="17" t="s">
        <v>8937</v>
      </c>
      <c r="M259" s="17" t="s">
        <v>3972</v>
      </c>
      <c r="N259" s="17" t="s">
        <v>6328</v>
      </c>
      <c r="O259" s="17" t="s">
        <v>5055</v>
      </c>
    </row>
    <row r="260" spans="1:15" x14ac:dyDescent="0.2">
      <c r="A260" s="12">
        <v>1259</v>
      </c>
      <c r="B260" s="13" t="s">
        <v>8938</v>
      </c>
      <c r="C260" s="13" t="s">
        <v>8939</v>
      </c>
      <c r="D260" s="14" t="s">
        <v>5017</v>
      </c>
      <c r="E260" s="32" t="s">
        <v>5040</v>
      </c>
      <c r="F260" s="14">
        <v>2</v>
      </c>
      <c r="G260" s="14">
        <v>3.01</v>
      </c>
      <c r="H260" s="14" t="s">
        <v>5325</v>
      </c>
      <c r="I260" s="14"/>
      <c r="J260" s="15" t="s">
        <v>3039</v>
      </c>
      <c r="K260" s="15" t="s">
        <v>8940</v>
      </c>
      <c r="L260" s="17" t="s">
        <v>879</v>
      </c>
      <c r="M260" s="17" t="s">
        <v>8941</v>
      </c>
      <c r="N260" s="17" t="s">
        <v>5829</v>
      </c>
      <c r="O260" s="17" t="s">
        <v>5055</v>
      </c>
    </row>
    <row r="261" spans="1:15" x14ac:dyDescent="0.2">
      <c r="A261" s="12">
        <v>1260</v>
      </c>
      <c r="B261" s="13" t="s">
        <v>6747</v>
      </c>
      <c r="C261" s="13" t="s">
        <v>8942</v>
      </c>
      <c r="D261" s="14" t="s">
        <v>5017</v>
      </c>
      <c r="E261" s="32" t="s">
        <v>5040</v>
      </c>
      <c r="F261" s="14">
        <v>2</v>
      </c>
      <c r="G261" s="14">
        <v>3.01</v>
      </c>
      <c r="H261" s="14" t="s">
        <v>5325</v>
      </c>
      <c r="I261" s="14"/>
      <c r="J261" s="15" t="s">
        <v>2977</v>
      </c>
      <c r="K261" s="15" t="s">
        <v>4881</v>
      </c>
      <c r="L261" s="17" t="s">
        <v>126</v>
      </c>
      <c r="M261" s="17" t="s">
        <v>3894</v>
      </c>
      <c r="N261" s="17" t="s">
        <v>8943</v>
      </c>
      <c r="O261" s="17" t="s">
        <v>5055</v>
      </c>
    </row>
    <row r="262" spans="1:15" x14ac:dyDescent="0.2">
      <c r="A262" s="12">
        <v>1261</v>
      </c>
      <c r="B262" s="13" t="s">
        <v>8944</v>
      </c>
      <c r="C262" s="13" t="s">
        <v>8945</v>
      </c>
      <c r="D262" s="14" t="s">
        <v>5017</v>
      </c>
      <c r="E262" s="32" t="s">
        <v>5040</v>
      </c>
      <c r="F262" s="14">
        <v>2</v>
      </c>
      <c r="G262" s="14">
        <v>3.01</v>
      </c>
      <c r="H262" s="14" t="s">
        <v>5325</v>
      </c>
      <c r="I262" s="14"/>
      <c r="J262" s="15" t="s">
        <v>7401</v>
      </c>
      <c r="K262" s="15" t="s">
        <v>4762</v>
      </c>
      <c r="L262" s="17" t="s">
        <v>7402</v>
      </c>
      <c r="M262" s="17" t="s">
        <v>3773</v>
      </c>
      <c r="N262" s="17" t="s">
        <v>6664</v>
      </c>
      <c r="O262" s="17" t="s">
        <v>5055</v>
      </c>
    </row>
    <row r="263" spans="1:15" x14ac:dyDescent="0.2">
      <c r="A263" s="12">
        <v>1262</v>
      </c>
      <c r="B263" s="13" t="s">
        <v>8946</v>
      </c>
      <c r="C263" s="13" t="s">
        <v>8947</v>
      </c>
      <c r="D263" s="14" t="s">
        <v>5017</v>
      </c>
      <c r="E263" s="32" t="s">
        <v>5040</v>
      </c>
      <c r="F263" s="14">
        <v>2</v>
      </c>
      <c r="G263" s="14">
        <v>3.01</v>
      </c>
      <c r="H263" s="14" t="s">
        <v>5325</v>
      </c>
      <c r="I263" s="14"/>
      <c r="J263" s="15" t="s">
        <v>8948</v>
      </c>
      <c r="K263" s="15" t="s">
        <v>4800</v>
      </c>
      <c r="L263" s="17" t="s">
        <v>8949</v>
      </c>
      <c r="M263" s="17" t="s">
        <v>3812</v>
      </c>
      <c r="N263" s="17" t="s">
        <v>5815</v>
      </c>
      <c r="O263" s="17" t="s">
        <v>5055</v>
      </c>
    </row>
    <row r="264" spans="1:15" x14ac:dyDescent="0.2">
      <c r="A264" s="12">
        <v>1263</v>
      </c>
      <c r="B264" s="13" t="s">
        <v>8950</v>
      </c>
      <c r="C264" s="13" t="s">
        <v>8951</v>
      </c>
      <c r="D264" s="14" t="s">
        <v>5017</v>
      </c>
      <c r="E264" s="32" t="s">
        <v>5033</v>
      </c>
      <c r="F264" s="14">
        <v>3</v>
      </c>
      <c r="G264" s="14">
        <v>3.01</v>
      </c>
      <c r="H264" s="14" t="s">
        <v>5325</v>
      </c>
      <c r="I264" s="14"/>
      <c r="J264" s="15" t="s">
        <v>8952</v>
      </c>
      <c r="K264" s="15" t="s">
        <v>4616</v>
      </c>
      <c r="L264" s="17" t="s">
        <v>8953</v>
      </c>
      <c r="M264" s="17" t="s">
        <v>3622</v>
      </c>
      <c r="N264" s="17" t="s">
        <v>7152</v>
      </c>
      <c r="O264" s="17" t="s">
        <v>5055</v>
      </c>
    </row>
    <row r="265" spans="1:15" x14ac:dyDescent="0.2">
      <c r="A265" s="12">
        <v>1264</v>
      </c>
      <c r="B265" s="13" t="s">
        <v>8954</v>
      </c>
      <c r="C265" s="13" t="s">
        <v>8955</v>
      </c>
      <c r="D265" s="14" t="s">
        <v>5017</v>
      </c>
      <c r="E265" s="32" t="s">
        <v>5033</v>
      </c>
      <c r="F265" s="14">
        <v>3</v>
      </c>
      <c r="G265" s="14">
        <v>3.01</v>
      </c>
      <c r="H265" s="14" t="s">
        <v>5325</v>
      </c>
      <c r="I265" s="14"/>
      <c r="J265" s="15" t="s">
        <v>8956</v>
      </c>
      <c r="K265" s="15" t="s">
        <v>8957</v>
      </c>
      <c r="L265" s="17" t="s">
        <v>8958</v>
      </c>
      <c r="M265" s="17" t="s">
        <v>8959</v>
      </c>
      <c r="N265" s="17" t="s">
        <v>7020</v>
      </c>
      <c r="O265" s="17" t="s">
        <v>5055</v>
      </c>
    </row>
    <row r="266" spans="1:15" x14ac:dyDescent="0.2">
      <c r="A266" s="12">
        <v>1265</v>
      </c>
      <c r="B266" s="13" t="s">
        <v>6214</v>
      </c>
      <c r="C266" s="13" t="s">
        <v>8960</v>
      </c>
      <c r="D266" s="14" t="s">
        <v>5017</v>
      </c>
      <c r="E266" s="32" t="s">
        <v>5033</v>
      </c>
      <c r="F266" s="14">
        <v>3</v>
      </c>
      <c r="G266" s="14">
        <v>3.01</v>
      </c>
      <c r="H266" s="14" t="s">
        <v>5325</v>
      </c>
      <c r="I266" s="14"/>
      <c r="J266" s="15" t="s">
        <v>3237</v>
      </c>
      <c r="K266" s="15" t="s">
        <v>2806</v>
      </c>
      <c r="L266" s="17" t="s">
        <v>383</v>
      </c>
      <c r="M266" s="17" t="s">
        <v>462</v>
      </c>
      <c r="N266" s="17" t="s">
        <v>6779</v>
      </c>
      <c r="O266" s="17" t="s">
        <v>5055</v>
      </c>
    </row>
    <row r="267" spans="1:15" x14ac:dyDescent="0.2">
      <c r="A267" s="12">
        <v>1266</v>
      </c>
      <c r="B267" s="13" t="s">
        <v>8961</v>
      </c>
      <c r="C267" s="13" t="s">
        <v>8962</v>
      </c>
      <c r="D267" s="14" t="s">
        <v>5017</v>
      </c>
      <c r="E267" s="32" t="s">
        <v>5033</v>
      </c>
      <c r="F267" s="14">
        <v>3</v>
      </c>
      <c r="G267" s="14">
        <v>3.01</v>
      </c>
      <c r="H267" s="14" t="s">
        <v>5325</v>
      </c>
      <c r="I267" s="14"/>
      <c r="J267" s="15" t="s">
        <v>8963</v>
      </c>
      <c r="K267" s="15" t="s">
        <v>4679</v>
      </c>
      <c r="L267" s="17" t="s">
        <v>8964</v>
      </c>
      <c r="M267" s="17" t="s">
        <v>3688</v>
      </c>
      <c r="N267" s="17" t="s">
        <v>6807</v>
      </c>
      <c r="O267" s="17" t="s">
        <v>5055</v>
      </c>
    </row>
    <row r="268" spans="1:15" x14ac:dyDescent="0.2">
      <c r="A268" s="12">
        <v>1267</v>
      </c>
      <c r="B268" s="13" t="s">
        <v>7849</v>
      </c>
      <c r="C268" s="13" t="s">
        <v>8965</v>
      </c>
      <c r="D268" s="14" t="s">
        <v>5017</v>
      </c>
      <c r="E268" s="32" t="s">
        <v>5033</v>
      </c>
      <c r="F268" s="14">
        <v>3</v>
      </c>
      <c r="G268" s="14">
        <v>3.01</v>
      </c>
      <c r="H268" s="14" t="s">
        <v>5325</v>
      </c>
      <c r="I268" s="14"/>
      <c r="J268" s="15" t="s">
        <v>4828</v>
      </c>
      <c r="K268" s="15" t="s">
        <v>2852</v>
      </c>
      <c r="L268" s="17" t="s">
        <v>3840</v>
      </c>
      <c r="M268" s="17" t="s">
        <v>205</v>
      </c>
      <c r="N268" s="17" t="s">
        <v>6496</v>
      </c>
      <c r="O268" s="17" t="s">
        <v>5055</v>
      </c>
    </row>
    <row r="269" spans="1:15" x14ac:dyDescent="0.2">
      <c r="A269" s="12">
        <v>1268</v>
      </c>
      <c r="B269" s="13" t="s">
        <v>8966</v>
      </c>
      <c r="C269" s="13" t="s">
        <v>8967</v>
      </c>
      <c r="D269" s="14" t="s">
        <v>5017</v>
      </c>
      <c r="E269" s="32" t="s">
        <v>5033</v>
      </c>
      <c r="F269" s="14">
        <v>3</v>
      </c>
      <c r="G269" s="14">
        <v>3.01</v>
      </c>
      <c r="H269" s="14" t="s">
        <v>5325</v>
      </c>
      <c r="I269" s="14"/>
      <c r="J269" s="15" t="s">
        <v>8968</v>
      </c>
      <c r="K269" s="15" t="s">
        <v>4920</v>
      </c>
      <c r="L269" s="17" t="s">
        <v>8969</v>
      </c>
      <c r="M269" s="17" t="s">
        <v>8914</v>
      </c>
      <c r="N269" s="17" t="s">
        <v>6359</v>
      </c>
      <c r="O269" s="17" t="s">
        <v>5055</v>
      </c>
    </row>
    <row r="270" spans="1:15" x14ac:dyDescent="0.2">
      <c r="A270" s="12">
        <v>1269</v>
      </c>
      <c r="B270" s="13" t="s">
        <v>8970</v>
      </c>
      <c r="C270" s="13" t="s">
        <v>8971</v>
      </c>
      <c r="D270" s="14" t="s">
        <v>5017</v>
      </c>
      <c r="E270" s="32" t="s">
        <v>5033</v>
      </c>
      <c r="F270" s="14">
        <v>3</v>
      </c>
      <c r="G270" s="14">
        <v>3.01</v>
      </c>
      <c r="H270" s="14" t="s">
        <v>5325</v>
      </c>
      <c r="I270" s="14"/>
      <c r="J270" s="15" t="s">
        <v>3489</v>
      </c>
      <c r="K270" s="15" t="s">
        <v>8972</v>
      </c>
      <c r="L270" s="17" t="s">
        <v>501</v>
      </c>
      <c r="M270" s="17" t="s">
        <v>8973</v>
      </c>
      <c r="N270" s="17" t="s">
        <v>8411</v>
      </c>
      <c r="O270" s="17" t="s">
        <v>5055</v>
      </c>
    </row>
    <row r="271" spans="1:15" x14ac:dyDescent="0.2">
      <c r="A271" s="12">
        <v>1270</v>
      </c>
      <c r="B271" s="13" t="s">
        <v>8974</v>
      </c>
      <c r="C271" s="13" t="s">
        <v>8975</v>
      </c>
      <c r="D271" s="14" t="s">
        <v>5017</v>
      </c>
      <c r="E271" s="32" t="s">
        <v>5033</v>
      </c>
      <c r="F271" s="14">
        <v>3</v>
      </c>
      <c r="G271" s="14">
        <v>3.01</v>
      </c>
      <c r="H271" s="14" t="s">
        <v>5325</v>
      </c>
      <c r="I271" s="14"/>
      <c r="J271" s="15" t="s">
        <v>8976</v>
      </c>
      <c r="K271" s="15" t="s">
        <v>2853</v>
      </c>
      <c r="L271" s="17" t="s">
        <v>8977</v>
      </c>
      <c r="M271" s="17" t="s">
        <v>527</v>
      </c>
      <c r="N271" s="17" t="s">
        <v>6723</v>
      </c>
      <c r="O271" s="17" t="s">
        <v>5055</v>
      </c>
    </row>
    <row r="272" spans="1:15" x14ac:dyDescent="0.2">
      <c r="A272" s="12">
        <v>1271</v>
      </c>
      <c r="B272" s="13" t="s">
        <v>8978</v>
      </c>
      <c r="C272" s="13" t="s">
        <v>8903</v>
      </c>
      <c r="D272" s="14" t="s">
        <v>5017</v>
      </c>
      <c r="E272" s="32" t="s">
        <v>5033</v>
      </c>
      <c r="F272" s="14">
        <v>3</v>
      </c>
      <c r="G272" s="14">
        <v>3.01</v>
      </c>
      <c r="H272" s="14" t="s">
        <v>5325</v>
      </c>
      <c r="I272" s="14"/>
      <c r="J272" s="15" t="s">
        <v>3479</v>
      </c>
      <c r="K272" s="15" t="s">
        <v>4682</v>
      </c>
      <c r="L272" s="17" t="s">
        <v>241</v>
      </c>
      <c r="M272" s="17" t="s">
        <v>3691</v>
      </c>
      <c r="N272" s="17" t="s">
        <v>5137</v>
      </c>
      <c r="O272" s="17" t="s">
        <v>5055</v>
      </c>
    </row>
    <row r="273" spans="1:15" x14ac:dyDescent="0.2">
      <c r="A273" s="12">
        <v>1272</v>
      </c>
      <c r="B273" s="13" t="s">
        <v>7833</v>
      </c>
      <c r="C273" s="13" t="s">
        <v>8979</v>
      </c>
      <c r="D273" s="14" t="s">
        <v>5017</v>
      </c>
      <c r="E273" s="32" t="s">
        <v>5033</v>
      </c>
      <c r="F273" s="14">
        <v>3</v>
      </c>
      <c r="G273" s="14">
        <v>3.01</v>
      </c>
      <c r="H273" s="14" t="s">
        <v>5325</v>
      </c>
      <c r="I273" s="14"/>
      <c r="J273" s="15" t="s">
        <v>7835</v>
      </c>
      <c r="K273" s="15" t="s">
        <v>2841</v>
      </c>
      <c r="L273" s="17" t="s">
        <v>7836</v>
      </c>
      <c r="M273" s="17" t="s">
        <v>417</v>
      </c>
      <c r="N273" s="17" t="s">
        <v>8980</v>
      </c>
      <c r="O273" s="17" t="s">
        <v>5055</v>
      </c>
    </row>
    <row r="274" spans="1:15" x14ac:dyDescent="0.2">
      <c r="A274" s="12">
        <v>1273</v>
      </c>
      <c r="B274" s="13" t="s">
        <v>6350</v>
      </c>
      <c r="C274" s="13" t="s">
        <v>8981</v>
      </c>
      <c r="D274" s="14" t="s">
        <v>5017</v>
      </c>
      <c r="E274" s="32" t="s">
        <v>5033</v>
      </c>
      <c r="F274" s="14">
        <v>3</v>
      </c>
      <c r="G274" s="14">
        <v>3.01</v>
      </c>
      <c r="H274" s="14" t="s">
        <v>5325</v>
      </c>
      <c r="I274" s="14"/>
      <c r="J274" s="15" t="s">
        <v>3300</v>
      </c>
      <c r="K274" s="15" t="s">
        <v>4673</v>
      </c>
      <c r="L274" s="17" t="s">
        <v>110</v>
      </c>
      <c r="M274" s="17" t="s">
        <v>3682</v>
      </c>
      <c r="N274" s="17" t="s">
        <v>8305</v>
      </c>
      <c r="O274" s="17" t="s">
        <v>5055</v>
      </c>
    </row>
    <row r="275" spans="1:15" x14ac:dyDescent="0.2">
      <c r="A275" s="12">
        <v>1274</v>
      </c>
      <c r="B275" s="22" t="s">
        <v>8982</v>
      </c>
      <c r="C275" s="22" t="s">
        <v>8983</v>
      </c>
      <c r="D275" s="14" t="s">
        <v>5017</v>
      </c>
      <c r="E275" s="34" t="s">
        <v>5033</v>
      </c>
      <c r="F275" s="23">
        <v>3</v>
      </c>
      <c r="G275" s="14">
        <v>3.01</v>
      </c>
      <c r="H275" s="23" t="s">
        <v>5325</v>
      </c>
      <c r="I275" s="23"/>
      <c r="J275" s="21" t="s">
        <v>2779</v>
      </c>
      <c r="K275" s="21" t="s">
        <v>8930</v>
      </c>
      <c r="L275" s="17" t="s">
        <v>170</v>
      </c>
      <c r="M275" s="17" t="s">
        <v>8931</v>
      </c>
      <c r="N275" s="17" t="s">
        <v>5458</v>
      </c>
      <c r="O275" s="17" t="s">
        <v>5055</v>
      </c>
    </row>
    <row r="276" spans="1:15" x14ac:dyDescent="0.2">
      <c r="A276" s="12">
        <v>1275</v>
      </c>
      <c r="B276" s="13" t="s">
        <v>5086</v>
      </c>
      <c r="C276" s="13" t="s">
        <v>6351</v>
      </c>
      <c r="D276" s="14" t="s">
        <v>5017</v>
      </c>
      <c r="E276" s="32" t="s">
        <v>5033</v>
      </c>
      <c r="F276" s="14">
        <v>3</v>
      </c>
      <c r="G276" s="14">
        <v>3.01</v>
      </c>
      <c r="H276" s="14" t="s">
        <v>5325</v>
      </c>
      <c r="I276" s="14"/>
      <c r="J276" s="15" t="s">
        <v>2651</v>
      </c>
      <c r="K276" s="15" t="s">
        <v>4740</v>
      </c>
      <c r="L276" s="17" t="s">
        <v>5088</v>
      </c>
      <c r="M276" s="17" t="s">
        <v>3750</v>
      </c>
      <c r="N276" s="17" t="s">
        <v>7038</v>
      </c>
      <c r="O276" s="17" t="s">
        <v>5055</v>
      </c>
    </row>
    <row r="277" spans="1:15" x14ac:dyDescent="0.2">
      <c r="A277" s="12">
        <v>1276</v>
      </c>
      <c r="B277" s="36" t="s">
        <v>7210</v>
      </c>
      <c r="C277" s="36" t="s">
        <v>8984</v>
      </c>
      <c r="D277" s="14" t="s">
        <v>5017</v>
      </c>
      <c r="E277" s="37" t="s">
        <v>5033</v>
      </c>
      <c r="F277" s="38">
        <v>3</v>
      </c>
      <c r="G277" s="14">
        <v>3.01</v>
      </c>
      <c r="H277" s="14" t="s">
        <v>5325</v>
      </c>
      <c r="I277" s="14"/>
      <c r="J277" s="15" t="s">
        <v>4929</v>
      </c>
      <c r="K277" s="15" t="s">
        <v>4800</v>
      </c>
      <c r="L277" s="17" t="s">
        <v>5767</v>
      </c>
      <c r="M277" s="17" t="s">
        <v>3812</v>
      </c>
      <c r="N277" s="17" t="s">
        <v>5458</v>
      </c>
      <c r="O277" s="17" t="s">
        <v>5055</v>
      </c>
    </row>
    <row r="278" spans="1:15" x14ac:dyDescent="0.2">
      <c r="A278" s="12">
        <v>1277</v>
      </c>
      <c r="B278" s="36"/>
      <c r="C278" s="36"/>
      <c r="D278" s="14"/>
      <c r="E278" s="37" t="s">
        <v>10013</v>
      </c>
      <c r="F278" s="38"/>
      <c r="G278" s="14"/>
      <c r="H278" s="14"/>
      <c r="I278" s="14"/>
      <c r="J278" s="15"/>
      <c r="K278" s="15"/>
      <c r="L278" s="17"/>
      <c r="M278" s="17"/>
      <c r="N278" s="17"/>
      <c r="O278" s="17"/>
    </row>
    <row r="279" spans="1:15" x14ac:dyDescent="0.2">
      <c r="A279" s="12">
        <v>1278</v>
      </c>
      <c r="B279" s="36" t="s">
        <v>8985</v>
      </c>
      <c r="C279" s="36" t="s">
        <v>8986</v>
      </c>
      <c r="D279" s="14" t="s">
        <v>5017</v>
      </c>
      <c r="E279" s="37" t="s">
        <v>5033</v>
      </c>
      <c r="F279" s="38">
        <v>2</v>
      </c>
      <c r="G279" s="14">
        <v>3.01</v>
      </c>
      <c r="H279" s="14" t="s">
        <v>5051</v>
      </c>
      <c r="I279" s="14"/>
      <c r="J279" s="15" t="s">
        <v>4669</v>
      </c>
      <c r="K279" s="15" t="s">
        <v>4613</v>
      </c>
      <c r="L279" s="17" t="s">
        <v>3678</v>
      </c>
      <c r="M279" s="17" t="s">
        <v>3619</v>
      </c>
      <c r="N279" s="17" t="s">
        <v>6671</v>
      </c>
      <c r="O279" s="17" t="s">
        <v>5055</v>
      </c>
    </row>
    <row r="280" spans="1:15" x14ac:dyDescent="0.2">
      <c r="A280" s="12">
        <v>1279</v>
      </c>
      <c r="B280" s="36" t="s">
        <v>7724</v>
      </c>
      <c r="C280" s="36" t="s">
        <v>8987</v>
      </c>
      <c r="D280" s="14" t="s">
        <v>5017</v>
      </c>
      <c r="E280" s="37" t="s">
        <v>5033</v>
      </c>
      <c r="F280" s="38">
        <v>2</v>
      </c>
      <c r="G280" s="26">
        <v>3.01</v>
      </c>
      <c r="H280" s="14" t="s">
        <v>5051</v>
      </c>
      <c r="I280" s="14"/>
      <c r="J280" s="15" t="s">
        <v>3109</v>
      </c>
      <c r="K280" s="15" t="s">
        <v>4808</v>
      </c>
      <c r="L280" s="17" t="s">
        <v>266</v>
      </c>
      <c r="M280" s="17" t="s">
        <v>3820</v>
      </c>
      <c r="N280" s="17" t="s">
        <v>8988</v>
      </c>
      <c r="O280" s="17" t="s">
        <v>5055</v>
      </c>
    </row>
    <row r="281" spans="1:15" x14ac:dyDescent="0.2">
      <c r="A281" s="12">
        <v>1280</v>
      </c>
      <c r="B281" s="36" t="s">
        <v>5101</v>
      </c>
      <c r="C281" s="36" t="s">
        <v>8989</v>
      </c>
      <c r="D281" s="14" t="s">
        <v>5017</v>
      </c>
      <c r="E281" s="37" t="s">
        <v>5033</v>
      </c>
      <c r="F281" s="38">
        <v>2</v>
      </c>
      <c r="G281" s="26">
        <v>3.01</v>
      </c>
      <c r="H281" s="14" t="s">
        <v>5325</v>
      </c>
      <c r="I281" s="14"/>
      <c r="J281" s="15" t="s">
        <v>3130</v>
      </c>
      <c r="K281" s="15" t="s">
        <v>2802</v>
      </c>
      <c r="L281" s="17" t="s">
        <v>147</v>
      </c>
      <c r="M281" s="17" t="s">
        <v>108</v>
      </c>
      <c r="N281" s="17" t="s">
        <v>6063</v>
      </c>
      <c r="O281" s="17" t="s">
        <v>5055</v>
      </c>
    </row>
    <row r="282" spans="1:15" x14ac:dyDescent="0.2">
      <c r="A282" s="12">
        <v>1281</v>
      </c>
      <c r="B282" s="36" t="s">
        <v>7622</v>
      </c>
      <c r="C282" s="36" t="s">
        <v>8990</v>
      </c>
      <c r="D282" s="14" t="s">
        <v>5017</v>
      </c>
      <c r="E282" s="37" t="s">
        <v>5033</v>
      </c>
      <c r="F282" s="38">
        <v>2</v>
      </c>
      <c r="G282" s="26">
        <v>3.01</v>
      </c>
      <c r="H282" s="14" t="s">
        <v>5051</v>
      </c>
      <c r="I282" s="14"/>
      <c r="J282" s="15" t="s">
        <v>2681</v>
      </c>
      <c r="K282" s="15" t="s">
        <v>4775</v>
      </c>
      <c r="L282" s="17" t="s">
        <v>7624</v>
      </c>
      <c r="M282" s="17" t="s">
        <v>3787</v>
      </c>
      <c r="N282" s="17" t="s">
        <v>8991</v>
      </c>
      <c r="O282" s="17" t="s">
        <v>5055</v>
      </c>
    </row>
    <row r="283" spans="1:15" x14ac:dyDescent="0.2">
      <c r="A283" s="12">
        <v>1282</v>
      </c>
      <c r="B283" s="36" t="s">
        <v>7774</v>
      </c>
      <c r="C283" s="36" t="s">
        <v>8992</v>
      </c>
      <c r="D283" s="14" t="s">
        <v>5017</v>
      </c>
      <c r="E283" s="37" t="s">
        <v>5033</v>
      </c>
      <c r="F283" s="38">
        <v>2</v>
      </c>
      <c r="G283" s="26">
        <v>3.01</v>
      </c>
      <c r="H283" s="14" t="s">
        <v>5051</v>
      </c>
      <c r="I283" s="14"/>
      <c r="J283" s="15" t="s">
        <v>3359</v>
      </c>
      <c r="K283" s="15" t="s">
        <v>4993</v>
      </c>
      <c r="L283" s="17" t="s">
        <v>1069</v>
      </c>
      <c r="M283" s="17" t="s">
        <v>4006</v>
      </c>
      <c r="N283" s="17" t="s">
        <v>5080</v>
      </c>
      <c r="O283" s="17" t="s">
        <v>5055</v>
      </c>
    </row>
    <row r="284" spans="1:15" x14ac:dyDescent="0.2">
      <c r="A284" s="12">
        <v>1283</v>
      </c>
      <c r="B284" s="36" t="s">
        <v>8993</v>
      </c>
      <c r="C284" s="36" t="s">
        <v>8994</v>
      </c>
      <c r="D284" s="14" t="s">
        <v>5017</v>
      </c>
      <c r="E284" s="37" t="s">
        <v>5033</v>
      </c>
      <c r="F284" s="38">
        <v>2</v>
      </c>
      <c r="G284" s="26">
        <v>3.01</v>
      </c>
      <c r="H284" s="14" t="s">
        <v>5051</v>
      </c>
      <c r="I284" s="14"/>
      <c r="J284" s="15" t="s">
        <v>8995</v>
      </c>
      <c r="K284" s="15" t="s">
        <v>4625</v>
      </c>
      <c r="L284" s="17" t="s">
        <v>8996</v>
      </c>
      <c r="M284" s="17" t="s">
        <v>3631</v>
      </c>
      <c r="N284" s="17" t="s">
        <v>5380</v>
      </c>
      <c r="O284" s="17" t="s">
        <v>5055</v>
      </c>
    </row>
    <row r="285" spans="1:15" x14ac:dyDescent="0.2">
      <c r="A285" s="12">
        <v>1284</v>
      </c>
      <c r="B285" s="36" t="s">
        <v>8997</v>
      </c>
      <c r="C285" s="36" t="s">
        <v>8998</v>
      </c>
      <c r="D285" s="14" t="s">
        <v>5017</v>
      </c>
      <c r="E285" s="37" t="s">
        <v>5034</v>
      </c>
      <c r="F285" s="38">
        <v>3</v>
      </c>
      <c r="G285" s="26">
        <v>3.01</v>
      </c>
      <c r="H285" s="14" t="s">
        <v>5051</v>
      </c>
      <c r="I285" s="14"/>
      <c r="J285" s="15" t="s">
        <v>2629</v>
      </c>
      <c r="K285" s="15" t="s">
        <v>3122</v>
      </c>
      <c r="L285" s="17" t="s">
        <v>8999</v>
      </c>
      <c r="M285" s="17" t="s">
        <v>165</v>
      </c>
      <c r="N285" s="17" t="s">
        <v>9000</v>
      </c>
      <c r="O285" s="17" t="s">
        <v>5055</v>
      </c>
    </row>
    <row r="286" spans="1:15" x14ac:dyDescent="0.2">
      <c r="A286" s="12">
        <v>1285</v>
      </c>
      <c r="B286" s="36" t="s">
        <v>5906</v>
      </c>
      <c r="C286" s="36" t="s">
        <v>9001</v>
      </c>
      <c r="D286" s="14" t="s">
        <v>5017</v>
      </c>
      <c r="E286" s="37" t="s">
        <v>5034</v>
      </c>
      <c r="F286" s="38">
        <v>3</v>
      </c>
      <c r="G286" s="26">
        <v>3.01</v>
      </c>
      <c r="H286" s="14" t="s">
        <v>5051</v>
      </c>
      <c r="I286" s="14"/>
      <c r="J286" s="15" t="s">
        <v>4719</v>
      </c>
      <c r="K286" s="15" t="s">
        <v>4775</v>
      </c>
      <c r="L286" s="17" t="s">
        <v>5909</v>
      </c>
      <c r="M286" s="17" t="s">
        <v>3787</v>
      </c>
      <c r="N286" s="17" t="s">
        <v>9002</v>
      </c>
      <c r="O286" s="17" t="s">
        <v>5055</v>
      </c>
    </row>
    <row r="287" spans="1:15" x14ac:dyDescent="0.2">
      <c r="A287" s="12">
        <v>1286</v>
      </c>
      <c r="B287" s="36" t="s">
        <v>8593</v>
      </c>
      <c r="C287" s="36" t="s">
        <v>9003</v>
      </c>
      <c r="D287" s="14" t="s">
        <v>5017</v>
      </c>
      <c r="E287" s="37" t="s">
        <v>5034</v>
      </c>
      <c r="F287" s="38">
        <v>3</v>
      </c>
      <c r="G287" s="26">
        <v>3.01</v>
      </c>
      <c r="H287" s="14" t="s">
        <v>5051</v>
      </c>
      <c r="I287" s="14"/>
      <c r="J287" s="15" t="s">
        <v>8594</v>
      </c>
      <c r="K287" s="15" t="s">
        <v>9004</v>
      </c>
      <c r="L287" s="17" t="s">
        <v>8595</v>
      </c>
      <c r="M287" s="17" t="s">
        <v>9005</v>
      </c>
      <c r="N287" s="17" t="s">
        <v>6993</v>
      </c>
      <c r="O287" s="17" t="s">
        <v>5055</v>
      </c>
    </row>
    <row r="288" spans="1:15" x14ac:dyDescent="0.2">
      <c r="A288" s="12">
        <v>1287</v>
      </c>
      <c r="B288" s="36" t="s">
        <v>9006</v>
      </c>
      <c r="C288" s="36" t="s">
        <v>9007</v>
      </c>
      <c r="D288" s="14" t="s">
        <v>5017</v>
      </c>
      <c r="E288" s="37" t="s">
        <v>5034</v>
      </c>
      <c r="F288" s="38">
        <v>3</v>
      </c>
      <c r="G288" s="26">
        <v>3.01</v>
      </c>
      <c r="H288" s="14" t="s">
        <v>5051</v>
      </c>
      <c r="I288" s="14"/>
      <c r="J288" s="15" t="s">
        <v>2715</v>
      </c>
      <c r="K288" s="15" t="s">
        <v>9008</v>
      </c>
      <c r="L288" s="17" t="s">
        <v>9009</v>
      </c>
      <c r="M288" s="17" t="s">
        <v>9010</v>
      </c>
      <c r="N288" s="17" t="s">
        <v>7105</v>
      </c>
      <c r="O288" s="17" t="s">
        <v>5055</v>
      </c>
    </row>
    <row r="289" spans="1:15" x14ac:dyDescent="0.2">
      <c r="A289" s="12">
        <v>1288</v>
      </c>
      <c r="B289" s="36" t="s">
        <v>9011</v>
      </c>
      <c r="C289" s="36" t="s">
        <v>9012</v>
      </c>
      <c r="D289" s="14" t="s">
        <v>5017</v>
      </c>
      <c r="E289" s="37" t="s">
        <v>5034</v>
      </c>
      <c r="F289" s="38">
        <v>3</v>
      </c>
      <c r="G289" s="26">
        <v>3.01</v>
      </c>
      <c r="H289" s="14" t="s">
        <v>5051</v>
      </c>
      <c r="I289" s="14"/>
      <c r="J289" s="15" t="s">
        <v>9013</v>
      </c>
      <c r="K289" s="15" t="s">
        <v>4658</v>
      </c>
      <c r="L289" s="17" t="s">
        <v>9014</v>
      </c>
      <c r="M289" s="17" t="s">
        <v>3666</v>
      </c>
      <c r="N289" s="17" t="s">
        <v>9015</v>
      </c>
      <c r="O289" s="17" t="s">
        <v>5055</v>
      </c>
    </row>
    <row r="290" spans="1:15" x14ac:dyDescent="0.2">
      <c r="A290" s="12">
        <v>1289</v>
      </c>
      <c r="B290" s="36" t="s">
        <v>9016</v>
      </c>
      <c r="C290" s="36" t="s">
        <v>9017</v>
      </c>
      <c r="D290" s="14" t="s">
        <v>5017</v>
      </c>
      <c r="E290" s="37" t="s">
        <v>5034</v>
      </c>
      <c r="F290" s="38">
        <v>3</v>
      </c>
      <c r="G290" s="26">
        <v>3.01</v>
      </c>
      <c r="H290" s="14" t="s">
        <v>5051</v>
      </c>
      <c r="I290" s="14"/>
      <c r="J290" s="15" t="s">
        <v>9018</v>
      </c>
      <c r="K290" s="15" t="s">
        <v>8747</v>
      </c>
      <c r="L290" s="17" t="s">
        <v>9019</v>
      </c>
      <c r="M290" s="17" t="s">
        <v>8749</v>
      </c>
      <c r="N290" s="17" t="s">
        <v>9020</v>
      </c>
      <c r="O290" s="17" t="s">
        <v>5055</v>
      </c>
    </row>
    <row r="291" spans="1:15" x14ac:dyDescent="0.2">
      <c r="A291" s="12">
        <v>1290</v>
      </c>
      <c r="B291" s="36" t="s">
        <v>5097</v>
      </c>
      <c r="C291" s="36" t="s">
        <v>9021</v>
      </c>
      <c r="D291" s="14" t="s">
        <v>5017</v>
      </c>
      <c r="E291" s="37" t="s">
        <v>5037</v>
      </c>
      <c r="F291" s="38">
        <v>3</v>
      </c>
      <c r="G291" s="26">
        <v>3.01</v>
      </c>
      <c r="H291" s="14" t="s">
        <v>5051</v>
      </c>
      <c r="I291" s="14"/>
      <c r="J291" s="15" t="s">
        <v>3038</v>
      </c>
      <c r="K291" s="15" t="s">
        <v>4740</v>
      </c>
      <c r="L291" s="17" t="s">
        <v>5099</v>
      </c>
      <c r="M291" s="17" t="s">
        <v>3750</v>
      </c>
      <c r="N291" s="17" t="s">
        <v>8156</v>
      </c>
      <c r="O291" s="17" t="s">
        <v>5055</v>
      </c>
    </row>
    <row r="292" spans="1:15" x14ac:dyDescent="0.2">
      <c r="A292" s="12">
        <v>1291</v>
      </c>
      <c r="B292" s="36" t="s">
        <v>8489</v>
      </c>
      <c r="C292" s="36" t="s">
        <v>9022</v>
      </c>
      <c r="D292" s="14" t="s">
        <v>5017</v>
      </c>
      <c r="E292" s="37" t="s">
        <v>5037</v>
      </c>
      <c r="F292" s="38">
        <v>2</v>
      </c>
      <c r="G292" s="26">
        <v>3.01</v>
      </c>
      <c r="H292" s="14" t="s">
        <v>5051</v>
      </c>
      <c r="I292" s="14"/>
      <c r="J292" s="15" t="s">
        <v>8491</v>
      </c>
      <c r="K292" s="15" t="s">
        <v>4800</v>
      </c>
      <c r="L292" s="17" t="s">
        <v>8492</v>
      </c>
      <c r="M292" s="17" t="s">
        <v>3812</v>
      </c>
      <c r="N292" s="17" t="s">
        <v>5994</v>
      </c>
      <c r="O292" s="17" t="s">
        <v>5055</v>
      </c>
    </row>
    <row r="293" spans="1:15" x14ac:dyDescent="0.2">
      <c r="A293" s="12">
        <v>1292</v>
      </c>
      <c r="B293" s="13" t="s">
        <v>7034</v>
      </c>
      <c r="C293" s="13" t="s">
        <v>9023</v>
      </c>
      <c r="D293" s="14" t="s">
        <v>5017</v>
      </c>
      <c r="E293" s="32" t="s">
        <v>5037</v>
      </c>
      <c r="F293" s="38">
        <v>2</v>
      </c>
      <c r="G293" s="26">
        <v>3.01</v>
      </c>
      <c r="H293" s="14" t="s">
        <v>5051</v>
      </c>
      <c r="I293" s="14"/>
      <c r="J293" s="15" t="s">
        <v>2773</v>
      </c>
      <c r="K293" s="15" t="s">
        <v>4722</v>
      </c>
      <c r="L293" s="17" t="s">
        <v>254</v>
      </c>
      <c r="M293" s="17" t="s">
        <v>3753</v>
      </c>
      <c r="N293" s="17" t="s">
        <v>6696</v>
      </c>
      <c r="O293" s="17" t="s">
        <v>5055</v>
      </c>
    </row>
    <row r="294" spans="1:15" x14ac:dyDescent="0.2">
      <c r="A294" s="12">
        <v>1293</v>
      </c>
      <c r="B294" s="13" t="s">
        <v>9024</v>
      </c>
      <c r="C294" s="13" t="s">
        <v>9025</v>
      </c>
      <c r="D294" s="14" t="s">
        <v>5017</v>
      </c>
      <c r="E294" s="32" t="s">
        <v>5037</v>
      </c>
      <c r="F294" s="38">
        <v>2</v>
      </c>
      <c r="G294" s="26">
        <v>3.01</v>
      </c>
      <c r="H294" s="14" t="s">
        <v>5051</v>
      </c>
      <c r="I294" s="14"/>
      <c r="J294" s="15" t="s">
        <v>4938</v>
      </c>
      <c r="K294" s="15" t="s">
        <v>4726</v>
      </c>
      <c r="L294" s="17" t="s">
        <v>3950</v>
      </c>
      <c r="M294" s="17" t="s">
        <v>3736</v>
      </c>
      <c r="N294" s="17" t="s">
        <v>9026</v>
      </c>
      <c r="O294" s="17" t="s">
        <v>5055</v>
      </c>
    </row>
    <row r="295" spans="1:15" x14ac:dyDescent="0.2">
      <c r="A295" s="12">
        <v>1294</v>
      </c>
      <c r="B295" s="13" t="s">
        <v>9027</v>
      </c>
      <c r="C295" s="13" t="s">
        <v>9028</v>
      </c>
      <c r="D295" s="14" t="s">
        <v>5017</v>
      </c>
      <c r="E295" s="32" t="s">
        <v>5031</v>
      </c>
      <c r="F295" s="14">
        <v>3</v>
      </c>
      <c r="G295" s="26">
        <v>3.01</v>
      </c>
      <c r="H295" s="14" t="s">
        <v>5051</v>
      </c>
      <c r="I295" s="14"/>
      <c r="J295" s="15" t="s">
        <v>9029</v>
      </c>
      <c r="K295" s="15" t="s">
        <v>3603</v>
      </c>
      <c r="L295" s="17" t="s">
        <v>9030</v>
      </c>
      <c r="M295" s="17" t="s">
        <v>1242</v>
      </c>
      <c r="N295" s="17" t="s">
        <v>9031</v>
      </c>
      <c r="O295" s="17" t="s">
        <v>5055</v>
      </c>
    </row>
    <row r="296" spans="1:15" x14ac:dyDescent="0.2">
      <c r="A296" s="12">
        <v>1295</v>
      </c>
      <c r="B296" s="13" t="s">
        <v>9032</v>
      </c>
      <c r="C296" s="13" t="s">
        <v>9033</v>
      </c>
      <c r="D296" s="14" t="s">
        <v>5615</v>
      </c>
      <c r="E296" s="32" t="s">
        <v>5031</v>
      </c>
      <c r="F296" s="14">
        <v>3</v>
      </c>
      <c r="G296" s="26">
        <v>3.01</v>
      </c>
      <c r="H296" s="14" t="s">
        <v>5051</v>
      </c>
      <c r="I296" s="14"/>
      <c r="J296" s="15" t="s">
        <v>9034</v>
      </c>
      <c r="K296" s="15" t="s">
        <v>4613</v>
      </c>
      <c r="L296" s="17" t="s">
        <v>9035</v>
      </c>
      <c r="M296" s="17" t="s">
        <v>3619</v>
      </c>
      <c r="N296" s="17" t="s">
        <v>9036</v>
      </c>
      <c r="O296" s="17" t="s">
        <v>5055</v>
      </c>
    </row>
    <row r="297" spans="1:15" x14ac:dyDescent="0.2">
      <c r="A297" s="12">
        <v>1296</v>
      </c>
      <c r="B297" s="13" t="s">
        <v>9037</v>
      </c>
      <c r="C297" s="13" t="s">
        <v>9038</v>
      </c>
      <c r="D297" s="14" t="s">
        <v>5017</v>
      </c>
      <c r="E297" s="32" t="s">
        <v>5031</v>
      </c>
      <c r="F297" s="14">
        <v>3</v>
      </c>
      <c r="G297" s="26">
        <v>3.01</v>
      </c>
      <c r="H297" s="14" t="s">
        <v>5051</v>
      </c>
      <c r="I297" s="14"/>
      <c r="J297" s="15" t="s">
        <v>9039</v>
      </c>
      <c r="K297" s="15" t="s">
        <v>8761</v>
      </c>
      <c r="L297" s="17" t="s">
        <v>9040</v>
      </c>
      <c r="M297" s="17" t="s">
        <v>8763</v>
      </c>
      <c r="N297" s="17" t="s">
        <v>5054</v>
      </c>
      <c r="O297" s="17" t="s">
        <v>5055</v>
      </c>
    </row>
    <row r="298" spans="1:15" x14ac:dyDescent="0.2">
      <c r="A298" s="12">
        <v>1297</v>
      </c>
      <c r="B298" s="13" t="s">
        <v>9041</v>
      </c>
      <c r="C298" s="13" t="s">
        <v>9042</v>
      </c>
      <c r="D298" s="14" t="s">
        <v>5615</v>
      </c>
      <c r="E298" s="32" t="s">
        <v>5031</v>
      </c>
      <c r="F298" s="14">
        <v>3</v>
      </c>
      <c r="G298" s="26">
        <v>3.01</v>
      </c>
      <c r="H298" s="14" t="s">
        <v>5051</v>
      </c>
      <c r="I298" s="14"/>
      <c r="J298" s="15" t="s">
        <v>6786</v>
      </c>
      <c r="K298" s="15" t="s">
        <v>3174</v>
      </c>
      <c r="L298" s="17" t="s">
        <v>7427</v>
      </c>
      <c r="M298" s="17" t="s">
        <v>272</v>
      </c>
      <c r="N298" s="17" t="s">
        <v>8614</v>
      </c>
      <c r="O298" s="17" t="s">
        <v>5055</v>
      </c>
    </row>
    <row r="299" spans="1:15" x14ac:dyDescent="0.2">
      <c r="A299" s="12">
        <v>1298</v>
      </c>
      <c r="B299" s="13" t="s">
        <v>9043</v>
      </c>
      <c r="C299" s="13" t="s">
        <v>9044</v>
      </c>
      <c r="D299" s="14" t="s">
        <v>5615</v>
      </c>
      <c r="E299" s="32" t="s">
        <v>5031</v>
      </c>
      <c r="F299" s="14">
        <v>3</v>
      </c>
      <c r="G299" s="26">
        <v>3.01</v>
      </c>
      <c r="H299" s="14" t="s">
        <v>5051</v>
      </c>
      <c r="I299" s="14"/>
      <c r="J299" s="15" t="s">
        <v>9045</v>
      </c>
      <c r="K299" s="15" t="s">
        <v>9046</v>
      </c>
      <c r="L299" s="17" t="s">
        <v>9047</v>
      </c>
      <c r="M299" s="17" t="s">
        <v>9048</v>
      </c>
      <c r="N299" s="17" t="s">
        <v>9000</v>
      </c>
      <c r="O299" s="17" t="s">
        <v>5055</v>
      </c>
    </row>
    <row r="300" spans="1:15" x14ac:dyDescent="0.2">
      <c r="A300" s="12">
        <v>1299</v>
      </c>
      <c r="B300" s="13" t="s">
        <v>9049</v>
      </c>
      <c r="C300" s="13" t="s">
        <v>9050</v>
      </c>
      <c r="D300" s="14" t="s">
        <v>5615</v>
      </c>
      <c r="E300" s="32" t="s">
        <v>5031</v>
      </c>
      <c r="F300" s="14">
        <v>3</v>
      </c>
      <c r="G300" s="26">
        <v>3.01</v>
      </c>
      <c r="H300" s="14" t="s">
        <v>5051</v>
      </c>
      <c r="I300" s="14"/>
      <c r="J300" s="15" t="s">
        <v>4669</v>
      </c>
      <c r="K300" s="15" t="s">
        <v>4622</v>
      </c>
      <c r="L300" s="17" t="s">
        <v>3678</v>
      </c>
      <c r="M300" s="17" t="s">
        <v>3628</v>
      </c>
      <c r="N300" s="17" t="s">
        <v>5622</v>
      </c>
      <c r="O300" s="17" t="s">
        <v>5055</v>
      </c>
    </row>
    <row r="301" spans="1:15" x14ac:dyDescent="0.2">
      <c r="A301" s="12">
        <v>1300</v>
      </c>
      <c r="B301" s="13" t="s">
        <v>9049</v>
      </c>
      <c r="C301" s="13" t="s">
        <v>9051</v>
      </c>
      <c r="D301" s="14" t="s">
        <v>5615</v>
      </c>
      <c r="E301" s="32" t="s">
        <v>5031</v>
      </c>
      <c r="F301" s="14">
        <v>3</v>
      </c>
      <c r="G301" s="26">
        <v>3.01</v>
      </c>
      <c r="H301" s="14" t="s">
        <v>5051</v>
      </c>
      <c r="I301" s="14"/>
      <c r="J301" s="15" t="s">
        <v>4669</v>
      </c>
      <c r="K301" s="15" t="s">
        <v>4632</v>
      </c>
      <c r="L301" s="17" t="s">
        <v>3678</v>
      </c>
      <c r="M301" s="17" t="s">
        <v>3638</v>
      </c>
      <c r="N301" s="17" t="s">
        <v>5622</v>
      </c>
      <c r="O301" s="17" t="s">
        <v>5055</v>
      </c>
    </row>
    <row r="302" spans="1:15" x14ac:dyDescent="0.2">
      <c r="A302" s="12">
        <v>1301</v>
      </c>
      <c r="B302" s="13" t="s">
        <v>8837</v>
      </c>
      <c r="C302" s="13" t="s">
        <v>9052</v>
      </c>
      <c r="D302" s="14" t="s">
        <v>5017</v>
      </c>
      <c r="E302" s="32" t="s">
        <v>5031</v>
      </c>
      <c r="F302" s="14">
        <v>3</v>
      </c>
      <c r="G302" s="26">
        <v>3.01</v>
      </c>
      <c r="H302" s="14" t="s">
        <v>5051</v>
      </c>
      <c r="I302" s="14"/>
      <c r="J302" s="15" t="s">
        <v>4956</v>
      </c>
      <c r="K302" s="15" t="s">
        <v>9053</v>
      </c>
      <c r="L302" s="17" t="s">
        <v>3968</v>
      </c>
      <c r="M302" s="17" t="s">
        <v>9054</v>
      </c>
      <c r="N302" s="17" t="s">
        <v>9055</v>
      </c>
      <c r="O302" s="17" t="s">
        <v>5055</v>
      </c>
    </row>
    <row r="303" spans="1:15" x14ac:dyDescent="0.2">
      <c r="A303" s="12">
        <v>1302</v>
      </c>
      <c r="B303" s="22" t="s">
        <v>9056</v>
      </c>
      <c r="C303" s="22" t="s">
        <v>9057</v>
      </c>
      <c r="D303" s="14" t="s">
        <v>5615</v>
      </c>
      <c r="E303" s="34" t="s">
        <v>5031</v>
      </c>
      <c r="F303" s="23">
        <v>3</v>
      </c>
      <c r="G303" s="26">
        <v>3.01</v>
      </c>
      <c r="H303" s="14" t="s">
        <v>5051</v>
      </c>
      <c r="I303" s="23"/>
      <c r="J303" s="21" t="s">
        <v>9058</v>
      </c>
      <c r="K303" s="21" t="s">
        <v>4883</v>
      </c>
      <c r="L303" s="17" t="s">
        <v>9059</v>
      </c>
      <c r="M303" s="17" t="s">
        <v>3896</v>
      </c>
      <c r="N303" s="17" t="s">
        <v>8707</v>
      </c>
      <c r="O303" s="17" t="s">
        <v>5055</v>
      </c>
    </row>
    <row r="304" spans="1:15" x14ac:dyDescent="0.2">
      <c r="A304" s="12">
        <v>1303</v>
      </c>
      <c r="B304" s="13" t="s">
        <v>9060</v>
      </c>
      <c r="C304" s="13" t="s">
        <v>9061</v>
      </c>
      <c r="D304" s="14" t="s">
        <v>5615</v>
      </c>
      <c r="E304" s="32" t="s">
        <v>5031</v>
      </c>
      <c r="F304" s="14">
        <v>3</v>
      </c>
      <c r="G304" s="26">
        <v>3.01</v>
      </c>
      <c r="H304" s="14" t="s">
        <v>5051</v>
      </c>
      <c r="I304" s="14"/>
      <c r="J304" s="15" t="s">
        <v>9062</v>
      </c>
      <c r="K304" s="15" t="s">
        <v>9063</v>
      </c>
      <c r="L304" s="17" t="s">
        <v>9064</v>
      </c>
      <c r="M304" s="17" t="s">
        <v>9065</v>
      </c>
      <c r="N304" s="17" t="s">
        <v>6617</v>
      </c>
      <c r="O304" s="17" t="s">
        <v>5055</v>
      </c>
    </row>
    <row r="305" spans="1:15" x14ac:dyDescent="0.2">
      <c r="A305" s="12">
        <v>1304</v>
      </c>
      <c r="B305" s="22" t="s">
        <v>9066</v>
      </c>
      <c r="C305" s="22" t="s">
        <v>9067</v>
      </c>
      <c r="D305" s="14" t="s">
        <v>5017</v>
      </c>
      <c r="E305" s="34" t="s">
        <v>5031</v>
      </c>
      <c r="F305" s="23">
        <v>2</v>
      </c>
      <c r="G305" s="26">
        <v>3.01</v>
      </c>
      <c r="H305" s="14" t="s">
        <v>5051</v>
      </c>
      <c r="I305" s="23"/>
      <c r="J305" s="21" t="s">
        <v>2844</v>
      </c>
      <c r="K305" s="21" t="s">
        <v>4721</v>
      </c>
      <c r="L305" s="17" t="s">
        <v>169</v>
      </c>
      <c r="M305" s="17" t="s">
        <v>3731</v>
      </c>
      <c r="N305" s="17" t="s">
        <v>9068</v>
      </c>
      <c r="O305" s="17" t="s">
        <v>5055</v>
      </c>
    </row>
    <row r="306" spans="1:15" x14ac:dyDescent="0.2">
      <c r="A306" s="12">
        <v>1305</v>
      </c>
      <c r="B306" s="22" t="s">
        <v>6645</v>
      </c>
      <c r="C306" s="22" t="s">
        <v>9069</v>
      </c>
      <c r="D306" s="14" t="s">
        <v>5017</v>
      </c>
      <c r="E306" s="34" t="s">
        <v>5031</v>
      </c>
      <c r="F306" s="23">
        <v>2</v>
      </c>
      <c r="G306" s="26">
        <v>3.01</v>
      </c>
      <c r="H306" s="14" t="s">
        <v>5051</v>
      </c>
      <c r="I306" s="23"/>
      <c r="J306" s="21" t="s">
        <v>3035</v>
      </c>
      <c r="K306" s="21" t="s">
        <v>8190</v>
      </c>
      <c r="L306" s="17" t="s">
        <v>106</v>
      </c>
      <c r="M306" s="17" t="s">
        <v>8191</v>
      </c>
      <c r="N306" s="17" t="s">
        <v>7195</v>
      </c>
      <c r="O306" s="17" t="s">
        <v>5055</v>
      </c>
    </row>
    <row r="307" spans="1:15" x14ac:dyDescent="0.2">
      <c r="A307" s="12">
        <v>1306</v>
      </c>
      <c r="B307" s="13" t="s">
        <v>9070</v>
      </c>
      <c r="C307" s="13" t="s">
        <v>9071</v>
      </c>
      <c r="D307" s="14" t="s">
        <v>5017</v>
      </c>
      <c r="E307" s="32" t="s">
        <v>5031</v>
      </c>
      <c r="F307" s="14">
        <v>2</v>
      </c>
      <c r="G307" s="26">
        <v>3.01</v>
      </c>
      <c r="H307" s="14" t="s">
        <v>5051</v>
      </c>
      <c r="I307" s="14"/>
      <c r="J307" s="15" t="s">
        <v>9072</v>
      </c>
      <c r="K307" s="15" t="s">
        <v>4672</v>
      </c>
      <c r="L307" s="17" t="s">
        <v>9073</v>
      </c>
      <c r="M307" s="17" t="s">
        <v>3681</v>
      </c>
      <c r="N307" s="17" t="s">
        <v>6063</v>
      </c>
      <c r="O307" s="17" t="s">
        <v>5055</v>
      </c>
    </row>
    <row r="308" spans="1:15" x14ac:dyDescent="0.2">
      <c r="A308" s="12">
        <v>1307</v>
      </c>
      <c r="B308" s="13" t="s">
        <v>5989</v>
      </c>
      <c r="C308" s="13" t="s">
        <v>9074</v>
      </c>
      <c r="D308" s="14" t="s">
        <v>5017</v>
      </c>
      <c r="E308" s="32" t="s">
        <v>5031</v>
      </c>
      <c r="F308" s="14">
        <v>2</v>
      </c>
      <c r="G308" s="26">
        <v>3.01</v>
      </c>
      <c r="H308" s="14" t="s">
        <v>5051</v>
      </c>
      <c r="I308" s="14"/>
      <c r="J308" s="15" t="s">
        <v>2673</v>
      </c>
      <c r="K308" s="15" t="s">
        <v>4726</v>
      </c>
      <c r="L308" s="17" t="s">
        <v>5992</v>
      </c>
      <c r="M308" s="17" t="s">
        <v>3736</v>
      </c>
      <c r="N308" s="17" t="s">
        <v>6927</v>
      </c>
      <c r="O308" s="17" t="s">
        <v>5055</v>
      </c>
    </row>
    <row r="309" spans="1:15" x14ac:dyDescent="0.2">
      <c r="A309" s="12">
        <v>1308</v>
      </c>
      <c r="B309" s="13" t="s">
        <v>9075</v>
      </c>
      <c r="C309" s="13" t="s">
        <v>9076</v>
      </c>
      <c r="D309" s="14" t="s">
        <v>5017</v>
      </c>
      <c r="E309" s="32" t="s">
        <v>5031</v>
      </c>
      <c r="F309" s="14">
        <v>2</v>
      </c>
      <c r="G309" s="26">
        <v>3.01</v>
      </c>
      <c r="H309" s="14" t="s">
        <v>5051</v>
      </c>
      <c r="I309" s="14"/>
      <c r="J309" s="15" t="s">
        <v>3342</v>
      </c>
      <c r="K309" s="15" t="s">
        <v>3018</v>
      </c>
      <c r="L309" s="17" t="s">
        <v>373</v>
      </c>
      <c r="M309" s="17" t="s">
        <v>559</v>
      </c>
      <c r="N309" s="17" t="s">
        <v>9077</v>
      </c>
      <c r="O309" s="17" t="s">
        <v>5055</v>
      </c>
    </row>
    <row r="310" spans="1:15" x14ac:dyDescent="0.2">
      <c r="A310" s="12">
        <v>1309</v>
      </c>
      <c r="B310" s="13" t="s">
        <v>9078</v>
      </c>
      <c r="C310" s="13" t="s">
        <v>9079</v>
      </c>
      <c r="D310" s="14" t="s">
        <v>5017</v>
      </c>
      <c r="E310" s="32" t="s">
        <v>5031</v>
      </c>
      <c r="F310" s="14">
        <v>2</v>
      </c>
      <c r="G310" s="26">
        <v>3.01</v>
      </c>
      <c r="H310" s="14" t="s">
        <v>5051</v>
      </c>
      <c r="I310" s="14"/>
      <c r="J310" s="15" t="s">
        <v>3072</v>
      </c>
      <c r="K310" s="15" t="s">
        <v>9080</v>
      </c>
      <c r="L310" s="17" t="s">
        <v>894</v>
      </c>
      <c r="M310" s="17" t="s">
        <v>9081</v>
      </c>
      <c r="N310" s="17" t="s">
        <v>9082</v>
      </c>
      <c r="O310" s="17" t="s">
        <v>5055</v>
      </c>
    </row>
    <row r="311" spans="1:15" x14ac:dyDescent="0.2">
      <c r="A311" s="12">
        <v>1310</v>
      </c>
      <c r="B311" s="22" t="s">
        <v>6660</v>
      </c>
      <c r="C311" s="22" t="s">
        <v>9083</v>
      </c>
      <c r="D311" s="14" t="s">
        <v>5017</v>
      </c>
      <c r="E311" s="34" t="s">
        <v>5031</v>
      </c>
      <c r="F311" s="23">
        <v>2</v>
      </c>
      <c r="G311" s="26">
        <v>3.01</v>
      </c>
      <c r="H311" s="14" t="s">
        <v>5051</v>
      </c>
      <c r="I311" s="23"/>
      <c r="J311" s="21" t="s">
        <v>2669</v>
      </c>
      <c r="K311" s="21" t="s">
        <v>9084</v>
      </c>
      <c r="L311" s="17" t="s">
        <v>5155</v>
      </c>
      <c r="M311" s="17" t="s">
        <v>9085</v>
      </c>
      <c r="N311" s="17" t="s">
        <v>9086</v>
      </c>
      <c r="O311" s="17" t="s">
        <v>5055</v>
      </c>
    </row>
    <row r="312" spans="1:15" x14ac:dyDescent="0.2">
      <c r="A312" s="12">
        <v>1311</v>
      </c>
      <c r="B312" s="13" t="s">
        <v>6672</v>
      </c>
      <c r="C312" s="13" t="s">
        <v>9087</v>
      </c>
      <c r="D312" s="14" t="s">
        <v>5017</v>
      </c>
      <c r="E312" s="32" t="s">
        <v>5031</v>
      </c>
      <c r="F312" s="14">
        <v>2</v>
      </c>
      <c r="G312" s="14">
        <v>3.01</v>
      </c>
      <c r="H312" s="14" t="s">
        <v>5051</v>
      </c>
      <c r="I312" s="14"/>
      <c r="J312" s="15" t="s">
        <v>3130</v>
      </c>
      <c r="K312" s="15" t="s">
        <v>4797</v>
      </c>
      <c r="L312" s="17" t="s">
        <v>147</v>
      </c>
      <c r="M312" s="17" t="s">
        <v>3809</v>
      </c>
      <c r="N312" s="17" t="s">
        <v>5380</v>
      </c>
      <c r="O312" s="17" t="s">
        <v>5055</v>
      </c>
    </row>
    <row r="313" spans="1:15" x14ac:dyDescent="0.2">
      <c r="A313" s="12">
        <v>1312</v>
      </c>
      <c r="B313" s="22" t="s">
        <v>9088</v>
      </c>
      <c r="C313" s="22" t="s">
        <v>9089</v>
      </c>
      <c r="D313" s="14" t="s">
        <v>5017</v>
      </c>
      <c r="E313" s="34" t="s">
        <v>5031</v>
      </c>
      <c r="F313" s="23">
        <v>2</v>
      </c>
      <c r="G313" s="14">
        <v>3.01</v>
      </c>
      <c r="H313" s="14" t="s">
        <v>5051</v>
      </c>
      <c r="I313" s="23"/>
      <c r="J313" s="21" t="s">
        <v>9090</v>
      </c>
      <c r="K313" s="21" t="s">
        <v>9091</v>
      </c>
      <c r="L313" s="17" t="s">
        <v>9092</v>
      </c>
      <c r="M313" s="17" t="s">
        <v>9093</v>
      </c>
      <c r="N313" s="17" t="s">
        <v>9094</v>
      </c>
      <c r="O313" s="17" t="s">
        <v>5055</v>
      </c>
    </row>
    <row r="314" spans="1:15" x14ac:dyDescent="0.2">
      <c r="A314" s="12">
        <v>1313</v>
      </c>
      <c r="B314" s="22" t="s">
        <v>5582</v>
      </c>
      <c r="C314" s="22" t="s">
        <v>9095</v>
      </c>
      <c r="D314" s="14" t="s">
        <v>5017</v>
      </c>
      <c r="E314" s="34" t="s">
        <v>5041</v>
      </c>
      <c r="F314" s="23">
        <v>3</v>
      </c>
      <c r="G314" s="14">
        <v>3.01</v>
      </c>
      <c r="H314" s="23" t="s">
        <v>5051</v>
      </c>
      <c r="I314" s="23"/>
      <c r="J314" s="21" t="s">
        <v>2661</v>
      </c>
      <c r="K314" s="21" t="s">
        <v>2926</v>
      </c>
      <c r="L314" s="17" t="s">
        <v>5361</v>
      </c>
      <c r="M314" s="17" t="s">
        <v>825</v>
      </c>
      <c r="N314" s="17" t="s">
        <v>5859</v>
      </c>
      <c r="O314" s="17" t="s">
        <v>5055</v>
      </c>
    </row>
    <row r="315" spans="1:15" x14ac:dyDescent="0.2">
      <c r="A315" s="12">
        <v>1314</v>
      </c>
      <c r="B315" s="13" t="s">
        <v>9096</v>
      </c>
      <c r="C315" s="13" t="s">
        <v>9097</v>
      </c>
      <c r="D315" s="14" t="s">
        <v>5017</v>
      </c>
      <c r="E315" s="32" t="s">
        <v>5041</v>
      </c>
      <c r="F315" s="14">
        <v>3</v>
      </c>
      <c r="G315" s="14">
        <v>3.01</v>
      </c>
      <c r="H315" s="14" t="s">
        <v>5325</v>
      </c>
      <c r="I315" s="14"/>
      <c r="J315" s="15" t="s">
        <v>9098</v>
      </c>
      <c r="K315" s="15" t="s">
        <v>2852</v>
      </c>
      <c r="L315" s="17" t="s">
        <v>9099</v>
      </c>
      <c r="M315" s="17" t="s">
        <v>205</v>
      </c>
      <c r="N315" s="17" t="s">
        <v>6607</v>
      </c>
      <c r="O315" s="17" t="s">
        <v>5055</v>
      </c>
    </row>
    <row r="316" spans="1:15" x14ac:dyDescent="0.2">
      <c r="A316" s="12">
        <v>1315</v>
      </c>
      <c r="B316" s="13" t="s">
        <v>5097</v>
      </c>
      <c r="C316" s="13" t="s">
        <v>9100</v>
      </c>
      <c r="D316" s="14" t="s">
        <v>5017</v>
      </c>
      <c r="E316" s="32" t="s">
        <v>5041</v>
      </c>
      <c r="F316" s="14">
        <v>3</v>
      </c>
      <c r="G316" s="14">
        <v>3.01</v>
      </c>
      <c r="H316" s="14" t="s">
        <v>5325</v>
      </c>
      <c r="I316" s="14"/>
      <c r="J316" s="15" t="s">
        <v>3038</v>
      </c>
      <c r="K316" s="15" t="s">
        <v>9101</v>
      </c>
      <c r="L316" s="17" t="s">
        <v>5099</v>
      </c>
      <c r="M316" s="17" t="s">
        <v>9102</v>
      </c>
      <c r="N316" s="17" t="s">
        <v>9103</v>
      </c>
      <c r="O316" s="17" t="s">
        <v>5055</v>
      </c>
    </row>
    <row r="317" spans="1:15" x14ac:dyDescent="0.2">
      <c r="A317" s="12">
        <v>1316</v>
      </c>
      <c r="B317" s="13" t="s">
        <v>9104</v>
      </c>
      <c r="C317" s="13" t="s">
        <v>9105</v>
      </c>
      <c r="D317" s="14" t="s">
        <v>5017</v>
      </c>
      <c r="E317" s="32" t="s">
        <v>5041</v>
      </c>
      <c r="F317" s="14">
        <v>3</v>
      </c>
      <c r="G317" s="14">
        <v>3.01</v>
      </c>
      <c r="H317" s="23" t="s">
        <v>5325</v>
      </c>
      <c r="I317" s="14"/>
      <c r="J317" s="15" t="s">
        <v>3442</v>
      </c>
      <c r="K317" s="15" t="s">
        <v>9106</v>
      </c>
      <c r="L317" s="17" t="s">
        <v>164</v>
      </c>
      <c r="M317" s="17" t="s">
        <v>9107</v>
      </c>
      <c r="N317" s="17" t="s">
        <v>8448</v>
      </c>
      <c r="O317" s="17" t="s">
        <v>5055</v>
      </c>
    </row>
    <row r="318" spans="1:15" x14ac:dyDescent="0.2">
      <c r="A318" s="12">
        <v>1317</v>
      </c>
      <c r="B318" s="13" t="s">
        <v>5153</v>
      </c>
      <c r="C318" s="13" t="s">
        <v>9108</v>
      </c>
      <c r="D318" s="14" t="s">
        <v>5017</v>
      </c>
      <c r="E318" s="32" t="s">
        <v>5041</v>
      </c>
      <c r="F318" s="14">
        <v>3</v>
      </c>
      <c r="G318" s="14">
        <v>3.01</v>
      </c>
      <c r="H318" s="14" t="s">
        <v>5325</v>
      </c>
      <c r="I318" s="14"/>
      <c r="J318" s="15" t="s">
        <v>2669</v>
      </c>
      <c r="K318" s="15" t="s">
        <v>4712</v>
      </c>
      <c r="L318" s="17" t="s">
        <v>5155</v>
      </c>
      <c r="M318" s="17" t="s">
        <v>3722</v>
      </c>
      <c r="N318" s="17" t="s">
        <v>5886</v>
      </c>
      <c r="O318" s="17" t="s">
        <v>5055</v>
      </c>
    </row>
    <row r="319" spans="1:15" x14ac:dyDescent="0.2">
      <c r="A319" s="12">
        <v>1318</v>
      </c>
      <c r="B319" s="13" t="s">
        <v>5101</v>
      </c>
      <c r="C319" s="13" t="s">
        <v>8984</v>
      </c>
      <c r="D319" s="14" t="s">
        <v>5017</v>
      </c>
      <c r="E319" s="32" t="s">
        <v>5041</v>
      </c>
      <c r="F319" s="14">
        <v>3</v>
      </c>
      <c r="G319" s="14">
        <v>3.01</v>
      </c>
      <c r="H319" s="14" t="s">
        <v>5325</v>
      </c>
      <c r="I319" s="14"/>
      <c r="J319" s="15" t="s">
        <v>3130</v>
      </c>
      <c r="K319" s="15" t="s">
        <v>4800</v>
      </c>
      <c r="L319" s="17" t="s">
        <v>147</v>
      </c>
      <c r="M319" s="17" t="s">
        <v>3812</v>
      </c>
      <c r="N319" s="17" t="s">
        <v>8263</v>
      </c>
      <c r="O319" s="17" t="s">
        <v>5055</v>
      </c>
    </row>
    <row r="320" spans="1:15" x14ac:dyDescent="0.2">
      <c r="A320" s="12">
        <v>1319</v>
      </c>
      <c r="B320" s="13" t="s">
        <v>9109</v>
      </c>
      <c r="C320" s="13" t="s">
        <v>4512</v>
      </c>
      <c r="D320" s="14" t="s">
        <v>5017</v>
      </c>
      <c r="E320" s="32" t="s">
        <v>5041</v>
      </c>
      <c r="F320" s="14">
        <v>3</v>
      </c>
      <c r="G320" s="14">
        <v>3.01</v>
      </c>
      <c r="H320" s="14" t="s">
        <v>5325</v>
      </c>
      <c r="I320" s="14"/>
      <c r="J320" s="15" t="s">
        <v>3402</v>
      </c>
      <c r="K320" s="15" t="s">
        <v>4740</v>
      </c>
      <c r="L320" s="17" t="s">
        <v>191</v>
      </c>
      <c r="M320" s="17" t="s">
        <v>3750</v>
      </c>
      <c r="N320" s="17" t="s">
        <v>6227</v>
      </c>
      <c r="O320" s="17" t="s">
        <v>5055</v>
      </c>
    </row>
    <row r="321" spans="1:15" x14ac:dyDescent="0.2">
      <c r="A321" s="12">
        <v>1320</v>
      </c>
      <c r="B321" s="13" t="s">
        <v>8638</v>
      </c>
      <c r="C321" s="13" t="s">
        <v>9110</v>
      </c>
      <c r="D321" s="14" t="s">
        <v>5017</v>
      </c>
      <c r="E321" s="32" t="s">
        <v>5041</v>
      </c>
      <c r="F321" s="14">
        <v>3</v>
      </c>
      <c r="G321" s="14">
        <v>3.01</v>
      </c>
      <c r="H321" s="14" t="s">
        <v>5325</v>
      </c>
      <c r="I321" s="14"/>
      <c r="J321" s="15" t="s">
        <v>2725</v>
      </c>
      <c r="K321" s="15" t="s">
        <v>4698</v>
      </c>
      <c r="L321" s="17" t="s">
        <v>123</v>
      </c>
      <c r="M321" s="17" t="s">
        <v>3708</v>
      </c>
      <c r="N321" s="17" t="s">
        <v>8183</v>
      </c>
      <c r="O321" s="17" t="s">
        <v>5055</v>
      </c>
    </row>
    <row r="322" spans="1:15" x14ac:dyDescent="0.2">
      <c r="A322" s="12">
        <v>1321</v>
      </c>
      <c r="B322" s="13" t="s">
        <v>9111</v>
      </c>
      <c r="C322" s="13" t="s">
        <v>8919</v>
      </c>
      <c r="D322" s="14" t="s">
        <v>5017</v>
      </c>
      <c r="E322" s="32" t="s">
        <v>5041</v>
      </c>
      <c r="F322" s="14">
        <v>3</v>
      </c>
      <c r="G322" s="14">
        <v>3.01</v>
      </c>
      <c r="H322" s="14" t="s">
        <v>5325</v>
      </c>
      <c r="I322" s="14"/>
      <c r="J322" s="15" t="s">
        <v>3405</v>
      </c>
      <c r="K322" s="15" t="s">
        <v>4794</v>
      </c>
      <c r="L322" s="17" t="s">
        <v>124</v>
      </c>
      <c r="M322" s="17" t="s">
        <v>48</v>
      </c>
      <c r="N322" s="17" t="s">
        <v>9112</v>
      </c>
      <c r="O322" s="17" t="s">
        <v>5055</v>
      </c>
    </row>
    <row r="323" spans="1:15" x14ac:dyDescent="0.2">
      <c r="A323" s="12">
        <v>1322</v>
      </c>
      <c r="B323" s="13" t="s">
        <v>9113</v>
      </c>
      <c r="C323" s="13" t="s">
        <v>9114</v>
      </c>
      <c r="D323" s="14" t="s">
        <v>5017</v>
      </c>
      <c r="E323" s="32" t="s">
        <v>5041</v>
      </c>
      <c r="F323" s="14">
        <v>2</v>
      </c>
      <c r="G323" s="14">
        <v>3.01</v>
      </c>
      <c r="H323" s="14" t="s">
        <v>5051</v>
      </c>
      <c r="I323" s="14"/>
      <c r="J323" s="15" t="s">
        <v>2915</v>
      </c>
      <c r="K323" s="15" t="s">
        <v>3457</v>
      </c>
      <c r="L323" s="17" t="s">
        <v>9115</v>
      </c>
      <c r="M323" s="17" t="s">
        <v>222</v>
      </c>
      <c r="N323" s="17" t="s">
        <v>5543</v>
      </c>
      <c r="O323" s="17" t="s">
        <v>5055</v>
      </c>
    </row>
    <row r="324" spans="1:15" x14ac:dyDescent="0.2">
      <c r="A324" s="12">
        <v>1323</v>
      </c>
      <c r="B324" s="13" t="s">
        <v>5203</v>
      </c>
      <c r="C324" s="13" t="s">
        <v>9116</v>
      </c>
      <c r="D324" s="14" t="s">
        <v>5017</v>
      </c>
      <c r="E324" s="32" t="s">
        <v>5041</v>
      </c>
      <c r="F324" s="14">
        <v>2</v>
      </c>
      <c r="G324" s="14">
        <v>3.01</v>
      </c>
      <c r="H324" s="14" t="s">
        <v>5051</v>
      </c>
      <c r="I324" s="14"/>
      <c r="J324" s="15" t="s">
        <v>3379</v>
      </c>
      <c r="K324" s="15" t="s">
        <v>9117</v>
      </c>
      <c r="L324" s="17" t="s">
        <v>1083</v>
      </c>
      <c r="M324" s="17" t="s">
        <v>9118</v>
      </c>
      <c r="N324" s="17" t="s">
        <v>5134</v>
      </c>
      <c r="O324" s="17" t="s">
        <v>5055</v>
      </c>
    </row>
    <row r="325" spans="1:15" x14ac:dyDescent="0.2">
      <c r="A325" s="12">
        <v>1324</v>
      </c>
      <c r="B325" s="13" t="s">
        <v>5203</v>
      </c>
      <c r="C325" s="13" t="s">
        <v>9119</v>
      </c>
      <c r="D325" s="14" t="s">
        <v>5017</v>
      </c>
      <c r="E325" s="32" t="s">
        <v>5041</v>
      </c>
      <c r="F325" s="14">
        <v>2</v>
      </c>
      <c r="G325" s="14">
        <v>3.01</v>
      </c>
      <c r="H325" s="14" t="s">
        <v>5051</v>
      </c>
      <c r="I325" s="14"/>
      <c r="J325" s="15" t="s">
        <v>3379</v>
      </c>
      <c r="K325" s="15" t="s">
        <v>9120</v>
      </c>
      <c r="L325" s="17" t="s">
        <v>1083</v>
      </c>
      <c r="M325" s="17" t="s">
        <v>9121</v>
      </c>
      <c r="N325" s="17" t="s">
        <v>5103</v>
      </c>
      <c r="O325" s="17" t="s">
        <v>5055</v>
      </c>
    </row>
    <row r="326" spans="1:15" x14ac:dyDescent="0.2">
      <c r="A326" s="12">
        <v>1325</v>
      </c>
      <c r="B326" s="13" t="s">
        <v>6311</v>
      </c>
      <c r="C326" s="13" t="s">
        <v>9122</v>
      </c>
      <c r="D326" s="14" t="s">
        <v>5017</v>
      </c>
      <c r="E326" s="32" t="s">
        <v>5041</v>
      </c>
      <c r="F326" s="14">
        <v>2</v>
      </c>
      <c r="G326" s="14">
        <v>3.01</v>
      </c>
      <c r="H326" s="14" t="s">
        <v>5051</v>
      </c>
      <c r="I326" s="14"/>
      <c r="J326" s="15" t="s">
        <v>2671</v>
      </c>
      <c r="K326" s="15" t="s">
        <v>3417</v>
      </c>
      <c r="L326" s="17" t="s">
        <v>468</v>
      </c>
      <c r="M326" s="17" t="s">
        <v>9123</v>
      </c>
      <c r="N326" s="17" t="s">
        <v>6073</v>
      </c>
      <c r="O326" s="17" t="s">
        <v>5055</v>
      </c>
    </row>
    <row r="327" spans="1:15" x14ac:dyDescent="0.2">
      <c r="A327" s="12">
        <v>1326</v>
      </c>
      <c r="B327" s="13" t="s">
        <v>6566</v>
      </c>
      <c r="C327" s="13" t="s">
        <v>9124</v>
      </c>
      <c r="D327" s="14" t="s">
        <v>5017</v>
      </c>
      <c r="E327" s="32" t="s">
        <v>5041</v>
      </c>
      <c r="F327" s="14">
        <v>2</v>
      </c>
      <c r="G327" s="14">
        <v>3.01</v>
      </c>
      <c r="H327" s="14" t="s">
        <v>5051</v>
      </c>
      <c r="I327" s="14"/>
      <c r="J327" s="15" t="s">
        <v>3006</v>
      </c>
      <c r="K327" s="15" t="s">
        <v>4639</v>
      </c>
      <c r="L327" s="17" t="s">
        <v>60</v>
      </c>
      <c r="M327" s="17" t="s">
        <v>3645</v>
      </c>
      <c r="N327" s="17" t="s">
        <v>5309</v>
      </c>
      <c r="O327" s="17" t="s">
        <v>5055</v>
      </c>
    </row>
    <row r="328" spans="1:15" x14ac:dyDescent="0.2">
      <c r="A328" s="12">
        <v>1327</v>
      </c>
      <c r="B328" s="13" t="s">
        <v>6120</v>
      </c>
      <c r="C328" s="13" t="s">
        <v>9125</v>
      </c>
      <c r="D328" s="14" t="s">
        <v>5017</v>
      </c>
      <c r="E328" s="32" t="s">
        <v>5041</v>
      </c>
      <c r="F328" s="14">
        <v>2</v>
      </c>
      <c r="G328" s="14">
        <v>3.01</v>
      </c>
      <c r="H328" s="14" t="s">
        <v>5051</v>
      </c>
      <c r="I328" s="14"/>
      <c r="J328" s="15" t="s">
        <v>2932</v>
      </c>
      <c r="K328" s="15" t="s">
        <v>9126</v>
      </c>
      <c r="L328" s="17" t="s">
        <v>5621</v>
      </c>
      <c r="M328" s="17" t="s">
        <v>9127</v>
      </c>
      <c r="N328" s="17" t="s">
        <v>6907</v>
      </c>
      <c r="O328" s="17" t="s">
        <v>5055</v>
      </c>
    </row>
    <row r="329" spans="1:15" x14ac:dyDescent="0.2">
      <c r="A329" s="12">
        <v>1328</v>
      </c>
      <c r="B329" s="13" t="s">
        <v>9128</v>
      </c>
      <c r="C329" s="13" t="s">
        <v>9129</v>
      </c>
      <c r="D329" s="14" t="s">
        <v>5017</v>
      </c>
      <c r="E329" s="32" t="s">
        <v>5041</v>
      </c>
      <c r="F329" s="14">
        <v>2</v>
      </c>
      <c r="G329" s="14">
        <v>3.01</v>
      </c>
      <c r="H329" s="14" t="s">
        <v>5051</v>
      </c>
      <c r="I329" s="14"/>
      <c r="J329" s="15" t="s">
        <v>9090</v>
      </c>
      <c r="K329" s="15" t="s">
        <v>4825</v>
      </c>
      <c r="L329" s="17" t="s">
        <v>9092</v>
      </c>
      <c r="M329" s="17" t="s">
        <v>3837</v>
      </c>
      <c r="N329" s="17" t="s">
        <v>6647</v>
      </c>
      <c r="O329" s="17" t="s">
        <v>5055</v>
      </c>
    </row>
    <row r="330" spans="1:15" x14ac:dyDescent="0.2">
      <c r="A330" s="12">
        <v>1329</v>
      </c>
      <c r="B330" s="13" t="s">
        <v>9130</v>
      </c>
      <c r="C330" s="13" t="s">
        <v>9131</v>
      </c>
      <c r="D330" s="14" t="s">
        <v>5017</v>
      </c>
      <c r="E330" s="32" t="s">
        <v>5041</v>
      </c>
      <c r="F330" s="14">
        <v>2</v>
      </c>
      <c r="G330" s="14">
        <v>3.01</v>
      </c>
      <c r="H330" s="14" t="s">
        <v>5051</v>
      </c>
      <c r="I330" s="14"/>
      <c r="J330" s="15" t="s">
        <v>9130</v>
      </c>
      <c r="K330" s="15" t="s">
        <v>9132</v>
      </c>
      <c r="L330" s="17" t="s">
        <v>9133</v>
      </c>
      <c r="M330" s="17" t="s">
        <v>9134</v>
      </c>
      <c r="N330" s="17" t="s">
        <v>9135</v>
      </c>
      <c r="O330" s="17" t="s">
        <v>5055</v>
      </c>
    </row>
    <row r="331" spans="1:15" x14ac:dyDescent="0.2">
      <c r="A331" s="12">
        <v>1330</v>
      </c>
      <c r="B331" s="13" t="s">
        <v>8224</v>
      </c>
      <c r="C331" s="13" t="s">
        <v>9136</v>
      </c>
      <c r="D331" s="14" t="s">
        <v>5017</v>
      </c>
      <c r="E331" s="32" t="s">
        <v>5041</v>
      </c>
      <c r="F331" s="14">
        <v>2</v>
      </c>
      <c r="G331" s="14">
        <v>3.01</v>
      </c>
      <c r="H331" s="14" t="s">
        <v>5051</v>
      </c>
      <c r="I331" s="14"/>
      <c r="J331" s="15" t="s">
        <v>3031</v>
      </c>
      <c r="K331" s="15" t="s">
        <v>9137</v>
      </c>
      <c r="L331" s="17" t="s">
        <v>252</v>
      </c>
      <c r="M331" s="17" t="s">
        <v>9138</v>
      </c>
      <c r="N331" s="17" t="s">
        <v>7100</v>
      </c>
      <c r="O331" s="17" t="s">
        <v>5055</v>
      </c>
    </row>
    <row r="332" spans="1:15" x14ac:dyDescent="0.2">
      <c r="A332" s="12">
        <v>1331</v>
      </c>
      <c r="B332" s="13" t="s">
        <v>9139</v>
      </c>
      <c r="C332" s="13" t="s">
        <v>9140</v>
      </c>
      <c r="D332" s="14" t="s">
        <v>9141</v>
      </c>
      <c r="E332" s="32" t="s">
        <v>5027</v>
      </c>
      <c r="F332" s="14">
        <v>3</v>
      </c>
      <c r="G332" s="14">
        <v>3.01</v>
      </c>
      <c r="H332" s="14" t="s">
        <v>9142</v>
      </c>
      <c r="I332" s="14"/>
      <c r="J332" s="15" t="s">
        <v>3038</v>
      </c>
      <c r="K332" s="15" t="s">
        <v>9143</v>
      </c>
      <c r="L332" s="17" t="s">
        <v>5099</v>
      </c>
      <c r="M332" s="17" t="s">
        <v>9144</v>
      </c>
      <c r="N332" s="17" t="s">
        <v>9145</v>
      </c>
      <c r="O332" s="17" t="s">
        <v>5055</v>
      </c>
    </row>
    <row r="333" spans="1:15" x14ac:dyDescent="0.2">
      <c r="A333" s="12">
        <v>1332</v>
      </c>
      <c r="B333" s="13" t="s">
        <v>9146</v>
      </c>
      <c r="C333" s="13" t="s">
        <v>9147</v>
      </c>
      <c r="D333" s="14" t="s">
        <v>9141</v>
      </c>
      <c r="E333" s="32" t="s">
        <v>5027</v>
      </c>
      <c r="F333" s="14">
        <v>3</v>
      </c>
      <c r="G333" s="14">
        <v>3.01</v>
      </c>
      <c r="H333" s="14" t="s">
        <v>9142</v>
      </c>
      <c r="I333" s="14"/>
      <c r="J333" s="15" t="s">
        <v>3159</v>
      </c>
      <c r="K333" s="15" t="s">
        <v>8426</v>
      </c>
      <c r="L333" s="17" t="s">
        <v>513</v>
      </c>
      <c r="M333" s="17" t="s">
        <v>8427</v>
      </c>
      <c r="N333" s="17" t="s">
        <v>5152</v>
      </c>
      <c r="O333" s="17" t="s">
        <v>5055</v>
      </c>
    </row>
    <row r="334" spans="1:15" x14ac:dyDescent="0.2">
      <c r="A334" s="12">
        <v>1333</v>
      </c>
      <c r="B334" s="13" t="s">
        <v>9148</v>
      </c>
      <c r="C334" s="13" t="s">
        <v>9149</v>
      </c>
      <c r="D334" s="14" t="s">
        <v>9141</v>
      </c>
      <c r="E334" s="32" t="s">
        <v>5027</v>
      </c>
      <c r="F334" s="14">
        <v>3</v>
      </c>
      <c r="G334" s="14">
        <v>3.01</v>
      </c>
      <c r="H334" s="14" t="s">
        <v>9142</v>
      </c>
      <c r="I334" s="14"/>
      <c r="J334" s="15" t="s">
        <v>4929</v>
      </c>
      <c r="K334" s="15" t="s">
        <v>2922</v>
      </c>
      <c r="L334" s="17" t="s">
        <v>5767</v>
      </c>
      <c r="M334" s="17" t="s">
        <v>233</v>
      </c>
      <c r="N334" s="17" t="s">
        <v>9150</v>
      </c>
      <c r="O334" s="17" t="s">
        <v>5055</v>
      </c>
    </row>
    <row r="335" spans="1:15" x14ac:dyDescent="0.2">
      <c r="A335" s="12">
        <v>1334</v>
      </c>
      <c r="B335" s="13" t="s">
        <v>9151</v>
      </c>
      <c r="C335" s="13" t="s">
        <v>9152</v>
      </c>
      <c r="D335" s="14" t="s">
        <v>9141</v>
      </c>
      <c r="E335" s="32" t="s">
        <v>5027</v>
      </c>
      <c r="F335" s="14">
        <v>3</v>
      </c>
      <c r="G335" s="14">
        <v>3.01</v>
      </c>
      <c r="H335" s="14" t="s">
        <v>9142</v>
      </c>
      <c r="I335" s="14"/>
      <c r="J335" s="15" t="s">
        <v>2700</v>
      </c>
      <c r="K335" s="15" t="s">
        <v>8925</v>
      </c>
      <c r="L335" s="17" t="s">
        <v>46</v>
      </c>
      <c r="M335" s="17" t="s">
        <v>8927</v>
      </c>
      <c r="N335" s="17" t="s">
        <v>9153</v>
      </c>
      <c r="O335" s="17" t="s">
        <v>5055</v>
      </c>
    </row>
    <row r="336" spans="1:15" x14ac:dyDescent="0.2">
      <c r="A336" s="12">
        <v>1335</v>
      </c>
      <c r="B336" s="13" t="s">
        <v>9154</v>
      </c>
      <c r="C336" s="13" t="s">
        <v>9155</v>
      </c>
      <c r="D336" s="14" t="s">
        <v>5017</v>
      </c>
      <c r="E336" s="32" t="s">
        <v>5027</v>
      </c>
      <c r="F336" s="14">
        <v>2</v>
      </c>
      <c r="G336" s="14">
        <v>3.01</v>
      </c>
      <c r="H336" s="14" t="s">
        <v>5325</v>
      </c>
      <c r="I336" s="14"/>
      <c r="J336" s="15" t="s">
        <v>9156</v>
      </c>
      <c r="K336" s="15" t="s">
        <v>4794</v>
      </c>
      <c r="L336" s="17" t="s">
        <v>9157</v>
      </c>
      <c r="M336" s="17" t="s">
        <v>48</v>
      </c>
      <c r="N336" s="17" t="s">
        <v>5112</v>
      </c>
      <c r="O336" s="17" t="s">
        <v>5055</v>
      </c>
    </row>
    <row r="337" spans="1:15" x14ac:dyDescent="0.2">
      <c r="A337" s="12">
        <v>1336</v>
      </c>
      <c r="B337" s="13" t="s">
        <v>6776</v>
      </c>
      <c r="C337" s="13" t="s">
        <v>9158</v>
      </c>
      <c r="D337" s="14" t="s">
        <v>5017</v>
      </c>
      <c r="E337" s="32" t="s">
        <v>5027</v>
      </c>
      <c r="F337" s="14">
        <v>2</v>
      </c>
      <c r="G337" s="14">
        <v>3.01</v>
      </c>
      <c r="H337" s="14" t="s">
        <v>5325</v>
      </c>
      <c r="I337" s="14"/>
      <c r="J337" s="15" t="s">
        <v>2856</v>
      </c>
      <c r="K337" s="15" t="s">
        <v>7185</v>
      </c>
      <c r="L337" s="17" t="s">
        <v>8203</v>
      </c>
      <c r="M337" s="17" t="s">
        <v>7186</v>
      </c>
      <c r="N337" s="17" t="s">
        <v>9159</v>
      </c>
      <c r="O337" s="17" t="s">
        <v>5055</v>
      </c>
    </row>
    <row r="338" spans="1:15" x14ac:dyDescent="0.2">
      <c r="A338" s="12">
        <v>1337</v>
      </c>
      <c r="B338" s="13" t="s">
        <v>9160</v>
      </c>
      <c r="C338" s="13" t="s">
        <v>9161</v>
      </c>
      <c r="D338" s="14" t="s">
        <v>5017</v>
      </c>
      <c r="E338" s="32" t="s">
        <v>5027</v>
      </c>
      <c r="F338" s="14">
        <v>2</v>
      </c>
      <c r="G338" s="14">
        <v>3.01</v>
      </c>
      <c r="H338" s="14" t="s">
        <v>5325</v>
      </c>
      <c r="I338" s="14"/>
      <c r="J338" s="15" t="s">
        <v>3214</v>
      </c>
      <c r="K338" s="15" t="s">
        <v>9162</v>
      </c>
      <c r="L338" s="17" t="s">
        <v>1057</v>
      </c>
      <c r="M338" s="17" t="s">
        <v>9163</v>
      </c>
      <c r="N338" s="17" t="s">
        <v>6059</v>
      </c>
      <c r="O338" s="17" t="s">
        <v>5055</v>
      </c>
    </row>
    <row r="339" spans="1:15" x14ac:dyDescent="0.2">
      <c r="A339" s="12">
        <v>1338</v>
      </c>
      <c r="B339" s="13" t="s">
        <v>9164</v>
      </c>
      <c r="C339" s="13" t="s">
        <v>9165</v>
      </c>
      <c r="D339" s="14" t="s">
        <v>5017</v>
      </c>
      <c r="E339" s="32" t="s">
        <v>5027</v>
      </c>
      <c r="F339" s="14">
        <v>2</v>
      </c>
      <c r="G339" s="14">
        <v>3.01</v>
      </c>
      <c r="H339" s="14" t="s">
        <v>5325</v>
      </c>
      <c r="I339" s="14"/>
      <c r="J339" s="15" t="s">
        <v>9166</v>
      </c>
      <c r="K339" s="15" t="s">
        <v>4649</v>
      </c>
      <c r="L339" s="17" t="s">
        <v>9167</v>
      </c>
      <c r="M339" s="17" t="s">
        <v>3656</v>
      </c>
      <c r="N339" s="17" t="s">
        <v>6704</v>
      </c>
      <c r="O339" s="17" t="s">
        <v>5055</v>
      </c>
    </row>
    <row r="340" spans="1:15" x14ac:dyDescent="0.2">
      <c r="A340" s="12">
        <v>1339</v>
      </c>
      <c r="B340" s="13" t="s">
        <v>8708</v>
      </c>
      <c r="C340" s="13" t="s">
        <v>8779</v>
      </c>
      <c r="D340" s="14" t="s">
        <v>5017</v>
      </c>
      <c r="E340" s="32" t="s">
        <v>5027</v>
      </c>
      <c r="F340" s="14">
        <v>2</v>
      </c>
      <c r="G340" s="14">
        <v>3.01</v>
      </c>
      <c r="H340" s="14" t="s">
        <v>5325</v>
      </c>
      <c r="I340" s="14"/>
      <c r="J340" s="15" t="s">
        <v>2700</v>
      </c>
      <c r="K340" s="15" t="s">
        <v>4722</v>
      </c>
      <c r="L340" s="17" t="s">
        <v>46</v>
      </c>
      <c r="M340" s="17" t="s">
        <v>3732</v>
      </c>
      <c r="N340" s="17" t="s">
        <v>9168</v>
      </c>
      <c r="O340" s="17" t="s">
        <v>5055</v>
      </c>
    </row>
    <row r="341" spans="1:15" x14ac:dyDescent="0.2">
      <c r="A341" s="12">
        <v>1340</v>
      </c>
      <c r="B341" s="13" t="s">
        <v>9169</v>
      </c>
      <c r="C341" s="13" t="s">
        <v>9170</v>
      </c>
      <c r="D341" s="14" t="s">
        <v>5615</v>
      </c>
      <c r="E341" s="32" t="s">
        <v>5032</v>
      </c>
      <c r="F341" s="14">
        <v>3</v>
      </c>
      <c r="G341" s="14">
        <v>3.01</v>
      </c>
      <c r="H341" s="14" t="s">
        <v>5051</v>
      </c>
      <c r="I341" s="14"/>
      <c r="J341" s="15" t="s">
        <v>3046</v>
      </c>
      <c r="K341" s="15" t="s">
        <v>9171</v>
      </c>
      <c r="L341" s="17" t="s">
        <v>83</v>
      </c>
      <c r="M341" s="17" t="s">
        <v>9172</v>
      </c>
      <c r="N341" s="17" t="s">
        <v>5274</v>
      </c>
      <c r="O341" s="17" t="s">
        <v>5055</v>
      </c>
    </row>
    <row r="342" spans="1:15" x14ac:dyDescent="0.2">
      <c r="A342" s="12">
        <v>1341</v>
      </c>
      <c r="B342" s="13" t="s">
        <v>9173</v>
      </c>
      <c r="C342" s="13" t="s">
        <v>4182</v>
      </c>
      <c r="D342" s="14" t="s">
        <v>5017</v>
      </c>
      <c r="E342" s="32" t="s">
        <v>5032</v>
      </c>
      <c r="F342" s="14">
        <v>3</v>
      </c>
      <c r="G342" s="14">
        <v>3.01</v>
      </c>
      <c r="H342" s="14" t="s">
        <v>5051</v>
      </c>
      <c r="I342" s="14"/>
      <c r="J342" s="15" t="s">
        <v>9174</v>
      </c>
      <c r="K342" s="15" t="s">
        <v>3143</v>
      </c>
      <c r="L342" s="17" t="s">
        <v>9175</v>
      </c>
      <c r="M342" s="17" t="s">
        <v>246</v>
      </c>
      <c r="N342" s="17" t="s">
        <v>9176</v>
      </c>
      <c r="O342" s="17" t="s">
        <v>5055</v>
      </c>
    </row>
    <row r="343" spans="1:15" x14ac:dyDescent="0.2">
      <c r="A343" s="12">
        <v>1342</v>
      </c>
      <c r="B343" s="29" t="s">
        <v>9177</v>
      </c>
      <c r="C343" s="29" t="s">
        <v>9178</v>
      </c>
      <c r="D343" s="14" t="s">
        <v>5017</v>
      </c>
      <c r="E343" s="39" t="s">
        <v>5032</v>
      </c>
      <c r="F343" s="23">
        <v>3</v>
      </c>
      <c r="G343" s="40">
        <v>3.01</v>
      </c>
      <c r="H343" s="20" t="s">
        <v>5051</v>
      </c>
      <c r="I343" s="20"/>
      <c r="J343" s="21" t="s">
        <v>6280</v>
      </c>
      <c r="K343" s="21" t="s">
        <v>4654</v>
      </c>
      <c r="L343" s="17" t="s">
        <v>6281</v>
      </c>
      <c r="M343" s="17" t="s">
        <v>3661</v>
      </c>
      <c r="N343" s="17" t="s">
        <v>5589</v>
      </c>
      <c r="O343" s="17" t="s">
        <v>5055</v>
      </c>
    </row>
    <row r="344" spans="1:15" x14ac:dyDescent="0.2">
      <c r="A344" s="12">
        <v>1343</v>
      </c>
      <c r="B344" s="29" t="s">
        <v>9179</v>
      </c>
      <c r="C344" s="29" t="s">
        <v>4179</v>
      </c>
      <c r="D344" s="14" t="s">
        <v>5017</v>
      </c>
      <c r="E344" s="39" t="s">
        <v>5032</v>
      </c>
      <c r="F344" s="23">
        <v>3</v>
      </c>
      <c r="G344" s="40">
        <v>3.01</v>
      </c>
      <c r="H344" s="20" t="s">
        <v>5051</v>
      </c>
      <c r="I344" s="20"/>
      <c r="J344" s="21" t="s">
        <v>9180</v>
      </c>
      <c r="K344" s="21" t="s">
        <v>4722</v>
      </c>
      <c r="L344" s="17" t="s">
        <v>9181</v>
      </c>
      <c r="M344" s="17" t="s">
        <v>3732</v>
      </c>
      <c r="N344" s="17" t="s">
        <v>5241</v>
      </c>
      <c r="O344" s="17" t="s">
        <v>5055</v>
      </c>
    </row>
    <row r="345" spans="1:15" x14ac:dyDescent="0.2">
      <c r="A345" s="12">
        <v>1344</v>
      </c>
      <c r="B345" s="29" t="s">
        <v>9182</v>
      </c>
      <c r="C345" s="29" t="s">
        <v>9183</v>
      </c>
      <c r="D345" s="14" t="s">
        <v>5017</v>
      </c>
      <c r="E345" s="39" t="s">
        <v>5032</v>
      </c>
      <c r="F345" s="23">
        <v>3</v>
      </c>
      <c r="G345" s="40">
        <v>3.01</v>
      </c>
      <c r="H345" s="20" t="s">
        <v>5051</v>
      </c>
      <c r="I345" s="20"/>
      <c r="J345" s="21" t="s">
        <v>2932</v>
      </c>
      <c r="K345" s="21" t="s">
        <v>9184</v>
      </c>
      <c r="L345" s="17" t="s">
        <v>522</v>
      </c>
      <c r="M345" s="17" t="s">
        <v>9185</v>
      </c>
      <c r="N345" s="17" t="s">
        <v>6144</v>
      </c>
      <c r="O345" s="17" t="s">
        <v>5055</v>
      </c>
    </row>
    <row r="346" spans="1:15" x14ac:dyDescent="0.2">
      <c r="A346" s="12">
        <v>1345</v>
      </c>
      <c r="B346" s="29" t="s">
        <v>9186</v>
      </c>
      <c r="C346" s="29" t="s">
        <v>9187</v>
      </c>
      <c r="D346" s="14" t="s">
        <v>5017</v>
      </c>
      <c r="E346" s="39" t="s">
        <v>5032</v>
      </c>
      <c r="F346" s="23">
        <v>3</v>
      </c>
      <c r="G346" s="40">
        <v>3.01</v>
      </c>
      <c r="H346" s="20" t="s">
        <v>5051</v>
      </c>
      <c r="I346" s="20"/>
      <c r="J346" s="21" t="s">
        <v>2811</v>
      </c>
      <c r="K346" s="21" t="s">
        <v>4625</v>
      </c>
      <c r="L346" s="17" t="s">
        <v>752</v>
      </c>
      <c r="M346" s="17" t="s">
        <v>3631</v>
      </c>
      <c r="N346" s="17" t="s">
        <v>7280</v>
      </c>
      <c r="O346" s="17" t="s">
        <v>5055</v>
      </c>
    </row>
    <row r="347" spans="1:15" x14ac:dyDescent="0.2">
      <c r="A347" s="12">
        <v>1346</v>
      </c>
      <c r="B347" s="29" t="s">
        <v>9188</v>
      </c>
      <c r="C347" s="29" t="s">
        <v>9189</v>
      </c>
      <c r="D347" s="14" t="s">
        <v>5017</v>
      </c>
      <c r="E347" s="39" t="s">
        <v>5032</v>
      </c>
      <c r="F347" s="23">
        <v>3</v>
      </c>
      <c r="G347" s="40">
        <v>3.01</v>
      </c>
      <c r="H347" s="20" t="s">
        <v>5051</v>
      </c>
      <c r="I347" s="20"/>
      <c r="J347" s="21" t="s">
        <v>9190</v>
      </c>
      <c r="K347" s="21" t="s">
        <v>4673</v>
      </c>
      <c r="L347" s="17" t="s">
        <v>9191</v>
      </c>
      <c r="M347" s="17" t="s">
        <v>3682</v>
      </c>
      <c r="N347" s="17" t="s">
        <v>9192</v>
      </c>
      <c r="O347" s="17" t="s">
        <v>5055</v>
      </c>
    </row>
    <row r="348" spans="1:15" x14ac:dyDescent="0.2">
      <c r="A348" s="12">
        <v>1347</v>
      </c>
      <c r="B348" s="29" t="s">
        <v>9193</v>
      </c>
      <c r="C348" s="29" t="s">
        <v>9194</v>
      </c>
      <c r="D348" s="14" t="s">
        <v>5017</v>
      </c>
      <c r="E348" s="39" t="s">
        <v>5032</v>
      </c>
      <c r="F348" s="23">
        <v>3</v>
      </c>
      <c r="G348" s="40">
        <v>3.01</v>
      </c>
      <c r="H348" s="20" t="s">
        <v>5051</v>
      </c>
      <c r="I348" s="20"/>
      <c r="J348" s="21" t="s">
        <v>9195</v>
      </c>
      <c r="K348" s="21" t="s">
        <v>8925</v>
      </c>
      <c r="L348" s="17" t="s">
        <v>9196</v>
      </c>
      <c r="M348" s="17" t="s">
        <v>8927</v>
      </c>
      <c r="N348" s="17" t="s">
        <v>8408</v>
      </c>
      <c r="O348" s="17" t="s">
        <v>5055</v>
      </c>
    </row>
    <row r="349" spans="1:15" x14ac:dyDescent="0.2">
      <c r="A349" s="12">
        <v>1348</v>
      </c>
      <c r="B349" s="29" t="s">
        <v>9197</v>
      </c>
      <c r="C349" s="29" t="s">
        <v>9198</v>
      </c>
      <c r="D349" s="14" t="s">
        <v>5017</v>
      </c>
      <c r="E349" s="39" t="s">
        <v>5032</v>
      </c>
      <c r="F349" s="23">
        <v>2</v>
      </c>
      <c r="G349" s="40">
        <v>3.01</v>
      </c>
      <c r="H349" s="20" t="s">
        <v>5051</v>
      </c>
      <c r="I349" s="20"/>
      <c r="J349" s="21" t="s">
        <v>9199</v>
      </c>
      <c r="K349" s="21" t="s">
        <v>4771</v>
      </c>
      <c r="L349" s="17" t="s">
        <v>9200</v>
      </c>
      <c r="M349" s="17" t="s">
        <v>3783</v>
      </c>
      <c r="N349" s="17" t="s">
        <v>5127</v>
      </c>
      <c r="O349" s="17" t="s">
        <v>5055</v>
      </c>
    </row>
    <row r="350" spans="1:15" x14ac:dyDescent="0.2">
      <c r="A350" s="12">
        <v>1349</v>
      </c>
      <c r="B350" s="29" t="s">
        <v>7528</v>
      </c>
      <c r="C350" s="29" t="s">
        <v>9201</v>
      </c>
      <c r="D350" s="14" t="s">
        <v>5017</v>
      </c>
      <c r="E350" s="39" t="s">
        <v>5032</v>
      </c>
      <c r="F350" s="23">
        <v>2</v>
      </c>
      <c r="G350" s="40">
        <v>3.01</v>
      </c>
      <c r="H350" s="20" t="s">
        <v>5051</v>
      </c>
      <c r="I350" s="20"/>
      <c r="J350" s="21" t="s">
        <v>7529</v>
      </c>
      <c r="K350" s="21" t="s">
        <v>4932</v>
      </c>
      <c r="L350" s="17" t="s">
        <v>7530</v>
      </c>
      <c r="M350" s="17" t="s">
        <v>3944</v>
      </c>
      <c r="N350" s="17" t="s">
        <v>8436</v>
      </c>
      <c r="O350" s="17" t="s">
        <v>5055</v>
      </c>
    </row>
    <row r="351" spans="1:15" x14ac:dyDescent="0.2">
      <c r="A351" s="12">
        <v>1350</v>
      </c>
      <c r="B351" s="29" t="s">
        <v>9202</v>
      </c>
      <c r="C351" s="29" t="s">
        <v>9203</v>
      </c>
      <c r="D351" s="14" t="s">
        <v>5017</v>
      </c>
      <c r="E351" s="39" t="s">
        <v>5032</v>
      </c>
      <c r="F351" s="23">
        <v>2</v>
      </c>
      <c r="G351" s="40">
        <v>3.01</v>
      </c>
      <c r="H351" s="20" t="s">
        <v>5051</v>
      </c>
      <c r="I351" s="20"/>
      <c r="J351" s="21" t="s">
        <v>3001</v>
      </c>
      <c r="K351" s="21" t="s">
        <v>4750</v>
      </c>
      <c r="L351" s="17" t="s">
        <v>461</v>
      </c>
      <c r="M351" s="17" t="s">
        <v>3760</v>
      </c>
      <c r="N351" s="17" t="s">
        <v>8380</v>
      </c>
      <c r="O351" s="17" t="s">
        <v>5055</v>
      </c>
    </row>
    <row r="352" spans="1:15" x14ac:dyDescent="0.2">
      <c r="A352" s="12">
        <v>1351</v>
      </c>
      <c r="B352" s="29" t="s">
        <v>9204</v>
      </c>
      <c r="C352" s="29" t="s">
        <v>9205</v>
      </c>
      <c r="D352" s="14" t="s">
        <v>5017</v>
      </c>
      <c r="E352" s="39" t="s">
        <v>5032</v>
      </c>
      <c r="F352" s="23">
        <v>2</v>
      </c>
      <c r="G352" s="40">
        <v>3.01</v>
      </c>
      <c r="H352" s="20" t="s">
        <v>5051</v>
      </c>
      <c r="I352" s="20"/>
      <c r="J352" s="21" t="s">
        <v>3502</v>
      </c>
      <c r="K352" s="21" t="s">
        <v>8426</v>
      </c>
      <c r="L352" s="17" t="s">
        <v>9206</v>
      </c>
      <c r="M352" s="17" t="s">
        <v>8427</v>
      </c>
      <c r="N352" s="17" t="s">
        <v>5414</v>
      </c>
      <c r="O352" s="17" t="s">
        <v>5055</v>
      </c>
    </row>
    <row r="353" spans="1:15" x14ac:dyDescent="0.2">
      <c r="A353" s="12">
        <v>1352</v>
      </c>
      <c r="B353" s="29" t="s">
        <v>9207</v>
      </c>
      <c r="C353" s="29" t="s">
        <v>9208</v>
      </c>
      <c r="D353" s="14" t="s">
        <v>5017</v>
      </c>
      <c r="E353" s="39" t="s">
        <v>5032</v>
      </c>
      <c r="F353" s="23">
        <v>2</v>
      </c>
      <c r="G353" s="40">
        <v>3.01</v>
      </c>
      <c r="H353" s="20" t="s">
        <v>5051</v>
      </c>
      <c r="I353" s="20"/>
      <c r="J353" s="21" t="s">
        <v>9209</v>
      </c>
      <c r="K353" s="21" t="s">
        <v>2818</v>
      </c>
      <c r="L353" s="17" t="s">
        <v>9210</v>
      </c>
      <c r="M353" s="17" t="s">
        <v>500</v>
      </c>
      <c r="N353" s="17" t="s">
        <v>9211</v>
      </c>
      <c r="O353" s="17" t="s">
        <v>5055</v>
      </c>
    </row>
    <row r="354" spans="1:15" x14ac:dyDescent="0.2">
      <c r="A354" s="12">
        <v>1353</v>
      </c>
      <c r="B354" s="29" t="s">
        <v>9212</v>
      </c>
      <c r="C354" s="29" t="s">
        <v>9213</v>
      </c>
      <c r="D354" s="14" t="s">
        <v>5017</v>
      </c>
      <c r="E354" s="39" t="s">
        <v>5032</v>
      </c>
      <c r="F354" s="23">
        <v>2</v>
      </c>
      <c r="G354" s="40">
        <v>3.01</v>
      </c>
      <c r="H354" s="20" t="s">
        <v>5051</v>
      </c>
      <c r="I354" s="20"/>
      <c r="J354" s="21" t="s">
        <v>2674</v>
      </c>
      <c r="K354" s="21" t="s">
        <v>3514</v>
      </c>
      <c r="L354" s="17" t="s">
        <v>187</v>
      </c>
      <c r="M354" s="17" t="s">
        <v>9214</v>
      </c>
      <c r="N354" s="17" t="s">
        <v>6813</v>
      </c>
      <c r="O354" s="17" t="s">
        <v>5055</v>
      </c>
    </row>
    <row r="355" spans="1:15" x14ac:dyDescent="0.2">
      <c r="A355" s="12">
        <v>1354</v>
      </c>
      <c r="B355" s="29" t="s">
        <v>9215</v>
      </c>
      <c r="C355" s="29" t="s">
        <v>9216</v>
      </c>
      <c r="D355" s="14" t="s">
        <v>5017</v>
      </c>
      <c r="E355" s="39" t="s">
        <v>5032</v>
      </c>
      <c r="F355" s="23">
        <v>2</v>
      </c>
      <c r="G355" s="40">
        <v>3.01</v>
      </c>
      <c r="H355" s="20" t="s">
        <v>5051</v>
      </c>
      <c r="I355" s="20"/>
      <c r="J355" s="21" t="s">
        <v>9217</v>
      </c>
      <c r="K355" s="21" t="s">
        <v>9218</v>
      </c>
      <c r="L355" s="17" t="s">
        <v>9219</v>
      </c>
      <c r="M355" s="17" t="s">
        <v>9220</v>
      </c>
      <c r="N355" s="17" t="s">
        <v>6044</v>
      </c>
      <c r="O355" s="17" t="s">
        <v>5055</v>
      </c>
    </row>
    <row r="356" spans="1:15" x14ac:dyDescent="0.2">
      <c r="A356" s="12">
        <v>1355</v>
      </c>
      <c r="B356" s="13" t="s">
        <v>7483</v>
      </c>
      <c r="C356" s="13" t="s">
        <v>8332</v>
      </c>
      <c r="D356" s="14" t="s">
        <v>5017</v>
      </c>
      <c r="E356" s="32" t="s">
        <v>5032</v>
      </c>
      <c r="F356" s="14">
        <v>2</v>
      </c>
      <c r="G356" s="14">
        <v>3.01</v>
      </c>
      <c r="H356" s="14" t="s">
        <v>5051</v>
      </c>
      <c r="I356" s="14"/>
      <c r="J356" s="15" t="s">
        <v>3316</v>
      </c>
      <c r="K356" s="15" t="s">
        <v>4784</v>
      </c>
      <c r="L356" s="17" t="s">
        <v>7485</v>
      </c>
      <c r="M356" s="17" t="s">
        <v>3796</v>
      </c>
      <c r="N356" s="17" t="s">
        <v>6934</v>
      </c>
      <c r="O356" s="17" t="s">
        <v>5055</v>
      </c>
    </row>
    <row r="357" spans="1:15" x14ac:dyDescent="0.2">
      <c r="A357" s="12">
        <v>1356</v>
      </c>
      <c r="B357" s="13" t="s">
        <v>9221</v>
      </c>
      <c r="C357" s="13" t="s">
        <v>9222</v>
      </c>
      <c r="D357" s="14" t="s">
        <v>5017</v>
      </c>
      <c r="E357" s="32" t="s">
        <v>5032</v>
      </c>
      <c r="F357" s="14">
        <v>2</v>
      </c>
      <c r="G357" s="14">
        <v>3.01</v>
      </c>
      <c r="H357" s="14" t="s">
        <v>5051</v>
      </c>
      <c r="I357" s="14"/>
      <c r="J357" s="15" t="s">
        <v>9223</v>
      </c>
      <c r="K357" s="15" t="s">
        <v>4722</v>
      </c>
      <c r="L357" s="17" t="s">
        <v>9224</v>
      </c>
      <c r="M357" s="17" t="s">
        <v>3732</v>
      </c>
      <c r="N357" s="17" t="s">
        <v>8512</v>
      </c>
      <c r="O357" s="17" t="s">
        <v>5055</v>
      </c>
    </row>
    <row r="358" spans="1:15" x14ac:dyDescent="0.2">
      <c r="A358" s="12">
        <v>1357</v>
      </c>
      <c r="B358" s="13" t="s">
        <v>9225</v>
      </c>
      <c r="C358" s="13" t="s">
        <v>9226</v>
      </c>
      <c r="D358" s="14" t="s">
        <v>5017</v>
      </c>
      <c r="E358" s="32" t="s">
        <v>5032</v>
      </c>
      <c r="F358" s="14">
        <v>2</v>
      </c>
      <c r="G358" s="14">
        <v>3.01</v>
      </c>
      <c r="H358" s="14" t="s">
        <v>5051</v>
      </c>
      <c r="I358" s="14"/>
      <c r="J358" s="15" t="s">
        <v>9227</v>
      </c>
      <c r="K358" s="15" t="s">
        <v>9228</v>
      </c>
      <c r="L358" s="17" t="s">
        <v>9229</v>
      </c>
      <c r="M358" s="17" t="s">
        <v>9230</v>
      </c>
      <c r="N358" s="17" t="s">
        <v>5376</v>
      </c>
      <c r="O358" s="17" t="s">
        <v>5055</v>
      </c>
    </row>
    <row r="359" spans="1:15" x14ac:dyDescent="0.2">
      <c r="A359" s="12">
        <v>1358</v>
      </c>
      <c r="B359" s="13" t="s">
        <v>9231</v>
      </c>
      <c r="C359" s="13" t="s">
        <v>9232</v>
      </c>
      <c r="D359" s="14" t="s">
        <v>5017</v>
      </c>
      <c r="E359" s="32" t="s">
        <v>5032</v>
      </c>
      <c r="F359" s="14">
        <v>2</v>
      </c>
      <c r="G359" s="14">
        <v>3.01</v>
      </c>
      <c r="H359" s="14" t="s">
        <v>5051</v>
      </c>
      <c r="I359" s="14"/>
      <c r="J359" s="15" t="s">
        <v>9233</v>
      </c>
      <c r="K359" s="15" t="s">
        <v>4679</v>
      </c>
      <c r="L359" s="17" t="s">
        <v>9234</v>
      </c>
      <c r="M359" s="17" t="s">
        <v>3688</v>
      </c>
      <c r="N359" s="17" t="s">
        <v>8124</v>
      </c>
      <c r="O359" s="17" t="s">
        <v>5055</v>
      </c>
    </row>
    <row r="360" spans="1:15" x14ac:dyDescent="0.2">
      <c r="A360" s="12">
        <v>1359</v>
      </c>
      <c r="B360" s="13" t="s">
        <v>5796</v>
      </c>
      <c r="C360" s="13" t="s">
        <v>7192</v>
      </c>
      <c r="D360" s="14" t="s">
        <v>5017</v>
      </c>
      <c r="E360" s="32" t="s">
        <v>5032</v>
      </c>
      <c r="F360" s="14">
        <v>2</v>
      </c>
      <c r="G360" s="14">
        <v>3.01</v>
      </c>
      <c r="H360" s="14" t="s">
        <v>5051</v>
      </c>
      <c r="I360" s="14"/>
      <c r="J360" s="15" t="s">
        <v>5798</v>
      </c>
      <c r="K360" s="15" t="s">
        <v>4713</v>
      </c>
      <c r="L360" s="17" t="s">
        <v>5799</v>
      </c>
      <c r="M360" s="17" t="s">
        <v>3723</v>
      </c>
      <c r="N360" s="17" t="s">
        <v>6104</v>
      </c>
      <c r="O360" s="17" t="s">
        <v>5055</v>
      </c>
    </row>
    <row r="361" spans="1:15" x14ac:dyDescent="0.2">
      <c r="A361" s="12">
        <v>1360</v>
      </c>
      <c r="B361" s="13" t="s">
        <v>5104</v>
      </c>
      <c r="C361" s="13" t="s">
        <v>9235</v>
      </c>
      <c r="D361" s="14" t="s">
        <v>5017</v>
      </c>
      <c r="E361" s="32" t="s">
        <v>5032</v>
      </c>
      <c r="F361" s="14">
        <v>2</v>
      </c>
      <c r="G361" s="14">
        <v>3.01</v>
      </c>
      <c r="H361" s="14" t="s">
        <v>5051</v>
      </c>
      <c r="I361" s="14"/>
      <c r="J361" s="15" t="s">
        <v>2685</v>
      </c>
      <c r="K361" s="15" t="s">
        <v>9236</v>
      </c>
      <c r="L361" s="17" t="s">
        <v>153</v>
      </c>
      <c r="M361" s="17" t="s">
        <v>9237</v>
      </c>
      <c r="N361" s="17" t="s">
        <v>5292</v>
      </c>
      <c r="O361" s="17" t="s">
        <v>5055</v>
      </c>
    </row>
    <row r="362" spans="1:15" x14ac:dyDescent="0.2">
      <c r="A362" s="12">
        <v>1361</v>
      </c>
      <c r="B362" s="13" t="s">
        <v>9238</v>
      </c>
      <c r="C362" s="13" t="s">
        <v>9239</v>
      </c>
      <c r="D362" s="14" t="s">
        <v>5017</v>
      </c>
      <c r="E362" s="32" t="s">
        <v>5032</v>
      </c>
      <c r="F362" s="14">
        <v>2</v>
      </c>
      <c r="G362" s="14">
        <v>3.01</v>
      </c>
      <c r="H362" s="14" t="s">
        <v>5051</v>
      </c>
      <c r="I362" s="14"/>
      <c r="J362" s="15" t="s">
        <v>9240</v>
      </c>
      <c r="K362" s="15" t="s">
        <v>2997</v>
      </c>
      <c r="L362" s="17" t="s">
        <v>9241</v>
      </c>
      <c r="M362" s="17" t="s">
        <v>247</v>
      </c>
      <c r="N362" s="17" t="s">
        <v>9242</v>
      </c>
      <c r="O362" s="17" t="s">
        <v>5055</v>
      </c>
    </row>
    <row r="363" spans="1:15" x14ac:dyDescent="0.2">
      <c r="A363" s="12">
        <v>1362</v>
      </c>
      <c r="B363" s="13" t="s">
        <v>6291</v>
      </c>
      <c r="C363" s="13" t="s">
        <v>9243</v>
      </c>
      <c r="D363" s="14" t="s">
        <v>5017</v>
      </c>
      <c r="E363" s="32" t="s">
        <v>5032</v>
      </c>
      <c r="F363" s="14">
        <v>2</v>
      </c>
      <c r="G363" s="14">
        <v>3.01</v>
      </c>
      <c r="H363" s="14" t="s">
        <v>5051</v>
      </c>
      <c r="I363" s="14"/>
      <c r="J363" s="15" t="s">
        <v>2653</v>
      </c>
      <c r="K363" s="15" t="s">
        <v>4753</v>
      </c>
      <c r="L363" s="17" t="s">
        <v>221</v>
      </c>
      <c r="M363" s="17" t="s">
        <v>3763</v>
      </c>
      <c r="N363" s="17" t="s">
        <v>9244</v>
      </c>
      <c r="O363" s="17" t="s">
        <v>5055</v>
      </c>
    </row>
    <row r="364" spans="1:15" x14ac:dyDescent="0.2">
      <c r="A364" s="12">
        <v>1363</v>
      </c>
      <c r="B364" s="13" t="s">
        <v>9245</v>
      </c>
      <c r="C364" s="13" t="s">
        <v>9246</v>
      </c>
      <c r="D364" s="14" t="s">
        <v>5017</v>
      </c>
      <c r="E364" s="32" t="s">
        <v>5032</v>
      </c>
      <c r="F364" s="14">
        <v>2</v>
      </c>
      <c r="G364" s="14">
        <v>3.01</v>
      </c>
      <c r="H364" s="14" t="s">
        <v>5051</v>
      </c>
      <c r="I364" s="14"/>
      <c r="J364" s="15" t="s">
        <v>3184</v>
      </c>
      <c r="K364" s="15" t="s">
        <v>4768</v>
      </c>
      <c r="L364" s="17" t="s">
        <v>504</v>
      </c>
      <c r="M364" s="17" t="s">
        <v>3779</v>
      </c>
      <c r="N364" s="17" t="s">
        <v>9211</v>
      </c>
      <c r="O364" s="17" t="s">
        <v>5055</v>
      </c>
    </row>
    <row r="365" spans="1:15" x14ac:dyDescent="0.2">
      <c r="A365" s="12">
        <v>1364</v>
      </c>
      <c r="B365" s="13" t="s">
        <v>6159</v>
      </c>
      <c r="C365" s="13" t="s">
        <v>9247</v>
      </c>
      <c r="D365" s="14" t="s">
        <v>5017</v>
      </c>
      <c r="E365" s="32" t="s">
        <v>5032</v>
      </c>
      <c r="F365" s="14">
        <v>2</v>
      </c>
      <c r="G365" s="14">
        <v>3.01</v>
      </c>
      <c r="H365" s="14" t="s">
        <v>5051</v>
      </c>
      <c r="I365" s="14"/>
      <c r="J365" s="15" t="s">
        <v>2846</v>
      </c>
      <c r="K365" s="15" t="s">
        <v>2706</v>
      </c>
      <c r="L365" s="17" t="s">
        <v>255</v>
      </c>
      <c r="M365" s="17" t="s">
        <v>386</v>
      </c>
      <c r="N365" s="17" t="s">
        <v>8503</v>
      </c>
      <c r="O365" s="17" t="s">
        <v>5055</v>
      </c>
    </row>
    <row r="366" spans="1:15" x14ac:dyDescent="0.2">
      <c r="A366" s="12">
        <v>1365</v>
      </c>
      <c r="B366" s="13" t="s">
        <v>9248</v>
      </c>
      <c r="C366" s="13" t="s">
        <v>9249</v>
      </c>
      <c r="D366" s="14" t="s">
        <v>519</v>
      </c>
      <c r="E366" s="32" t="s">
        <v>5025</v>
      </c>
      <c r="F366" s="14">
        <v>3</v>
      </c>
      <c r="G366" s="14">
        <v>3.01</v>
      </c>
      <c r="H366" s="14" t="s">
        <v>5051</v>
      </c>
      <c r="I366" s="14"/>
      <c r="J366" s="15" t="s">
        <v>9250</v>
      </c>
      <c r="K366" s="15" t="s">
        <v>9251</v>
      </c>
      <c r="L366" s="17" t="s">
        <v>9252</v>
      </c>
      <c r="M366" s="17" t="s">
        <v>9253</v>
      </c>
      <c r="N366" s="17" t="s">
        <v>5359</v>
      </c>
      <c r="O366" s="17" t="s">
        <v>5055</v>
      </c>
    </row>
    <row r="367" spans="1:15" x14ac:dyDescent="0.2">
      <c r="A367" s="12">
        <v>1366</v>
      </c>
      <c r="B367" s="13" t="s">
        <v>7774</v>
      </c>
      <c r="C367" s="13" t="s">
        <v>9038</v>
      </c>
      <c r="D367" s="14" t="s">
        <v>519</v>
      </c>
      <c r="E367" s="32" t="s">
        <v>5025</v>
      </c>
      <c r="F367" s="14">
        <v>3</v>
      </c>
      <c r="G367" s="14">
        <v>3.01</v>
      </c>
      <c r="H367" s="14" t="s">
        <v>5051</v>
      </c>
      <c r="I367" s="14"/>
      <c r="J367" s="15" t="s">
        <v>3359</v>
      </c>
      <c r="K367" s="15" t="s">
        <v>8761</v>
      </c>
      <c r="L367" s="17" t="s">
        <v>1069</v>
      </c>
      <c r="M367" s="17" t="s">
        <v>8763</v>
      </c>
      <c r="N367" s="17" t="s">
        <v>9254</v>
      </c>
      <c r="O367" s="17" t="s">
        <v>5055</v>
      </c>
    </row>
    <row r="368" spans="1:15" x14ac:dyDescent="0.2">
      <c r="A368" s="12">
        <v>1367</v>
      </c>
      <c r="B368" s="13" t="s">
        <v>8912</v>
      </c>
      <c r="C368" s="13" t="s">
        <v>9255</v>
      </c>
      <c r="D368" s="14" t="s">
        <v>5017</v>
      </c>
      <c r="E368" s="32" t="s">
        <v>5025</v>
      </c>
      <c r="F368" s="14">
        <v>2</v>
      </c>
      <c r="G368" s="14">
        <v>3.01</v>
      </c>
      <c r="H368" s="14" t="s">
        <v>5051</v>
      </c>
      <c r="I368" s="14"/>
      <c r="J368" s="15" t="s">
        <v>5011</v>
      </c>
      <c r="K368" s="15" t="s">
        <v>9256</v>
      </c>
      <c r="L368" s="17" t="s">
        <v>712</v>
      </c>
      <c r="M368" s="17" t="s">
        <v>9257</v>
      </c>
      <c r="N368" s="17" t="s">
        <v>9258</v>
      </c>
      <c r="O368" s="17" t="s">
        <v>5055</v>
      </c>
    </row>
    <row r="369" spans="1:15" x14ac:dyDescent="0.2">
      <c r="A369" s="12">
        <v>1368</v>
      </c>
      <c r="B369" s="13" t="s">
        <v>5673</v>
      </c>
      <c r="C369" s="13" t="s">
        <v>9259</v>
      </c>
      <c r="D369" s="14" t="s">
        <v>5017</v>
      </c>
      <c r="E369" s="32" t="s">
        <v>5029</v>
      </c>
      <c r="F369" s="14">
        <v>3</v>
      </c>
      <c r="G369" s="14">
        <v>3.01</v>
      </c>
      <c r="H369" s="14" t="s">
        <v>5051</v>
      </c>
      <c r="I369" s="14"/>
      <c r="J369" s="15" t="s">
        <v>5675</v>
      </c>
      <c r="K369" s="15" t="s">
        <v>3034</v>
      </c>
      <c r="L369" s="17" t="s">
        <v>5676</v>
      </c>
      <c r="M369" s="17" t="s">
        <v>8107</v>
      </c>
      <c r="N369" s="17" t="s">
        <v>9260</v>
      </c>
      <c r="O369" s="17" t="s">
        <v>5055</v>
      </c>
    </row>
    <row r="370" spans="1:15" x14ac:dyDescent="0.2">
      <c r="A370" s="12">
        <v>1369</v>
      </c>
      <c r="B370" s="13" t="s">
        <v>9261</v>
      </c>
      <c r="C370" s="13" t="s">
        <v>9262</v>
      </c>
      <c r="D370" s="14" t="s">
        <v>5017</v>
      </c>
      <c r="E370" s="32" t="s">
        <v>5029</v>
      </c>
      <c r="F370" s="14">
        <v>3</v>
      </c>
      <c r="G370" s="14">
        <v>3.01</v>
      </c>
      <c r="H370" s="14" t="s">
        <v>5051</v>
      </c>
      <c r="I370" s="14"/>
      <c r="J370" s="15" t="s">
        <v>3182</v>
      </c>
      <c r="K370" s="15" t="s">
        <v>9263</v>
      </c>
      <c r="L370" s="17" t="s">
        <v>9264</v>
      </c>
      <c r="M370" s="17" t="s">
        <v>9265</v>
      </c>
      <c r="N370" s="17" t="s">
        <v>9266</v>
      </c>
      <c r="O370" s="17" t="s">
        <v>5055</v>
      </c>
    </row>
    <row r="371" spans="1:15" x14ac:dyDescent="0.2">
      <c r="A371" s="12">
        <v>1370</v>
      </c>
      <c r="B371" s="13" t="s">
        <v>9267</v>
      </c>
      <c r="C371" s="13" t="s">
        <v>9268</v>
      </c>
      <c r="D371" s="14" t="s">
        <v>5017</v>
      </c>
      <c r="E371" s="32" t="s">
        <v>5029</v>
      </c>
      <c r="F371" s="14">
        <v>3</v>
      </c>
      <c r="G371" s="14">
        <v>3.01</v>
      </c>
      <c r="H371" s="14" t="s">
        <v>5051</v>
      </c>
      <c r="I371" s="14"/>
      <c r="J371" s="15" t="s">
        <v>9269</v>
      </c>
      <c r="K371" s="15" t="s">
        <v>9270</v>
      </c>
      <c r="L371" s="17" t="s">
        <v>9271</v>
      </c>
      <c r="M371" s="17" t="s">
        <v>9272</v>
      </c>
      <c r="N371" s="17" t="s">
        <v>5654</v>
      </c>
      <c r="O371" s="17" t="s">
        <v>5055</v>
      </c>
    </row>
    <row r="372" spans="1:15" x14ac:dyDescent="0.2">
      <c r="A372" s="12">
        <v>1371</v>
      </c>
      <c r="B372" s="13" t="s">
        <v>9273</v>
      </c>
      <c r="C372" s="13" t="s">
        <v>9274</v>
      </c>
      <c r="D372" s="14" t="s">
        <v>5017</v>
      </c>
      <c r="E372" s="32" t="s">
        <v>5029</v>
      </c>
      <c r="F372" s="14">
        <v>3</v>
      </c>
      <c r="G372" s="14">
        <v>3.01</v>
      </c>
      <c r="H372" s="14" t="s">
        <v>5051</v>
      </c>
      <c r="I372" s="14"/>
      <c r="J372" s="15" t="s">
        <v>4835</v>
      </c>
      <c r="K372" s="15" t="s">
        <v>8342</v>
      </c>
      <c r="L372" s="17" t="s">
        <v>3847</v>
      </c>
      <c r="M372" s="17" t="s">
        <v>8343</v>
      </c>
      <c r="N372" s="17" t="s">
        <v>9275</v>
      </c>
      <c r="O372" s="17" t="s">
        <v>5055</v>
      </c>
    </row>
    <row r="373" spans="1:15" x14ac:dyDescent="0.2">
      <c r="A373" s="12">
        <v>1372</v>
      </c>
      <c r="B373" s="13" t="s">
        <v>7374</v>
      </c>
      <c r="C373" s="13" t="s">
        <v>9276</v>
      </c>
      <c r="D373" s="14" t="s">
        <v>5017</v>
      </c>
      <c r="E373" s="32" t="s">
        <v>5029</v>
      </c>
      <c r="F373" s="14">
        <v>3</v>
      </c>
      <c r="G373" s="14">
        <v>3.01</v>
      </c>
      <c r="H373" s="14" t="s">
        <v>5051</v>
      </c>
      <c r="I373" s="14"/>
      <c r="J373" s="15" t="s">
        <v>2927</v>
      </c>
      <c r="K373" s="15" t="s">
        <v>4632</v>
      </c>
      <c r="L373" s="17" t="s">
        <v>489</v>
      </c>
      <c r="M373" s="17" t="s">
        <v>3638</v>
      </c>
      <c r="N373" s="17" t="s">
        <v>8614</v>
      </c>
      <c r="O373" s="17" t="s">
        <v>5055</v>
      </c>
    </row>
    <row r="374" spans="1:15" x14ac:dyDescent="0.2">
      <c r="A374" s="12">
        <v>1373</v>
      </c>
      <c r="B374" s="13" t="s">
        <v>9277</v>
      </c>
      <c r="C374" s="13" t="s">
        <v>9278</v>
      </c>
      <c r="D374" s="14" t="s">
        <v>5017</v>
      </c>
      <c r="E374" s="32" t="s">
        <v>5029</v>
      </c>
      <c r="F374" s="14">
        <v>3</v>
      </c>
      <c r="G374" s="14">
        <v>3.01</v>
      </c>
      <c r="H374" s="14" t="s">
        <v>5051</v>
      </c>
      <c r="I374" s="14"/>
      <c r="J374" s="15" t="s">
        <v>9279</v>
      </c>
      <c r="K374" s="15" t="s">
        <v>4829</v>
      </c>
      <c r="L374" s="17" t="s">
        <v>9280</v>
      </c>
      <c r="M374" s="17" t="s">
        <v>3841</v>
      </c>
      <c r="N374" s="17" t="s">
        <v>9281</v>
      </c>
      <c r="O374" s="17" t="s">
        <v>5055</v>
      </c>
    </row>
    <row r="375" spans="1:15" x14ac:dyDescent="0.2">
      <c r="A375" s="12">
        <v>1374</v>
      </c>
      <c r="B375" s="13"/>
      <c r="C375" s="13"/>
      <c r="D375" s="14"/>
      <c r="E375" s="32" t="s">
        <v>10013</v>
      </c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>
        <v>1375</v>
      </c>
      <c r="B376" s="13" t="s">
        <v>9282</v>
      </c>
      <c r="C376" s="13" t="s">
        <v>8230</v>
      </c>
      <c r="D376" s="14" t="s">
        <v>5017</v>
      </c>
      <c r="E376" s="32" t="s">
        <v>5029</v>
      </c>
      <c r="F376" s="14">
        <v>3</v>
      </c>
      <c r="G376" s="14">
        <v>3.01</v>
      </c>
      <c r="H376" s="14" t="s">
        <v>5051</v>
      </c>
      <c r="I376" s="14"/>
      <c r="J376" s="15" t="s">
        <v>9283</v>
      </c>
      <c r="K376" s="15" t="s">
        <v>3088</v>
      </c>
      <c r="L376" s="17" t="s">
        <v>9284</v>
      </c>
      <c r="M376" s="17" t="s">
        <v>165</v>
      </c>
      <c r="N376" s="17" t="s">
        <v>9285</v>
      </c>
      <c r="O376" s="17" t="s">
        <v>5055</v>
      </c>
    </row>
    <row r="377" spans="1:15" x14ac:dyDescent="0.2">
      <c r="A377" s="12">
        <v>1376</v>
      </c>
      <c r="B377" s="13" t="s">
        <v>9286</v>
      </c>
      <c r="C377" s="13" t="s">
        <v>8893</v>
      </c>
      <c r="D377" s="14" t="s">
        <v>5017</v>
      </c>
      <c r="E377" s="32" t="s">
        <v>5029</v>
      </c>
      <c r="F377" s="14">
        <v>3</v>
      </c>
      <c r="G377" s="14">
        <v>3.01</v>
      </c>
      <c r="H377" s="14" t="s">
        <v>5051</v>
      </c>
      <c r="I377" s="14"/>
      <c r="J377" s="15" t="s">
        <v>9287</v>
      </c>
      <c r="K377" s="15" t="s">
        <v>4605</v>
      </c>
      <c r="L377" s="17" t="s">
        <v>9288</v>
      </c>
      <c r="M377" s="17" t="s">
        <v>3611</v>
      </c>
      <c r="N377" s="17" t="s">
        <v>5338</v>
      </c>
      <c r="O377" s="17" t="s">
        <v>5055</v>
      </c>
    </row>
    <row r="378" spans="1:15" x14ac:dyDescent="0.2">
      <c r="A378" s="12">
        <v>1377</v>
      </c>
      <c r="B378" s="13" t="s">
        <v>9289</v>
      </c>
      <c r="C378" s="13" t="s">
        <v>9290</v>
      </c>
      <c r="D378" s="14" t="s">
        <v>5017</v>
      </c>
      <c r="E378" s="32" t="s">
        <v>5029</v>
      </c>
      <c r="F378" s="14">
        <v>3</v>
      </c>
      <c r="G378" s="14">
        <v>3.01</v>
      </c>
      <c r="H378" s="14" t="s">
        <v>5051</v>
      </c>
      <c r="I378" s="14"/>
      <c r="J378" s="15" t="s">
        <v>9291</v>
      </c>
      <c r="K378" s="15" t="s">
        <v>3608</v>
      </c>
      <c r="L378" s="17" t="s">
        <v>9292</v>
      </c>
      <c r="M378" s="17" t="s">
        <v>3999</v>
      </c>
      <c r="N378" s="17" t="s">
        <v>9293</v>
      </c>
      <c r="O378" s="17" t="s">
        <v>5055</v>
      </c>
    </row>
    <row r="379" spans="1:15" x14ac:dyDescent="0.2">
      <c r="A379" s="12">
        <v>1378</v>
      </c>
      <c r="B379" s="13"/>
      <c r="C379" s="13"/>
      <c r="D379" s="14"/>
      <c r="E379" s="32" t="s">
        <v>10013</v>
      </c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>
        <v>1379</v>
      </c>
      <c r="B380" s="13" t="s">
        <v>5356</v>
      </c>
      <c r="C380" s="13" t="s">
        <v>9294</v>
      </c>
      <c r="D380" s="14" t="s">
        <v>5017</v>
      </c>
      <c r="E380" s="32" t="s">
        <v>5029</v>
      </c>
      <c r="F380" s="14">
        <v>3</v>
      </c>
      <c r="G380" s="14">
        <v>3.01</v>
      </c>
      <c r="H380" s="14" t="s">
        <v>5051</v>
      </c>
      <c r="I380" s="14"/>
      <c r="J380" s="15" t="s">
        <v>2834</v>
      </c>
      <c r="K380" s="15" t="s">
        <v>4898</v>
      </c>
      <c r="L380" s="17" t="s">
        <v>5358</v>
      </c>
      <c r="M380" s="17" t="s">
        <v>3911</v>
      </c>
      <c r="N380" s="17" t="s">
        <v>9295</v>
      </c>
      <c r="O380" s="17" t="s">
        <v>5055</v>
      </c>
    </row>
    <row r="381" spans="1:15" x14ac:dyDescent="0.2">
      <c r="A381" s="12">
        <v>1380</v>
      </c>
      <c r="B381" s="13" t="s">
        <v>6159</v>
      </c>
      <c r="C381" s="13" t="s">
        <v>9296</v>
      </c>
      <c r="D381" s="14" t="s">
        <v>5017</v>
      </c>
      <c r="E381" s="32" t="s">
        <v>5029</v>
      </c>
      <c r="F381" s="14">
        <v>3</v>
      </c>
      <c r="G381" s="14">
        <v>3.01</v>
      </c>
      <c r="H381" s="14" t="s">
        <v>5051</v>
      </c>
      <c r="I381" s="14"/>
      <c r="J381" s="15" t="s">
        <v>2846</v>
      </c>
      <c r="K381" s="15" t="s">
        <v>2922</v>
      </c>
      <c r="L381" s="17" t="s">
        <v>255</v>
      </c>
      <c r="M381" s="17" t="s">
        <v>233</v>
      </c>
      <c r="N381" s="17" t="s">
        <v>7115</v>
      </c>
      <c r="O381" s="17" t="s">
        <v>5055</v>
      </c>
    </row>
    <row r="382" spans="1:15" x14ac:dyDescent="0.2">
      <c r="A382" s="12">
        <v>1381</v>
      </c>
      <c r="B382" s="13" t="s">
        <v>7271</v>
      </c>
      <c r="C382" s="13" t="s">
        <v>9297</v>
      </c>
      <c r="D382" s="14" t="s">
        <v>5017</v>
      </c>
      <c r="E382" s="32" t="s">
        <v>5029</v>
      </c>
      <c r="F382" s="14">
        <v>3</v>
      </c>
      <c r="G382" s="14">
        <v>3.01</v>
      </c>
      <c r="H382" s="14" t="s">
        <v>5051</v>
      </c>
      <c r="I382" s="14"/>
      <c r="J382" s="15" t="s">
        <v>7273</v>
      </c>
      <c r="K382" s="15" t="s">
        <v>9298</v>
      </c>
      <c r="L382" s="17" t="s">
        <v>7274</v>
      </c>
      <c r="M382" s="17" t="s">
        <v>9299</v>
      </c>
      <c r="N382" s="17" t="s">
        <v>6128</v>
      </c>
      <c r="O382" s="17" t="s">
        <v>5055</v>
      </c>
    </row>
    <row r="383" spans="1:15" x14ac:dyDescent="0.2">
      <c r="A383" s="12">
        <v>1382</v>
      </c>
      <c r="B383" s="13" t="s">
        <v>8844</v>
      </c>
      <c r="C383" s="13" t="s">
        <v>9300</v>
      </c>
      <c r="D383" s="14" t="s">
        <v>5017</v>
      </c>
      <c r="E383" s="32" t="s">
        <v>5029</v>
      </c>
      <c r="F383" s="14">
        <v>2</v>
      </c>
      <c r="G383" s="14">
        <v>3.01</v>
      </c>
      <c r="H383" s="14" t="s">
        <v>5051</v>
      </c>
      <c r="I383" s="14"/>
      <c r="J383" s="15" t="s">
        <v>8846</v>
      </c>
      <c r="K383" s="15" t="s">
        <v>8829</v>
      </c>
      <c r="L383" s="17" t="s">
        <v>8848</v>
      </c>
      <c r="M383" s="17" t="s">
        <v>8831</v>
      </c>
      <c r="N383" s="17" t="s">
        <v>5115</v>
      </c>
      <c r="O383" s="17" t="s">
        <v>5055</v>
      </c>
    </row>
    <row r="384" spans="1:15" x14ac:dyDescent="0.2">
      <c r="A384" s="12">
        <v>1383</v>
      </c>
      <c r="B384" s="13" t="s">
        <v>5282</v>
      </c>
      <c r="C384" s="13" t="s">
        <v>9301</v>
      </c>
      <c r="D384" s="14" t="s">
        <v>5017</v>
      </c>
      <c r="E384" s="32" t="s">
        <v>5029</v>
      </c>
      <c r="F384" s="14">
        <v>2</v>
      </c>
      <c r="G384" s="14">
        <v>3.01</v>
      </c>
      <c r="H384" s="14" t="s">
        <v>5051</v>
      </c>
      <c r="I384" s="14"/>
      <c r="J384" s="15" t="s">
        <v>3060</v>
      </c>
      <c r="K384" s="15" t="s">
        <v>2997</v>
      </c>
      <c r="L384" s="17" t="s">
        <v>236</v>
      </c>
      <c r="M384" s="17" t="s">
        <v>247</v>
      </c>
      <c r="N384" s="17" t="s">
        <v>5319</v>
      </c>
      <c r="O384" s="17" t="s">
        <v>5055</v>
      </c>
    </row>
    <row r="385" spans="1:15" x14ac:dyDescent="0.2">
      <c r="A385" s="12">
        <v>1384</v>
      </c>
      <c r="B385" s="13" t="s">
        <v>5135</v>
      </c>
      <c r="C385" s="13" t="s">
        <v>9302</v>
      </c>
      <c r="D385" s="14" t="s">
        <v>5017</v>
      </c>
      <c r="E385" s="32" t="s">
        <v>5029</v>
      </c>
      <c r="F385" s="14">
        <v>2</v>
      </c>
      <c r="G385" s="14">
        <v>3.01</v>
      </c>
      <c r="H385" s="14" t="s">
        <v>5051</v>
      </c>
      <c r="I385" s="14"/>
      <c r="J385" s="15" t="s">
        <v>2982</v>
      </c>
      <c r="K385" s="15" t="s">
        <v>9303</v>
      </c>
      <c r="L385" s="17" t="s">
        <v>852</v>
      </c>
      <c r="M385" s="17" t="s">
        <v>9304</v>
      </c>
      <c r="N385" s="17" t="s">
        <v>7968</v>
      </c>
      <c r="O385" s="17" t="s">
        <v>5055</v>
      </c>
    </row>
    <row r="386" spans="1:15" x14ac:dyDescent="0.2">
      <c r="A386" s="12">
        <v>1385</v>
      </c>
      <c r="B386" s="13" t="s">
        <v>9305</v>
      </c>
      <c r="C386" s="13" t="s">
        <v>9306</v>
      </c>
      <c r="D386" s="14" t="s">
        <v>5017</v>
      </c>
      <c r="E386" s="32" t="s">
        <v>5029</v>
      </c>
      <c r="F386" s="14">
        <v>2</v>
      </c>
      <c r="G386" s="14">
        <v>3.01</v>
      </c>
      <c r="H386" s="14" t="s">
        <v>5051</v>
      </c>
      <c r="I386" s="14"/>
      <c r="J386" s="15" t="s">
        <v>9307</v>
      </c>
      <c r="K386" s="15" t="s">
        <v>4639</v>
      </c>
      <c r="L386" s="17" t="s">
        <v>9308</v>
      </c>
      <c r="M386" s="17" t="s">
        <v>3645</v>
      </c>
      <c r="N386" s="17" t="s">
        <v>5829</v>
      </c>
      <c r="O386" s="17" t="s">
        <v>5055</v>
      </c>
    </row>
    <row r="387" spans="1:15" x14ac:dyDescent="0.2">
      <c r="A387" s="12">
        <v>1386</v>
      </c>
      <c r="B387" s="13"/>
      <c r="C387" s="13"/>
      <c r="D387" s="14"/>
      <c r="E387" s="32" t="s">
        <v>10013</v>
      </c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>
        <v>1387</v>
      </c>
      <c r="B388" s="13" t="s">
        <v>8188</v>
      </c>
      <c r="C388" s="13" t="s">
        <v>5701</v>
      </c>
      <c r="D388" s="14" t="s">
        <v>5017</v>
      </c>
      <c r="E388" s="32" t="s">
        <v>5029</v>
      </c>
      <c r="F388" s="14">
        <v>2</v>
      </c>
      <c r="G388" s="14">
        <v>3.01</v>
      </c>
      <c r="H388" s="14" t="s">
        <v>5051</v>
      </c>
      <c r="I388" s="14"/>
      <c r="J388" s="15" t="s">
        <v>2668</v>
      </c>
      <c r="K388" s="15" t="s">
        <v>2841</v>
      </c>
      <c r="L388" s="17" t="s">
        <v>105</v>
      </c>
      <c r="M388" s="17" t="s">
        <v>5702</v>
      </c>
      <c r="N388" s="17" t="s">
        <v>6647</v>
      </c>
      <c r="O388" s="17" t="s">
        <v>5055</v>
      </c>
    </row>
    <row r="389" spans="1:15" x14ac:dyDescent="0.2">
      <c r="A389" s="12">
        <v>1388</v>
      </c>
      <c r="B389" s="13" t="s">
        <v>9309</v>
      </c>
      <c r="C389" s="13" t="s">
        <v>9310</v>
      </c>
      <c r="D389" s="14" t="s">
        <v>5017</v>
      </c>
      <c r="E389" s="32" t="s">
        <v>5029</v>
      </c>
      <c r="F389" s="14">
        <v>2</v>
      </c>
      <c r="G389" s="14">
        <v>3.01</v>
      </c>
      <c r="H389" s="14" t="s">
        <v>5051</v>
      </c>
      <c r="I389" s="14"/>
      <c r="J389" s="15" t="s">
        <v>4799</v>
      </c>
      <c r="K389" s="15" t="s">
        <v>4622</v>
      </c>
      <c r="L389" s="17" t="s">
        <v>3811</v>
      </c>
      <c r="M389" s="17" t="s">
        <v>3628</v>
      </c>
      <c r="N389" s="17" t="s">
        <v>5414</v>
      </c>
      <c r="O389" s="17" t="s">
        <v>5055</v>
      </c>
    </row>
    <row r="390" spans="1:15" x14ac:dyDescent="0.2">
      <c r="A390" s="12">
        <v>1389</v>
      </c>
      <c r="B390" s="13" t="s">
        <v>6658</v>
      </c>
      <c r="C390" s="13" t="s">
        <v>9311</v>
      </c>
      <c r="D390" s="14" t="s">
        <v>5017</v>
      </c>
      <c r="E390" s="32" t="s">
        <v>5029</v>
      </c>
      <c r="F390" s="14">
        <v>2</v>
      </c>
      <c r="G390" s="14">
        <v>3.01</v>
      </c>
      <c r="H390" s="14" t="s">
        <v>5051</v>
      </c>
      <c r="I390" s="14"/>
      <c r="J390" s="15" t="s">
        <v>2932</v>
      </c>
      <c r="K390" s="15" t="s">
        <v>9312</v>
      </c>
      <c r="L390" s="17" t="s">
        <v>5621</v>
      </c>
      <c r="M390" s="17" t="s">
        <v>9313</v>
      </c>
      <c r="N390" s="17" t="s">
        <v>5713</v>
      </c>
      <c r="O390" s="17" t="s">
        <v>5055</v>
      </c>
    </row>
    <row r="391" spans="1:15" x14ac:dyDescent="0.2">
      <c r="A391" s="12">
        <v>1390</v>
      </c>
      <c r="B391" s="13" t="s">
        <v>5101</v>
      </c>
      <c r="C391" s="13" t="s">
        <v>8153</v>
      </c>
      <c r="D391" s="14" t="s">
        <v>5017</v>
      </c>
      <c r="E391" s="32" t="s">
        <v>5029</v>
      </c>
      <c r="F391" s="14">
        <v>2</v>
      </c>
      <c r="G391" s="14">
        <v>3.01</v>
      </c>
      <c r="H391" s="14" t="s">
        <v>5051</v>
      </c>
      <c r="I391" s="14"/>
      <c r="J391" s="15" t="s">
        <v>3130</v>
      </c>
      <c r="K391" s="15" t="s">
        <v>4708</v>
      </c>
      <c r="L391" s="17" t="s">
        <v>147</v>
      </c>
      <c r="M391" s="17" t="s">
        <v>3718</v>
      </c>
      <c r="N391" s="17" t="s">
        <v>9314</v>
      </c>
      <c r="O391" s="17" t="s">
        <v>5055</v>
      </c>
    </row>
    <row r="392" spans="1:15" x14ac:dyDescent="0.2">
      <c r="A392" s="12">
        <v>1391</v>
      </c>
      <c r="B392" s="13" t="s">
        <v>9315</v>
      </c>
      <c r="C392" s="13" t="s">
        <v>9316</v>
      </c>
      <c r="D392" s="14" t="s">
        <v>5017</v>
      </c>
      <c r="E392" s="32" t="s">
        <v>5029</v>
      </c>
      <c r="F392" s="14">
        <v>2</v>
      </c>
      <c r="G392" s="14">
        <v>3.01</v>
      </c>
      <c r="H392" s="14" t="s">
        <v>5051</v>
      </c>
      <c r="I392" s="14"/>
      <c r="J392" s="15" t="s">
        <v>9317</v>
      </c>
      <c r="K392" s="15" t="s">
        <v>9318</v>
      </c>
      <c r="L392" s="17" t="s">
        <v>9319</v>
      </c>
      <c r="M392" s="17" t="s">
        <v>9320</v>
      </c>
      <c r="N392" s="17" t="s">
        <v>6190</v>
      </c>
      <c r="O392" s="17" t="s">
        <v>5055</v>
      </c>
    </row>
    <row r="393" spans="1:15" x14ac:dyDescent="0.2">
      <c r="A393" s="12">
        <v>1392</v>
      </c>
      <c r="B393" s="13" t="s">
        <v>9321</v>
      </c>
      <c r="C393" s="13" t="s">
        <v>9322</v>
      </c>
      <c r="D393" s="14" t="s">
        <v>5017</v>
      </c>
      <c r="E393" s="32" t="s">
        <v>5029</v>
      </c>
      <c r="F393" s="14">
        <v>2</v>
      </c>
      <c r="G393" s="14">
        <v>3.01</v>
      </c>
      <c r="H393" s="14" t="s">
        <v>5051</v>
      </c>
      <c r="I393" s="14"/>
      <c r="J393" s="15" t="s">
        <v>9323</v>
      </c>
      <c r="K393" s="15" t="s">
        <v>4651</v>
      </c>
      <c r="L393" s="17" t="s">
        <v>9319</v>
      </c>
      <c r="M393" s="17" t="s">
        <v>3658</v>
      </c>
      <c r="N393" s="17" t="s">
        <v>9324</v>
      </c>
      <c r="O393" s="17" t="s">
        <v>5055</v>
      </c>
    </row>
    <row r="394" spans="1:15" x14ac:dyDescent="0.2">
      <c r="A394" s="12">
        <v>1393</v>
      </c>
      <c r="B394" s="13" t="s">
        <v>9325</v>
      </c>
      <c r="C394" s="13" t="s">
        <v>9326</v>
      </c>
      <c r="D394" s="14" t="s">
        <v>5017</v>
      </c>
      <c r="E394" s="32" t="s">
        <v>5029</v>
      </c>
      <c r="F394" s="14">
        <v>2</v>
      </c>
      <c r="G394" s="14">
        <v>3.01</v>
      </c>
      <c r="H394" s="14" t="s">
        <v>5051</v>
      </c>
      <c r="I394" s="14"/>
      <c r="J394" s="15" t="s">
        <v>2881</v>
      </c>
      <c r="K394" s="15" t="s">
        <v>4870</v>
      </c>
      <c r="L394" s="17" t="s">
        <v>797</v>
      </c>
      <c r="M394" s="17" t="s">
        <v>3883</v>
      </c>
      <c r="N394" s="17" t="s">
        <v>6446</v>
      </c>
      <c r="O394" s="17" t="s">
        <v>5055</v>
      </c>
    </row>
    <row r="395" spans="1:15" x14ac:dyDescent="0.2">
      <c r="A395" s="12">
        <v>1394</v>
      </c>
      <c r="B395" s="13" t="s">
        <v>8264</v>
      </c>
      <c r="C395" s="13" t="s">
        <v>9327</v>
      </c>
      <c r="D395" s="14" t="s">
        <v>5017</v>
      </c>
      <c r="E395" s="32" t="s">
        <v>5029</v>
      </c>
      <c r="F395" s="14">
        <v>2</v>
      </c>
      <c r="G395" s="14">
        <v>3.01</v>
      </c>
      <c r="H395" s="14" t="s">
        <v>5051</v>
      </c>
      <c r="I395" s="14"/>
      <c r="J395" s="15" t="s">
        <v>8265</v>
      </c>
      <c r="K395" s="15" t="s">
        <v>4654</v>
      </c>
      <c r="L395" s="17" t="s">
        <v>8266</v>
      </c>
      <c r="M395" s="17" t="s">
        <v>3661</v>
      </c>
      <c r="N395" s="17" t="s">
        <v>6012</v>
      </c>
      <c r="O395" s="17" t="s">
        <v>5055</v>
      </c>
    </row>
    <row r="396" spans="1:15" x14ac:dyDescent="0.2">
      <c r="A396" s="12">
        <v>1395</v>
      </c>
      <c r="B396" s="13" t="s">
        <v>7113</v>
      </c>
      <c r="C396" s="13" t="s">
        <v>9328</v>
      </c>
      <c r="D396" s="14" t="s">
        <v>5017</v>
      </c>
      <c r="E396" s="32" t="s">
        <v>5020</v>
      </c>
      <c r="F396" s="14">
        <v>3</v>
      </c>
      <c r="G396" s="14">
        <v>3.01</v>
      </c>
      <c r="H396" s="14" t="s">
        <v>5051</v>
      </c>
      <c r="I396" s="14"/>
      <c r="J396" s="15" t="s">
        <v>3035</v>
      </c>
      <c r="K396" s="15" t="s">
        <v>9329</v>
      </c>
      <c r="L396" s="17" t="s">
        <v>106</v>
      </c>
      <c r="M396" s="17" t="s">
        <v>9330</v>
      </c>
      <c r="N396" s="17" t="s">
        <v>7327</v>
      </c>
      <c r="O396" s="17" t="s">
        <v>5055</v>
      </c>
    </row>
    <row r="397" spans="1:15" x14ac:dyDescent="0.2">
      <c r="A397" s="12">
        <v>1396</v>
      </c>
      <c r="B397" s="13" t="s">
        <v>9331</v>
      </c>
      <c r="C397" s="13" t="s">
        <v>9332</v>
      </c>
      <c r="D397" s="14" t="s">
        <v>5017</v>
      </c>
      <c r="E397" s="32" t="s">
        <v>5020</v>
      </c>
      <c r="F397" s="14">
        <v>3</v>
      </c>
      <c r="G397" s="14">
        <v>3.01</v>
      </c>
      <c r="H397" s="14" t="s">
        <v>5051</v>
      </c>
      <c r="I397" s="14"/>
      <c r="J397" s="15" t="s">
        <v>2932</v>
      </c>
      <c r="K397" s="15" t="s">
        <v>2852</v>
      </c>
      <c r="L397" s="17" t="s">
        <v>9333</v>
      </c>
      <c r="M397" s="17" t="s">
        <v>9334</v>
      </c>
      <c r="N397" s="17" t="s">
        <v>5089</v>
      </c>
      <c r="O397" s="17" t="s">
        <v>5055</v>
      </c>
    </row>
    <row r="398" spans="1:15" x14ac:dyDescent="0.2">
      <c r="A398" s="12">
        <v>1397</v>
      </c>
      <c r="B398" s="13" t="s">
        <v>9335</v>
      </c>
      <c r="C398" s="13" t="s">
        <v>9336</v>
      </c>
      <c r="D398" s="14" t="s">
        <v>5017</v>
      </c>
      <c r="E398" s="32" t="s">
        <v>5020</v>
      </c>
      <c r="F398" s="14">
        <v>3</v>
      </c>
      <c r="G398" s="14">
        <v>3.01</v>
      </c>
      <c r="H398" s="14" t="s">
        <v>5051</v>
      </c>
      <c r="I398" s="14"/>
      <c r="J398" s="15" t="s">
        <v>3292</v>
      </c>
      <c r="K398" s="15" t="s">
        <v>9251</v>
      </c>
      <c r="L398" s="17" t="s">
        <v>5306</v>
      </c>
      <c r="M398" s="17" t="s">
        <v>9253</v>
      </c>
      <c r="N398" s="17" t="s">
        <v>8318</v>
      </c>
      <c r="O398" s="17" t="s">
        <v>5055</v>
      </c>
    </row>
    <row r="399" spans="1:15" x14ac:dyDescent="0.2">
      <c r="A399" s="12">
        <v>1398</v>
      </c>
      <c r="B399" s="13" t="s">
        <v>9337</v>
      </c>
      <c r="C399" s="13" t="s">
        <v>9338</v>
      </c>
      <c r="D399" s="14" t="s">
        <v>5017</v>
      </c>
      <c r="E399" s="32" t="s">
        <v>5020</v>
      </c>
      <c r="F399" s="14">
        <v>3</v>
      </c>
      <c r="G399" s="14">
        <v>3.01</v>
      </c>
      <c r="H399" s="14" t="s">
        <v>5051</v>
      </c>
      <c r="I399" s="14"/>
      <c r="J399" s="15" t="s">
        <v>2917</v>
      </c>
      <c r="K399" s="15" t="s">
        <v>9339</v>
      </c>
      <c r="L399" s="17" t="s">
        <v>5709</v>
      </c>
      <c r="M399" s="17" t="s">
        <v>9340</v>
      </c>
      <c r="N399" s="17" t="s">
        <v>5768</v>
      </c>
      <c r="O399" s="17" t="s">
        <v>5055</v>
      </c>
    </row>
    <row r="400" spans="1:15" x14ac:dyDescent="0.2">
      <c r="A400" s="12">
        <v>1399</v>
      </c>
      <c r="B400" s="13" t="s">
        <v>9341</v>
      </c>
      <c r="C400" s="13" t="s">
        <v>9342</v>
      </c>
      <c r="D400" s="14" t="s">
        <v>5017</v>
      </c>
      <c r="E400" s="32" t="s">
        <v>5020</v>
      </c>
      <c r="F400" s="14">
        <v>3</v>
      </c>
      <c r="G400" s="14">
        <v>3.01</v>
      </c>
      <c r="H400" s="14" t="s">
        <v>5051</v>
      </c>
      <c r="I400" s="14"/>
      <c r="J400" s="15" t="s">
        <v>9343</v>
      </c>
      <c r="K400" s="15" t="s">
        <v>4750</v>
      </c>
      <c r="L400" s="17" t="s">
        <v>9344</v>
      </c>
      <c r="M400" s="17" t="s">
        <v>3760</v>
      </c>
      <c r="N400" s="17" t="s">
        <v>9345</v>
      </c>
      <c r="O400" s="17" t="s">
        <v>5055</v>
      </c>
    </row>
    <row r="401" spans="1:15" x14ac:dyDescent="0.2">
      <c r="A401" s="12">
        <v>1400</v>
      </c>
      <c r="B401" s="13" t="s">
        <v>9346</v>
      </c>
      <c r="C401" s="13" t="s">
        <v>9347</v>
      </c>
      <c r="D401" s="14" t="s">
        <v>5017</v>
      </c>
      <c r="E401" s="32" t="s">
        <v>5020</v>
      </c>
      <c r="F401" s="14">
        <v>3</v>
      </c>
      <c r="G401" s="14">
        <v>3.01</v>
      </c>
      <c r="H401" s="14" t="s">
        <v>5051</v>
      </c>
      <c r="I401" s="14"/>
      <c r="J401" s="15" t="s">
        <v>9348</v>
      </c>
      <c r="K401" s="15" t="s">
        <v>9349</v>
      </c>
      <c r="L401" s="17" t="s">
        <v>9350</v>
      </c>
      <c r="M401" s="17" t="s">
        <v>9351</v>
      </c>
      <c r="N401" s="17" t="s">
        <v>9352</v>
      </c>
      <c r="O401" s="17" t="s">
        <v>5055</v>
      </c>
    </row>
    <row r="402" spans="1:15" x14ac:dyDescent="0.2">
      <c r="A402" s="12">
        <v>1401</v>
      </c>
      <c r="B402" s="13" t="s">
        <v>9353</v>
      </c>
      <c r="C402" s="13" t="s">
        <v>9354</v>
      </c>
      <c r="D402" s="14" t="s">
        <v>5017</v>
      </c>
      <c r="E402" s="32" t="s">
        <v>5020</v>
      </c>
      <c r="F402" s="14">
        <v>3</v>
      </c>
      <c r="G402" s="14">
        <v>3.01</v>
      </c>
      <c r="H402" s="14" t="s">
        <v>5051</v>
      </c>
      <c r="I402" s="14"/>
      <c r="J402" s="15" t="s">
        <v>9355</v>
      </c>
      <c r="K402" s="15" t="s">
        <v>4771</v>
      </c>
      <c r="L402" s="17" t="s">
        <v>9356</v>
      </c>
      <c r="M402" s="17" t="s">
        <v>3783</v>
      </c>
      <c r="N402" s="17" t="s">
        <v>9357</v>
      </c>
      <c r="O402" s="17" t="s">
        <v>5055</v>
      </c>
    </row>
    <row r="403" spans="1:15" x14ac:dyDescent="0.2">
      <c r="A403" s="12">
        <v>1402</v>
      </c>
      <c r="B403" s="13" t="s">
        <v>9358</v>
      </c>
      <c r="C403" s="13" t="s">
        <v>9359</v>
      </c>
      <c r="D403" s="14" t="s">
        <v>5017</v>
      </c>
      <c r="E403" s="32" t="s">
        <v>5020</v>
      </c>
      <c r="F403" s="14">
        <v>3</v>
      </c>
      <c r="G403" s="14">
        <v>3.01</v>
      </c>
      <c r="H403" s="14" t="s">
        <v>5051</v>
      </c>
      <c r="I403" s="14"/>
      <c r="J403" s="15" t="s">
        <v>9360</v>
      </c>
      <c r="K403" s="15" t="s">
        <v>8200</v>
      </c>
      <c r="L403" s="17" t="s">
        <v>9361</v>
      </c>
      <c r="M403" s="17" t="s">
        <v>8201</v>
      </c>
      <c r="N403" s="17" t="s">
        <v>6220</v>
      </c>
      <c r="O403" s="17" t="s">
        <v>5055</v>
      </c>
    </row>
    <row r="404" spans="1:15" x14ac:dyDescent="0.2">
      <c r="A404" s="12">
        <v>1403</v>
      </c>
      <c r="B404" s="13" t="s">
        <v>9113</v>
      </c>
      <c r="C404" s="13" t="s">
        <v>8903</v>
      </c>
      <c r="D404" s="14" t="s">
        <v>5017</v>
      </c>
      <c r="E404" s="32" t="s">
        <v>5020</v>
      </c>
      <c r="F404" s="14">
        <v>2</v>
      </c>
      <c r="G404" s="14">
        <v>3.01</v>
      </c>
      <c r="H404" s="14" t="s">
        <v>5051</v>
      </c>
      <c r="I404" s="14"/>
      <c r="J404" s="15" t="s">
        <v>2915</v>
      </c>
      <c r="K404" s="15" t="s">
        <v>4682</v>
      </c>
      <c r="L404" s="17" t="s">
        <v>9115</v>
      </c>
      <c r="M404" s="17" t="s">
        <v>3691</v>
      </c>
      <c r="N404" s="17" t="s">
        <v>5543</v>
      </c>
      <c r="O404" s="17" t="s">
        <v>5055</v>
      </c>
    </row>
    <row r="405" spans="1:15" x14ac:dyDescent="0.2">
      <c r="A405" s="12">
        <v>1404</v>
      </c>
      <c r="B405" s="13" t="s">
        <v>9362</v>
      </c>
      <c r="C405" s="13" t="s">
        <v>9363</v>
      </c>
      <c r="D405" s="14" t="s">
        <v>5017</v>
      </c>
      <c r="E405" s="32" t="s">
        <v>5020</v>
      </c>
      <c r="F405" s="14">
        <v>2</v>
      </c>
      <c r="G405" s="14">
        <v>3.01</v>
      </c>
      <c r="H405" s="14" t="s">
        <v>5051</v>
      </c>
      <c r="I405" s="14"/>
      <c r="J405" s="15" t="s">
        <v>9364</v>
      </c>
      <c r="K405" s="15" t="s">
        <v>9363</v>
      </c>
      <c r="L405" s="17" t="s">
        <v>9365</v>
      </c>
      <c r="M405" s="17" t="s">
        <v>9366</v>
      </c>
      <c r="N405" s="17" t="s">
        <v>7195</v>
      </c>
      <c r="O405" s="17" t="s">
        <v>5055</v>
      </c>
    </row>
    <row r="406" spans="1:15" x14ac:dyDescent="0.2">
      <c r="A406" s="12">
        <v>1405</v>
      </c>
      <c r="B406" s="13" t="s">
        <v>6115</v>
      </c>
      <c r="C406" s="13" t="s">
        <v>9367</v>
      </c>
      <c r="D406" s="14" t="s">
        <v>5017</v>
      </c>
      <c r="E406" s="32" t="s">
        <v>5020</v>
      </c>
      <c r="F406" s="14">
        <v>2</v>
      </c>
      <c r="G406" s="14">
        <v>3.01</v>
      </c>
      <c r="H406" s="14" t="s">
        <v>5051</v>
      </c>
      <c r="I406" s="14"/>
      <c r="J406" s="15" t="s">
        <v>2843</v>
      </c>
      <c r="K406" s="15" t="s">
        <v>9368</v>
      </c>
      <c r="L406" s="17" t="s">
        <v>176</v>
      </c>
      <c r="M406" s="17" t="s">
        <v>9369</v>
      </c>
      <c r="N406" s="17" t="s">
        <v>8040</v>
      </c>
      <c r="O406" s="17" t="s">
        <v>5055</v>
      </c>
    </row>
    <row r="407" spans="1:15" x14ac:dyDescent="0.2">
      <c r="A407" s="12">
        <v>1406</v>
      </c>
      <c r="B407" s="13" t="s">
        <v>5086</v>
      </c>
      <c r="C407" s="13" t="s">
        <v>9370</v>
      </c>
      <c r="D407" s="14" t="s">
        <v>5017</v>
      </c>
      <c r="E407" s="32" t="s">
        <v>5030</v>
      </c>
      <c r="F407" s="14">
        <v>2</v>
      </c>
      <c r="G407" s="14">
        <v>3.01</v>
      </c>
      <c r="H407" s="14" t="s">
        <v>5051</v>
      </c>
      <c r="I407" s="14"/>
      <c r="J407" s="15" t="s">
        <v>2651</v>
      </c>
      <c r="K407" s="15" t="s">
        <v>8829</v>
      </c>
      <c r="L407" s="17" t="s">
        <v>5088</v>
      </c>
      <c r="M407" s="17" t="s">
        <v>8831</v>
      </c>
      <c r="N407" s="17" t="s">
        <v>5431</v>
      </c>
      <c r="O407" s="17" t="s">
        <v>5055</v>
      </c>
    </row>
    <row r="408" spans="1:15" x14ac:dyDescent="0.2">
      <c r="A408" s="12">
        <v>1407</v>
      </c>
      <c r="B408" s="13" t="s">
        <v>9371</v>
      </c>
      <c r="C408" s="13" t="s">
        <v>9372</v>
      </c>
      <c r="D408" s="14" t="s">
        <v>5017</v>
      </c>
      <c r="E408" s="32" t="s">
        <v>5024</v>
      </c>
      <c r="F408" s="14">
        <v>3</v>
      </c>
      <c r="G408" s="14">
        <v>3.01</v>
      </c>
      <c r="H408" s="14" t="s">
        <v>5051</v>
      </c>
      <c r="I408" s="14"/>
      <c r="J408" s="15" t="s">
        <v>9373</v>
      </c>
      <c r="K408" s="15" t="s">
        <v>9374</v>
      </c>
      <c r="L408" s="17" t="s">
        <v>9375</v>
      </c>
      <c r="M408" s="17" t="s">
        <v>9376</v>
      </c>
      <c r="N408" s="17" t="s">
        <v>9377</v>
      </c>
      <c r="O408" s="17" t="s">
        <v>5055</v>
      </c>
    </row>
    <row r="409" spans="1:15" x14ac:dyDescent="0.2">
      <c r="A409" s="12">
        <v>1408</v>
      </c>
      <c r="B409" s="13" t="s">
        <v>9378</v>
      </c>
      <c r="C409" s="13" t="s">
        <v>8803</v>
      </c>
      <c r="D409" s="14" t="s">
        <v>5017</v>
      </c>
      <c r="E409" s="32" t="s">
        <v>5024</v>
      </c>
      <c r="F409" s="14">
        <v>3</v>
      </c>
      <c r="G409" s="14">
        <v>3.01</v>
      </c>
      <c r="H409" s="14" t="s">
        <v>5051</v>
      </c>
      <c r="I409" s="14"/>
      <c r="J409" s="15" t="s">
        <v>2711</v>
      </c>
      <c r="K409" s="15" t="s">
        <v>3198</v>
      </c>
      <c r="L409" s="17" t="s">
        <v>148</v>
      </c>
      <c r="M409" s="17" t="s">
        <v>384</v>
      </c>
      <c r="N409" s="17" t="s">
        <v>9379</v>
      </c>
      <c r="O409" s="17" t="s">
        <v>5055</v>
      </c>
    </row>
    <row r="410" spans="1:15" x14ac:dyDescent="0.2">
      <c r="A410" s="12">
        <v>1409</v>
      </c>
      <c r="B410" s="13" t="s">
        <v>5356</v>
      </c>
      <c r="C410" s="13" t="s">
        <v>9380</v>
      </c>
      <c r="D410" s="14" t="s">
        <v>5017</v>
      </c>
      <c r="E410" s="32" t="s">
        <v>5024</v>
      </c>
      <c r="F410" s="14">
        <v>3</v>
      </c>
      <c r="G410" s="14">
        <v>3.01</v>
      </c>
      <c r="H410" s="14" t="s">
        <v>5051</v>
      </c>
      <c r="I410" s="14"/>
      <c r="J410" s="15" t="s">
        <v>2834</v>
      </c>
      <c r="K410" s="15" t="s">
        <v>9381</v>
      </c>
      <c r="L410" s="17" t="s">
        <v>5358</v>
      </c>
      <c r="M410" s="17" t="s">
        <v>9382</v>
      </c>
      <c r="N410" s="17" t="s">
        <v>9383</v>
      </c>
      <c r="O410" s="17" t="s">
        <v>5055</v>
      </c>
    </row>
    <row r="411" spans="1:15" x14ac:dyDescent="0.2">
      <c r="A411" s="12">
        <v>1410</v>
      </c>
      <c r="B411" s="13" t="s">
        <v>8224</v>
      </c>
      <c r="C411" s="13" t="s">
        <v>9384</v>
      </c>
      <c r="D411" s="14" t="s">
        <v>5017</v>
      </c>
      <c r="E411" s="32" t="s">
        <v>5024</v>
      </c>
      <c r="F411" s="14">
        <v>3</v>
      </c>
      <c r="G411" s="14">
        <v>3.01</v>
      </c>
      <c r="H411" s="14" t="s">
        <v>5051</v>
      </c>
      <c r="I411" s="14"/>
      <c r="J411" s="15" t="s">
        <v>3031</v>
      </c>
      <c r="K411" s="15" t="s">
        <v>4726</v>
      </c>
      <c r="L411" s="17" t="s">
        <v>252</v>
      </c>
      <c r="M411" s="17" t="s">
        <v>3736</v>
      </c>
      <c r="N411" s="17" t="s">
        <v>8603</v>
      </c>
      <c r="O411" s="17" t="s">
        <v>5055</v>
      </c>
    </row>
    <row r="412" spans="1:15" x14ac:dyDescent="0.2">
      <c r="A412" s="12">
        <v>1411</v>
      </c>
      <c r="B412" s="13" t="s">
        <v>6747</v>
      </c>
      <c r="C412" s="13" t="s">
        <v>5701</v>
      </c>
      <c r="D412" s="14" t="s">
        <v>5017</v>
      </c>
      <c r="E412" s="32" t="s">
        <v>5028</v>
      </c>
      <c r="F412" s="14">
        <v>3</v>
      </c>
      <c r="G412" s="14">
        <v>3.01</v>
      </c>
      <c r="H412" s="14" t="s">
        <v>5051</v>
      </c>
      <c r="I412" s="14"/>
      <c r="J412" s="15" t="s">
        <v>2977</v>
      </c>
      <c r="K412" s="15" t="s">
        <v>2841</v>
      </c>
      <c r="L412" s="17" t="s">
        <v>126</v>
      </c>
      <c r="M412" s="17" t="s">
        <v>417</v>
      </c>
      <c r="N412" s="17" t="s">
        <v>9383</v>
      </c>
      <c r="O412" s="17" t="s">
        <v>5055</v>
      </c>
    </row>
    <row r="413" spans="1:15" x14ac:dyDescent="0.2">
      <c r="A413" s="12">
        <v>1412</v>
      </c>
      <c r="B413" s="13" t="s">
        <v>9385</v>
      </c>
      <c r="C413" s="13" t="s">
        <v>9386</v>
      </c>
      <c r="D413" s="14" t="s">
        <v>5017</v>
      </c>
      <c r="E413" s="32" t="s">
        <v>5028</v>
      </c>
      <c r="F413" s="14">
        <v>3</v>
      </c>
      <c r="G413" s="14">
        <v>3.01</v>
      </c>
      <c r="H413" s="14" t="s">
        <v>5051</v>
      </c>
      <c r="I413" s="14"/>
      <c r="J413" s="15" t="s">
        <v>9387</v>
      </c>
      <c r="K413" s="15" t="s">
        <v>3174</v>
      </c>
      <c r="L413" s="17" t="s">
        <v>9388</v>
      </c>
      <c r="M413" s="17" t="s">
        <v>272</v>
      </c>
      <c r="N413" s="17" t="s">
        <v>9153</v>
      </c>
      <c r="O413" s="17" t="s">
        <v>5055</v>
      </c>
    </row>
    <row r="414" spans="1:15" x14ac:dyDescent="0.2">
      <c r="A414" s="12">
        <v>1413</v>
      </c>
      <c r="B414" s="13" t="s">
        <v>7631</v>
      </c>
      <c r="C414" s="13" t="s">
        <v>9389</v>
      </c>
      <c r="D414" s="14" t="s">
        <v>5017</v>
      </c>
      <c r="E414" s="32" t="s">
        <v>5028</v>
      </c>
      <c r="F414" s="14">
        <v>3</v>
      </c>
      <c r="G414" s="14">
        <v>3.01</v>
      </c>
      <c r="H414" s="14" t="s">
        <v>5051</v>
      </c>
      <c r="I414" s="14"/>
      <c r="J414" s="15" t="s">
        <v>4840</v>
      </c>
      <c r="K414" s="15" t="s">
        <v>4649</v>
      </c>
      <c r="L414" s="17" t="s">
        <v>3853</v>
      </c>
      <c r="M414" s="17" t="s">
        <v>3656</v>
      </c>
      <c r="N414" s="17" t="s">
        <v>5338</v>
      </c>
      <c r="O414" s="17" t="s">
        <v>5055</v>
      </c>
    </row>
    <row r="415" spans="1:15" x14ac:dyDescent="0.2">
      <c r="A415" s="12">
        <v>1414</v>
      </c>
      <c r="B415" s="13" t="s">
        <v>5174</v>
      </c>
      <c r="C415" s="13" t="s">
        <v>9390</v>
      </c>
      <c r="D415" s="14" t="s">
        <v>5017</v>
      </c>
      <c r="E415" s="32" t="s">
        <v>5028</v>
      </c>
      <c r="F415" s="14">
        <v>3</v>
      </c>
      <c r="G415" s="14">
        <v>3.01</v>
      </c>
      <c r="H415" s="14" t="s">
        <v>5051</v>
      </c>
      <c r="I415" s="14"/>
      <c r="J415" s="15" t="s">
        <v>2621</v>
      </c>
      <c r="K415" s="15" t="s">
        <v>4806</v>
      </c>
      <c r="L415" s="17" t="s">
        <v>122</v>
      </c>
      <c r="M415" s="17" t="s">
        <v>3818</v>
      </c>
      <c r="N415" s="17" t="s">
        <v>5661</v>
      </c>
      <c r="O415" s="17" t="s">
        <v>5055</v>
      </c>
    </row>
    <row r="416" spans="1:15" x14ac:dyDescent="0.2">
      <c r="A416" s="12">
        <v>1415</v>
      </c>
      <c r="B416" s="13" t="s">
        <v>9391</v>
      </c>
      <c r="C416" s="13" t="s">
        <v>9392</v>
      </c>
      <c r="D416" s="14" t="s">
        <v>5017</v>
      </c>
      <c r="E416" s="32" t="s">
        <v>5028</v>
      </c>
      <c r="F416" s="14">
        <v>2</v>
      </c>
      <c r="G416" s="14">
        <v>3.01</v>
      </c>
      <c r="H416" s="14" t="s">
        <v>5325</v>
      </c>
      <c r="I416" s="14"/>
      <c r="J416" s="15" t="s">
        <v>2904</v>
      </c>
      <c r="K416" s="15" t="s">
        <v>4994</v>
      </c>
      <c r="L416" s="17" t="s">
        <v>5092</v>
      </c>
      <c r="M416" s="17" t="s">
        <v>4007</v>
      </c>
      <c r="N416" s="17" t="s">
        <v>9393</v>
      </c>
      <c r="O416" s="17" t="s">
        <v>5055</v>
      </c>
    </row>
    <row r="417" spans="1:15" x14ac:dyDescent="0.2">
      <c r="A417" s="12">
        <v>1416</v>
      </c>
      <c r="B417" s="13" t="s">
        <v>9113</v>
      </c>
      <c r="C417" s="13" t="s">
        <v>6735</v>
      </c>
      <c r="D417" s="14" t="s">
        <v>5017</v>
      </c>
      <c r="E417" s="32" t="s">
        <v>5028</v>
      </c>
      <c r="F417" s="14">
        <v>2</v>
      </c>
      <c r="G417" s="14">
        <v>3.01</v>
      </c>
      <c r="H417" s="14" t="s">
        <v>5325</v>
      </c>
      <c r="I417" s="14"/>
      <c r="J417" s="15" t="s">
        <v>2915</v>
      </c>
      <c r="K417" s="15" t="s">
        <v>4678</v>
      </c>
      <c r="L417" s="17" t="s">
        <v>9115</v>
      </c>
      <c r="M417" s="17" t="s">
        <v>3687</v>
      </c>
      <c r="N417" s="17" t="s">
        <v>9394</v>
      </c>
      <c r="O417" s="17" t="s">
        <v>5055</v>
      </c>
    </row>
    <row r="418" spans="1:15" x14ac:dyDescent="0.2">
      <c r="A418" s="12">
        <v>1417</v>
      </c>
      <c r="B418" s="13" t="s">
        <v>9395</v>
      </c>
      <c r="C418" s="13" t="s">
        <v>9396</v>
      </c>
      <c r="D418" s="14" t="s">
        <v>5017</v>
      </c>
      <c r="E418" s="32" t="s">
        <v>5028</v>
      </c>
      <c r="F418" s="14">
        <v>2</v>
      </c>
      <c r="G418" s="14">
        <v>3.01</v>
      </c>
      <c r="H418" s="14" t="s">
        <v>5325</v>
      </c>
      <c r="I418" s="14"/>
      <c r="J418" s="15" t="s">
        <v>3360</v>
      </c>
      <c r="K418" s="15" t="s">
        <v>2853</v>
      </c>
      <c r="L418" s="17" t="s">
        <v>509</v>
      </c>
      <c r="M418" s="17" t="s">
        <v>527</v>
      </c>
      <c r="N418" s="17" t="s">
        <v>5543</v>
      </c>
      <c r="O418" s="17" t="s">
        <v>5055</v>
      </c>
    </row>
    <row r="419" spans="1:15" x14ac:dyDescent="0.2">
      <c r="A419" s="12">
        <v>1418</v>
      </c>
      <c r="B419" s="13" t="s">
        <v>6613</v>
      </c>
      <c r="C419" s="13" t="s">
        <v>9397</v>
      </c>
      <c r="D419" s="14" t="s">
        <v>5017</v>
      </c>
      <c r="E419" s="32" t="s">
        <v>5028</v>
      </c>
      <c r="F419" s="14">
        <v>2</v>
      </c>
      <c r="G419" s="14">
        <v>3.01</v>
      </c>
      <c r="H419" s="14" t="s">
        <v>5325</v>
      </c>
      <c r="I419" s="14"/>
      <c r="J419" s="15" t="s">
        <v>2688</v>
      </c>
      <c r="K419" s="15" t="s">
        <v>9398</v>
      </c>
      <c r="L419" s="17" t="s">
        <v>173</v>
      </c>
      <c r="M419" s="17" t="s">
        <v>9399</v>
      </c>
      <c r="N419" s="17" t="s">
        <v>5553</v>
      </c>
      <c r="O419" s="17" t="s">
        <v>5055</v>
      </c>
    </row>
    <row r="420" spans="1:15" x14ac:dyDescent="0.2">
      <c r="A420" s="12">
        <v>1419</v>
      </c>
      <c r="B420" s="13" t="s">
        <v>9400</v>
      </c>
      <c r="C420" s="13" t="s">
        <v>9401</v>
      </c>
      <c r="D420" s="14" t="s">
        <v>5017</v>
      </c>
      <c r="E420" s="32" t="s">
        <v>5028</v>
      </c>
      <c r="F420" s="14">
        <v>2</v>
      </c>
      <c r="G420" s="14">
        <v>3.01</v>
      </c>
      <c r="H420" s="14" t="s">
        <v>5325</v>
      </c>
      <c r="I420" s="14"/>
      <c r="J420" s="15" t="s">
        <v>9402</v>
      </c>
      <c r="K420" s="15" t="s">
        <v>4724</v>
      </c>
      <c r="L420" s="17" t="s">
        <v>9403</v>
      </c>
      <c r="M420" s="17" t="s">
        <v>3734</v>
      </c>
      <c r="N420" s="17" t="s">
        <v>7494</v>
      </c>
      <c r="O420" s="17" t="s">
        <v>5055</v>
      </c>
    </row>
    <row r="421" spans="1:15" x14ac:dyDescent="0.2">
      <c r="A421" s="12">
        <v>1420</v>
      </c>
      <c r="B421" s="13" t="s">
        <v>9404</v>
      </c>
      <c r="C421" s="13" t="s">
        <v>9405</v>
      </c>
      <c r="D421" s="14" t="s">
        <v>5017</v>
      </c>
      <c r="E421" s="32" t="s">
        <v>5028</v>
      </c>
      <c r="F421" s="14">
        <v>2</v>
      </c>
      <c r="G421" s="14">
        <v>3.01</v>
      </c>
      <c r="H421" s="14" t="s">
        <v>5325</v>
      </c>
      <c r="I421" s="14"/>
      <c r="J421" s="15" t="s">
        <v>3121</v>
      </c>
      <c r="K421" s="15" t="s">
        <v>9406</v>
      </c>
      <c r="L421" s="17" t="s">
        <v>167</v>
      </c>
      <c r="M421" s="17" t="s">
        <v>9407</v>
      </c>
      <c r="N421" s="17" t="s">
        <v>5558</v>
      </c>
      <c r="O421" s="17" t="s">
        <v>5055</v>
      </c>
    </row>
    <row r="422" spans="1:15" x14ac:dyDescent="0.2">
      <c r="A422" s="12">
        <v>1421</v>
      </c>
      <c r="B422" s="13" t="s">
        <v>9408</v>
      </c>
      <c r="C422" s="13" t="s">
        <v>9409</v>
      </c>
      <c r="D422" s="14" t="s">
        <v>5017</v>
      </c>
      <c r="E422" s="32" t="s">
        <v>5021</v>
      </c>
      <c r="F422" s="14">
        <v>2</v>
      </c>
      <c r="G422" s="14">
        <v>3.29</v>
      </c>
      <c r="H422" s="14" t="s">
        <v>5051</v>
      </c>
      <c r="I422" s="14"/>
      <c r="J422" s="15" t="s">
        <v>9410</v>
      </c>
      <c r="K422" s="15" t="s">
        <v>2964</v>
      </c>
      <c r="L422" s="17" t="s">
        <v>9411</v>
      </c>
      <c r="M422" s="17" t="s">
        <v>208</v>
      </c>
      <c r="N422" s="17" t="s">
        <v>6169</v>
      </c>
      <c r="O422" s="17" t="s">
        <v>5055</v>
      </c>
    </row>
    <row r="423" spans="1:15" x14ac:dyDescent="0.2">
      <c r="A423" s="12">
        <v>1422</v>
      </c>
      <c r="B423" s="13" t="s">
        <v>9412</v>
      </c>
      <c r="C423" s="13" t="s">
        <v>9413</v>
      </c>
      <c r="D423" s="14" t="s">
        <v>5017</v>
      </c>
      <c r="E423" s="32" t="s">
        <v>5041</v>
      </c>
      <c r="F423" s="14">
        <v>2</v>
      </c>
      <c r="G423" s="14">
        <v>4.1399999999999997</v>
      </c>
      <c r="H423" s="14" t="s">
        <v>5051</v>
      </c>
      <c r="I423" s="14"/>
      <c r="J423" s="15" t="s">
        <v>9414</v>
      </c>
      <c r="K423" s="15" t="s">
        <v>4647</v>
      </c>
      <c r="L423" s="17" t="s">
        <v>9415</v>
      </c>
      <c r="M423" s="17" t="s">
        <v>3654</v>
      </c>
      <c r="N423" s="17" t="s">
        <v>9416</v>
      </c>
      <c r="O423" s="17" t="s">
        <v>5055</v>
      </c>
    </row>
    <row r="424" spans="1:15" x14ac:dyDescent="0.2">
      <c r="A424" s="12">
        <v>1423</v>
      </c>
      <c r="B424" s="13" t="s">
        <v>8127</v>
      </c>
      <c r="C424" s="13" t="s">
        <v>8217</v>
      </c>
      <c r="D424" s="14" t="s">
        <v>5017</v>
      </c>
      <c r="E424" s="32" t="s">
        <v>5043</v>
      </c>
      <c r="F424" s="14">
        <v>1</v>
      </c>
      <c r="G424" s="14">
        <v>4.25</v>
      </c>
      <c r="H424" s="14" t="s">
        <v>5051</v>
      </c>
      <c r="I424" s="14"/>
      <c r="J424" s="15" t="s">
        <v>2694</v>
      </c>
      <c r="K424" s="15" t="s">
        <v>4668</v>
      </c>
      <c r="L424" s="17" t="s">
        <v>264</v>
      </c>
      <c r="M424" s="17" t="s">
        <v>3677</v>
      </c>
      <c r="N424" s="17" t="s">
        <v>9417</v>
      </c>
      <c r="O424" s="17" t="s">
        <v>5055</v>
      </c>
    </row>
    <row r="425" spans="1:15" x14ac:dyDescent="0.2">
      <c r="A425" s="12">
        <v>1424</v>
      </c>
      <c r="B425" s="13" t="s">
        <v>5235</v>
      </c>
      <c r="C425" s="13" t="s">
        <v>9418</v>
      </c>
      <c r="D425" s="14" t="s">
        <v>5017</v>
      </c>
      <c r="E425" s="32" t="s">
        <v>5043</v>
      </c>
      <c r="F425" s="14">
        <v>1</v>
      </c>
      <c r="G425" s="14">
        <v>4.25</v>
      </c>
      <c r="H425" s="14" t="s">
        <v>5051</v>
      </c>
      <c r="I425" s="14"/>
      <c r="J425" s="15" t="s">
        <v>5237</v>
      </c>
      <c r="K425" s="15" t="s">
        <v>4679</v>
      </c>
      <c r="L425" s="17" t="s">
        <v>5239</v>
      </c>
      <c r="M425" s="17" t="s">
        <v>3688</v>
      </c>
      <c r="N425" s="17" t="s">
        <v>7926</v>
      </c>
      <c r="O425" s="17" t="s">
        <v>5055</v>
      </c>
    </row>
    <row r="426" spans="1:15" x14ac:dyDescent="0.2">
      <c r="A426" s="12">
        <v>1425</v>
      </c>
      <c r="B426" s="13" t="s">
        <v>9419</v>
      </c>
      <c r="C426" s="13" t="s">
        <v>9420</v>
      </c>
      <c r="D426" s="14" t="s">
        <v>5017</v>
      </c>
      <c r="E426" s="32" t="s">
        <v>5043</v>
      </c>
      <c r="F426" s="14">
        <v>1</v>
      </c>
      <c r="G426" s="14">
        <v>4.25</v>
      </c>
      <c r="H426" s="14" t="s">
        <v>5051</v>
      </c>
      <c r="I426" s="14"/>
      <c r="J426" s="15" t="s">
        <v>9421</v>
      </c>
      <c r="K426" s="15" t="s">
        <v>9422</v>
      </c>
      <c r="L426" s="17" t="s">
        <v>9423</v>
      </c>
      <c r="M426" s="17" t="s">
        <v>9424</v>
      </c>
      <c r="N426" s="17" t="s">
        <v>7700</v>
      </c>
      <c r="O426" s="17" t="s">
        <v>5055</v>
      </c>
    </row>
    <row r="427" spans="1:15" x14ac:dyDescent="0.2">
      <c r="A427" s="12">
        <v>1426</v>
      </c>
      <c r="B427" s="13" t="s">
        <v>5097</v>
      </c>
      <c r="C427" s="13" t="s">
        <v>9425</v>
      </c>
      <c r="D427" s="14" t="s">
        <v>5017</v>
      </c>
      <c r="E427" s="32" t="s">
        <v>5043</v>
      </c>
      <c r="F427" s="14">
        <v>1</v>
      </c>
      <c r="G427" s="14">
        <v>4.25</v>
      </c>
      <c r="H427" s="14" t="s">
        <v>5051</v>
      </c>
      <c r="I427" s="14"/>
      <c r="J427" s="15" t="s">
        <v>3038</v>
      </c>
      <c r="K427" s="15" t="s">
        <v>4664</v>
      </c>
      <c r="L427" s="17" t="s">
        <v>9426</v>
      </c>
      <c r="M427" s="17" t="s">
        <v>3999</v>
      </c>
      <c r="N427" s="17" t="s">
        <v>8021</v>
      </c>
      <c r="O427" s="17" t="s">
        <v>5055</v>
      </c>
    </row>
    <row r="428" spans="1:15" x14ac:dyDescent="0.2">
      <c r="A428" s="12">
        <v>1427</v>
      </c>
      <c r="B428" s="13" t="s">
        <v>6945</v>
      </c>
      <c r="C428" s="13" t="s">
        <v>9427</v>
      </c>
      <c r="D428" s="14" t="s">
        <v>5017</v>
      </c>
      <c r="E428" s="32" t="s">
        <v>5043</v>
      </c>
      <c r="F428" s="14">
        <v>1</v>
      </c>
      <c r="G428" s="14">
        <v>4.25</v>
      </c>
      <c r="H428" s="14" t="s">
        <v>5051</v>
      </c>
      <c r="I428" s="14"/>
      <c r="J428" s="15" t="s">
        <v>6947</v>
      </c>
      <c r="K428" s="15" t="s">
        <v>4872</v>
      </c>
      <c r="L428" s="17" t="s">
        <v>6948</v>
      </c>
      <c r="M428" s="17" t="s">
        <v>3885</v>
      </c>
      <c r="N428" s="17" t="s">
        <v>9428</v>
      </c>
      <c r="O428" s="17" t="s">
        <v>5055</v>
      </c>
    </row>
    <row r="429" spans="1:15" x14ac:dyDescent="0.2">
      <c r="A429" s="12">
        <v>1428</v>
      </c>
      <c r="B429" s="13" t="s">
        <v>5806</v>
      </c>
      <c r="C429" s="13" t="s">
        <v>9429</v>
      </c>
      <c r="D429" s="14" t="s">
        <v>5017</v>
      </c>
      <c r="E429" s="32" t="s">
        <v>5043</v>
      </c>
      <c r="F429" s="14">
        <v>1</v>
      </c>
      <c r="G429" s="14">
        <v>4.25</v>
      </c>
      <c r="H429" s="14" t="s">
        <v>5051</v>
      </c>
      <c r="I429" s="14"/>
      <c r="J429" s="15" t="s">
        <v>2917</v>
      </c>
      <c r="K429" s="15" t="s">
        <v>9430</v>
      </c>
      <c r="L429" s="17" t="s">
        <v>5709</v>
      </c>
      <c r="M429" s="17" t="s">
        <v>9431</v>
      </c>
      <c r="N429" s="17" t="s">
        <v>9432</v>
      </c>
      <c r="O429" s="17" t="s">
        <v>5055</v>
      </c>
    </row>
    <row r="430" spans="1:15" x14ac:dyDescent="0.2">
      <c r="A430" s="12">
        <v>1429</v>
      </c>
      <c r="B430" s="13" t="s">
        <v>9433</v>
      </c>
      <c r="C430" s="13" t="s">
        <v>9434</v>
      </c>
      <c r="D430" s="14" t="s">
        <v>5017</v>
      </c>
      <c r="E430" s="32" t="s">
        <v>5043</v>
      </c>
      <c r="F430" s="14">
        <v>1</v>
      </c>
      <c r="G430" s="14">
        <v>4.25</v>
      </c>
      <c r="H430" s="14" t="s">
        <v>5051</v>
      </c>
      <c r="I430" s="14"/>
      <c r="J430" s="15" t="s">
        <v>3225</v>
      </c>
      <c r="K430" s="15" t="s">
        <v>4611</v>
      </c>
      <c r="L430" s="17" t="s">
        <v>9435</v>
      </c>
      <c r="M430" s="17" t="s">
        <v>3617</v>
      </c>
      <c r="N430" s="17" t="s">
        <v>9436</v>
      </c>
      <c r="O430" s="17" t="s">
        <v>5055</v>
      </c>
    </row>
    <row r="431" spans="1:15" x14ac:dyDescent="0.2">
      <c r="A431" s="12">
        <v>1430</v>
      </c>
      <c r="B431" s="13" t="s">
        <v>5270</v>
      </c>
      <c r="C431" s="13" t="s">
        <v>9437</v>
      </c>
      <c r="D431" s="14" t="s">
        <v>5017</v>
      </c>
      <c r="E431" s="32" t="s">
        <v>5043</v>
      </c>
      <c r="F431" s="14">
        <v>1</v>
      </c>
      <c r="G431" s="14">
        <v>4.25</v>
      </c>
      <c r="H431" s="14" t="s">
        <v>5051</v>
      </c>
      <c r="I431" s="14"/>
      <c r="J431" s="15" t="s">
        <v>5272</v>
      </c>
      <c r="K431" s="15" t="s">
        <v>4673</v>
      </c>
      <c r="L431" s="17" t="s">
        <v>5273</v>
      </c>
      <c r="M431" s="17" t="s">
        <v>3682</v>
      </c>
      <c r="N431" s="17" t="s">
        <v>9438</v>
      </c>
      <c r="O431" s="17" t="s">
        <v>5055</v>
      </c>
    </row>
    <row r="432" spans="1:15" x14ac:dyDescent="0.2">
      <c r="A432" s="12">
        <v>1431</v>
      </c>
      <c r="B432" s="13" t="s">
        <v>8157</v>
      </c>
      <c r="C432" s="13" t="s">
        <v>9439</v>
      </c>
      <c r="D432" s="14" t="s">
        <v>5017</v>
      </c>
      <c r="E432" s="32" t="s">
        <v>5043</v>
      </c>
      <c r="F432" s="14">
        <v>1</v>
      </c>
      <c r="G432" s="14">
        <v>4.25</v>
      </c>
      <c r="H432" s="14" t="s">
        <v>5051</v>
      </c>
      <c r="I432" s="14"/>
      <c r="J432" s="15" t="s">
        <v>2700</v>
      </c>
      <c r="K432" s="15" t="s">
        <v>9440</v>
      </c>
      <c r="L432" s="17" t="s">
        <v>46</v>
      </c>
      <c r="M432" s="17" t="s">
        <v>9441</v>
      </c>
      <c r="N432" s="17" t="s">
        <v>9442</v>
      </c>
      <c r="O432" s="17" t="s">
        <v>5055</v>
      </c>
    </row>
    <row r="433" spans="1:15" x14ac:dyDescent="0.2">
      <c r="A433" s="12">
        <v>1432</v>
      </c>
      <c r="B433" s="22" t="s">
        <v>9443</v>
      </c>
      <c r="C433" s="22" t="s">
        <v>9444</v>
      </c>
      <c r="D433" s="14" t="s">
        <v>5017</v>
      </c>
      <c r="E433" s="34" t="s">
        <v>5040</v>
      </c>
      <c r="F433" s="23">
        <v>1</v>
      </c>
      <c r="G433" s="23">
        <v>4.2699999999999996</v>
      </c>
      <c r="H433" s="23" t="s">
        <v>5051</v>
      </c>
      <c r="I433" s="23"/>
      <c r="J433" s="21" t="s">
        <v>9445</v>
      </c>
      <c r="K433" s="21" t="s">
        <v>4722</v>
      </c>
      <c r="L433" s="17" t="s">
        <v>9446</v>
      </c>
      <c r="M433" s="17" t="s">
        <v>3753</v>
      </c>
      <c r="N433" s="17" t="s">
        <v>9447</v>
      </c>
      <c r="O433" s="17" t="s">
        <v>5055</v>
      </c>
    </row>
    <row r="434" spans="1:15" x14ac:dyDescent="0.2">
      <c r="A434" s="12">
        <v>1433</v>
      </c>
      <c r="B434" s="13" t="s">
        <v>6214</v>
      </c>
      <c r="C434" s="13" t="s">
        <v>9448</v>
      </c>
      <c r="D434" s="14" t="s">
        <v>5017</v>
      </c>
      <c r="E434" s="32" t="s">
        <v>5040</v>
      </c>
      <c r="F434" s="14">
        <v>1</v>
      </c>
      <c r="G434" s="14">
        <v>4.2699999999999996</v>
      </c>
      <c r="H434" s="14" t="s">
        <v>5051</v>
      </c>
      <c r="I434" s="14"/>
      <c r="J434" s="15" t="s">
        <v>3237</v>
      </c>
      <c r="K434" s="15" t="s">
        <v>3313</v>
      </c>
      <c r="L434" s="17" t="s">
        <v>383</v>
      </c>
      <c r="M434" s="17" t="s">
        <v>391</v>
      </c>
      <c r="N434" s="17" t="s">
        <v>9449</v>
      </c>
      <c r="O434" s="17" t="s">
        <v>5055</v>
      </c>
    </row>
    <row r="435" spans="1:15" x14ac:dyDescent="0.2">
      <c r="A435" s="12">
        <v>1434</v>
      </c>
      <c r="B435" s="13" t="s">
        <v>9450</v>
      </c>
      <c r="C435" s="13" t="s">
        <v>9451</v>
      </c>
      <c r="D435" s="14" t="s">
        <v>5017</v>
      </c>
      <c r="E435" s="32" t="s">
        <v>5040</v>
      </c>
      <c r="F435" s="14">
        <v>1</v>
      </c>
      <c r="G435" s="14">
        <v>4.2699999999999996</v>
      </c>
      <c r="H435" s="14" t="s">
        <v>5051</v>
      </c>
      <c r="I435" s="14"/>
      <c r="J435" s="15" t="s">
        <v>6216</v>
      </c>
      <c r="K435" s="15" t="s">
        <v>4753</v>
      </c>
      <c r="L435" s="17" t="s">
        <v>9452</v>
      </c>
      <c r="M435" s="17" t="s">
        <v>3763</v>
      </c>
      <c r="N435" s="17" t="s">
        <v>7723</v>
      </c>
      <c r="O435" s="17" t="s">
        <v>5055</v>
      </c>
    </row>
    <row r="436" spans="1:15" x14ac:dyDescent="0.2">
      <c r="A436" s="12">
        <v>1435</v>
      </c>
      <c r="B436" s="13" t="s">
        <v>7071</v>
      </c>
      <c r="C436" s="13" t="s">
        <v>9453</v>
      </c>
      <c r="D436" s="14" t="s">
        <v>5017</v>
      </c>
      <c r="E436" s="32" t="s">
        <v>5040</v>
      </c>
      <c r="F436" s="14">
        <v>1</v>
      </c>
      <c r="G436" s="14">
        <v>4.2699999999999996</v>
      </c>
      <c r="H436" s="14" t="s">
        <v>5051</v>
      </c>
      <c r="I436" s="14"/>
      <c r="J436" s="15" t="s">
        <v>3376</v>
      </c>
      <c r="K436" s="15" t="s">
        <v>4880</v>
      </c>
      <c r="L436" s="17" t="s">
        <v>161</v>
      </c>
      <c r="M436" s="17" t="s">
        <v>3893</v>
      </c>
      <c r="N436" s="17" t="s">
        <v>8081</v>
      </c>
      <c r="O436" s="17" t="s">
        <v>5055</v>
      </c>
    </row>
    <row r="437" spans="1:15" x14ac:dyDescent="0.2">
      <c r="A437" s="12">
        <v>1436</v>
      </c>
      <c r="B437" s="13" t="s">
        <v>8918</v>
      </c>
      <c r="C437" s="13" t="s">
        <v>9454</v>
      </c>
      <c r="D437" s="14" t="s">
        <v>5017</v>
      </c>
      <c r="E437" s="32" t="s">
        <v>5040</v>
      </c>
      <c r="F437" s="14">
        <v>1</v>
      </c>
      <c r="G437" s="14">
        <v>4.2699999999999996</v>
      </c>
      <c r="H437" s="14" t="s">
        <v>5051</v>
      </c>
      <c r="I437" s="14"/>
      <c r="J437" s="15" t="s">
        <v>4732</v>
      </c>
      <c r="K437" s="15" t="s">
        <v>9455</v>
      </c>
      <c r="L437" s="17" t="s">
        <v>3742</v>
      </c>
      <c r="M437" s="17" t="s">
        <v>9456</v>
      </c>
      <c r="N437" s="17" t="s">
        <v>7384</v>
      </c>
      <c r="O437" s="17" t="s">
        <v>5055</v>
      </c>
    </row>
    <row r="438" spans="1:15" x14ac:dyDescent="0.2">
      <c r="A438" s="12">
        <v>1437</v>
      </c>
      <c r="B438" s="13" t="s">
        <v>6333</v>
      </c>
      <c r="C438" s="13" t="s">
        <v>9457</v>
      </c>
      <c r="D438" s="14" t="s">
        <v>5017</v>
      </c>
      <c r="E438" s="32" t="s">
        <v>5040</v>
      </c>
      <c r="F438" s="14">
        <v>1</v>
      </c>
      <c r="G438" s="14">
        <v>4.2699999999999996</v>
      </c>
      <c r="H438" s="14" t="s">
        <v>5051</v>
      </c>
      <c r="I438" s="14"/>
      <c r="J438" s="15" t="s">
        <v>6334</v>
      </c>
      <c r="K438" s="15" t="s">
        <v>9458</v>
      </c>
      <c r="L438" s="17" t="s">
        <v>6335</v>
      </c>
      <c r="M438" s="17" t="s">
        <v>9459</v>
      </c>
      <c r="N438" s="17" t="s">
        <v>9460</v>
      </c>
      <c r="O438" s="17" t="s">
        <v>5055</v>
      </c>
    </row>
    <row r="439" spans="1:15" x14ac:dyDescent="0.2">
      <c r="A439" s="12">
        <v>1438</v>
      </c>
      <c r="B439" s="13" t="s">
        <v>8498</v>
      </c>
      <c r="C439" s="13" t="s">
        <v>9461</v>
      </c>
      <c r="D439" s="14" t="s">
        <v>5017</v>
      </c>
      <c r="E439" s="32" t="s">
        <v>5040</v>
      </c>
      <c r="F439" s="14">
        <v>1</v>
      </c>
      <c r="G439" s="14">
        <v>4.2699999999999996</v>
      </c>
      <c r="H439" s="14" t="s">
        <v>5051</v>
      </c>
      <c r="I439" s="14"/>
      <c r="J439" s="15" t="s">
        <v>2995</v>
      </c>
      <c r="K439" s="15" t="s">
        <v>4735</v>
      </c>
      <c r="L439" s="17" t="s">
        <v>237</v>
      </c>
      <c r="M439" s="17" t="s">
        <v>3745</v>
      </c>
      <c r="N439" s="17" t="s">
        <v>9462</v>
      </c>
      <c r="O439" s="17" t="s">
        <v>5055</v>
      </c>
    </row>
    <row r="440" spans="1:15" x14ac:dyDescent="0.2">
      <c r="A440" s="12">
        <v>1439</v>
      </c>
      <c r="B440" s="13" t="s">
        <v>7981</v>
      </c>
      <c r="C440" s="13" t="s">
        <v>9463</v>
      </c>
      <c r="D440" s="14" t="s">
        <v>5017</v>
      </c>
      <c r="E440" s="32" t="s">
        <v>5040</v>
      </c>
      <c r="F440" s="14">
        <v>1</v>
      </c>
      <c r="G440" s="14">
        <v>4.2699999999999996</v>
      </c>
      <c r="H440" s="14" t="s">
        <v>5051</v>
      </c>
      <c r="I440" s="14"/>
      <c r="J440" s="15" t="s">
        <v>3461</v>
      </c>
      <c r="K440" s="15" t="s">
        <v>9464</v>
      </c>
      <c r="L440" s="17" t="s">
        <v>7983</v>
      </c>
      <c r="M440" s="17" t="s">
        <v>8679</v>
      </c>
      <c r="N440" s="17" t="s">
        <v>9465</v>
      </c>
      <c r="O440" s="17" t="s">
        <v>5055</v>
      </c>
    </row>
    <row r="441" spans="1:15" x14ac:dyDescent="0.2">
      <c r="A441" s="12">
        <v>1440</v>
      </c>
      <c r="B441" s="13" t="s">
        <v>9466</v>
      </c>
      <c r="C441" s="13" t="s">
        <v>9467</v>
      </c>
      <c r="D441" s="14" t="s">
        <v>5017</v>
      </c>
      <c r="E441" s="32" t="s">
        <v>5038</v>
      </c>
      <c r="F441" s="14">
        <v>1</v>
      </c>
      <c r="G441" s="14">
        <v>4.2699999999999996</v>
      </c>
      <c r="H441" s="14" t="s">
        <v>5325</v>
      </c>
      <c r="I441" s="14"/>
      <c r="J441" s="15" t="s">
        <v>9468</v>
      </c>
      <c r="K441" s="15" t="s">
        <v>9469</v>
      </c>
      <c r="L441" s="17" t="s">
        <v>9470</v>
      </c>
      <c r="M441" s="17" t="s">
        <v>9471</v>
      </c>
      <c r="N441" s="17" t="s">
        <v>9472</v>
      </c>
      <c r="O441" s="17" t="s">
        <v>5055</v>
      </c>
    </row>
    <row r="442" spans="1:15" x14ac:dyDescent="0.2">
      <c r="A442" s="12">
        <v>1441</v>
      </c>
      <c r="B442" s="13" t="s">
        <v>9473</v>
      </c>
      <c r="C442" s="13" t="s">
        <v>9474</v>
      </c>
      <c r="D442" s="14" t="s">
        <v>5017</v>
      </c>
      <c r="E442" s="32" t="s">
        <v>5038</v>
      </c>
      <c r="F442" s="14">
        <v>1</v>
      </c>
      <c r="G442" s="14">
        <v>4.2699999999999996</v>
      </c>
      <c r="H442" s="14" t="s">
        <v>5325</v>
      </c>
      <c r="I442" s="14"/>
      <c r="J442" s="15" t="s">
        <v>8896</v>
      </c>
      <c r="K442" s="15" t="s">
        <v>4735</v>
      </c>
      <c r="L442" s="17" t="s">
        <v>8897</v>
      </c>
      <c r="M442" s="17" t="s">
        <v>3745</v>
      </c>
      <c r="N442" s="17" t="s">
        <v>7759</v>
      </c>
      <c r="O442" s="17" t="s">
        <v>5055</v>
      </c>
    </row>
    <row r="443" spans="1:15" x14ac:dyDescent="0.2">
      <c r="A443" s="12">
        <v>1442</v>
      </c>
      <c r="B443" s="13" t="s">
        <v>9475</v>
      </c>
      <c r="C443" s="13" t="s">
        <v>9476</v>
      </c>
      <c r="D443" s="14" t="s">
        <v>5017</v>
      </c>
      <c r="E443" s="32" t="s">
        <v>5038</v>
      </c>
      <c r="F443" s="14">
        <v>1</v>
      </c>
      <c r="G443" s="14">
        <v>4.2699999999999996</v>
      </c>
      <c r="H443" s="14" t="s">
        <v>5325</v>
      </c>
      <c r="I443" s="14"/>
      <c r="J443" s="15" t="s">
        <v>9477</v>
      </c>
      <c r="K443" s="15" t="s">
        <v>3088</v>
      </c>
      <c r="L443" s="17" t="s">
        <v>9478</v>
      </c>
      <c r="M443" s="17" t="s">
        <v>165</v>
      </c>
      <c r="N443" s="17" t="s">
        <v>9479</v>
      </c>
      <c r="O443" s="17" t="s">
        <v>5055</v>
      </c>
    </row>
    <row r="444" spans="1:15" x14ac:dyDescent="0.2">
      <c r="A444" s="12">
        <v>1443</v>
      </c>
      <c r="B444" s="13" t="s">
        <v>5153</v>
      </c>
      <c r="C444" s="13" t="s">
        <v>9480</v>
      </c>
      <c r="D444" s="14" t="s">
        <v>5017</v>
      </c>
      <c r="E444" s="32" t="s">
        <v>5038</v>
      </c>
      <c r="F444" s="14">
        <v>1</v>
      </c>
      <c r="G444" s="14">
        <v>4.2699999999999996</v>
      </c>
      <c r="H444" s="14" t="s">
        <v>5325</v>
      </c>
      <c r="I444" s="14"/>
      <c r="J444" s="15" t="s">
        <v>2669</v>
      </c>
      <c r="K444" s="15" t="s">
        <v>4679</v>
      </c>
      <c r="L444" s="17" t="s">
        <v>5155</v>
      </c>
      <c r="M444" s="17" t="s">
        <v>3688</v>
      </c>
      <c r="N444" s="17" t="s">
        <v>9481</v>
      </c>
      <c r="O444" s="17" t="s">
        <v>5055</v>
      </c>
    </row>
    <row r="445" spans="1:15" x14ac:dyDescent="0.2">
      <c r="A445" s="12">
        <v>1444</v>
      </c>
      <c r="B445" s="13" t="s">
        <v>9482</v>
      </c>
      <c r="C445" s="13" t="s">
        <v>9483</v>
      </c>
      <c r="D445" s="14" t="s">
        <v>5017</v>
      </c>
      <c r="E445" s="32" t="s">
        <v>5038</v>
      </c>
      <c r="F445" s="14">
        <v>1</v>
      </c>
      <c r="G445" s="14">
        <v>4.2699999999999996</v>
      </c>
      <c r="H445" s="14" t="s">
        <v>5325</v>
      </c>
      <c r="I445" s="14"/>
      <c r="J445" s="15" t="s">
        <v>4793</v>
      </c>
      <c r="K445" s="15" t="s">
        <v>9484</v>
      </c>
      <c r="L445" s="17" t="s">
        <v>5477</v>
      </c>
      <c r="M445" s="17" t="s">
        <v>9485</v>
      </c>
      <c r="N445" s="17" t="s">
        <v>9486</v>
      </c>
      <c r="O445" s="17" t="s">
        <v>5055</v>
      </c>
    </row>
    <row r="446" spans="1:15" x14ac:dyDescent="0.2">
      <c r="A446" s="12">
        <v>1445</v>
      </c>
      <c r="B446" s="13" t="s">
        <v>8504</v>
      </c>
      <c r="C446" s="13" t="s">
        <v>9487</v>
      </c>
      <c r="D446" s="14" t="s">
        <v>5017</v>
      </c>
      <c r="E446" s="32" t="s">
        <v>5038</v>
      </c>
      <c r="F446" s="14">
        <v>1</v>
      </c>
      <c r="G446" s="14">
        <v>4.2699999999999996</v>
      </c>
      <c r="H446" s="14" t="s">
        <v>5325</v>
      </c>
      <c r="I446" s="14"/>
      <c r="J446" s="15" t="s">
        <v>2950</v>
      </c>
      <c r="K446" s="15" t="s">
        <v>8829</v>
      </c>
      <c r="L446" s="17" t="s">
        <v>163</v>
      </c>
      <c r="M446" s="17" t="s">
        <v>8831</v>
      </c>
      <c r="N446" s="17" t="s">
        <v>9488</v>
      </c>
      <c r="O446" s="17" t="s">
        <v>5055</v>
      </c>
    </row>
    <row r="447" spans="1:15" x14ac:dyDescent="0.2">
      <c r="A447" s="12">
        <v>1446</v>
      </c>
      <c r="B447" s="13" t="s">
        <v>7507</v>
      </c>
      <c r="C447" s="13" t="s">
        <v>9489</v>
      </c>
      <c r="D447" s="14" t="s">
        <v>5017</v>
      </c>
      <c r="E447" s="32" t="s">
        <v>5038</v>
      </c>
      <c r="F447" s="14">
        <v>1</v>
      </c>
      <c r="G447" s="14">
        <v>4.2699999999999996</v>
      </c>
      <c r="H447" s="14" t="s">
        <v>5325</v>
      </c>
      <c r="I447" s="14"/>
      <c r="J447" s="15" t="s">
        <v>2631</v>
      </c>
      <c r="K447" s="15" t="s">
        <v>9490</v>
      </c>
      <c r="L447" s="17" t="s">
        <v>327</v>
      </c>
      <c r="M447" s="17" t="s">
        <v>9491</v>
      </c>
      <c r="N447" s="17" t="s">
        <v>7902</v>
      </c>
      <c r="O447" s="17" t="s">
        <v>5055</v>
      </c>
    </row>
    <row r="448" spans="1:15" x14ac:dyDescent="0.2">
      <c r="A448" s="12">
        <v>1447</v>
      </c>
      <c r="B448" s="13" t="s">
        <v>5948</v>
      </c>
      <c r="C448" s="13" t="s">
        <v>9492</v>
      </c>
      <c r="D448" s="14" t="s">
        <v>5017</v>
      </c>
      <c r="E448" s="32" t="s">
        <v>5038</v>
      </c>
      <c r="F448" s="14">
        <v>1</v>
      </c>
      <c r="G448" s="14">
        <v>4.2699999999999996</v>
      </c>
      <c r="H448" s="14" t="s">
        <v>5325</v>
      </c>
      <c r="I448" s="14"/>
      <c r="J448" s="15" t="s">
        <v>3358</v>
      </c>
      <c r="K448" s="15" t="s">
        <v>4668</v>
      </c>
      <c r="L448" s="17" t="s">
        <v>88</v>
      </c>
      <c r="M448" s="17" t="s">
        <v>3677</v>
      </c>
      <c r="N448" s="17" t="s">
        <v>8135</v>
      </c>
      <c r="O448" s="17" t="s">
        <v>5055</v>
      </c>
    </row>
    <row r="449" spans="1:15" x14ac:dyDescent="0.2">
      <c r="A449" s="12">
        <v>1448</v>
      </c>
      <c r="B449" s="13" t="s">
        <v>5116</v>
      </c>
      <c r="C449" s="13" t="s">
        <v>9493</v>
      </c>
      <c r="D449" s="14" t="s">
        <v>5017</v>
      </c>
      <c r="E449" s="32" t="s">
        <v>5038</v>
      </c>
      <c r="F449" s="14">
        <v>1</v>
      </c>
      <c r="G449" s="14">
        <v>4.2699999999999996</v>
      </c>
      <c r="H449" s="14" t="s">
        <v>5325</v>
      </c>
      <c r="I449" s="14"/>
      <c r="J449" s="15" t="s">
        <v>3215</v>
      </c>
      <c r="K449" s="15" t="s">
        <v>4804</v>
      </c>
      <c r="L449" s="17" t="s">
        <v>5118</v>
      </c>
      <c r="M449" s="17" t="s">
        <v>3816</v>
      </c>
      <c r="N449" s="17" t="s">
        <v>7515</v>
      </c>
      <c r="O449" s="17" t="s">
        <v>5055</v>
      </c>
    </row>
    <row r="450" spans="1:15" x14ac:dyDescent="0.2">
      <c r="A450" s="12">
        <v>1449</v>
      </c>
      <c r="B450" s="13" t="s">
        <v>9494</v>
      </c>
      <c r="C450" s="13" t="s">
        <v>9495</v>
      </c>
      <c r="D450" s="14" t="s">
        <v>5017</v>
      </c>
      <c r="E450" s="32" t="s">
        <v>5038</v>
      </c>
      <c r="F450" s="14">
        <v>1</v>
      </c>
      <c r="G450" s="14">
        <v>4.2699999999999996</v>
      </c>
      <c r="H450" s="14" t="s">
        <v>5325</v>
      </c>
      <c r="I450" s="14"/>
      <c r="J450" s="15" t="s">
        <v>9496</v>
      </c>
      <c r="K450" s="15" t="s">
        <v>9120</v>
      </c>
      <c r="L450" s="17" t="s">
        <v>9497</v>
      </c>
      <c r="M450" s="17" t="s">
        <v>9121</v>
      </c>
      <c r="N450" s="17" t="s">
        <v>9498</v>
      </c>
      <c r="O450" s="17" t="s">
        <v>5055</v>
      </c>
    </row>
    <row r="451" spans="1:15" x14ac:dyDescent="0.2">
      <c r="A451" s="12">
        <v>1450</v>
      </c>
      <c r="B451" s="13" t="s">
        <v>9499</v>
      </c>
      <c r="C451" s="13" t="s">
        <v>9500</v>
      </c>
      <c r="D451" s="14" t="s">
        <v>5017</v>
      </c>
      <c r="E451" s="32" t="s">
        <v>5035</v>
      </c>
      <c r="F451" s="14">
        <v>1</v>
      </c>
      <c r="G451" s="14">
        <v>4.2699999999999996</v>
      </c>
      <c r="H451" s="14" t="s">
        <v>5325</v>
      </c>
      <c r="I451" s="14"/>
      <c r="J451" s="15" t="s">
        <v>9501</v>
      </c>
      <c r="K451" s="15" t="s">
        <v>9143</v>
      </c>
      <c r="L451" s="17" t="s">
        <v>9502</v>
      </c>
      <c r="M451" s="17" t="s">
        <v>9144</v>
      </c>
      <c r="N451" s="17" t="s">
        <v>9503</v>
      </c>
      <c r="O451" s="17" t="s">
        <v>5055</v>
      </c>
    </row>
    <row r="452" spans="1:15" x14ac:dyDescent="0.45">
      <c r="A452">
        <v>1451</v>
      </c>
      <c r="B452" t="s">
        <v>6214</v>
      </c>
      <c r="C452" t="s">
        <v>9504</v>
      </c>
      <c r="D452" t="s">
        <v>5017</v>
      </c>
      <c r="E452" t="s">
        <v>5035</v>
      </c>
      <c r="F452">
        <v>1</v>
      </c>
      <c r="G452">
        <v>4.2699999999999996</v>
      </c>
      <c r="H452" t="s">
        <v>5325</v>
      </c>
      <c r="J452" t="s">
        <v>6216</v>
      </c>
      <c r="K452" t="s">
        <v>4704</v>
      </c>
      <c r="L452" t="s">
        <v>6218</v>
      </c>
      <c r="M452" t="s">
        <v>9505</v>
      </c>
      <c r="N452" t="s">
        <v>7510</v>
      </c>
      <c r="O452" t="s">
        <v>5055</v>
      </c>
    </row>
    <row r="453" spans="1:15" x14ac:dyDescent="0.45">
      <c r="A453">
        <v>1452</v>
      </c>
      <c r="B453" t="s">
        <v>9506</v>
      </c>
      <c r="C453" t="s">
        <v>9507</v>
      </c>
      <c r="D453" t="s">
        <v>5017</v>
      </c>
      <c r="E453" t="s">
        <v>5035</v>
      </c>
      <c r="F453">
        <v>1</v>
      </c>
      <c r="G453">
        <v>4.2699999999999996</v>
      </c>
      <c r="H453" t="s">
        <v>5325</v>
      </c>
      <c r="J453" t="s">
        <v>9508</v>
      </c>
      <c r="K453" t="s">
        <v>3002</v>
      </c>
      <c r="L453" t="s">
        <v>9509</v>
      </c>
      <c r="M453" t="s">
        <v>244</v>
      </c>
      <c r="N453" t="s">
        <v>9510</v>
      </c>
      <c r="O453" t="s">
        <v>5055</v>
      </c>
    </row>
    <row r="454" spans="1:15" x14ac:dyDescent="0.45">
      <c r="A454">
        <v>1453</v>
      </c>
      <c r="B454" t="s">
        <v>9511</v>
      </c>
      <c r="C454" t="s">
        <v>9512</v>
      </c>
      <c r="D454" t="s">
        <v>5017</v>
      </c>
      <c r="E454" t="s">
        <v>5035</v>
      </c>
      <c r="F454">
        <v>1</v>
      </c>
      <c r="G454">
        <v>4.2699999999999996</v>
      </c>
      <c r="H454" t="s">
        <v>5051</v>
      </c>
      <c r="J454" t="s">
        <v>3428</v>
      </c>
      <c r="K454" t="s">
        <v>9513</v>
      </c>
      <c r="L454" t="s">
        <v>1116</v>
      </c>
      <c r="M454" t="s">
        <v>9514</v>
      </c>
      <c r="N454" t="s">
        <v>9515</v>
      </c>
      <c r="O454" t="s">
        <v>5055</v>
      </c>
    </row>
    <row r="455" spans="1:15" x14ac:dyDescent="0.45">
      <c r="A455">
        <v>1454</v>
      </c>
      <c r="B455" t="s">
        <v>9516</v>
      </c>
      <c r="C455" t="s">
        <v>9517</v>
      </c>
      <c r="D455" t="s">
        <v>5017</v>
      </c>
      <c r="E455" t="s">
        <v>5035</v>
      </c>
      <c r="F455">
        <v>1</v>
      </c>
      <c r="G455">
        <v>4.2699999999999996</v>
      </c>
      <c r="H455" t="s">
        <v>5325</v>
      </c>
      <c r="J455" t="s">
        <v>9518</v>
      </c>
      <c r="K455" t="s">
        <v>4658</v>
      </c>
      <c r="L455" t="s">
        <v>9519</v>
      </c>
      <c r="M455" t="s">
        <v>3666</v>
      </c>
      <c r="N455" t="s">
        <v>9472</v>
      </c>
      <c r="O455" t="s">
        <v>5055</v>
      </c>
    </row>
    <row r="456" spans="1:15" x14ac:dyDescent="0.45">
      <c r="A456">
        <v>1455</v>
      </c>
      <c r="B456" t="s">
        <v>9520</v>
      </c>
      <c r="C456" t="s">
        <v>8870</v>
      </c>
      <c r="D456" t="s">
        <v>5017</v>
      </c>
      <c r="E456" t="s">
        <v>5035</v>
      </c>
      <c r="F456">
        <v>1</v>
      </c>
      <c r="G456">
        <v>4.2699999999999996</v>
      </c>
      <c r="H456" t="s">
        <v>5325</v>
      </c>
      <c r="J456" t="s">
        <v>9521</v>
      </c>
      <c r="K456" t="s">
        <v>4679</v>
      </c>
      <c r="L456" t="s">
        <v>9522</v>
      </c>
      <c r="M456" t="s">
        <v>3688</v>
      </c>
      <c r="N456" t="s">
        <v>9523</v>
      </c>
      <c r="O456" t="s">
        <v>5055</v>
      </c>
    </row>
    <row r="457" spans="1:15" x14ac:dyDescent="0.45">
      <c r="A457">
        <v>1456</v>
      </c>
      <c r="B457" t="s">
        <v>9524</v>
      </c>
      <c r="C457" t="s">
        <v>9525</v>
      </c>
      <c r="D457" t="s">
        <v>5017</v>
      </c>
      <c r="E457" t="s">
        <v>5029</v>
      </c>
      <c r="F457">
        <v>1</v>
      </c>
      <c r="G457">
        <v>4.2699999999999996</v>
      </c>
      <c r="H457" t="s">
        <v>5051</v>
      </c>
      <c r="J457" t="s">
        <v>3046</v>
      </c>
      <c r="K457" t="s">
        <v>2967</v>
      </c>
      <c r="L457" t="s">
        <v>83</v>
      </c>
      <c r="M457" t="s">
        <v>250</v>
      </c>
      <c r="N457" t="s">
        <v>9526</v>
      </c>
      <c r="O457" t="s">
        <v>5055</v>
      </c>
    </row>
    <row r="458" spans="1:15" x14ac:dyDescent="0.45">
      <c r="A458">
        <v>1457</v>
      </c>
      <c r="B458" t="s">
        <v>9527</v>
      </c>
      <c r="C458" t="s">
        <v>9528</v>
      </c>
      <c r="D458" t="s">
        <v>5017</v>
      </c>
      <c r="E458" t="s">
        <v>5029</v>
      </c>
      <c r="F458">
        <v>1</v>
      </c>
      <c r="G458">
        <v>4.2699999999999996</v>
      </c>
      <c r="H458" t="s">
        <v>5051</v>
      </c>
      <c r="J458" t="s">
        <v>9529</v>
      </c>
      <c r="K458" t="s">
        <v>3281</v>
      </c>
      <c r="L458" t="s">
        <v>9530</v>
      </c>
      <c r="M458" t="s">
        <v>3782</v>
      </c>
      <c r="N458" t="s">
        <v>9531</v>
      </c>
      <c r="O458" t="s">
        <v>5055</v>
      </c>
    </row>
    <row r="459" spans="1:15" x14ac:dyDescent="0.45">
      <c r="A459">
        <v>1458</v>
      </c>
      <c r="B459" t="s">
        <v>9282</v>
      </c>
      <c r="C459" t="s">
        <v>9532</v>
      </c>
      <c r="D459" t="s">
        <v>5017</v>
      </c>
      <c r="E459" t="s">
        <v>5029</v>
      </c>
      <c r="F459">
        <v>1</v>
      </c>
      <c r="G459">
        <v>4.2699999999999996</v>
      </c>
      <c r="H459" t="s">
        <v>5051</v>
      </c>
      <c r="J459" t="s">
        <v>9283</v>
      </c>
      <c r="K459" t="s">
        <v>8829</v>
      </c>
      <c r="L459" t="s">
        <v>9284</v>
      </c>
      <c r="M459" t="s">
        <v>8831</v>
      </c>
      <c r="N459" t="s">
        <v>9533</v>
      </c>
      <c r="O459" t="s">
        <v>5055</v>
      </c>
    </row>
    <row r="460" spans="1:15" x14ac:dyDescent="0.45">
      <c r="A460">
        <v>1459</v>
      </c>
      <c r="B460" t="s">
        <v>9534</v>
      </c>
      <c r="C460" t="s">
        <v>9535</v>
      </c>
      <c r="D460" t="s">
        <v>5017</v>
      </c>
      <c r="E460" t="s">
        <v>5029</v>
      </c>
      <c r="F460">
        <v>1</v>
      </c>
      <c r="G460">
        <v>4.2699999999999996</v>
      </c>
      <c r="H460" t="s">
        <v>5051</v>
      </c>
      <c r="J460" t="s">
        <v>3206</v>
      </c>
      <c r="K460" t="s">
        <v>4717</v>
      </c>
      <c r="L460" t="s">
        <v>966</v>
      </c>
      <c r="M460" t="s">
        <v>3727</v>
      </c>
      <c r="N460" t="s">
        <v>7780</v>
      </c>
      <c r="O460" t="s">
        <v>5055</v>
      </c>
    </row>
    <row r="461" spans="1:15" x14ac:dyDescent="0.45">
      <c r="A461">
        <v>1460</v>
      </c>
      <c r="B461" t="s">
        <v>9245</v>
      </c>
      <c r="C461" t="s">
        <v>9536</v>
      </c>
      <c r="D461" t="s">
        <v>5017</v>
      </c>
      <c r="E461" t="s">
        <v>5029</v>
      </c>
      <c r="F461">
        <v>1</v>
      </c>
      <c r="G461">
        <v>4.2699999999999996</v>
      </c>
      <c r="H461" t="s">
        <v>5051</v>
      </c>
      <c r="J461" t="s">
        <v>3184</v>
      </c>
      <c r="K461" t="s">
        <v>4937</v>
      </c>
      <c r="L461" t="s">
        <v>504</v>
      </c>
      <c r="M461" t="s">
        <v>9537</v>
      </c>
      <c r="N461" t="s">
        <v>7464</v>
      </c>
      <c r="O461" t="s">
        <v>5055</v>
      </c>
    </row>
    <row r="462" spans="1:15" x14ac:dyDescent="0.45">
      <c r="A462">
        <v>1461</v>
      </c>
      <c r="B462" t="s">
        <v>9494</v>
      </c>
      <c r="C462" t="s">
        <v>9538</v>
      </c>
      <c r="D462" t="s">
        <v>5017</v>
      </c>
      <c r="E462" t="s">
        <v>5030</v>
      </c>
      <c r="F462">
        <v>1</v>
      </c>
      <c r="G462">
        <v>4.2699999999999996</v>
      </c>
      <c r="H462" t="s">
        <v>5051</v>
      </c>
      <c r="J462" t="s">
        <v>9496</v>
      </c>
      <c r="K462" t="s">
        <v>4685</v>
      </c>
      <c r="L462" t="s">
        <v>9497</v>
      </c>
      <c r="M462" t="s">
        <v>3694</v>
      </c>
      <c r="N462" t="s">
        <v>7380</v>
      </c>
      <c r="O462" t="s">
        <v>5055</v>
      </c>
    </row>
    <row r="463" spans="1:15" x14ac:dyDescent="0.45">
      <c r="A463">
        <v>1462</v>
      </c>
      <c r="B463" t="s">
        <v>9539</v>
      </c>
      <c r="C463" t="s">
        <v>9540</v>
      </c>
      <c r="D463" t="s">
        <v>5017</v>
      </c>
      <c r="E463" t="s">
        <v>5029</v>
      </c>
      <c r="F463">
        <v>1</v>
      </c>
      <c r="G463">
        <v>4.28</v>
      </c>
      <c r="H463" t="s">
        <v>5051</v>
      </c>
      <c r="J463" t="s">
        <v>7636</v>
      </c>
      <c r="K463" t="s">
        <v>9541</v>
      </c>
      <c r="L463" t="s">
        <v>7638</v>
      </c>
      <c r="M463" t="s">
        <v>9542</v>
      </c>
      <c r="N463" t="s">
        <v>7758</v>
      </c>
      <c r="O463" t="s">
        <v>5055</v>
      </c>
    </row>
    <row r="464" spans="1:15" x14ac:dyDescent="0.45">
      <c r="A464">
        <v>1463</v>
      </c>
      <c r="B464" t="s">
        <v>9543</v>
      </c>
      <c r="C464" t="s">
        <v>4308</v>
      </c>
      <c r="D464" t="s">
        <v>5017</v>
      </c>
      <c r="E464" t="s">
        <v>5038</v>
      </c>
      <c r="F464">
        <v>1</v>
      </c>
      <c r="G464">
        <v>4.28</v>
      </c>
      <c r="H464" t="s">
        <v>5325</v>
      </c>
      <c r="J464" t="s">
        <v>9544</v>
      </c>
      <c r="K464" t="s">
        <v>4819</v>
      </c>
      <c r="L464" t="s">
        <v>9545</v>
      </c>
      <c r="M464" t="s">
        <v>3831</v>
      </c>
      <c r="N464" t="s">
        <v>7375</v>
      </c>
      <c r="O464" t="s">
        <v>5055</v>
      </c>
    </row>
    <row r="465" spans="1:15" x14ac:dyDescent="0.45">
      <c r="A465">
        <v>1464</v>
      </c>
      <c r="B465" t="s">
        <v>9546</v>
      </c>
      <c r="C465" t="s">
        <v>9547</v>
      </c>
      <c r="D465" t="s">
        <v>5017</v>
      </c>
      <c r="E465" t="s">
        <v>5041</v>
      </c>
      <c r="F465">
        <v>1</v>
      </c>
      <c r="G465">
        <v>4.28</v>
      </c>
      <c r="H465" t="s">
        <v>5051</v>
      </c>
      <c r="J465" t="s">
        <v>9548</v>
      </c>
      <c r="K465" t="s">
        <v>8310</v>
      </c>
      <c r="L465" t="s">
        <v>9549</v>
      </c>
      <c r="M465" t="s">
        <v>8312</v>
      </c>
      <c r="N465" t="s">
        <v>7549</v>
      </c>
      <c r="O465" t="s">
        <v>5055</v>
      </c>
    </row>
    <row r="466" spans="1:15" x14ac:dyDescent="0.45">
      <c r="A466">
        <v>1465</v>
      </c>
      <c r="B466" t="s">
        <v>9378</v>
      </c>
      <c r="C466" t="s">
        <v>9550</v>
      </c>
      <c r="D466" t="s">
        <v>5017</v>
      </c>
      <c r="E466" t="s">
        <v>5041</v>
      </c>
      <c r="F466">
        <v>1</v>
      </c>
      <c r="G466">
        <v>4.28</v>
      </c>
      <c r="H466" t="s">
        <v>5051</v>
      </c>
      <c r="J466" t="s">
        <v>2711</v>
      </c>
      <c r="K466" t="s">
        <v>9551</v>
      </c>
      <c r="L466" t="s">
        <v>148</v>
      </c>
      <c r="M466" t="s">
        <v>9552</v>
      </c>
      <c r="N466" t="s">
        <v>9553</v>
      </c>
      <c r="O466" t="s">
        <v>5055</v>
      </c>
    </row>
    <row r="467" spans="1:15" x14ac:dyDescent="0.45">
      <c r="A467">
        <v>1466</v>
      </c>
      <c r="B467" t="s">
        <v>9554</v>
      </c>
      <c r="C467" t="s">
        <v>9555</v>
      </c>
      <c r="D467" t="s">
        <v>5017</v>
      </c>
      <c r="E467" t="s">
        <v>5041</v>
      </c>
      <c r="F467">
        <v>1</v>
      </c>
      <c r="G467">
        <v>4.28</v>
      </c>
      <c r="H467" t="s">
        <v>5051</v>
      </c>
      <c r="J467" t="s">
        <v>9556</v>
      </c>
      <c r="K467" t="s">
        <v>4668</v>
      </c>
      <c r="L467" t="s">
        <v>9557</v>
      </c>
      <c r="M467" t="s">
        <v>3677</v>
      </c>
      <c r="N467" t="s">
        <v>9488</v>
      </c>
      <c r="O467" t="s">
        <v>5055</v>
      </c>
    </row>
    <row r="468" spans="1:15" x14ac:dyDescent="0.45">
      <c r="A468">
        <v>1467</v>
      </c>
      <c r="B468" t="s">
        <v>9558</v>
      </c>
      <c r="C468" t="s">
        <v>9559</v>
      </c>
      <c r="D468" t="s">
        <v>5017</v>
      </c>
      <c r="E468" t="s">
        <v>5041</v>
      </c>
      <c r="F468">
        <v>1</v>
      </c>
      <c r="G468">
        <v>4.28</v>
      </c>
      <c r="H468" t="s">
        <v>5051</v>
      </c>
      <c r="J468" t="s">
        <v>9558</v>
      </c>
      <c r="K468" t="s">
        <v>9559</v>
      </c>
      <c r="L468" t="s">
        <v>9560</v>
      </c>
      <c r="M468" t="s">
        <v>9561</v>
      </c>
      <c r="N468" t="s">
        <v>8062</v>
      </c>
      <c r="O468" t="s">
        <v>5055</v>
      </c>
    </row>
    <row r="469" spans="1:15" x14ac:dyDescent="0.45">
      <c r="A469">
        <v>1468</v>
      </c>
      <c r="B469" t="s">
        <v>9562</v>
      </c>
      <c r="C469" t="s">
        <v>9563</v>
      </c>
      <c r="D469" t="s">
        <v>5017</v>
      </c>
      <c r="E469" t="s">
        <v>5041</v>
      </c>
      <c r="F469">
        <v>1</v>
      </c>
      <c r="G469">
        <v>4.28</v>
      </c>
      <c r="H469" t="s">
        <v>5051</v>
      </c>
      <c r="J469" t="s">
        <v>2835</v>
      </c>
      <c r="K469" t="s">
        <v>2982</v>
      </c>
      <c r="L469" t="s">
        <v>771</v>
      </c>
      <c r="M469" t="s">
        <v>273</v>
      </c>
      <c r="N469" t="s">
        <v>9564</v>
      </c>
      <c r="O469" t="s">
        <v>5055</v>
      </c>
    </row>
    <row r="470" spans="1:15" x14ac:dyDescent="0.45">
      <c r="A470">
        <v>1469</v>
      </c>
      <c r="B470" t="s">
        <v>9565</v>
      </c>
      <c r="C470" t="s">
        <v>9566</v>
      </c>
      <c r="D470" t="s">
        <v>5017</v>
      </c>
      <c r="E470" t="s">
        <v>5041</v>
      </c>
      <c r="F470">
        <v>1</v>
      </c>
      <c r="G470">
        <v>4.28</v>
      </c>
      <c r="H470" t="s">
        <v>5051</v>
      </c>
      <c r="J470" t="s">
        <v>9567</v>
      </c>
      <c r="K470" t="s">
        <v>9568</v>
      </c>
      <c r="L470" t="s">
        <v>9569</v>
      </c>
      <c r="M470" t="s">
        <v>9570</v>
      </c>
      <c r="N470" t="s">
        <v>9571</v>
      </c>
      <c r="O470" t="s">
        <v>5055</v>
      </c>
    </row>
    <row r="471" spans="1:15" x14ac:dyDescent="0.45">
      <c r="A471">
        <v>1470</v>
      </c>
      <c r="B471" t="s">
        <v>7292</v>
      </c>
      <c r="C471" t="s">
        <v>9572</v>
      </c>
      <c r="D471" t="s">
        <v>5017</v>
      </c>
      <c r="E471" t="s">
        <v>5041</v>
      </c>
      <c r="F471">
        <v>1</v>
      </c>
      <c r="G471">
        <v>4.28</v>
      </c>
      <c r="H471" t="s">
        <v>5051</v>
      </c>
      <c r="J471" t="s">
        <v>9573</v>
      </c>
      <c r="K471" t="s">
        <v>9574</v>
      </c>
      <c r="L471" t="s">
        <v>9575</v>
      </c>
      <c r="M471" t="s">
        <v>9576</v>
      </c>
      <c r="N471" t="s">
        <v>9577</v>
      </c>
      <c r="O471" t="s">
        <v>5055</v>
      </c>
    </row>
    <row r="472" spans="1:15" x14ac:dyDescent="0.45">
      <c r="A472">
        <v>1471</v>
      </c>
      <c r="B472" t="s">
        <v>9578</v>
      </c>
      <c r="C472" t="s">
        <v>9579</v>
      </c>
      <c r="D472" t="s">
        <v>5017</v>
      </c>
      <c r="E472" t="s">
        <v>5041</v>
      </c>
      <c r="F472">
        <v>1</v>
      </c>
      <c r="G472">
        <v>4.28</v>
      </c>
      <c r="H472" t="s">
        <v>5051</v>
      </c>
      <c r="J472" t="s">
        <v>9580</v>
      </c>
      <c r="K472" t="s">
        <v>9581</v>
      </c>
      <c r="L472" t="s">
        <v>9582</v>
      </c>
      <c r="M472" t="s">
        <v>9583</v>
      </c>
      <c r="N472" t="s">
        <v>9584</v>
      </c>
      <c r="O472" t="s">
        <v>5055</v>
      </c>
    </row>
    <row r="473" spans="1:15" x14ac:dyDescent="0.45">
      <c r="A473">
        <v>1472</v>
      </c>
      <c r="B473" t="s">
        <v>9585</v>
      </c>
      <c r="C473" t="s">
        <v>9586</v>
      </c>
      <c r="D473" t="s">
        <v>5017</v>
      </c>
      <c r="E473" t="s">
        <v>5041</v>
      </c>
      <c r="F473">
        <v>1</v>
      </c>
      <c r="G473">
        <v>4.28</v>
      </c>
      <c r="H473" t="s">
        <v>5051</v>
      </c>
      <c r="J473" t="s">
        <v>9587</v>
      </c>
      <c r="K473" t="s">
        <v>8687</v>
      </c>
      <c r="L473" t="s">
        <v>9588</v>
      </c>
      <c r="M473" t="s">
        <v>8688</v>
      </c>
      <c r="N473" t="s">
        <v>7373</v>
      </c>
      <c r="O473" t="s">
        <v>5055</v>
      </c>
    </row>
    <row r="474" spans="1:15" x14ac:dyDescent="0.45">
      <c r="A474">
        <v>1473</v>
      </c>
      <c r="B474" t="s">
        <v>6750</v>
      </c>
      <c r="C474" t="s">
        <v>9589</v>
      </c>
      <c r="D474" t="s">
        <v>5017</v>
      </c>
      <c r="E474" t="s">
        <v>5041</v>
      </c>
      <c r="F474">
        <v>1</v>
      </c>
      <c r="G474">
        <v>4.28</v>
      </c>
      <c r="H474" t="s">
        <v>5051</v>
      </c>
      <c r="J474" t="s">
        <v>6752</v>
      </c>
      <c r="K474" t="s">
        <v>3354</v>
      </c>
      <c r="L474" t="s">
        <v>6753</v>
      </c>
      <c r="M474" t="s">
        <v>1066</v>
      </c>
      <c r="N474" t="s">
        <v>7860</v>
      </c>
      <c r="O474" t="s">
        <v>5055</v>
      </c>
    </row>
    <row r="475" spans="1:15" x14ac:dyDescent="0.45">
      <c r="A475">
        <v>1474</v>
      </c>
      <c r="B475" t="s">
        <v>9590</v>
      </c>
      <c r="C475" t="s">
        <v>4145</v>
      </c>
      <c r="D475" t="s">
        <v>5017</v>
      </c>
      <c r="E475" t="s">
        <v>5041</v>
      </c>
      <c r="F475">
        <v>1</v>
      </c>
      <c r="G475">
        <v>4.28</v>
      </c>
      <c r="H475" t="s">
        <v>5051</v>
      </c>
      <c r="J475" t="s">
        <v>9591</v>
      </c>
      <c r="K475" t="s">
        <v>4703</v>
      </c>
      <c r="L475" t="s">
        <v>9592</v>
      </c>
      <c r="M475" t="s">
        <v>3713</v>
      </c>
      <c r="N475" t="s">
        <v>7766</v>
      </c>
      <c r="O475" t="s">
        <v>5055</v>
      </c>
    </row>
    <row r="476" spans="1:15" x14ac:dyDescent="0.45">
      <c r="A476">
        <v>1475</v>
      </c>
      <c r="B476" t="s">
        <v>9593</v>
      </c>
      <c r="C476" t="s">
        <v>8870</v>
      </c>
      <c r="D476" t="s">
        <v>5017</v>
      </c>
      <c r="E476" t="s">
        <v>5041</v>
      </c>
      <c r="F476">
        <v>1</v>
      </c>
      <c r="G476">
        <v>4.28</v>
      </c>
      <c r="H476" t="s">
        <v>5051</v>
      </c>
      <c r="J476" t="s">
        <v>9594</v>
      </c>
      <c r="K476" t="s">
        <v>4679</v>
      </c>
      <c r="L476" t="s">
        <v>9595</v>
      </c>
      <c r="M476" t="s">
        <v>3688</v>
      </c>
      <c r="N476" t="s">
        <v>8056</v>
      </c>
      <c r="O476" t="s">
        <v>5055</v>
      </c>
    </row>
    <row r="477" spans="1:15" x14ac:dyDescent="0.45">
      <c r="A477">
        <v>1476</v>
      </c>
      <c r="B477" t="s">
        <v>9596</v>
      </c>
      <c r="C477" t="s">
        <v>9597</v>
      </c>
      <c r="D477" t="s">
        <v>5017</v>
      </c>
      <c r="E477" t="s">
        <v>5042</v>
      </c>
      <c r="F477">
        <v>1</v>
      </c>
      <c r="G477">
        <v>4.29</v>
      </c>
      <c r="H477" t="s">
        <v>5051</v>
      </c>
      <c r="J477" t="s">
        <v>9598</v>
      </c>
      <c r="K477" t="s">
        <v>3122</v>
      </c>
      <c r="L477" t="s">
        <v>9599</v>
      </c>
      <c r="M477" t="s">
        <v>165</v>
      </c>
      <c r="N477" t="s">
        <v>7640</v>
      </c>
      <c r="O477" t="s">
        <v>5055</v>
      </c>
    </row>
    <row r="478" spans="1:15" x14ac:dyDescent="0.45">
      <c r="A478">
        <v>1477</v>
      </c>
      <c r="B478" t="s">
        <v>2542</v>
      </c>
      <c r="C478" t="s">
        <v>4194</v>
      </c>
      <c r="D478" t="s">
        <v>5017</v>
      </c>
      <c r="E478" t="s">
        <v>5027</v>
      </c>
      <c r="F478">
        <v>1</v>
      </c>
      <c r="G478">
        <v>4.29</v>
      </c>
      <c r="H478" t="s">
        <v>5051</v>
      </c>
      <c r="J478" t="s">
        <v>3561</v>
      </c>
      <c r="K478" t="s">
        <v>4658</v>
      </c>
      <c r="L478" t="s">
        <v>159</v>
      </c>
      <c r="M478" t="s">
        <v>3666</v>
      </c>
      <c r="N478" t="s">
        <v>7733</v>
      </c>
      <c r="O478" t="s">
        <v>5055</v>
      </c>
    </row>
    <row r="479" spans="1:15" x14ac:dyDescent="0.45">
      <c r="A479">
        <v>1478</v>
      </c>
      <c r="B479" t="s">
        <v>1787</v>
      </c>
      <c r="C479" t="s">
        <v>4250</v>
      </c>
      <c r="D479" t="s">
        <v>5017</v>
      </c>
      <c r="E479" t="s">
        <v>5027</v>
      </c>
      <c r="F479">
        <v>1</v>
      </c>
      <c r="G479">
        <v>4.29</v>
      </c>
      <c r="H479" t="s">
        <v>5051</v>
      </c>
      <c r="J479" t="s">
        <v>3060</v>
      </c>
      <c r="K479" t="s">
        <v>4679</v>
      </c>
      <c r="L479" t="s">
        <v>236</v>
      </c>
      <c r="M479" t="s">
        <v>3688</v>
      </c>
      <c r="N479" t="s">
        <v>7726</v>
      </c>
      <c r="O479" t="s">
        <v>5055</v>
      </c>
    </row>
    <row r="480" spans="1:15" x14ac:dyDescent="0.45">
      <c r="A480">
        <v>1479</v>
      </c>
      <c r="B480" t="s">
        <v>1537</v>
      </c>
      <c r="C480" t="s">
        <v>8364</v>
      </c>
      <c r="D480" t="s">
        <v>5017</v>
      </c>
      <c r="E480" t="s">
        <v>5027</v>
      </c>
      <c r="F480">
        <v>1</v>
      </c>
      <c r="G480">
        <v>4.29</v>
      </c>
      <c r="H480" t="s">
        <v>5051</v>
      </c>
      <c r="J480" t="s">
        <v>2856</v>
      </c>
      <c r="K480" t="s">
        <v>3002</v>
      </c>
      <c r="L480" t="s">
        <v>8203</v>
      </c>
      <c r="M480" t="s">
        <v>244</v>
      </c>
      <c r="N480" t="s">
        <v>9600</v>
      </c>
      <c r="O480" t="s">
        <v>5055</v>
      </c>
    </row>
    <row r="481" spans="1:15" x14ac:dyDescent="0.45">
      <c r="A481">
        <v>1480</v>
      </c>
      <c r="B481" t="s">
        <v>9601</v>
      </c>
      <c r="C481" t="s">
        <v>9602</v>
      </c>
      <c r="D481" t="s">
        <v>5017</v>
      </c>
      <c r="E481" t="s">
        <v>5027</v>
      </c>
      <c r="F481">
        <v>1</v>
      </c>
      <c r="G481">
        <v>4.29</v>
      </c>
      <c r="H481" t="s">
        <v>5051</v>
      </c>
      <c r="J481" t="s">
        <v>6510</v>
      </c>
      <c r="K481" t="s">
        <v>2922</v>
      </c>
      <c r="L481" t="s">
        <v>6511</v>
      </c>
      <c r="M481" t="s">
        <v>233</v>
      </c>
      <c r="N481" t="s">
        <v>7791</v>
      </c>
      <c r="O481" t="s">
        <v>5055</v>
      </c>
    </row>
    <row r="482" spans="1:15" x14ac:dyDescent="0.45">
      <c r="A482">
        <v>1481</v>
      </c>
      <c r="B482" t="s">
        <v>9603</v>
      </c>
      <c r="C482" t="s">
        <v>9604</v>
      </c>
      <c r="D482" t="s">
        <v>5017</v>
      </c>
      <c r="E482" t="s">
        <v>5027</v>
      </c>
      <c r="F482">
        <v>1</v>
      </c>
      <c r="G482">
        <v>4.29</v>
      </c>
      <c r="H482" t="s">
        <v>5051</v>
      </c>
      <c r="J482" t="s">
        <v>9605</v>
      </c>
      <c r="K482" t="s">
        <v>9606</v>
      </c>
      <c r="L482" t="s">
        <v>9607</v>
      </c>
      <c r="M482" t="s">
        <v>9608</v>
      </c>
      <c r="N482" t="s">
        <v>7843</v>
      </c>
      <c r="O482" t="s">
        <v>5055</v>
      </c>
    </row>
    <row r="483" spans="1:15" x14ac:dyDescent="0.45">
      <c r="A483">
        <v>1482</v>
      </c>
      <c r="B483" t="s">
        <v>2304</v>
      </c>
      <c r="C483" t="s">
        <v>9609</v>
      </c>
      <c r="D483" t="s">
        <v>5017</v>
      </c>
      <c r="E483" t="s">
        <v>5027</v>
      </c>
      <c r="F483">
        <v>1</v>
      </c>
      <c r="G483">
        <v>4.29</v>
      </c>
      <c r="H483" t="s">
        <v>5051</v>
      </c>
      <c r="J483" t="s">
        <v>3402</v>
      </c>
      <c r="K483" t="s">
        <v>9610</v>
      </c>
      <c r="L483" t="s">
        <v>191</v>
      </c>
      <c r="M483" t="s">
        <v>9611</v>
      </c>
      <c r="N483" t="s">
        <v>7868</v>
      </c>
      <c r="O483" t="s">
        <v>5055</v>
      </c>
    </row>
    <row r="484" spans="1:15" x14ac:dyDescent="0.45">
      <c r="A484">
        <v>1483</v>
      </c>
      <c r="B484" t="s">
        <v>4077</v>
      </c>
      <c r="C484" t="s">
        <v>9612</v>
      </c>
      <c r="D484" t="s">
        <v>5017</v>
      </c>
      <c r="E484" t="s">
        <v>5027</v>
      </c>
      <c r="F484">
        <v>1</v>
      </c>
      <c r="G484">
        <v>4.29</v>
      </c>
      <c r="H484" t="s">
        <v>5051</v>
      </c>
      <c r="J484" t="s">
        <v>2906</v>
      </c>
      <c r="K484" t="s">
        <v>4880</v>
      </c>
      <c r="L484" t="s">
        <v>136</v>
      </c>
      <c r="M484" t="s">
        <v>3893</v>
      </c>
      <c r="N484" t="s">
        <v>7432</v>
      </c>
      <c r="O484" t="s">
        <v>5055</v>
      </c>
    </row>
    <row r="485" spans="1:15" x14ac:dyDescent="0.45">
      <c r="A485">
        <v>1484</v>
      </c>
      <c r="B485" t="s">
        <v>9613</v>
      </c>
      <c r="C485" t="s">
        <v>9614</v>
      </c>
      <c r="D485" t="s">
        <v>5017</v>
      </c>
      <c r="E485" t="s">
        <v>5021</v>
      </c>
      <c r="F485">
        <v>1</v>
      </c>
      <c r="G485">
        <v>4.29</v>
      </c>
      <c r="H485" t="s">
        <v>5051</v>
      </c>
      <c r="J485" t="s">
        <v>2958</v>
      </c>
      <c r="K485" t="s">
        <v>4968</v>
      </c>
      <c r="L485" t="s">
        <v>354</v>
      </c>
      <c r="M485" t="s">
        <v>3980</v>
      </c>
      <c r="N485" t="s">
        <v>9615</v>
      </c>
      <c r="O485" t="s">
        <v>5055</v>
      </c>
    </row>
    <row r="486" spans="1:15" x14ac:dyDescent="0.45">
      <c r="A486">
        <v>1485</v>
      </c>
      <c r="B486" t="s">
        <v>9616</v>
      </c>
      <c r="C486" t="s">
        <v>9617</v>
      </c>
      <c r="D486" t="s">
        <v>5017</v>
      </c>
      <c r="E486" t="s">
        <v>5021</v>
      </c>
      <c r="F486">
        <v>1</v>
      </c>
      <c r="G486">
        <v>4.29</v>
      </c>
      <c r="H486" t="s">
        <v>5051</v>
      </c>
      <c r="J486" t="s">
        <v>9618</v>
      </c>
      <c r="K486" t="s">
        <v>4776</v>
      </c>
      <c r="L486" t="s">
        <v>9619</v>
      </c>
      <c r="M486" t="s">
        <v>3788</v>
      </c>
      <c r="N486" t="s">
        <v>9432</v>
      </c>
      <c r="O486" t="s">
        <v>5055</v>
      </c>
    </row>
    <row r="487" spans="1:15" x14ac:dyDescent="0.45">
      <c r="A487">
        <v>1486</v>
      </c>
      <c r="B487" t="s">
        <v>9620</v>
      </c>
      <c r="C487" t="s">
        <v>8910</v>
      </c>
      <c r="D487" t="s">
        <v>5017</v>
      </c>
      <c r="E487" t="s">
        <v>5021</v>
      </c>
      <c r="F487">
        <v>1</v>
      </c>
      <c r="G487">
        <v>4.29</v>
      </c>
      <c r="H487" t="s">
        <v>5051</v>
      </c>
      <c r="J487" t="s">
        <v>4897</v>
      </c>
      <c r="K487" t="s">
        <v>9621</v>
      </c>
      <c r="L487" t="s">
        <v>3910</v>
      </c>
      <c r="M487" t="s">
        <v>9622</v>
      </c>
      <c r="N487" t="s">
        <v>9623</v>
      </c>
      <c r="O487" t="s">
        <v>5055</v>
      </c>
    </row>
    <row r="488" spans="1:15" x14ac:dyDescent="0.45">
      <c r="A488">
        <v>1487</v>
      </c>
      <c r="B488" t="s">
        <v>6159</v>
      </c>
      <c r="C488" t="s">
        <v>9624</v>
      </c>
      <c r="D488" t="s">
        <v>5017</v>
      </c>
      <c r="E488" t="s">
        <v>5021</v>
      </c>
      <c r="F488">
        <v>1</v>
      </c>
      <c r="G488">
        <v>4.29</v>
      </c>
      <c r="H488" t="s">
        <v>5051</v>
      </c>
      <c r="J488" t="s">
        <v>2846</v>
      </c>
      <c r="K488" t="s">
        <v>3457</v>
      </c>
      <c r="L488" t="s">
        <v>255</v>
      </c>
      <c r="M488" t="s">
        <v>222</v>
      </c>
      <c r="N488" t="s">
        <v>7464</v>
      </c>
      <c r="O488" t="s">
        <v>5055</v>
      </c>
    </row>
    <row r="489" spans="1:15" x14ac:dyDescent="0.45">
      <c r="A489">
        <v>1488</v>
      </c>
      <c r="B489" t="s">
        <v>7492</v>
      </c>
      <c r="C489" t="s">
        <v>9625</v>
      </c>
      <c r="D489" t="s">
        <v>5017</v>
      </c>
      <c r="E489" t="s">
        <v>5021</v>
      </c>
      <c r="F489">
        <v>1</v>
      </c>
      <c r="G489">
        <v>4.29</v>
      </c>
      <c r="H489" t="s">
        <v>5051</v>
      </c>
      <c r="J489" t="s">
        <v>4836</v>
      </c>
      <c r="K489" t="s">
        <v>4753</v>
      </c>
      <c r="L489" t="s">
        <v>3849</v>
      </c>
      <c r="M489" t="s">
        <v>3763</v>
      </c>
      <c r="N489" t="s">
        <v>9626</v>
      </c>
      <c r="O489" t="s">
        <v>5055</v>
      </c>
    </row>
    <row r="490" spans="1:15" x14ac:dyDescent="0.45">
      <c r="A490">
        <v>1489</v>
      </c>
      <c r="B490" t="s">
        <v>9627</v>
      </c>
      <c r="C490" t="s">
        <v>9628</v>
      </c>
      <c r="D490" t="s">
        <v>5017</v>
      </c>
      <c r="E490" t="s">
        <v>5021</v>
      </c>
      <c r="F490">
        <v>1</v>
      </c>
      <c r="G490">
        <v>4.29</v>
      </c>
      <c r="H490" t="s">
        <v>5051</v>
      </c>
      <c r="J490" t="s">
        <v>3492</v>
      </c>
      <c r="K490" t="s">
        <v>4797</v>
      </c>
      <c r="L490" t="s">
        <v>9629</v>
      </c>
      <c r="M490" t="s">
        <v>3809</v>
      </c>
      <c r="N490" t="s">
        <v>7726</v>
      </c>
      <c r="O490" t="s">
        <v>5055</v>
      </c>
    </row>
    <row r="491" spans="1:15" x14ac:dyDescent="0.45">
      <c r="A491">
        <v>1490</v>
      </c>
      <c r="B491" t="s">
        <v>9630</v>
      </c>
      <c r="C491" t="s">
        <v>9631</v>
      </c>
      <c r="D491" t="s">
        <v>5017</v>
      </c>
      <c r="E491" t="s">
        <v>5036</v>
      </c>
      <c r="F491">
        <v>1</v>
      </c>
      <c r="G491">
        <v>4.29</v>
      </c>
      <c r="H491" t="s">
        <v>5051</v>
      </c>
      <c r="J491" t="s">
        <v>3243</v>
      </c>
      <c r="K491" t="s">
        <v>4682</v>
      </c>
      <c r="L491" t="s">
        <v>160</v>
      </c>
      <c r="M491" t="s">
        <v>3691</v>
      </c>
      <c r="N491" t="s">
        <v>7776</v>
      </c>
      <c r="O491" t="s">
        <v>5055</v>
      </c>
    </row>
    <row r="492" spans="1:15" x14ac:dyDescent="0.45">
      <c r="A492">
        <v>1491</v>
      </c>
      <c r="B492" t="s">
        <v>9632</v>
      </c>
      <c r="C492" t="s">
        <v>9633</v>
      </c>
      <c r="D492" t="s">
        <v>5017</v>
      </c>
      <c r="E492" t="s">
        <v>5036</v>
      </c>
      <c r="F492">
        <v>1</v>
      </c>
      <c r="G492">
        <v>4.29</v>
      </c>
      <c r="H492" t="s">
        <v>5051</v>
      </c>
      <c r="J492" t="s">
        <v>2710</v>
      </c>
      <c r="K492" t="s">
        <v>4710</v>
      </c>
      <c r="L492" t="s">
        <v>695</v>
      </c>
      <c r="M492" t="s">
        <v>3720</v>
      </c>
      <c r="N492" t="s">
        <v>9634</v>
      </c>
      <c r="O492" t="s">
        <v>5055</v>
      </c>
    </row>
    <row r="493" spans="1:15" x14ac:dyDescent="0.45">
      <c r="A493">
        <v>1492</v>
      </c>
      <c r="B493" t="s">
        <v>9635</v>
      </c>
      <c r="C493" t="s">
        <v>9636</v>
      </c>
      <c r="D493" t="s">
        <v>5017</v>
      </c>
      <c r="E493" t="s">
        <v>5036</v>
      </c>
      <c r="F493">
        <v>1</v>
      </c>
      <c r="G493">
        <v>4.29</v>
      </c>
      <c r="H493" t="s">
        <v>5051</v>
      </c>
      <c r="J493" t="s">
        <v>9637</v>
      </c>
      <c r="K493" t="s">
        <v>4639</v>
      </c>
      <c r="L493" t="s">
        <v>9638</v>
      </c>
      <c r="M493" t="s">
        <v>3645</v>
      </c>
      <c r="N493" t="s">
        <v>9432</v>
      </c>
      <c r="O493" t="s">
        <v>5055</v>
      </c>
    </row>
    <row r="494" spans="1:15" x14ac:dyDescent="0.45">
      <c r="A494">
        <v>1493</v>
      </c>
      <c r="B494" t="s">
        <v>9639</v>
      </c>
      <c r="C494" t="s">
        <v>9640</v>
      </c>
      <c r="D494" t="s">
        <v>5017</v>
      </c>
      <c r="E494" t="s">
        <v>5036</v>
      </c>
      <c r="F494">
        <v>1</v>
      </c>
      <c r="G494">
        <v>4.29</v>
      </c>
      <c r="H494" t="s">
        <v>5051</v>
      </c>
      <c r="J494" t="s">
        <v>3327</v>
      </c>
      <c r="K494" t="s">
        <v>4846</v>
      </c>
      <c r="L494" t="s">
        <v>130</v>
      </c>
      <c r="M494" t="s">
        <v>3859</v>
      </c>
      <c r="N494" t="s">
        <v>7643</v>
      </c>
      <c r="O494" t="s">
        <v>5055</v>
      </c>
    </row>
    <row r="495" spans="1:15" x14ac:dyDescent="0.45">
      <c r="A495">
        <v>1494</v>
      </c>
      <c r="B495" t="s">
        <v>9641</v>
      </c>
      <c r="C495" t="s">
        <v>9642</v>
      </c>
      <c r="D495" t="s">
        <v>5017</v>
      </c>
      <c r="E495" t="s">
        <v>5036</v>
      </c>
      <c r="F495">
        <v>1</v>
      </c>
      <c r="G495">
        <v>4.29</v>
      </c>
      <c r="H495" t="s">
        <v>5051</v>
      </c>
      <c r="J495" t="s">
        <v>2890</v>
      </c>
      <c r="K495" t="s">
        <v>4613</v>
      </c>
      <c r="L495" t="s">
        <v>804</v>
      </c>
      <c r="M495" t="s">
        <v>3619</v>
      </c>
      <c r="N495" t="s">
        <v>7643</v>
      </c>
      <c r="O495" t="s">
        <v>5055</v>
      </c>
    </row>
    <row r="496" spans="1:15" x14ac:dyDescent="0.45">
      <c r="A496">
        <v>1495</v>
      </c>
      <c r="B496" t="s">
        <v>9643</v>
      </c>
      <c r="C496" t="s">
        <v>9644</v>
      </c>
      <c r="D496" t="s">
        <v>5017</v>
      </c>
      <c r="E496" t="s">
        <v>5036</v>
      </c>
      <c r="F496">
        <v>1</v>
      </c>
      <c r="G496">
        <v>4.29</v>
      </c>
      <c r="H496" t="s">
        <v>5051</v>
      </c>
      <c r="J496" t="s">
        <v>9355</v>
      </c>
      <c r="K496" t="s">
        <v>4668</v>
      </c>
      <c r="L496" t="s">
        <v>9356</v>
      </c>
      <c r="M496" t="s">
        <v>3677</v>
      </c>
      <c r="N496" t="s">
        <v>9645</v>
      </c>
      <c r="O496" t="s">
        <v>5055</v>
      </c>
    </row>
    <row r="497" spans="1:15" x14ac:dyDescent="0.45">
      <c r="A497">
        <v>1496</v>
      </c>
      <c r="B497" t="s">
        <v>6672</v>
      </c>
      <c r="C497" t="s">
        <v>9646</v>
      </c>
      <c r="D497" t="s">
        <v>5017</v>
      </c>
      <c r="E497" t="s">
        <v>5036</v>
      </c>
      <c r="F497">
        <v>1</v>
      </c>
      <c r="G497">
        <v>4.29</v>
      </c>
      <c r="H497" t="s">
        <v>5051</v>
      </c>
      <c r="J497" t="s">
        <v>3130</v>
      </c>
      <c r="K497" t="s">
        <v>4947</v>
      </c>
      <c r="L497" t="s">
        <v>147</v>
      </c>
      <c r="M497" t="s">
        <v>3959</v>
      </c>
      <c r="N497" t="s">
        <v>9449</v>
      </c>
      <c r="O497" t="s">
        <v>5055</v>
      </c>
    </row>
    <row r="498" spans="1:15" x14ac:dyDescent="0.45">
      <c r="A498">
        <v>1497</v>
      </c>
      <c r="B498" t="s">
        <v>9647</v>
      </c>
      <c r="C498" t="s">
        <v>9648</v>
      </c>
      <c r="D498" t="s">
        <v>5017</v>
      </c>
      <c r="E498" t="s">
        <v>5036</v>
      </c>
      <c r="F498">
        <v>1</v>
      </c>
      <c r="G498">
        <v>4.29</v>
      </c>
      <c r="H498" t="s">
        <v>5051</v>
      </c>
      <c r="J498" t="s">
        <v>3018</v>
      </c>
      <c r="K498" t="s">
        <v>4979</v>
      </c>
      <c r="L498" t="s">
        <v>9649</v>
      </c>
      <c r="M498" t="s">
        <v>3991</v>
      </c>
      <c r="N498" t="s">
        <v>7843</v>
      </c>
      <c r="O498" t="s">
        <v>5055</v>
      </c>
    </row>
    <row r="499" spans="1:15" x14ac:dyDescent="0.45">
      <c r="A499">
        <v>1498</v>
      </c>
      <c r="B499" t="s">
        <v>9650</v>
      </c>
      <c r="C499" t="s">
        <v>9651</v>
      </c>
      <c r="D499" t="s">
        <v>5017</v>
      </c>
      <c r="E499" t="s">
        <v>5036</v>
      </c>
      <c r="F499">
        <v>1</v>
      </c>
      <c r="G499">
        <v>4.29</v>
      </c>
      <c r="H499" t="s">
        <v>5051</v>
      </c>
      <c r="J499" t="s">
        <v>2732</v>
      </c>
      <c r="K499" t="s">
        <v>9652</v>
      </c>
      <c r="L499" t="s">
        <v>331</v>
      </c>
      <c r="M499" t="s">
        <v>9653</v>
      </c>
      <c r="N499" t="s">
        <v>7432</v>
      </c>
      <c r="O499" t="s">
        <v>5055</v>
      </c>
    </row>
    <row r="500" spans="1:15" x14ac:dyDescent="0.45">
      <c r="A500">
        <v>1499</v>
      </c>
      <c r="B500" t="s">
        <v>9654</v>
      </c>
      <c r="C500" t="s">
        <v>8777</v>
      </c>
      <c r="D500" t="s">
        <v>5017</v>
      </c>
      <c r="E500" t="s">
        <v>5036</v>
      </c>
      <c r="F500">
        <v>1</v>
      </c>
      <c r="G500">
        <v>4.29</v>
      </c>
      <c r="H500" t="s">
        <v>5051</v>
      </c>
      <c r="J500" t="s">
        <v>3369</v>
      </c>
      <c r="K500" t="s">
        <v>4679</v>
      </c>
      <c r="L500" t="s">
        <v>6138</v>
      </c>
      <c r="M500" t="s">
        <v>3688</v>
      </c>
      <c r="N500" t="s">
        <v>9655</v>
      </c>
      <c r="O500" t="s">
        <v>5055</v>
      </c>
    </row>
    <row r="501" spans="1:15" x14ac:dyDescent="0.45">
      <c r="A501">
        <v>1500</v>
      </c>
      <c r="B501" t="s">
        <v>9656</v>
      </c>
      <c r="C501" t="s">
        <v>6626</v>
      </c>
      <c r="D501" t="s">
        <v>5017</v>
      </c>
      <c r="E501" t="s">
        <v>5036</v>
      </c>
      <c r="F501">
        <v>1</v>
      </c>
      <c r="G501">
        <v>4.29</v>
      </c>
      <c r="H501" t="s">
        <v>5051</v>
      </c>
      <c r="J501" t="s">
        <v>9657</v>
      </c>
      <c r="K501" t="s">
        <v>9658</v>
      </c>
      <c r="L501" t="s">
        <v>9659</v>
      </c>
      <c r="M501" t="s">
        <v>5354</v>
      </c>
      <c r="N501" t="s">
        <v>7564</v>
      </c>
      <c r="O501" t="s">
        <v>5055</v>
      </c>
    </row>
    <row r="502" spans="1:15" x14ac:dyDescent="0.45">
      <c r="A502">
        <v>1501</v>
      </c>
      <c r="B502" t="s">
        <v>9660</v>
      </c>
      <c r="C502" t="s">
        <v>9661</v>
      </c>
      <c r="D502" t="s">
        <v>5017</v>
      </c>
      <c r="E502" t="s">
        <v>5041</v>
      </c>
      <c r="F502">
        <v>1</v>
      </c>
      <c r="G502">
        <v>4.29</v>
      </c>
      <c r="H502" t="s">
        <v>5051</v>
      </c>
      <c r="J502" t="s">
        <v>9662</v>
      </c>
      <c r="K502" t="s">
        <v>9663</v>
      </c>
      <c r="L502" t="s">
        <v>9664</v>
      </c>
      <c r="M502" t="s">
        <v>9665</v>
      </c>
      <c r="N502" t="s">
        <v>9526</v>
      </c>
      <c r="O502" t="s">
        <v>5055</v>
      </c>
    </row>
    <row r="503" spans="1:15" x14ac:dyDescent="0.45">
      <c r="A503">
        <v>1502</v>
      </c>
      <c r="B503" t="s">
        <v>9245</v>
      </c>
      <c r="C503" t="s">
        <v>9666</v>
      </c>
      <c r="D503" t="s">
        <v>5017</v>
      </c>
      <c r="E503" t="s">
        <v>5041</v>
      </c>
      <c r="F503">
        <v>1</v>
      </c>
      <c r="G503">
        <v>4.29</v>
      </c>
      <c r="H503" t="s">
        <v>5051</v>
      </c>
      <c r="J503" t="s">
        <v>3184</v>
      </c>
      <c r="K503" t="s">
        <v>4861</v>
      </c>
      <c r="L503" t="s">
        <v>504</v>
      </c>
      <c r="M503" t="s">
        <v>3874</v>
      </c>
      <c r="N503" t="s">
        <v>7759</v>
      </c>
      <c r="O503" t="s">
        <v>5055</v>
      </c>
    </row>
    <row r="504" spans="1:15" x14ac:dyDescent="0.45">
      <c r="A504">
        <v>1503</v>
      </c>
      <c r="B504" t="s">
        <v>9667</v>
      </c>
      <c r="C504" t="s">
        <v>9668</v>
      </c>
      <c r="D504" t="s">
        <v>5017</v>
      </c>
      <c r="E504" t="s">
        <v>5041</v>
      </c>
      <c r="F504">
        <v>1</v>
      </c>
      <c r="G504">
        <v>4.29</v>
      </c>
      <c r="H504" t="s">
        <v>5051</v>
      </c>
      <c r="J504" t="s">
        <v>9669</v>
      </c>
      <c r="K504" t="s">
        <v>4967</v>
      </c>
      <c r="L504" t="s">
        <v>9670</v>
      </c>
      <c r="M504" t="s">
        <v>3979</v>
      </c>
      <c r="N504" t="s">
        <v>9671</v>
      </c>
      <c r="O504" t="s">
        <v>5055</v>
      </c>
    </row>
    <row r="505" spans="1:15" x14ac:dyDescent="0.45">
      <c r="A505">
        <v>1504</v>
      </c>
      <c r="B505" t="s">
        <v>8127</v>
      </c>
      <c r="C505" t="s">
        <v>9384</v>
      </c>
      <c r="D505" t="s">
        <v>5017</v>
      </c>
      <c r="E505" t="s">
        <v>5039</v>
      </c>
      <c r="F505">
        <v>1</v>
      </c>
      <c r="G505">
        <v>5.01</v>
      </c>
      <c r="H505" t="s">
        <v>5051</v>
      </c>
      <c r="J505" t="s">
        <v>2694</v>
      </c>
      <c r="K505" t="s">
        <v>4726</v>
      </c>
      <c r="L505" t="s">
        <v>264</v>
      </c>
      <c r="M505" t="s">
        <v>3736</v>
      </c>
      <c r="N505" t="s">
        <v>9672</v>
      </c>
      <c r="O505" t="s">
        <v>5055</v>
      </c>
    </row>
    <row r="506" spans="1:15" x14ac:dyDescent="0.45">
      <c r="A506">
        <v>1505</v>
      </c>
      <c r="B506" t="s">
        <v>6200</v>
      </c>
      <c r="C506" t="s">
        <v>9673</v>
      </c>
      <c r="D506" t="s">
        <v>5017</v>
      </c>
      <c r="E506" t="s">
        <v>5039</v>
      </c>
      <c r="F506">
        <v>1</v>
      </c>
      <c r="G506">
        <v>5.01</v>
      </c>
      <c r="H506" t="s">
        <v>5051</v>
      </c>
      <c r="J506" t="s">
        <v>2840</v>
      </c>
      <c r="K506" t="s">
        <v>9046</v>
      </c>
      <c r="L506" t="s">
        <v>6202</v>
      </c>
      <c r="M506" t="s">
        <v>9048</v>
      </c>
      <c r="N506" t="s">
        <v>9674</v>
      </c>
      <c r="O506" t="s">
        <v>5055</v>
      </c>
    </row>
    <row r="507" spans="1:15" x14ac:dyDescent="0.45">
      <c r="A507">
        <v>1506</v>
      </c>
      <c r="B507" t="s">
        <v>5526</v>
      </c>
      <c r="C507" t="s">
        <v>9675</v>
      </c>
      <c r="D507" t="s">
        <v>5017</v>
      </c>
      <c r="E507" t="s">
        <v>5039</v>
      </c>
      <c r="F507">
        <v>1</v>
      </c>
      <c r="G507">
        <v>5.01</v>
      </c>
      <c r="H507" t="s">
        <v>5051</v>
      </c>
      <c r="J507" t="s">
        <v>5528</v>
      </c>
      <c r="K507" t="s">
        <v>3174</v>
      </c>
      <c r="L507" t="s">
        <v>5530</v>
      </c>
      <c r="M507" t="s">
        <v>272</v>
      </c>
      <c r="N507" t="s">
        <v>9676</v>
      </c>
      <c r="O507" t="s">
        <v>5055</v>
      </c>
    </row>
    <row r="508" spans="1:15" x14ac:dyDescent="0.45">
      <c r="A508">
        <v>1507</v>
      </c>
      <c r="B508" t="s">
        <v>9677</v>
      </c>
      <c r="C508" t="s">
        <v>9678</v>
      </c>
      <c r="D508" t="s">
        <v>5017</v>
      </c>
      <c r="E508" t="s">
        <v>5039</v>
      </c>
      <c r="F508">
        <v>1</v>
      </c>
      <c r="G508">
        <v>5.01</v>
      </c>
      <c r="H508" t="s">
        <v>5051</v>
      </c>
      <c r="J508" t="s">
        <v>4959</v>
      </c>
      <c r="K508" t="s">
        <v>4768</v>
      </c>
      <c r="L508" t="s">
        <v>3971</v>
      </c>
      <c r="M508" t="s">
        <v>3779</v>
      </c>
      <c r="N508" t="s">
        <v>9679</v>
      </c>
      <c r="O508" t="s">
        <v>5055</v>
      </c>
    </row>
    <row r="509" spans="1:15" x14ac:dyDescent="0.45">
      <c r="A509">
        <v>1508</v>
      </c>
      <c r="B509" t="s">
        <v>7483</v>
      </c>
      <c r="C509" t="s">
        <v>9680</v>
      </c>
      <c r="D509" t="s">
        <v>5017</v>
      </c>
      <c r="E509" t="s">
        <v>5039</v>
      </c>
      <c r="F509">
        <v>1</v>
      </c>
      <c r="G509">
        <v>5.01</v>
      </c>
      <c r="H509" t="s">
        <v>5051</v>
      </c>
      <c r="J509" t="s">
        <v>3316</v>
      </c>
      <c r="K509" t="s">
        <v>9681</v>
      </c>
      <c r="L509" t="s">
        <v>7485</v>
      </c>
      <c r="M509" t="s">
        <v>9682</v>
      </c>
      <c r="N509" t="s">
        <v>7738</v>
      </c>
      <c r="O509" t="s">
        <v>5055</v>
      </c>
    </row>
    <row r="510" spans="1:15" x14ac:dyDescent="0.45">
      <c r="A510">
        <v>1509</v>
      </c>
      <c r="B510" t="s">
        <v>9683</v>
      </c>
      <c r="C510" t="s">
        <v>9684</v>
      </c>
      <c r="D510" t="s">
        <v>5017</v>
      </c>
      <c r="E510" t="s">
        <v>5039</v>
      </c>
      <c r="F510">
        <v>1</v>
      </c>
      <c r="G510">
        <v>5.01</v>
      </c>
      <c r="H510" t="s">
        <v>5051</v>
      </c>
      <c r="J510" t="s">
        <v>9685</v>
      </c>
      <c r="K510" t="s">
        <v>4947</v>
      </c>
      <c r="L510" t="s">
        <v>9686</v>
      </c>
      <c r="M510" t="s">
        <v>3959</v>
      </c>
      <c r="N510" t="s">
        <v>7799</v>
      </c>
      <c r="O510" t="s">
        <v>5055</v>
      </c>
    </row>
    <row r="511" spans="1:15" x14ac:dyDescent="0.45">
      <c r="A511">
        <v>1510</v>
      </c>
      <c r="B511" t="s">
        <v>9687</v>
      </c>
      <c r="C511" t="s">
        <v>9688</v>
      </c>
      <c r="D511" t="s">
        <v>5017</v>
      </c>
      <c r="E511" t="s">
        <v>5039</v>
      </c>
      <c r="F511">
        <v>1</v>
      </c>
      <c r="G511">
        <v>5.01</v>
      </c>
      <c r="H511" t="s">
        <v>5051</v>
      </c>
      <c r="J511" t="s">
        <v>9689</v>
      </c>
      <c r="K511" t="s">
        <v>4630</v>
      </c>
      <c r="L511" t="s">
        <v>9690</v>
      </c>
      <c r="M511" t="s">
        <v>3636</v>
      </c>
      <c r="N511" t="s">
        <v>9691</v>
      </c>
      <c r="O511" t="s">
        <v>5055</v>
      </c>
    </row>
    <row r="512" spans="1:15" x14ac:dyDescent="0.45">
      <c r="A512">
        <v>1511</v>
      </c>
      <c r="B512" t="s">
        <v>9692</v>
      </c>
      <c r="C512" t="s">
        <v>9693</v>
      </c>
      <c r="D512" t="s">
        <v>5017</v>
      </c>
      <c r="E512" t="s">
        <v>5039</v>
      </c>
      <c r="F512">
        <v>1</v>
      </c>
      <c r="G512">
        <v>5.01</v>
      </c>
      <c r="H512" t="s">
        <v>5051</v>
      </c>
      <c r="J512" t="s">
        <v>9694</v>
      </c>
      <c r="K512" t="s">
        <v>4662</v>
      </c>
      <c r="L512" t="s">
        <v>9695</v>
      </c>
      <c r="M512" t="s">
        <v>3670</v>
      </c>
      <c r="N512">
        <v>2010.723</v>
      </c>
      <c r="O512" t="s">
        <v>5055</v>
      </c>
    </row>
    <row r="513" spans="1:15" x14ac:dyDescent="0.45">
      <c r="A513">
        <v>1512</v>
      </c>
      <c r="B513" t="s">
        <v>5101</v>
      </c>
      <c r="C513" t="s">
        <v>9696</v>
      </c>
      <c r="D513" t="s">
        <v>5017</v>
      </c>
      <c r="E513" t="s">
        <v>5039</v>
      </c>
      <c r="F513">
        <v>1</v>
      </c>
      <c r="G513">
        <v>5.01</v>
      </c>
      <c r="H513" t="s">
        <v>5051</v>
      </c>
      <c r="J513" t="s">
        <v>3130</v>
      </c>
      <c r="K513" t="s">
        <v>8733</v>
      </c>
      <c r="L513" t="s">
        <v>147</v>
      </c>
      <c r="M513" t="s">
        <v>8734</v>
      </c>
      <c r="N513" t="s">
        <v>7902</v>
      </c>
      <c r="O513" t="s">
        <v>5055</v>
      </c>
    </row>
    <row r="514" spans="1:15" x14ac:dyDescent="0.45">
      <c r="A514">
        <v>1513</v>
      </c>
      <c r="B514" t="s">
        <v>8442</v>
      </c>
      <c r="C514" t="s">
        <v>9697</v>
      </c>
      <c r="D514" t="s">
        <v>5017</v>
      </c>
      <c r="E514" t="s">
        <v>5039</v>
      </c>
      <c r="F514">
        <v>1</v>
      </c>
      <c r="G514">
        <v>5.01</v>
      </c>
      <c r="H514" t="s">
        <v>5051</v>
      </c>
      <c r="J514" t="s">
        <v>4748</v>
      </c>
      <c r="K514" t="s">
        <v>4650</v>
      </c>
      <c r="L514" t="s">
        <v>3758</v>
      </c>
      <c r="M514" t="s">
        <v>3657</v>
      </c>
      <c r="N514" t="s">
        <v>7439</v>
      </c>
      <c r="O514" t="s">
        <v>5055</v>
      </c>
    </row>
    <row r="515" spans="1:15" x14ac:dyDescent="0.45">
      <c r="A515">
        <v>1514</v>
      </c>
      <c r="B515" t="s">
        <v>7034</v>
      </c>
      <c r="C515" t="s">
        <v>9698</v>
      </c>
      <c r="D515" t="s">
        <v>5017</v>
      </c>
      <c r="E515" t="s">
        <v>5039</v>
      </c>
      <c r="F515">
        <v>1</v>
      </c>
      <c r="G515">
        <v>5.01</v>
      </c>
      <c r="H515" t="s">
        <v>5051</v>
      </c>
      <c r="J515" t="s">
        <v>2773</v>
      </c>
      <c r="K515" t="s">
        <v>8283</v>
      </c>
      <c r="L515" t="s">
        <v>254</v>
      </c>
      <c r="M515" t="s">
        <v>8284</v>
      </c>
      <c r="N515" t="s">
        <v>7380</v>
      </c>
      <c r="O515" t="s">
        <v>5055</v>
      </c>
    </row>
    <row r="516" spans="1:15" x14ac:dyDescent="0.45">
      <c r="A516">
        <v>1515</v>
      </c>
      <c r="B516" t="s">
        <v>5261</v>
      </c>
      <c r="C516" t="s">
        <v>9699</v>
      </c>
      <c r="D516" t="s">
        <v>5017</v>
      </c>
      <c r="E516" t="s">
        <v>5039</v>
      </c>
      <c r="F516">
        <v>1</v>
      </c>
      <c r="G516">
        <v>5.01</v>
      </c>
      <c r="H516" t="s">
        <v>5051</v>
      </c>
      <c r="J516" t="s">
        <v>3012</v>
      </c>
      <c r="K516" t="s">
        <v>9700</v>
      </c>
      <c r="L516" t="s">
        <v>109</v>
      </c>
      <c r="M516" t="s">
        <v>9701</v>
      </c>
      <c r="N516" t="s">
        <v>9702</v>
      </c>
      <c r="O516" t="s">
        <v>5055</v>
      </c>
    </row>
    <row r="517" spans="1:15" x14ac:dyDescent="0.45">
      <c r="A517">
        <v>1516</v>
      </c>
      <c r="B517" t="s">
        <v>9703</v>
      </c>
      <c r="C517" t="s">
        <v>9704</v>
      </c>
      <c r="D517" t="s">
        <v>5017</v>
      </c>
      <c r="E517" t="s">
        <v>5039</v>
      </c>
      <c r="F517">
        <v>1</v>
      </c>
      <c r="G517">
        <v>5.01</v>
      </c>
      <c r="H517" t="s">
        <v>5051</v>
      </c>
      <c r="J517" t="s">
        <v>3149</v>
      </c>
      <c r="K517" t="s">
        <v>9705</v>
      </c>
      <c r="L517" t="s">
        <v>9706</v>
      </c>
      <c r="M517" t="s">
        <v>9707</v>
      </c>
      <c r="N517" t="s">
        <v>7466</v>
      </c>
      <c r="O517" t="s">
        <v>5055</v>
      </c>
    </row>
    <row r="518" spans="1:15" x14ac:dyDescent="0.45">
      <c r="A518">
        <v>1517</v>
      </c>
      <c r="B518" t="s">
        <v>9708</v>
      </c>
      <c r="C518" t="s">
        <v>9709</v>
      </c>
      <c r="D518" t="s">
        <v>5017</v>
      </c>
      <c r="E518" t="s">
        <v>5039</v>
      </c>
      <c r="F518">
        <v>1</v>
      </c>
      <c r="G518">
        <v>5.01</v>
      </c>
      <c r="H518" t="s">
        <v>5051</v>
      </c>
      <c r="J518" t="s">
        <v>9710</v>
      </c>
      <c r="K518" t="s">
        <v>9711</v>
      </c>
      <c r="L518" t="s">
        <v>9712</v>
      </c>
      <c r="M518" t="s">
        <v>9713</v>
      </c>
      <c r="N518" t="s">
        <v>9714</v>
      </c>
      <c r="O518" t="s">
        <v>5055</v>
      </c>
    </row>
    <row r="519" spans="1:15" x14ac:dyDescent="0.45">
      <c r="A519">
        <v>1518</v>
      </c>
      <c r="B519" t="s">
        <v>7409</v>
      </c>
      <c r="C519" t="s">
        <v>9715</v>
      </c>
      <c r="D519" t="s">
        <v>5017</v>
      </c>
      <c r="E519" t="s">
        <v>5039</v>
      </c>
      <c r="F519">
        <v>1</v>
      </c>
      <c r="G519">
        <v>5.01</v>
      </c>
      <c r="H519" t="s">
        <v>5051</v>
      </c>
      <c r="J519" t="s">
        <v>2943</v>
      </c>
      <c r="K519" t="s">
        <v>4967</v>
      </c>
      <c r="L519" t="s">
        <v>833</v>
      </c>
      <c r="M519" t="s">
        <v>3979</v>
      </c>
      <c r="N519" t="s">
        <v>9449</v>
      </c>
      <c r="O519" t="s">
        <v>5055</v>
      </c>
    </row>
    <row r="520" spans="1:15" x14ac:dyDescent="0.45">
      <c r="A520">
        <v>1519</v>
      </c>
      <c r="B520" t="s">
        <v>7805</v>
      </c>
      <c r="C520" t="s">
        <v>9716</v>
      </c>
      <c r="D520" t="s">
        <v>5017</v>
      </c>
      <c r="E520" t="s">
        <v>5039</v>
      </c>
      <c r="F520">
        <v>1</v>
      </c>
      <c r="G520">
        <v>5.01</v>
      </c>
      <c r="H520" t="s">
        <v>5051</v>
      </c>
      <c r="J520" t="s">
        <v>2726</v>
      </c>
      <c r="K520" t="s">
        <v>4768</v>
      </c>
      <c r="L520" t="s">
        <v>199</v>
      </c>
      <c r="M520" t="s">
        <v>3779</v>
      </c>
      <c r="N520" t="s">
        <v>9717</v>
      </c>
      <c r="O520" t="s">
        <v>5055</v>
      </c>
    </row>
    <row r="521" spans="1:15" x14ac:dyDescent="0.45">
      <c r="A521">
        <v>1520</v>
      </c>
      <c r="B521" t="s">
        <v>9006</v>
      </c>
      <c r="C521" t="s">
        <v>9718</v>
      </c>
      <c r="D521" t="s">
        <v>5017</v>
      </c>
      <c r="E521" t="s">
        <v>5034</v>
      </c>
      <c r="F521">
        <v>1</v>
      </c>
      <c r="G521">
        <v>5.01</v>
      </c>
      <c r="H521" t="s">
        <v>5051</v>
      </c>
      <c r="J521" t="s">
        <v>2715</v>
      </c>
      <c r="K521" t="s">
        <v>9719</v>
      </c>
      <c r="L521" t="s">
        <v>9009</v>
      </c>
      <c r="M521" t="s">
        <v>9720</v>
      </c>
      <c r="N521" t="s">
        <v>7411</v>
      </c>
      <c r="O521" t="s">
        <v>5055</v>
      </c>
    </row>
    <row r="522" spans="1:15" x14ac:dyDescent="0.45">
      <c r="A522">
        <v>1521</v>
      </c>
      <c r="B522" t="s">
        <v>8458</v>
      </c>
      <c r="C522" t="s">
        <v>8478</v>
      </c>
      <c r="D522" t="s">
        <v>5017</v>
      </c>
      <c r="E522" t="s">
        <v>5034</v>
      </c>
      <c r="F522">
        <v>1</v>
      </c>
      <c r="G522">
        <v>5.01</v>
      </c>
      <c r="H522" t="s">
        <v>5051</v>
      </c>
      <c r="J522" t="s">
        <v>8460</v>
      </c>
      <c r="K522" t="s">
        <v>2860</v>
      </c>
      <c r="L522" t="s">
        <v>8461</v>
      </c>
      <c r="M522" t="s">
        <v>137</v>
      </c>
      <c r="N522" t="s">
        <v>7940</v>
      </c>
      <c r="O522" t="s">
        <v>5055</v>
      </c>
    </row>
    <row r="523" spans="1:15" x14ac:dyDescent="0.45">
      <c r="A523">
        <v>1522</v>
      </c>
      <c r="B523" t="s">
        <v>9721</v>
      </c>
      <c r="C523" t="s">
        <v>9722</v>
      </c>
      <c r="D523" t="s">
        <v>5017</v>
      </c>
      <c r="E523" t="s">
        <v>5044</v>
      </c>
      <c r="F523">
        <v>1</v>
      </c>
      <c r="G523">
        <v>5.01</v>
      </c>
      <c r="H523" t="s">
        <v>5051</v>
      </c>
      <c r="J523" t="s">
        <v>9723</v>
      </c>
      <c r="K523" t="s">
        <v>9724</v>
      </c>
      <c r="L523" t="s">
        <v>9725</v>
      </c>
      <c r="M523" t="s">
        <v>9726</v>
      </c>
      <c r="N523" t="s">
        <v>7902</v>
      </c>
      <c r="O523" t="s">
        <v>5055</v>
      </c>
    </row>
    <row r="524" spans="1:15" x14ac:dyDescent="0.45">
      <c r="A524">
        <v>1523</v>
      </c>
      <c r="B524" t="s">
        <v>7947</v>
      </c>
      <c r="C524" t="s">
        <v>9727</v>
      </c>
      <c r="D524" t="s">
        <v>5017</v>
      </c>
      <c r="E524" t="s">
        <v>5044</v>
      </c>
      <c r="F524">
        <v>1</v>
      </c>
      <c r="G524">
        <v>5.01</v>
      </c>
      <c r="H524" t="s">
        <v>5051</v>
      </c>
      <c r="J524" t="s">
        <v>3106</v>
      </c>
      <c r="K524" t="s">
        <v>9728</v>
      </c>
      <c r="L524" t="s">
        <v>119</v>
      </c>
      <c r="M524" t="s">
        <v>9729</v>
      </c>
      <c r="N524" t="s">
        <v>9730</v>
      </c>
      <c r="O524" t="s">
        <v>5055</v>
      </c>
    </row>
    <row r="525" spans="1:15" x14ac:dyDescent="0.45">
      <c r="A525">
        <v>1524</v>
      </c>
      <c r="B525" t="s">
        <v>9731</v>
      </c>
      <c r="C525" t="s">
        <v>9732</v>
      </c>
      <c r="D525" t="s">
        <v>5017</v>
      </c>
      <c r="E525" t="s">
        <v>5044</v>
      </c>
      <c r="F525">
        <v>1</v>
      </c>
      <c r="G525">
        <v>5.01</v>
      </c>
      <c r="H525" t="s">
        <v>5051</v>
      </c>
      <c r="J525" t="s">
        <v>2632</v>
      </c>
      <c r="K525" t="s">
        <v>4789</v>
      </c>
      <c r="L525" t="s">
        <v>145</v>
      </c>
      <c r="M525" t="s">
        <v>3801</v>
      </c>
      <c r="N525" t="s">
        <v>9733</v>
      </c>
      <c r="O525" t="s">
        <v>5055</v>
      </c>
    </row>
    <row r="526" spans="1:15" x14ac:dyDescent="0.45">
      <c r="A526">
        <v>1525</v>
      </c>
      <c r="B526" t="s">
        <v>5101</v>
      </c>
      <c r="C526" t="s">
        <v>9734</v>
      </c>
      <c r="D526" t="s">
        <v>5017</v>
      </c>
      <c r="E526" t="s">
        <v>5044</v>
      </c>
      <c r="F526">
        <v>1</v>
      </c>
      <c r="G526">
        <v>5.01</v>
      </c>
      <c r="H526" t="s">
        <v>5051</v>
      </c>
      <c r="J526" t="s">
        <v>3130</v>
      </c>
      <c r="K526" t="s">
        <v>4683</v>
      </c>
      <c r="L526" t="s">
        <v>147</v>
      </c>
      <c r="M526" t="s">
        <v>3692</v>
      </c>
      <c r="N526" t="s">
        <v>9735</v>
      </c>
      <c r="O526" t="s">
        <v>5055</v>
      </c>
    </row>
    <row r="527" spans="1:15" x14ac:dyDescent="0.45">
      <c r="A527">
        <v>1526</v>
      </c>
      <c r="B527" t="s">
        <v>9736</v>
      </c>
      <c r="C527" t="s">
        <v>8533</v>
      </c>
      <c r="D527" t="s">
        <v>5017</v>
      </c>
      <c r="E527" t="s">
        <v>5044</v>
      </c>
      <c r="F527">
        <v>1</v>
      </c>
      <c r="G527">
        <v>5.01</v>
      </c>
      <c r="H527" t="s">
        <v>5051</v>
      </c>
      <c r="J527" t="s">
        <v>3118</v>
      </c>
      <c r="K527" t="s">
        <v>3224</v>
      </c>
      <c r="L527" t="s">
        <v>9737</v>
      </c>
      <c r="M527" t="s">
        <v>537</v>
      </c>
      <c r="N527" t="s">
        <v>9738</v>
      </c>
      <c r="O527" t="s">
        <v>5055</v>
      </c>
    </row>
    <row r="528" spans="1:15" x14ac:dyDescent="0.45">
      <c r="A528">
        <v>1527</v>
      </c>
      <c r="B528" t="s">
        <v>8891</v>
      </c>
      <c r="C528" t="s">
        <v>9739</v>
      </c>
      <c r="D528" t="s">
        <v>5017</v>
      </c>
      <c r="E528" t="s">
        <v>5044</v>
      </c>
      <c r="F528">
        <v>1</v>
      </c>
      <c r="G528">
        <v>5.01</v>
      </c>
      <c r="H528" t="s">
        <v>5051</v>
      </c>
      <c r="J528" t="s">
        <v>3199</v>
      </c>
      <c r="K528" t="s">
        <v>4695</v>
      </c>
      <c r="L528" t="s">
        <v>962</v>
      </c>
      <c r="M528" t="s">
        <v>8303</v>
      </c>
      <c r="N528" t="s">
        <v>7394</v>
      </c>
      <c r="O528" t="s">
        <v>5055</v>
      </c>
    </row>
    <row r="529" spans="1:15" x14ac:dyDescent="0.45">
      <c r="A529">
        <v>1528</v>
      </c>
      <c r="B529" t="s">
        <v>5193</v>
      </c>
      <c r="C529" t="s">
        <v>9740</v>
      </c>
      <c r="D529" t="s">
        <v>5017</v>
      </c>
      <c r="E529" t="s">
        <v>5044</v>
      </c>
      <c r="F529">
        <v>1</v>
      </c>
      <c r="G529">
        <v>5.01</v>
      </c>
      <c r="H529" t="s">
        <v>5051</v>
      </c>
      <c r="J529" t="s">
        <v>2700</v>
      </c>
      <c r="K529" t="s">
        <v>9741</v>
      </c>
      <c r="L529" t="s">
        <v>46</v>
      </c>
      <c r="M529" t="s">
        <v>9742</v>
      </c>
      <c r="N529" t="s">
        <v>9462</v>
      </c>
      <c r="O529" t="s">
        <v>5055</v>
      </c>
    </row>
    <row r="530" spans="1:15" x14ac:dyDescent="0.45">
      <c r="A530">
        <v>1529</v>
      </c>
      <c r="B530" t="s">
        <v>9743</v>
      </c>
      <c r="C530" t="s">
        <v>8921</v>
      </c>
      <c r="D530" t="s">
        <v>5017</v>
      </c>
      <c r="E530" t="s">
        <v>5024</v>
      </c>
      <c r="F530">
        <v>1</v>
      </c>
      <c r="G530">
        <v>5.01</v>
      </c>
      <c r="H530" t="s">
        <v>5051</v>
      </c>
      <c r="J530" t="s">
        <v>3097</v>
      </c>
      <c r="K530" t="s">
        <v>4654</v>
      </c>
      <c r="L530" t="s">
        <v>9744</v>
      </c>
      <c r="M530" t="s">
        <v>3661</v>
      </c>
      <c r="N530" t="s">
        <v>9745</v>
      </c>
      <c r="O530" t="s">
        <v>5055</v>
      </c>
    </row>
    <row r="531" spans="1:15" x14ac:dyDescent="0.45">
      <c r="A531">
        <v>1530</v>
      </c>
      <c r="B531" t="s">
        <v>9746</v>
      </c>
      <c r="C531" t="s">
        <v>9747</v>
      </c>
      <c r="D531" t="s">
        <v>5017</v>
      </c>
      <c r="E531" t="s">
        <v>5021</v>
      </c>
      <c r="F531">
        <v>1</v>
      </c>
      <c r="G531">
        <v>5.0199999999999996</v>
      </c>
      <c r="H531" t="s">
        <v>5051</v>
      </c>
      <c r="J531" t="s">
        <v>9748</v>
      </c>
      <c r="K531" t="s">
        <v>9749</v>
      </c>
      <c r="L531" t="s">
        <v>9750</v>
      </c>
      <c r="M531" t="s">
        <v>9751</v>
      </c>
      <c r="N531" t="s">
        <v>9752</v>
      </c>
      <c r="O531" t="s">
        <v>5055</v>
      </c>
    </row>
    <row r="532" spans="1:15" x14ac:dyDescent="0.45">
      <c r="A532">
        <v>1531</v>
      </c>
      <c r="B532" t="s">
        <v>9753</v>
      </c>
      <c r="C532" t="s">
        <v>8419</v>
      </c>
      <c r="D532" t="s">
        <v>5017</v>
      </c>
      <c r="E532" t="s">
        <v>5031</v>
      </c>
      <c r="F532">
        <v>1</v>
      </c>
      <c r="G532">
        <v>5.0199999999999996</v>
      </c>
      <c r="H532" t="s">
        <v>5051</v>
      </c>
      <c r="J532" t="s">
        <v>9754</v>
      </c>
      <c r="K532" t="s">
        <v>4740</v>
      </c>
      <c r="L532" t="s">
        <v>9755</v>
      </c>
      <c r="M532" t="s">
        <v>3750</v>
      </c>
      <c r="N532" t="s">
        <v>9756</v>
      </c>
      <c r="O532" t="s">
        <v>5055</v>
      </c>
    </row>
    <row r="533" spans="1:15" x14ac:dyDescent="0.45">
      <c r="A533">
        <v>1532</v>
      </c>
      <c r="B533" t="s">
        <v>9757</v>
      </c>
      <c r="C533" t="s">
        <v>9758</v>
      </c>
      <c r="D533" t="s">
        <v>5017</v>
      </c>
      <c r="E533" t="s">
        <v>5031</v>
      </c>
      <c r="F533">
        <v>1</v>
      </c>
      <c r="G533">
        <v>5.0199999999999996</v>
      </c>
      <c r="H533" t="s">
        <v>5051</v>
      </c>
      <c r="J533" t="s">
        <v>7476</v>
      </c>
      <c r="K533" t="s">
        <v>9759</v>
      </c>
      <c r="L533" t="s">
        <v>7477</v>
      </c>
      <c r="M533" t="s">
        <v>9760</v>
      </c>
      <c r="N533" t="s">
        <v>7745</v>
      </c>
      <c r="O533" t="s">
        <v>5055</v>
      </c>
    </row>
    <row r="534" spans="1:15" x14ac:dyDescent="0.45">
      <c r="A534">
        <v>1533</v>
      </c>
      <c r="B534" t="s">
        <v>9761</v>
      </c>
      <c r="C534" t="s">
        <v>9762</v>
      </c>
      <c r="D534" t="s">
        <v>5017</v>
      </c>
      <c r="E534" t="s">
        <v>5033</v>
      </c>
      <c r="F534">
        <v>1</v>
      </c>
      <c r="G534">
        <v>5.0199999999999996</v>
      </c>
      <c r="H534" t="s">
        <v>5051</v>
      </c>
      <c r="J534" t="s">
        <v>9763</v>
      </c>
      <c r="K534" t="s">
        <v>2967</v>
      </c>
      <c r="L534" t="s">
        <v>9764</v>
      </c>
      <c r="M534" t="s">
        <v>250</v>
      </c>
      <c r="N534" t="s">
        <v>7689</v>
      </c>
      <c r="O534" t="s">
        <v>5055</v>
      </c>
    </row>
    <row r="535" spans="1:15" x14ac:dyDescent="0.45">
      <c r="A535">
        <v>1534</v>
      </c>
      <c r="B535" t="s">
        <v>9765</v>
      </c>
      <c r="C535" t="s">
        <v>9766</v>
      </c>
      <c r="D535" t="s">
        <v>5017</v>
      </c>
      <c r="E535" t="s">
        <v>5033</v>
      </c>
      <c r="F535">
        <v>1</v>
      </c>
      <c r="G535">
        <v>5.0199999999999996</v>
      </c>
      <c r="H535" t="s">
        <v>5051</v>
      </c>
      <c r="J535" t="s">
        <v>9767</v>
      </c>
      <c r="K535" t="s">
        <v>4789</v>
      </c>
      <c r="L535" t="s">
        <v>9768</v>
      </c>
      <c r="M535" t="s">
        <v>3801</v>
      </c>
      <c r="N535" t="s">
        <v>9523</v>
      </c>
      <c r="O535" t="s">
        <v>5055</v>
      </c>
    </row>
    <row r="536" spans="1:15" x14ac:dyDescent="0.45">
      <c r="A536">
        <v>1535</v>
      </c>
      <c r="B536" t="s">
        <v>6658</v>
      </c>
      <c r="C536" t="s">
        <v>9769</v>
      </c>
      <c r="D536" t="s">
        <v>5017</v>
      </c>
      <c r="E536" t="s">
        <v>5033</v>
      </c>
      <c r="F536">
        <v>1</v>
      </c>
      <c r="G536">
        <v>5.0199999999999996</v>
      </c>
      <c r="H536" t="s">
        <v>5051</v>
      </c>
      <c r="J536" t="s">
        <v>2932</v>
      </c>
      <c r="K536" t="s">
        <v>9770</v>
      </c>
      <c r="L536" t="s">
        <v>522</v>
      </c>
      <c r="M536" t="s">
        <v>9771</v>
      </c>
      <c r="N536" t="s">
        <v>9523</v>
      </c>
      <c r="O536" t="s">
        <v>5055</v>
      </c>
    </row>
    <row r="537" spans="1:15" x14ac:dyDescent="0.45">
      <c r="A537">
        <v>1536</v>
      </c>
      <c r="B537" t="s">
        <v>9772</v>
      </c>
      <c r="C537" t="s">
        <v>9773</v>
      </c>
      <c r="D537" t="s">
        <v>5017</v>
      </c>
      <c r="E537" t="s">
        <v>5033</v>
      </c>
      <c r="F537">
        <v>1</v>
      </c>
      <c r="G537">
        <v>5.0199999999999996</v>
      </c>
      <c r="H537" t="s">
        <v>5051</v>
      </c>
      <c r="J537" t="s">
        <v>9774</v>
      </c>
      <c r="K537" t="s">
        <v>9775</v>
      </c>
      <c r="L537" t="s">
        <v>9776</v>
      </c>
      <c r="M537" t="s">
        <v>9777</v>
      </c>
      <c r="N537" t="s">
        <v>7594</v>
      </c>
      <c r="O537" t="s">
        <v>5055</v>
      </c>
    </row>
    <row r="538" spans="1:15" x14ac:dyDescent="0.45">
      <c r="A538">
        <v>1537</v>
      </c>
      <c r="B538" t="s">
        <v>7850</v>
      </c>
      <c r="C538" t="s">
        <v>9778</v>
      </c>
      <c r="D538" t="s">
        <v>5017</v>
      </c>
      <c r="E538" t="s">
        <v>5033</v>
      </c>
      <c r="F538">
        <v>1</v>
      </c>
      <c r="G538">
        <v>5.0199999999999996</v>
      </c>
      <c r="H538" t="s">
        <v>5051</v>
      </c>
      <c r="J538" t="s">
        <v>4995</v>
      </c>
      <c r="K538" t="s">
        <v>3255</v>
      </c>
      <c r="L538" t="s">
        <v>4008</v>
      </c>
      <c r="M538" t="s">
        <v>3701</v>
      </c>
      <c r="N538" t="s">
        <v>7366</v>
      </c>
      <c r="O538" t="s">
        <v>5055</v>
      </c>
    </row>
    <row r="539" spans="1:15" x14ac:dyDescent="0.45">
      <c r="A539">
        <v>1538</v>
      </c>
      <c r="B539" t="s">
        <v>6528</v>
      </c>
      <c r="C539" t="s">
        <v>9779</v>
      </c>
      <c r="D539" t="s">
        <v>5017</v>
      </c>
      <c r="E539" t="s">
        <v>5033</v>
      </c>
      <c r="F539">
        <v>1</v>
      </c>
      <c r="G539">
        <v>5.0199999999999996</v>
      </c>
      <c r="H539" t="s">
        <v>5051</v>
      </c>
      <c r="J539" t="s">
        <v>4633</v>
      </c>
      <c r="K539" t="s">
        <v>9780</v>
      </c>
      <c r="L539" t="s">
        <v>3639</v>
      </c>
      <c r="M539" t="s">
        <v>9781</v>
      </c>
      <c r="N539" t="s">
        <v>9782</v>
      </c>
      <c r="O539" t="s">
        <v>5055</v>
      </c>
    </row>
    <row r="540" spans="1:15" x14ac:dyDescent="0.45">
      <c r="A540">
        <v>1539</v>
      </c>
      <c r="B540" t="s">
        <v>6618</v>
      </c>
      <c r="C540" t="s">
        <v>9783</v>
      </c>
      <c r="D540" t="s">
        <v>5017</v>
      </c>
      <c r="E540" t="s">
        <v>5033</v>
      </c>
      <c r="F540">
        <v>1</v>
      </c>
      <c r="G540">
        <v>5.0199999999999996</v>
      </c>
      <c r="H540" t="s">
        <v>5051</v>
      </c>
      <c r="J540" t="s">
        <v>3158</v>
      </c>
      <c r="K540" t="s">
        <v>9784</v>
      </c>
      <c r="L540" t="s">
        <v>328</v>
      </c>
      <c r="M540" t="s">
        <v>9785</v>
      </c>
      <c r="N540" t="s">
        <v>7578</v>
      </c>
      <c r="O540" t="s">
        <v>5055</v>
      </c>
    </row>
    <row r="541" spans="1:15" x14ac:dyDescent="0.45">
      <c r="A541">
        <v>1540</v>
      </c>
      <c r="B541" t="s">
        <v>5732</v>
      </c>
      <c r="C541" t="s">
        <v>9786</v>
      </c>
      <c r="D541" t="s">
        <v>5017</v>
      </c>
      <c r="E541" t="s">
        <v>5033</v>
      </c>
      <c r="F541">
        <v>1</v>
      </c>
      <c r="G541">
        <v>5.0199999999999996</v>
      </c>
      <c r="H541" t="s">
        <v>5051</v>
      </c>
      <c r="J541" t="s">
        <v>2700</v>
      </c>
      <c r="K541" t="s">
        <v>4800</v>
      </c>
      <c r="L541" t="s">
        <v>46</v>
      </c>
      <c r="M541" t="s">
        <v>3812</v>
      </c>
      <c r="N541" t="s">
        <v>9488</v>
      </c>
      <c r="O541" t="s">
        <v>5055</v>
      </c>
    </row>
    <row r="542" spans="1:15" x14ac:dyDescent="0.45">
      <c r="A542">
        <v>1541</v>
      </c>
      <c r="B542" t="s">
        <v>9787</v>
      </c>
      <c r="C542" t="s">
        <v>5158</v>
      </c>
      <c r="D542" t="s">
        <v>5017</v>
      </c>
      <c r="E542" t="s">
        <v>5037</v>
      </c>
      <c r="F542">
        <v>1</v>
      </c>
      <c r="G542">
        <v>5.0199999999999996</v>
      </c>
      <c r="H542" t="s">
        <v>5051</v>
      </c>
      <c r="J542" t="s">
        <v>8846</v>
      </c>
      <c r="K542" t="s">
        <v>5160</v>
      </c>
      <c r="L542" t="s">
        <v>8848</v>
      </c>
      <c r="M542" t="s">
        <v>5162</v>
      </c>
      <c r="N542" t="s">
        <v>9645</v>
      </c>
      <c r="O542" t="s">
        <v>5055</v>
      </c>
    </row>
    <row r="543" spans="1:15" x14ac:dyDescent="0.45">
      <c r="A543">
        <v>1542</v>
      </c>
      <c r="B543" t="s">
        <v>8715</v>
      </c>
      <c r="C543" t="s">
        <v>6105</v>
      </c>
      <c r="D543" t="s">
        <v>5017</v>
      </c>
      <c r="E543" t="s">
        <v>5037</v>
      </c>
      <c r="F543">
        <v>1</v>
      </c>
      <c r="G543">
        <v>5.0199999999999996</v>
      </c>
      <c r="H543" t="s">
        <v>5051</v>
      </c>
      <c r="J543" t="s">
        <v>8717</v>
      </c>
      <c r="K543" t="s">
        <v>4666</v>
      </c>
      <c r="L543" t="s">
        <v>8719</v>
      </c>
      <c r="M543" t="s">
        <v>3619</v>
      </c>
      <c r="N543" t="s">
        <v>9788</v>
      </c>
      <c r="O543" t="s">
        <v>5055</v>
      </c>
    </row>
    <row r="544" spans="1:15" x14ac:dyDescent="0.45">
      <c r="A544">
        <v>1543</v>
      </c>
      <c r="B544" t="s">
        <v>5582</v>
      </c>
      <c r="C544" t="s">
        <v>9734</v>
      </c>
      <c r="D544" t="s">
        <v>5017</v>
      </c>
      <c r="E544" t="s">
        <v>5037</v>
      </c>
      <c r="F544">
        <v>1</v>
      </c>
      <c r="G544">
        <v>5.0199999999999996</v>
      </c>
      <c r="H544" t="s">
        <v>5051</v>
      </c>
      <c r="J544" t="s">
        <v>2661</v>
      </c>
      <c r="K544" t="s">
        <v>4683</v>
      </c>
      <c r="L544" t="s">
        <v>5361</v>
      </c>
      <c r="M544" t="s">
        <v>3692</v>
      </c>
      <c r="N544" t="s">
        <v>9789</v>
      </c>
      <c r="O544" t="s">
        <v>5055</v>
      </c>
    </row>
    <row r="545" spans="1:15" x14ac:dyDescent="0.45">
      <c r="A545">
        <v>1544</v>
      </c>
      <c r="B545" t="s">
        <v>9790</v>
      </c>
      <c r="C545" t="s">
        <v>9791</v>
      </c>
      <c r="D545" t="s">
        <v>5017</v>
      </c>
      <c r="E545" t="s">
        <v>5037</v>
      </c>
      <c r="F545">
        <v>1</v>
      </c>
      <c r="G545">
        <v>5.0199999999999996</v>
      </c>
      <c r="H545" t="s">
        <v>5051</v>
      </c>
      <c r="J545" t="s">
        <v>9792</v>
      </c>
      <c r="K545" t="s">
        <v>9793</v>
      </c>
      <c r="L545" t="s">
        <v>9794</v>
      </c>
      <c r="M545" t="s">
        <v>9795</v>
      </c>
      <c r="N545" t="s">
        <v>7497</v>
      </c>
      <c r="O545" t="s">
        <v>5055</v>
      </c>
    </row>
    <row r="546" spans="1:15" x14ac:dyDescent="0.45">
      <c r="A546">
        <v>1545</v>
      </c>
      <c r="B546" t="s">
        <v>8498</v>
      </c>
      <c r="C546" t="s">
        <v>9796</v>
      </c>
      <c r="D546" t="s">
        <v>5017</v>
      </c>
      <c r="E546" t="s">
        <v>5037</v>
      </c>
      <c r="F546">
        <v>1</v>
      </c>
      <c r="G546">
        <v>5.0199999999999996</v>
      </c>
      <c r="H546" t="s">
        <v>5051</v>
      </c>
      <c r="J546" t="s">
        <v>2995</v>
      </c>
      <c r="K546" t="s">
        <v>9797</v>
      </c>
      <c r="L546" t="s">
        <v>237</v>
      </c>
      <c r="M546" t="s">
        <v>9798</v>
      </c>
      <c r="N546" t="s">
        <v>9799</v>
      </c>
      <c r="O546" t="s">
        <v>5055</v>
      </c>
    </row>
    <row r="547" spans="1:15" x14ac:dyDescent="0.45">
      <c r="A547">
        <v>1546</v>
      </c>
      <c r="B547" t="s">
        <v>9800</v>
      </c>
      <c r="C547" t="s">
        <v>9801</v>
      </c>
      <c r="D547" t="s">
        <v>5017</v>
      </c>
      <c r="E547" t="s">
        <v>5022</v>
      </c>
      <c r="F547">
        <v>1</v>
      </c>
      <c r="G547">
        <v>5.0199999999999996</v>
      </c>
      <c r="H547" t="s">
        <v>5051</v>
      </c>
      <c r="J547" t="s">
        <v>9802</v>
      </c>
      <c r="K547" t="s">
        <v>4675</v>
      </c>
      <c r="L547" t="s">
        <v>9803</v>
      </c>
      <c r="M547" t="s">
        <v>3684</v>
      </c>
      <c r="N547" t="s">
        <v>8130</v>
      </c>
      <c r="O547" t="s">
        <v>5055</v>
      </c>
    </row>
    <row r="548" spans="1:15" x14ac:dyDescent="0.45">
      <c r="A548">
        <v>1547</v>
      </c>
      <c r="B548" t="s">
        <v>9202</v>
      </c>
      <c r="C548" t="s">
        <v>9804</v>
      </c>
      <c r="D548" t="s">
        <v>5017</v>
      </c>
      <c r="E548" t="s">
        <v>5022</v>
      </c>
      <c r="F548">
        <v>1</v>
      </c>
      <c r="G548">
        <v>5.0199999999999996</v>
      </c>
      <c r="H548" t="s">
        <v>5051</v>
      </c>
      <c r="J548" t="s">
        <v>3001</v>
      </c>
      <c r="K548" t="s">
        <v>4722</v>
      </c>
      <c r="L548" t="s">
        <v>9805</v>
      </c>
      <c r="M548" t="s">
        <v>3753</v>
      </c>
      <c r="N548" t="s">
        <v>9752</v>
      </c>
      <c r="O548" t="s">
        <v>5055</v>
      </c>
    </row>
    <row r="549" spans="1:15" x14ac:dyDescent="0.45">
      <c r="A549">
        <v>1548</v>
      </c>
      <c r="B549" t="s">
        <v>8397</v>
      </c>
      <c r="C549" t="s">
        <v>9806</v>
      </c>
      <c r="D549" t="s">
        <v>5017</v>
      </c>
      <c r="E549" t="s">
        <v>5022</v>
      </c>
      <c r="F549">
        <v>1</v>
      </c>
      <c r="G549">
        <v>5.0199999999999996</v>
      </c>
      <c r="H549" t="s">
        <v>5051</v>
      </c>
      <c r="J549" t="s">
        <v>8399</v>
      </c>
      <c r="K549" t="s">
        <v>2804</v>
      </c>
      <c r="L549" t="s">
        <v>9807</v>
      </c>
      <c r="M549" t="s">
        <v>171</v>
      </c>
      <c r="N549" t="s">
        <v>9523</v>
      </c>
      <c r="O549" t="s">
        <v>5055</v>
      </c>
    </row>
    <row r="550" spans="1:15" x14ac:dyDescent="0.45">
      <c r="A550">
        <v>1549</v>
      </c>
      <c r="B550" t="s">
        <v>9808</v>
      </c>
      <c r="C550" t="s">
        <v>9809</v>
      </c>
      <c r="D550" t="s">
        <v>5017</v>
      </c>
      <c r="E550" t="s">
        <v>5022</v>
      </c>
      <c r="F550">
        <v>1</v>
      </c>
      <c r="G550">
        <v>5.0199999999999996</v>
      </c>
      <c r="H550" t="s">
        <v>5051</v>
      </c>
      <c r="J550" t="s">
        <v>9810</v>
      </c>
      <c r="K550" t="s">
        <v>9811</v>
      </c>
      <c r="L550" t="s">
        <v>9812</v>
      </c>
      <c r="M550" t="s">
        <v>9813</v>
      </c>
      <c r="N550" t="s">
        <v>7380</v>
      </c>
      <c r="O550" t="s">
        <v>5055</v>
      </c>
    </row>
    <row r="551" spans="1:15" x14ac:dyDescent="0.45">
      <c r="A551">
        <v>1550</v>
      </c>
      <c r="B551" t="s">
        <v>5351</v>
      </c>
      <c r="C551" t="s">
        <v>9814</v>
      </c>
      <c r="D551" t="s">
        <v>5017</v>
      </c>
      <c r="E551" t="s">
        <v>5022</v>
      </c>
      <c r="F551">
        <v>1</v>
      </c>
      <c r="G551">
        <v>5.0199999999999996</v>
      </c>
      <c r="H551" t="s">
        <v>5051</v>
      </c>
      <c r="J551" t="s">
        <v>9287</v>
      </c>
      <c r="K551" t="s">
        <v>3082</v>
      </c>
      <c r="L551" t="s">
        <v>9288</v>
      </c>
      <c r="M551" t="s">
        <v>899</v>
      </c>
      <c r="N551" t="s">
        <v>9571</v>
      </c>
      <c r="O551" t="s">
        <v>5055</v>
      </c>
    </row>
    <row r="552" spans="1:15" x14ac:dyDescent="0.45">
      <c r="A552">
        <v>1551</v>
      </c>
      <c r="B552" t="s">
        <v>5714</v>
      </c>
      <c r="C552" t="s">
        <v>9815</v>
      </c>
      <c r="D552" t="s">
        <v>5017</v>
      </c>
      <c r="E552" t="s">
        <v>5022</v>
      </c>
      <c r="F552">
        <v>1</v>
      </c>
      <c r="G552">
        <v>5.0199999999999996</v>
      </c>
      <c r="H552" t="s">
        <v>5051</v>
      </c>
      <c r="J552" t="s">
        <v>5716</v>
      </c>
      <c r="K552" t="s">
        <v>9816</v>
      </c>
      <c r="L552" t="s">
        <v>5717</v>
      </c>
      <c r="M552" t="s">
        <v>9817</v>
      </c>
      <c r="N552" t="s">
        <v>9818</v>
      </c>
      <c r="O552" t="s">
        <v>5055</v>
      </c>
    </row>
    <row r="553" spans="1:15" x14ac:dyDescent="0.45">
      <c r="A553">
        <v>1552</v>
      </c>
      <c r="B553" t="s">
        <v>7622</v>
      </c>
      <c r="C553" t="s">
        <v>9819</v>
      </c>
      <c r="D553" t="s">
        <v>5017</v>
      </c>
      <c r="E553" t="s">
        <v>5022</v>
      </c>
      <c r="F553">
        <v>1</v>
      </c>
      <c r="G553">
        <v>5.0199999999999996</v>
      </c>
      <c r="H553" t="s">
        <v>5051</v>
      </c>
      <c r="J553" t="s">
        <v>2681</v>
      </c>
      <c r="K553" t="s">
        <v>4722</v>
      </c>
      <c r="L553" t="s">
        <v>7624</v>
      </c>
      <c r="M553" t="s">
        <v>3753</v>
      </c>
      <c r="N553" t="s">
        <v>9577</v>
      </c>
      <c r="O553" t="s">
        <v>5055</v>
      </c>
    </row>
    <row r="554" spans="1:15" x14ac:dyDescent="0.45">
      <c r="A554">
        <v>1553</v>
      </c>
      <c r="B554" t="s">
        <v>9820</v>
      </c>
      <c r="C554" t="s">
        <v>9821</v>
      </c>
      <c r="D554" t="s">
        <v>5017</v>
      </c>
      <c r="E554" t="s">
        <v>5022</v>
      </c>
      <c r="F554">
        <v>1</v>
      </c>
      <c r="G554">
        <v>5.0199999999999996</v>
      </c>
      <c r="H554" t="s">
        <v>5051</v>
      </c>
      <c r="J554" t="s">
        <v>3170</v>
      </c>
      <c r="K554" t="s">
        <v>4649</v>
      </c>
      <c r="L554" t="s">
        <v>946</v>
      </c>
      <c r="M554" t="s">
        <v>3656</v>
      </c>
      <c r="N554" t="s">
        <v>9822</v>
      </c>
      <c r="O554" t="s">
        <v>5055</v>
      </c>
    </row>
    <row r="555" spans="1:15" x14ac:dyDescent="0.45">
      <c r="A555">
        <v>1554</v>
      </c>
      <c r="B555" t="s">
        <v>9823</v>
      </c>
      <c r="C555" t="s">
        <v>9824</v>
      </c>
      <c r="D555" t="s">
        <v>5017</v>
      </c>
      <c r="E555" t="s">
        <v>5022</v>
      </c>
      <c r="F555">
        <v>1</v>
      </c>
      <c r="G555">
        <v>5.0199999999999996</v>
      </c>
      <c r="H555" t="s">
        <v>5051</v>
      </c>
      <c r="J555" t="s">
        <v>9825</v>
      </c>
      <c r="K555" t="s">
        <v>9826</v>
      </c>
      <c r="L555" t="s">
        <v>9827</v>
      </c>
      <c r="M555" t="s">
        <v>9828</v>
      </c>
      <c r="N555" t="s">
        <v>7416</v>
      </c>
      <c r="O555" t="s">
        <v>5055</v>
      </c>
    </row>
    <row r="556" spans="1:15" x14ac:dyDescent="0.45">
      <c r="A556">
        <v>1555</v>
      </c>
      <c r="B556" t="s">
        <v>9829</v>
      </c>
      <c r="C556" t="s">
        <v>8159</v>
      </c>
      <c r="D556" t="s">
        <v>5017</v>
      </c>
      <c r="E556" t="s">
        <v>5023</v>
      </c>
      <c r="F556">
        <v>3</v>
      </c>
      <c r="G556">
        <v>5.0199999999999996</v>
      </c>
      <c r="H556" t="s">
        <v>5051</v>
      </c>
      <c r="J556" t="s">
        <v>9830</v>
      </c>
      <c r="K556" t="s">
        <v>4865</v>
      </c>
      <c r="L556" t="s">
        <v>9831</v>
      </c>
      <c r="M556" t="s">
        <v>3878</v>
      </c>
      <c r="N556" t="s">
        <v>7235</v>
      </c>
      <c r="O556" t="s">
        <v>5055</v>
      </c>
    </row>
    <row r="557" spans="1:15" x14ac:dyDescent="0.45">
      <c r="A557">
        <v>1556</v>
      </c>
      <c r="E557" t="s">
        <v>10013</v>
      </c>
    </row>
    <row r="558" spans="1:15" x14ac:dyDescent="0.45">
      <c r="A558">
        <v>1557</v>
      </c>
      <c r="B558" t="s">
        <v>4215</v>
      </c>
      <c r="C558" t="s">
        <v>4395</v>
      </c>
      <c r="D558" t="s">
        <v>5017</v>
      </c>
      <c r="E558" t="s">
        <v>5023</v>
      </c>
      <c r="F558">
        <v>1</v>
      </c>
      <c r="G558">
        <v>5.0199999999999996</v>
      </c>
      <c r="H558" t="s">
        <v>5051</v>
      </c>
      <c r="J558" t="s">
        <v>2661</v>
      </c>
      <c r="K558" t="s">
        <v>4679</v>
      </c>
      <c r="L558" t="s">
        <v>5361</v>
      </c>
      <c r="M558" t="s">
        <v>3688</v>
      </c>
      <c r="N558" t="s">
        <v>7723</v>
      </c>
      <c r="O558" t="s">
        <v>5055</v>
      </c>
    </row>
    <row r="559" spans="1:15" x14ac:dyDescent="0.45">
      <c r="A559">
        <v>1558</v>
      </c>
      <c r="B559" t="s">
        <v>9832</v>
      </c>
      <c r="C559" t="s">
        <v>8533</v>
      </c>
      <c r="D559" t="s">
        <v>5017</v>
      </c>
      <c r="E559" t="s">
        <v>5023</v>
      </c>
      <c r="F559">
        <v>1</v>
      </c>
      <c r="G559">
        <v>5.0199999999999996</v>
      </c>
      <c r="H559" t="s">
        <v>5051</v>
      </c>
      <c r="J559" t="s">
        <v>5986</v>
      </c>
      <c r="K559" t="s">
        <v>3224</v>
      </c>
      <c r="L559" t="s">
        <v>5987</v>
      </c>
      <c r="M559" t="s">
        <v>537</v>
      </c>
      <c r="N559" t="s">
        <v>8090</v>
      </c>
      <c r="O559" t="s">
        <v>5055</v>
      </c>
    </row>
    <row r="560" spans="1:15" x14ac:dyDescent="0.45">
      <c r="A560">
        <v>1559</v>
      </c>
      <c r="B560" t="s">
        <v>4356</v>
      </c>
      <c r="C560" t="s">
        <v>9833</v>
      </c>
      <c r="D560" t="s">
        <v>5017</v>
      </c>
      <c r="E560" t="s">
        <v>5023</v>
      </c>
      <c r="F560">
        <v>1</v>
      </c>
      <c r="G560">
        <v>5.0199999999999996</v>
      </c>
      <c r="H560" t="s">
        <v>5051</v>
      </c>
      <c r="J560" t="s">
        <v>4856</v>
      </c>
      <c r="K560" t="s">
        <v>9834</v>
      </c>
      <c r="L560" t="s">
        <v>3869</v>
      </c>
      <c r="M560" t="s">
        <v>9835</v>
      </c>
      <c r="N560" t="s">
        <v>9836</v>
      </c>
      <c r="O560" t="s">
        <v>5055</v>
      </c>
    </row>
    <row r="561" spans="1:15" x14ac:dyDescent="0.45">
      <c r="A561">
        <v>1560</v>
      </c>
      <c r="B561" t="s">
        <v>9837</v>
      </c>
      <c r="C561" t="s">
        <v>9838</v>
      </c>
      <c r="D561" t="s">
        <v>5017</v>
      </c>
      <c r="E561" t="s">
        <v>5023</v>
      </c>
      <c r="F561">
        <v>1</v>
      </c>
      <c r="G561">
        <v>5.0199999999999996</v>
      </c>
      <c r="H561" t="s">
        <v>5051</v>
      </c>
      <c r="J561" t="s">
        <v>9839</v>
      </c>
      <c r="K561" t="s">
        <v>4682</v>
      </c>
      <c r="L561" t="s">
        <v>9840</v>
      </c>
      <c r="M561" t="s">
        <v>3691</v>
      </c>
      <c r="N561" t="s">
        <v>7570</v>
      </c>
      <c r="O561" t="s">
        <v>5055</v>
      </c>
    </row>
    <row r="562" spans="1:15" x14ac:dyDescent="0.45">
      <c r="A562">
        <v>1561</v>
      </c>
      <c r="B562" t="s">
        <v>4095</v>
      </c>
      <c r="C562" t="s">
        <v>9841</v>
      </c>
      <c r="D562" t="s">
        <v>5017</v>
      </c>
      <c r="E562" t="s">
        <v>5023</v>
      </c>
      <c r="F562">
        <v>1</v>
      </c>
      <c r="G562">
        <v>5.0199999999999996</v>
      </c>
      <c r="H562" t="s">
        <v>5051</v>
      </c>
      <c r="J562" t="s">
        <v>4663</v>
      </c>
      <c r="K562" t="s">
        <v>4805</v>
      </c>
      <c r="L562" t="s">
        <v>3671</v>
      </c>
      <c r="M562" t="s">
        <v>3817</v>
      </c>
      <c r="N562" t="s">
        <v>7860</v>
      </c>
      <c r="O562" t="s">
        <v>5055</v>
      </c>
    </row>
    <row r="563" spans="1:15" x14ac:dyDescent="0.45">
      <c r="A563">
        <v>1562</v>
      </c>
      <c r="B563" t="s">
        <v>1760</v>
      </c>
      <c r="C563" t="s">
        <v>4098</v>
      </c>
      <c r="D563" t="s">
        <v>5017</v>
      </c>
      <c r="E563" t="s">
        <v>5023</v>
      </c>
      <c r="F563">
        <v>1</v>
      </c>
      <c r="G563">
        <v>5.0199999999999996</v>
      </c>
      <c r="H563" t="s">
        <v>5051</v>
      </c>
      <c r="J563" t="s">
        <v>3038</v>
      </c>
      <c r="K563" t="s">
        <v>4664</v>
      </c>
      <c r="L563" t="s">
        <v>5099</v>
      </c>
      <c r="M563" t="s">
        <v>3999</v>
      </c>
      <c r="N563" t="s">
        <v>7600</v>
      </c>
      <c r="O563" t="s">
        <v>5055</v>
      </c>
    </row>
    <row r="564" spans="1:15" x14ac:dyDescent="0.45">
      <c r="A564">
        <v>1563</v>
      </c>
      <c r="B564" t="s">
        <v>1301</v>
      </c>
      <c r="C564" t="s">
        <v>9842</v>
      </c>
      <c r="D564" t="s">
        <v>5017</v>
      </c>
      <c r="E564" t="s">
        <v>5023</v>
      </c>
      <c r="F564">
        <v>1</v>
      </c>
      <c r="G564">
        <v>5.0199999999999996</v>
      </c>
      <c r="H564" t="s">
        <v>5051</v>
      </c>
      <c r="J564" t="s">
        <v>2669</v>
      </c>
      <c r="K564" t="s">
        <v>9843</v>
      </c>
      <c r="L564" t="s">
        <v>5155</v>
      </c>
      <c r="M564" t="s">
        <v>9844</v>
      </c>
      <c r="N564" t="s">
        <v>8002</v>
      </c>
      <c r="O564" t="s">
        <v>5055</v>
      </c>
    </row>
    <row r="565" spans="1:15" x14ac:dyDescent="0.45">
      <c r="A565">
        <v>1564</v>
      </c>
      <c r="B565" t="s">
        <v>9845</v>
      </c>
      <c r="C565" t="s">
        <v>9846</v>
      </c>
      <c r="D565" t="s">
        <v>5017</v>
      </c>
      <c r="E565" t="s">
        <v>5023</v>
      </c>
      <c r="F565">
        <v>1</v>
      </c>
      <c r="G565">
        <v>5.0199999999999996</v>
      </c>
      <c r="H565" t="s">
        <v>5051</v>
      </c>
      <c r="J565" t="s">
        <v>9847</v>
      </c>
      <c r="K565" t="s">
        <v>9848</v>
      </c>
      <c r="L565" t="s">
        <v>9849</v>
      </c>
      <c r="M565" t="s">
        <v>9850</v>
      </c>
      <c r="N565" t="s">
        <v>7710</v>
      </c>
      <c r="O565" t="s">
        <v>5055</v>
      </c>
    </row>
    <row r="566" spans="1:15" x14ac:dyDescent="0.45">
      <c r="A566">
        <v>1565</v>
      </c>
      <c r="B566" t="s">
        <v>1668</v>
      </c>
      <c r="C566" t="s">
        <v>4102</v>
      </c>
      <c r="D566" t="s">
        <v>5017</v>
      </c>
      <c r="E566" t="s">
        <v>5023</v>
      </c>
      <c r="F566">
        <v>1</v>
      </c>
      <c r="G566">
        <v>5.0199999999999996</v>
      </c>
      <c r="H566" t="s">
        <v>5051</v>
      </c>
      <c r="J566" t="s">
        <v>2963</v>
      </c>
      <c r="K566" t="s">
        <v>4668</v>
      </c>
      <c r="L566" t="s">
        <v>179</v>
      </c>
      <c r="M566" t="s">
        <v>3677</v>
      </c>
      <c r="N566" t="s">
        <v>9851</v>
      </c>
      <c r="O566" t="s">
        <v>5055</v>
      </c>
    </row>
    <row r="567" spans="1:15" x14ac:dyDescent="0.45">
      <c r="A567">
        <v>1566</v>
      </c>
      <c r="B567" t="s">
        <v>1885</v>
      </c>
      <c r="C567" t="s">
        <v>9852</v>
      </c>
      <c r="D567" t="s">
        <v>5017</v>
      </c>
      <c r="E567" t="s">
        <v>5023</v>
      </c>
      <c r="F567">
        <v>1</v>
      </c>
      <c r="G567">
        <v>5.0199999999999996</v>
      </c>
      <c r="H567" t="s">
        <v>5051</v>
      </c>
      <c r="J567" t="s">
        <v>3130</v>
      </c>
      <c r="K567" t="s">
        <v>4768</v>
      </c>
      <c r="L567" t="s">
        <v>147</v>
      </c>
      <c r="M567" t="s">
        <v>3779</v>
      </c>
      <c r="N567" t="s">
        <v>9853</v>
      </c>
      <c r="O567" t="s">
        <v>5055</v>
      </c>
    </row>
    <row r="568" spans="1:15" x14ac:dyDescent="0.45">
      <c r="A568">
        <v>1567</v>
      </c>
      <c r="B568" t="s">
        <v>1932</v>
      </c>
      <c r="C568" t="s">
        <v>9854</v>
      </c>
      <c r="D568" t="s">
        <v>5017</v>
      </c>
      <c r="E568" t="s">
        <v>5023</v>
      </c>
      <c r="F568">
        <v>1</v>
      </c>
      <c r="G568">
        <v>5.0199999999999996</v>
      </c>
      <c r="H568" t="s">
        <v>5051</v>
      </c>
      <c r="J568" t="s">
        <v>3159</v>
      </c>
      <c r="K568" t="s">
        <v>5228</v>
      </c>
      <c r="L568" t="s">
        <v>513</v>
      </c>
      <c r="M568" t="s">
        <v>9855</v>
      </c>
      <c r="N568" t="s">
        <v>7608</v>
      </c>
      <c r="O568" t="s">
        <v>5055</v>
      </c>
    </row>
    <row r="569" spans="1:15" x14ac:dyDescent="0.45">
      <c r="A569">
        <v>1568</v>
      </c>
      <c r="B569" t="s">
        <v>9856</v>
      </c>
      <c r="C569" t="s">
        <v>9857</v>
      </c>
      <c r="D569" t="s">
        <v>5017</v>
      </c>
      <c r="E569" t="s">
        <v>5023</v>
      </c>
      <c r="F569">
        <v>1</v>
      </c>
      <c r="G569">
        <v>5.0199999999999996</v>
      </c>
      <c r="H569" t="s">
        <v>5051</v>
      </c>
      <c r="J569" t="s">
        <v>8103</v>
      </c>
      <c r="K569" t="s">
        <v>9858</v>
      </c>
      <c r="L569" t="s">
        <v>8104</v>
      </c>
      <c r="M569" t="s">
        <v>9859</v>
      </c>
      <c r="N569" t="s">
        <v>9860</v>
      </c>
      <c r="O569" t="s">
        <v>5055</v>
      </c>
    </row>
    <row r="570" spans="1:15" x14ac:dyDescent="0.45">
      <c r="A570">
        <v>1569</v>
      </c>
      <c r="B570" t="s">
        <v>9861</v>
      </c>
      <c r="C570" t="s">
        <v>9862</v>
      </c>
      <c r="D570" t="s">
        <v>5017</v>
      </c>
      <c r="E570" t="s">
        <v>5023</v>
      </c>
      <c r="F570">
        <v>1</v>
      </c>
      <c r="G570">
        <v>5.0199999999999996</v>
      </c>
      <c r="H570" t="s">
        <v>5051</v>
      </c>
      <c r="J570" t="s">
        <v>5410</v>
      </c>
      <c r="K570" t="s">
        <v>4710</v>
      </c>
      <c r="L570" t="s">
        <v>5412</v>
      </c>
      <c r="M570" t="s">
        <v>3720</v>
      </c>
      <c r="N570" t="s">
        <v>7712</v>
      </c>
      <c r="O570" t="s">
        <v>5055</v>
      </c>
    </row>
    <row r="571" spans="1:15" x14ac:dyDescent="0.45">
      <c r="A571">
        <v>1570</v>
      </c>
      <c r="B571" t="s">
        <v>1312</v>
      </c>
      <c r="C571" t="s">
        <v>4244</v>
      </c>
      <c r="D571" t="s">
        <v>5017</v>
      </c>
      <c r="E571" t="s">
        <v>5023</v>
      </c>
      <c r="F571">
        <v>1</v>
      </c>
      <c r="G571">
        <v>5.0199999999999996</v>
      </c>
      <c r="H571" t="s">
        <v>5051</v>
      </c>
      <c r="J571" t="s">
        <v>2678</v>
      </c>
      <c r="K571" t="s">
        <v>4778</v>
      </c>
      <c r="L571" t="s">
        <v>69</v>
      </c>
      <c r="M571" t="s">
        <v>3790</v>
      </c>
      <c r="N571" t="s">
        <v>9863</v>
      </c>
      <c r="O571" t="s">
        <v>5055</v>
      </c>
    </row>
    <row r="572" spans="1:15" x14ac:dyDescent="0.45">
      <c r="A572">
        <v>1571</v>
      </c>
      <c r="B572" t="s">
        <v>9864</v>
      </c>
      <c r="C572" t="s">
        <v>9865</v>
      </c>
      <c r="D572" t="s">
        <v>5017</v>
      </c>
      <c r="E572" t="s">
        <v>5023</v>
      </c>
      <c r="F572">
        <v>1</v>
      </c>
      <c r="G572">
        <v>5.0199999999999996</v>
      </c>
      <c r="H572" t="s">
        <v>5051</v>
      </c>
      <c r="J572" t="s">
        <v>2996</v>
      </c>
      <c r="K572" t="s">
        <v>4806</v>
      </c>
      <c r="L572" t="s">
        <v>324</v>
      </c>
      <c r="M572" t="s">
        <v>3818</v>
      </c>
      <c r="N572" t="s">
        <v>9866</v>
      </c>
      <c r="O572" t="s">
        <v>5055</v>
      </c>
    </row>
    <row r="573" spans="1:15" x14ac:dyDescent="0.45">
      <c r="A573">
        <v>1572</v>
      </c>
      <c r="B573" t="s">
        <v>9867</v>
      </c>
      <c r="C573" t="s">
        <v>4308</v>
      </c>
      <c r="D573" t="s">
        <v>5017</v>
      </c>
      <c r="E573" t="s">
        <v>5023</v>
      </c>
      <c r="F573">
        <v>1</v>
      </c>
      <c r="G573">
        <v>5.0199999999999996</v>
      </c>
      <c r="H573" t="s">
        <v>5051</v>
      </c>
      <c r="J573" t="s">
        <v>9868</v>
      </c>
      <c r="K573" t="s">
        <v>4819</v>
      </c>
      <c r="L573" t="s">
        <v>9869</v>
      </c>
      <c r="M573" t="s">
        <v>3831</v>
      </c>
      <c r="N573" t="s">
        <v>9870</v>
      </c>
      <c r="O573" t="s">
        <v>5055</v>
      </c>
    </row>
    <row r="574" spans="1:15" x14ac:dyDescent="0.45">
      <c r="A574">
        <v>1573</v>
      </c>
      <c r="B574" t="s">
        <v>1342</v>
      </c>
      <c r="C574" t="s">
        <v>8372</v>
      </c>
      <c r="D574" t="s">
        <v>5017</v>
      </c>
      <c r="E574" t="s">
        <v>5023</v>
      </c>
      <c r="F574">
        <v>1</v>
      </c>
      <c r="G574">
        <v>5.0199999999999996</v>
      </c>
      <c r="H574" t="s">
        <v>5051</v>
      </c>
      <c r="J574" t="s">
        <v>2703</v>
      </c>
      <c r="K574" t="s">
        <v>2860</v>
      </c>
      <c r="L574" t="s">
        <v>135</v>
      </c>
      <c r="M574" t="s">
        <v>137</v>
      </c>
      <c r="N574" t="s">
        <v>9717</v>
      </c>
      <c r="O574" t="s">
        <v>5055</v>
      </c>
    </row>
    <row r="575" spans="1:15" x14ac:dyDescent="0.45">
      <c r="A575">
        <v>1574</v>
      </c>
      <c r="B575" t="s">
        <v>7007</v>
      </c>
      <c r="C575" t="s">
        <v>9871</v>
      </c>
      <c r="D575" t="s">
        <v>5017</v>
      </c>
      <c r="E575" t="s">
        <v>5025</v>
      </c>
      <c r="F575">
        <v>1</v>
      </c>
      <c r="G575">
        <v>5.0199999999999996</v>
      </c>
      <c r="H575" t="s">
        <v>5051</v>
      </c>
      <c r="J575" t="s">
        <v>2908</v>
      </c>
      <c r="K575" t="s">
        <v>3313</v>
      </c>
      <c r="L575" t="s">
        <v>326</v>
      </c>
      <c r="M575" t="s">
        <v>391</v>
      </c>
      <c r="N575" t="s">
        <v>7857</v>
      </c>
      <c r="O575" t="s">
        <v>5055</v>
      </c>
    </row>
    <row r="576" spans="1:15" x14ac:dyDescent="0.45">
      <c r="A576">
        <v>1575</v>
      </c>
      <c r="B576" t="s">
        <v>9872</v>
      </c>
      <c r="C576" t="s">
        <v>9873</v>
      </c>
      <c r="D576" t="s">
        <v>5017</v>
      </c>
      <c r="E576" t="s">
        <v>5026</v>
      </c>
      <c r="F576">
        <v>1</v>
      </c>
      <c r="G576">
        <v>5.0199999999999996</v>
      </c>
      <c r="H576" t="s">
        <v>5051</v>
      </c>
      <c r="J576" t="s">
        <v>7176</v>
      </c>
      <c r="K576" t="s">
        <v>4999</v>
      </c>
      <c r="L576" t="s">
        <v>7177</v>
      </c>
      <c r="M576" t="s">
        <v>4012</v>
      </c>
      <c r="N576" t="s">
        <v>7540</v>
      </c>
      <c r="O576" t="s">
        <v>5055</v>
      </c>
    </row>
    <row r="577" spans="1:15" x14ac:dyDescent="0.45">
      <c r="A577">
        <v>1576</v>
      </c>
      <c r="B577" t="s">
        <v>5673</v>
      </c>
      <c r="C577" t="s">
        <v>9874</v>
      </c>
      <c r="D577" t="s">
        <v>5017</v>
      </c>
      <c r="E577" t="s">
        <v>5026</v>
      </c>
      <c r="F577">
        <v>1</v>
      </c>
      <c r="G577">
        <v>5.0199999999999996</v>
      </c>
      <c r="H577" t="s">
        <v>5051</v>
      </c>
      <c r="J577" t="s">
        <v>5675</v>
      </c>
      <c r="K577" t="s">
        <v>3313</v>
      </c>
      <c r="L577" t="s">
        <v>5676</v>
      </c>
      <c r="M577" t="s">
        <v>391</v>
      </c>
      <c r="N577" t="s">
        <v>7473</v>
      </c>
      <c r="O577" t="s">
        <v>5055</v>
      </c>
    </row>
    <row r="578" spans="1:15" x14ac:dyDescent="0.45">
      <c r="A578">
        <v>1577</v>
      </c>
      <c r="B578" t="s">
        <v>5101</v>
      </c>
      <c r="C578" t="s">
        <v>9875</v>
      </c>
      <c r="D578" t="s">
        <v>5017</v>
      </c>
      <c r="E578" t="s">
        <v>5026</v>
      </c>
      <c r="F578">
        <v>1</v>
      </c>
      <c r="G578">
        <v>5.0199999999999996</v>
      </c>
      <c r="H578" t="s">
        <v>5051</v>
      </c>
      <c r="J578" t="s">
        <v>3130</v>
      </c>
      <c r="K578" t="s">
        <v>8737</v>
      </c>
      <c r="L578" t="s">
        <v>147</v>
      </c>
      <c r="M578" t="s">
        <v>8738</v>
      </c>
      <c r="N578" t="s">
        <v>7540</v>
      </c>
      <c r="O578" t="s">
        <v>5055</v>
      </c>
    </row>
    <row r="579" spans="1:15" x14ac:dyDescent="0.45">
      <c r="A579">
        <v>1578</v>
      </c>
      <c r="B579" t="s">
        <v>6254</v>
      </c>
      <c r="C579" t="s">
        <v>9876</v>
      </c>
      <c r="D579" t="s">
        <v>5017</v>
      </c>
      <c r="E579" t="s">
        <v>5026</v>
      </c>
      <c r="F579">
        <v>1</v>
      </c>
      <c r="G579">
        <v>5.0199999999999996</v>
      </c>
      <c r="H579" t="s">
        <v>5051</v>
      </c>
      <c r="J579" t="s">
        <v>3436</v>
      </c>
      <c r="K579" t="s">
        <v>4673</v>
      </c>
      <c r="L579" t="s">
        <v>1122</v>
      </c>
      <c r="M579" t="s">
        <v>3682</v>
      </c>
      <c r="N579" t="s">
        <v>7799</v>
      </c>
      <c r="O579" t="s">
        <v>5055</v>
      </c>
    </row>
    <row r="580" spans="1:15" x14ac:dyDescent="0.45">
      <c r="A580">
        <v>1579</v>
      </c>
      <c r="B580" t="s">
        <v>9877</v>
      </c>
      <c r="C580" t="s">
        <v>9878</v>
      </c>
      <c r="D580" t="s">
        <v>5017</v>
      </c>
      <c r="E580" t="s">
        <v>5026</v>
      </c>
      <c r="F580">
        <v>1</v>
      </c>
      <c r="G580">
        <v>5.0199999999999996</v>
      </c>
      <c r="H580" t="s">
        <v>5051</v>
      </c>
      <c r="J580" t="s">
        <v>6346</v>
      </c>
      <c r="K580" t="s">
        <v>9879</v>
      </c>
      <c r="L580" t="s">
        <v>6347</v>
      </c>
      <c r="M580" t="s">
        <v>9880</v>
      </c>
      <c r="N580" t="s">
        <v>7926</v>
      </c>
      <c r="O580" t="s">
        <v>5055</v>
      </c>
    </row>
    <row r="581" spans="1:15" x14ac:dyDescent="0.45">
      <c r="A581">
        <v>1580</v>
      </c>
      <c r="B581" t="s">
        <v>9881</v>
      </c>
      <c r="C581" t="s">
        <v>8281</v>
      </c>
      <c r="D581" t="s">
        <v>5017</v>
      </c>
      <c r="E581" t="s">
        <v>5026</v>
      </c>
      <c r="F581">
        <v>1</v>
      </c>
      <c r="G581">
        <v>5.0199999999999996</v>
      </c>
      <c r="H581" t="s">
        <v>5051</v>
      </c>
      <c r="J581" t="s">
        <v>3437</v>
      </c>
      <c r="K581" t="s">
        <v>4721</v>
      </c>
      <c r="L581" t="s">
        <v>200</v>
      </c>
      <c r="M581" t="s">
        <v>3731</v>
      </c>
      <c r="N581" t="s">
        <v>7755</v>
      </c>
      <c r="O581" t="s">
        <v>5055</v>
      </c>
    </row>
    <row r="582" spans="1:15" x14ac:dyDescent="0.45">
      <c r="A582">
        <v>1581</v>
      </c>
      <c r="B582" t="s">
        <v>9882</v>
      </c>
      <c r="C582" t="s">
        <v>8159</v>
      </c>
      <c r="D582" t="s">
        <v>5017</v>
      </c>
      <c r="E582" t="s">
        <v>5020</v>
      </c>
      <c r="F582">
        <v>1</v>
      </c>
      <c r="G582">
        <v>5.0199999999999996</v>
      </c>
      <c r="H582" t="s">
        <v>5325</v>
      </c>
      <c r="J582" t="s">
        <v>5002</v>
      </c>
      <c r="K582" t="s">
        <v>4865</v>
      </c>
      <c r="L582" t="s">
        <v>9883</v>
      </c>
      <c r="M582" t="s">
        <v>3878</v>
      </c>
      <c r="N582" t="s">
        <v>7578</v>
      </c>
      <c r="O582" t="s">
        <v>5055</v>
      </c>
    </row>
    <row r="583" spans="1:15" x14ac:dyDescent="0.45">
      <c r="A583">
        <v>1582</v>
      </c>
      <c r="B583" t="s">
        <v>9884</v>
      </c>
      <c r="C583" t="s">
        <v>9885</v>
      </c>
      <c r="D583" t="s">
        <v>5017</v>
      </c>
      <c r="E583" t="s">
        <v>5020</v>
      </c>
      <c r="F583">
        <v>1</v>
      </c>
      <c r="G583">
        <v>5.0199999999999996</v>
      </c>
      <c r="H583" t="s">
        <v>5325</v>
      </c>
      <c r="J583" t="s">
        <v>2673</v>
      </c>
      <c r="K583" t="s">
        <v>9458</v>
      </c>
      <c r="L583" t="s">
        <v>9886</v>
      </c>
      <c r="M583" t="s">
        <v>9459</v>
      </c>
      <c r="N583" t="s">
        <v>9887</v>
      </c>
      <c r="O583" t="s">
        <v>5055</v>
      </c>
    </row>
    <row r="584" spans="1:15" x14ac:dyDescent="0.45">
      <c r="A584">
        <v>1583</v>
      </c>
      <c r="B584" t="s">
        <v>5610</v>
      </c>
      <c r="C584" t="s">
        <v>9888</v>
      </c>
      <c r="D584" t="s">
        <v>5017</v>
      </c>
      <c r="E584" t="s">
        <v>5020</v>
      </c>
      <c r="F584">
        <v>1</v>
      </c>
      <c r="G584">
        <v>5.0199999999999996</v>
      </c>
      <c r="H584" t="s">
        <v>5325</v>
      </c>
      <c r="J584" t="s">
        <v>2649</v>
      </c>
      <c r="K584" t="s">
        <v>3226</v>
      </c>
      <c r="L584" t="s">
        <v>49</v>
      </c>
      <c r="M584" t="s">
        <v>353</v>
      </c>
      <c r="N584" t="s">
        <v>9889</v>
      </c>
      <c r="O584" t="s">
        <v>5055</v>
      </c>
    </row>
    <row r="585" spans="1:15" x14ac:dyDescent="0.45">
      <c r="A585">
        <v>1584</v>
      </c>
      <c r="B585" t="s">
        <v>6115</v>
      </c>
      <c r="C585" t="s">
        <v>8217</v>
      </c>
      <c r="D585" t="s">
        <v>5017</v>
      </c>
      <c r="E585" t="s">
        <v>5020</v>
      </c>
      <c r="F585">
        <v>1</v>
      </c>
      <c r="G585">
        <v>5.0199999999999996</v>
      </c>
      <c r="H585" t="s">
        <v>5325</v>
      </c>
      <c r="J585" t="s">
        <v>2843</v>
      </c>
      <c r="K585" t="s">
        <v>4668</v>
      </c>
      <c r="L585" t="s">
        <v>176</v>
      </c>
      <c r="M585" t="s">
        <v>3677</v>
      </c>
      <c r="N585" t="s">
        <v>7375</v>
      </c>
      <c r="O585" t="s">
        <v>5055</v>
      </c>
    </row>
    <row r="586" spans="1:15" x14ac:dyDescent="0.45">
      <c r="A586">
        <v>1585</v>
      </c>
      <c r="B586" t="s">
        <v>9890</v>
      </c>
      <c r="C586" t="s">
        <v>9891</v>
      </c>
      <c r="D586" t="s">
        <v>5017</v>
      </c>
      <c r="E586" t="s">
        <v>5020</v>
      </c>
      <c r="F586">
        <v>1</v>
      </c>
      <c r="G586">
        <v>5.0199999999999996</v>
      </c>
      <c r="H586" t="s">
        <v>5325</v>
      </c>
      <c r="J586" t="s">
        <v>4871</v>
      </c>
      <c r="K586" t="s">
        <v>9892</v>
      </c>
      <c r="L586" t="s">
        <v>3884</v>
      </c>
      <c r="M586" t="s">
        <v>9893</v>
      </c>
      <c r="N586" t="s">
        <v>7480</v>
      </c>
      <c r="O586" t="s">
        <v>5055</v>
      </c>
    </row>
    <row r="587" spans="1:15" x14ac:dyDescent="0.45">
      <c r="A587">
        <v>1586</v>
      </c>
      <c r="B587" t="s">
        <v>5153</v>
      </c>
      <c r="C587" t="s">
        <v>8803</v>
      </c>
      <c r="D587" t="s">
        <v>5017</v>
      </c>
      <c r="E587" t="s">
        <v>5020</v>
      </c>
      <c r="F587">
        <v>1</v>
      </c>
      <c r="G587">
        <v>5.0199999999999996</v>
      </c>
      <c r="H587" t="s">
        <v>5325</v>
      </c>
      <c r="J587" t="s">
        <v>2669</v>
      </c>
      <c r="K587" t="s">
        <v>3198</v>
      </c>
      <c r="L587" t="s">
        <v>7002</v>
      </c>
      <c r="M587" t="s">
        <v>384</v>
      </c>
      <c r="N587" t="s">
        <v>9894</v>
      </c>
      <c r="O587" t="s">
        <v>5055</v>
      </c>
    </row>
    <row r="588" spans="1:15" x14ac:dyDescent="0.45">
      <c r="A588">
        <v>1587</v>
      </c>
      <c r="B588" t="s">
        <v>9895</v>
      </c>
      <c r="C588" t="s">
        <v>9896</v>
      </c>
      <c r="D588" t="s">
        <v>5017</v>
      </c>
      <c r="E588" t="s">
        <v>5020</v>
      </c>
      <c r="F588">
        <v>1</v>
      </c>
      <c r="G588">
        <v>5.0199999999999996</v>
      </c>
      <c r="H588" t="s">
        <v>5325</v>
      </c>
      <c r="J588" t="s">
        <v>9897</v>
      </c>
      <c r="K588" t="s">
        <v>3328</v>
      </c>
      <c r="L588" t="s">
        <v>9898</v>
      </c>
      <c r="M588" t="s">
        <v>270</v>
      </c>
      <c r="N588" t="s">
        <v>9523</v>
      </c>
      <c r="O588" t="s">
        <v>5055</v>
      </c>
    </row>
    <row r="589" spans="1:15" x14ac:dyDescent="0.45">
      <c r="A589">
        <v>1588</v>
      </c>
      <c r="B589" t="s">
        <v>5061</v>
      </c>
      <c r="C589" t="s">
        <v>9899</v>
      </c>
      <c r="D589" t="s">
        <v>5017</v>
      </c>
      <c r="E589" t="s">
        <v>5020</v>
      </c>
      <c r="F589">
        <v>1</v>
      </c>
      <c r="G589">
        <v>5.0199999999999996</v>
      </c>
      <c r="H589" t="s">
        <v>5325</v>
      </c>
      <c r="J589" t="s">
        <v>3398</v>
      </c>
      <c r="K589" t="s">
        <v>9900</v>
      </c>
      <c r="L589" t="s">
        <v>175</v>
      </c>
      <c r="M589" t="s">
        <v>9901</v>
      </c>
      <c r="N589" t="s">
        <v>7837</v>
      </c>
      <c r="O589" t="s">
        <v>5055</v>
      </c>
    </row>
    <row r="590" spans="1:15" x14ac:dyDescent="0.45">
      <c r="A590">
        <v>1589</v>
      </c>
      <c r="B590" t="s">
        <v>6470</v>
      </c>
      <c r="C590" t="s">
        <v>9902</v>
      </c>
      <c r="D590" t="s">
        <v>5017</v>
      </c>
      <c r="E590" t="s">
        <v>5020</v>
      </c>
      <c r="F590">
        <v>1</v>
      </c>
      <c r="G590">
        <v>5.0199999999999996</v>
      </c>
      <c r="H590" t="s">
        <v>5325</v>
      </c>
      <c r="J590" t="s">
        <v>2678</v>
      </c>
      <c r="K590" t="s">
        <v>4650</v>
      </c>
      <c r="L590" t="s">
        <v>69</v>
      </c>
      <c r="M590" t="s">
        <v>3657</v>
      </c>
      <c r="N590" t="s">
        <v>7462</v>
      </c>
      <c r="O590" t="s">
        <v>5055</v>
      </c>
    </row>
    <row r="591" spans="1:15" x14ac:dyDescent="0.45">
      <c r="A591">
        <v>1590</v>
      </c>
      <c r="B591" t="s">
        <v>9903</v>
      </c>
      <c r="C591" t="s">
        <v>9904</v>
      </c>
      <c r="D591" t="s">
        <v>5017</v>
      </c>
      <c r="E591" t="s">
        <v>5020</v>
      </c>
      <c r="F591">
        <v>1</v>
      </c>
      <c r="G591">
        <v>5.0199999999999996</v>
      </c>
      <c r="H591" t="s">
        <v>5325</v>
      </c>
      <c r="J591" t="s">
        <v>9905</v>
      </c>
      <c r="K591" t="s">
        <v>3088</v>
      </c>
      <c r="L591" t="s">
        <v>9906</v>
      </c>
      <c r="M591" t="s">
        <v>165</v>
      </c>
      <c r="N591" t="s">
        <v>7480</v>
      </c>
      <c r="O591" t="s">
        <v>5055</v>
      </c>
    </row>
    <row r="592" spans="1:15" x14ac:dyDescent="0.45">
      <c r="A592">
        <v>1591</v>
      </c>
      <c r="B592" t="s">
        <v>9907</v>
      </c>
      <c r="C592" t="s">
        <v>9908</v>
      </c>
      <c r="D592" t="s">
        <v>5017</v>
      </c>
      <c r="E592" t="s">
        <v>5020</v>
      </c>
      <c r="F592">
        <v>1</v>
      </c>
      <c r="G592">
        <v>5.0199999999999996</v>
      </c>
      <c r="H592" t="s">
        <v>5325</v>
      </c>
      <c r="J592" t="s">
        <v>9909</v>
      </c>
      <c r="K592" t="s">
        <v>4960</v>
      </c>
      <c r="L592" t="s">
        <v>9910</v>
      </c>
      <c r="M592" t="s">
        <v>3972</v>
      </c>
      <c r="N592" t="s">
        <v>9911</v>
      </c>
      <c r="O592" t="s">
        <v>5055</v>
      </c>
    </row>
    <row r="593" spans="1:15" x14ac:dyDescent="0.45">
      <c r="A593">
        <v>1592</v>
      </c>
      <c r="B593" t="s">
        <v>8371</v>
      </c>
      <c r="C593" t="s">
        <v>8372</v>
      </c>
      <c r="D593" t="s">
        <v>5017</v>
      </c>
      <c r="E593" t="s">
        <v>5038</v>
      </c>
      <c r="F593">
        <v>2</v>
      </c>
      <c r="G593">
        <v>5.03</v>
      </c>
      <c r="H593" t="s">
        <v>7964</v>
      </c>
      <c r="I593">
        <v>1070</v>
      </c>
      <c r="J593" t="s">
        <v>6317</v>
      </c>
      <c r="K593" t="s">
        <v>2860</v>
      </c>
      <c r="L593" t="s">
        <v>8373</v>
      </c>
      <c r="M593" t="s">
        <v>137</v>
      </c>
      <c r="N593" t="s">
        <v>5803</v>
      </c>
      <c r="O593" t="s">
        <v>5055</v>
      </c>
    </row>
    <row r="594" spans="1:15" x14ac:dyDescent="0.45">
      <c r="A594">
        <v>1593</v>
      </c>
      <c r="B594" t="s">
        <v>9912</v>
      </c>
      <c r="C594" t="s">
        <v>9913</v>
      </c>
      <c r="D594" t="s">
        <v>5017</v>
      </c>
      <c r="E594" t="s">
        <v>5032</v>
      </c>
      <c r="F594">
        <v>1</v>
      </c>
      <c r="G594">
        <v>5.03</v>
      </c>
      <c r="H594" t="s">
        <v>5051</v>
      </c>
      <c r="J594" t="s">
        <v>2866</v>
      </c>
      <c r="K594" t="s">
        <v>4673</v>
      </c>
      <c r="L594" t="s">
        <v>485</v>
      </c>
      <c r="M594" t="s">
        <v>3682</v>
      </c>
      <c r="N594" t="s">
        <v>7454</v>
      </c>
      <c r="O594" t="s">
        <v>5055</v>
      </c>
    </row>
    <row r="595" spans="1:15" x14ac:dyDescent="0.45">
      <c r="A595">
        <v>1594</v>
      </c>
      <c r="B595" t="s">
        <v>5251</v>
      </c>
      <c r="C595" t="s">
        <v>9914</v>
      </c>
      <c r="D595" t="s">
        <v>5017</v>
      </c>
      <c r="E595" t="s">
        <v>5032</v>
      </c>
      <c r="F595">
        <v>1</v>
      </c>
      <c r="G595">
        <v>5.03</v>
      </c>
      <c r="H595" t="s">
        <v>5051</v>
      </c>
      <c r="J595" t="s">
        <v>4931</v>
      </c>
      <c r="K595" t="s">
        <v>3313</v>
      </c>
      <c r="L595" t="s">
        <v>3943</v>
      </c>
      <c r="M595" t="s">
        <v>391</v>
      </c>
      <c r="N595" t="s">
        <v>7949</v>
      </c>
      <c r="O595" t="s">
        <v>5055</v>
      </c>
    </row>
    <row r="596" spans="1:15" x14ac:dyDescent="0.45">
      <c r="A596">
        <v>1595</v>
      </c>
      <c r="B596" t="s">
        <v>6170</v>
      </c>
      <c r="C596" t="s">
        <v>9915</v>
      </c>
      <c r="D596" t="s">
        <v>5017</v>
      </c>
      <c r="E596" t="s">
        <v>5032</v>
      </c>
      <c r="F596">
        <v>1</v>
      </c>
      <c r="G596">
        <v>5.03</v>
      </c>
      <c r="H596" t="s">
        <v>5325</v>
      </c>
      <c r="J596" t="s">
        <v>2932</v>
      </c>
      <c r="K596" t="s">
        <v>9329</v>
      </c>
      <c r="L596" t="s">
        <v>522</v>
      </c>
      <c r="M596" t="s">
        <v>9330</v>
      </c>
      <c r="N596" t="s">
        <v>7823</v>
      </c>
      <c r="O596" t="s">
        <v>5055</v>
      </c>
    </row>
    <row r="597" spans="1:15" x14ac:dyDescent="0.45">
      <c r="A597">
        <v>1596</v>
      </c>
      <c r="B597" t="s">
        <v>5804</v>
      </c>
      <c r="C597" t="s">
        <v>9916</v>
      </c>
      <c r="D597" t="s">
        <v>5017</v>
      </c>
      <c r="E597" t="s">
        <v>5032</v>
      </c>
      <c r="F597">
        <v>1</v>
      </c>
      <c r="G597">
        <v>5.03</v>
      </c>
      <c r="H597" t="s">
        <v>5325</v>
      </c>
      <c r="J597" t="s">
        <v>3351</v>
      </c>
      <c r="K597" t="s">
        <v>4708</v>
      </c>
      <c r="L597" t="s">
        <v>371</v>
      </c>
      <c r="M597" t="s">
        <v>3718</v>
      </c>
      <c r="N597" t="s">
        <v>9432</v>
      </c>
      <c r="O597" t="s">
        <v>5055</v>
      </c>
    </row>
    <row r="598" spans="1:15" x14ac:dyDescent="0.45">
      <c r="A598">
        <v>1597</v>
      </c>
      <c r="B598" t="s">
        <v>9917</v>
      </c>
      <c r="C598" t="s">
        <v>9918</v>
      </c>
      <c r="D598" t="s">
        <v>5017</v>
      </c>
      <c r="E598" t="s">
        <v>5032</v>
      </c>
      <c r="F598">
        <v>1</v>
      </c>
      <c r="G598">
        <v>5.03</v>
      </c>
      <c r="H598" t="s">
        <v>5051</v>
      </c>
      <c r="J598" t="s">
        <v>2731</v>
      </c>
      <c r="K598" t="s">
        <v>2967</v>
      </c>
      <c r="L598" t="s">
        <v>5353</v>
      </c>
      <c r="M598" t="s">
        <v>250</v>
      </c>
      <c r="N598" t="s">
        <v>9571</v>
      </c>
      <c r="O598" t="s">
        <v>5055</v>
      </c>
    </row>
    <row r="599" spans="1:15" x14ac:dyDescent="0.45">
      <c r="A599">
        <v>1598</v>
      </c>
      <c r="B599" t="s">
        <v>9919</v>
      </c>
      <c r="C599" t="s">
        <v>9920</v>
      </c>
      <c r="D599" t="s">
        <v>5017</v>
      </c>
      <c r="E599" t="s">
        <v>5032</v>
      </c>
      <c r="F599">
        <v>1</v>
      </c>
      <c r="G599">
        <v>5.03</v>
      </c>
      <c r="H599" t="s">
        <v>5051</v>
      </c>
      <c r="J599" t="s">
        <v>9921</v>
      </c>
      <c r="K599" t="s">
        <v>9922</v>
      </c>
      <c r="L599" t="s">
        <v>9923</v>
      </c>
      <c r="M599" t="s">
        <v>9924</v>
      </c>
      <c r="N599" t="s">
        <v>7354</v>
      </c>
      <c r="O599" t="s">
        <v>5055</v>
      </c>
    </row>
    <row r="600" spans="1:15" x14ac:dyDescent="0.45">
      <c r="A600">
        <v>1599</v>
      </c>
      <c r="B600" t="s">
        <v>9925</v>
      </c>
      <c r="C600" t="s">
        <v>9926</v>
      </c>
      <c r="D600" t="s">
        <v>5017</v>
      </c>
      <c r="E600" t="s">
        <v>5032</v>
      </c>
      <c r="F600">
        <v>1</v>
      </c>
      <c r="G600">
        <v>5.03</v>
      </c>
      <c r="H600" t="s">
        <v>5051</v>
      </c>
      <c r="J600" t="s">
        <v>9927</v>
      </c>
      <c r="K600" t="s">
        <v>9928</v>
      </c>
      <c r="L600" t="s">
        <v>9929</v>
      </c>
      <c r="M600" t="s">
        <v>9930</v>
      </c>
      <c r="N600" t="s">
        <v>9931</v>
      </c>
      <c r="O600" t="s">
        <v>5055</v>
      </c>
    </row>
    <row r="601" spans="1:15" x14ac:dyDescent="0.45">
      <c r="A601">
        <v>1600</v>
      </c>
      <c r="B601" t="s">
        <v>5954</v>
      </c>
      <c r="C601" t="s">
        <v>9932</v>
      </c>
      <c r="D601" t="s">
        <v>5017</v>
      </c>
      <c r="E601" t="s">
        <v>5032</v>
      </c>
      <c r="F601">
        <v>1</v>
      </c>
      <c r="G601">
        <v>5.03</v>
      </c>
      <c r="H601" t="s">
        <v>5051</v>
      </c>
      <c r="J601" t="s">
        <v>5956</v>
      </c>
      <c r="K601" t="s">
        <v>9933</v>
      </c>
      <c r="L601" t="s">
        <v>5957</v>
      </c>
      <c r="M601" t="s">
        <v>9934</v>
      </c>
      <c r="N601" t="s">
        <v>7902</v>
      </c>
      <c r="O601" t="s">
        <v>5055</v>
      </c>
    </row>
    <row r="602" spans="1:15" x14ac:dyDescent="0.45">
      <c r="A602">
        <v>1601</v>
      </c>
      <c r="B602" t="s">
        <v>9935</v>
      </c>
      <c r="C602" t="s">
        <v>9051</v>
      </c>
      <c r="D602" t="s">
        <v>5017</v>
      </c>
      <c r="E602" t="s">
        <v>607</v>
      </c>
      <c r="F602">
        <v>1</v>
      </c>
      <c r="G602">
        <v>5.03</v>
      </c>
      <c r="H602" t="s">
        <v>5051</v>
      </c>
      <c r="J602" t="s">
        <v>4752</v>
      </c>
      <c r="K602" t="s">
        <v>4632</v>
      </c>
      <c r="L602" t="s">
        <v>3762</v>
      </c>
      <c r="M602" t="s">
        <v>3638</v>
      </c>
      <c r="N602" t="s">
        <v>7899</v>
      </c>
      <c r="O602" t="s">
        <v>5055</v>
      </c>
    </row>
    <row r="603" spans="1:15" x14ac:dyDescent="0.45">
      <c r="A603">
        <v>1602</v>
      </c>
      <c r="B603" t="s">
        <v>7644</v>
      </c>
      <c r="C603" t="s">
        <v>9936</v>
      </c>
      <c r="D603" t="s">
        <v>5017</v>
      </c>
      <c r="E603" t="s">
        <v>607</v>
      </c>
      <c r="F603">
        <v>1</v>
      </c>
      <c r="G603">
        <v>5.03</v>
      </c>
      <c r="H603" t="s">
        <v>5051</v>
      </c>
      <c r="J603" t="s">
        <v>3373</v>
      </c>
      <c r="K603" t="s">
        <v>3122</v>
      </c>
      <c r="L603" t="s">
        <v>9937</v>
      </c>
      <c r="M603" t="s">
        <v>165</v>
      </c>
      <c r="N603" t="s">
        <v>9938</v>
      </c>
      <c r="O603" t="s">
        <v>5055</v>
      </c>
    </row>
    <row r="604" spans="1:15" x14ac:dyDescent="0.45">
      <c r="A604">
        <v>1603</v>
      </c>
      <c r="B604" t="s">
        <v>9939</v>
      </c>
      <c r="C604" t="s">
        <v>9940</v>
      </c>
      <c r="D604" t="s">
        <v>5017</v>
      </c>
      <c r="E604" t="s">
        <v>607</v>
      </c>
      <c r="F604">
        <v>1</v>
      </c>
      <c r="G604">
        <v>5.03</v>
      </c>
      <c r="H604" t="s">
        <v>5051</v>
      </c>
      <c r="J604" t="s">
        <v>4884</v>
      </c>
      <c r="K604" t="s">
        <v>8368</v>
      </c>
      <c r="L604" t="s">
        <v>3897</v>
      </c>
      <c r="M604" t="s">
        <v>8369</v>
      </c>
      <c r="N604" t="s">
        <v>7899</v>
      </c>
      <c r="O604" t="s">
        <v>5055</v>
      </c>
    </row>
    <row r="605" spans="1:15" x14ac:dyDescent="0.45">
      <c r="A605">
        <v>1604</v>
      </c>
      <c r="B605" t="s">
        <v>9941</v>
      </c>
      <c r="C605" t="s">
        <v>9942</v>
      </c>
      <c r="D605" t="s">
        <v>5017</v>
      </c>
      <c r="E605" t="s">
        <v>607</v>
      </c>
      <c r="F605">
        <v>1</v>
      </c>
      <c r="G605">
        <v>5.03</v>
      </c>
      <c r="H605" t="s">
        <v>5051</v>
      </c>
      <c r="J605" t="s">
        <v>3315</v>
      </c>
      <c r="K605" t="s">
        <v>8761</v>
      </c>
      <c r="L605" t="s">
        <v>1039</v>
      </c>
      <c r="M605" t="s">
        <v>8763</v>
      </c>
      <c r="N605" t="s">
        <v>9943</v>
      </c>
      <c r="O605" t="s">
        <v>5055</v>
      </c>
    </row>
    <row r="606" spans="1:15" x14ac:dyDescent="0.45">
      <c r="A606">
        <v>1605</v>
      </c>
      <c r="B606" t="s">
        <v>6010</v>
      </c>
      <c r="C606" t="s">
        <v>9944</v>
      </c>
      <c r="D606" t="s">
        <v>5017</v>
      </c>
      <c r="E606" t="s">
        <v>607</v>
      </c>
      <c r="F606">
        <v>1</v>
      </c>
      <c r="G606">
        <v>5.03</v>
      </c>
      <c r="H606" t="s">
        <v>5051</v>
      </c>
      <c r="J606" t="s">
        <v>2861</v>
      </c>
      <c r="K606" t="s">
        <v>9318</v>
      </c>
      <c r="L606" t="s">
        <v>419</v>
      </c>
      <c r="M606" t="s">
        <v>9320</v>
      </c>
      <c r="N606" t="s">
        <v>9853</v>
      </c>
      <c r="O606" t="s">
        <v>5055</v>
      </c>
    </row>
    <row r="607" spans="1:15" x14ac:dyDescent="0.45">
      <c r="A607">
        <v>1606</v>
      </c>
      <c r="B607" t="s">
        <v>9945</v>
      </c>
      <c r="C607" t="s">
        <v>9946</v>
      </c>
      <c r="D607" t="s">
        <v>5017</v>
      </c>
      <c r="E607" t="s">
        <v>607</v>
      </c>
      <c r="F607">
        <v>1</v>
      </c>
      <c r="G607">
        <v>5.03</v>
      </c>
      <c r="H607" t="s">
        <v>5051</v>
      </c>
      <c r="J607" t="s">
        <v>9947</v>
      </c>
      <c r="K607" t="s">
        <v>4768</v>
      </c>
      <c r="L607" t="s">
        <v>9948</v>
      </c>
      <c r="M607" t="s">
        <v>3779</v>
      </c>
      <c r="N607" t="s">
        <v>9863</v>
      </c>
      <c r="O607" t="s">
        <v>5055</v>
      </c>
    </row>
    <row r="608" spans="1:15" x14ac:dyDescent="0.45">
      <c r="A608">
        <v>1607</v>
      </c>
      <c r="B608" t="s">
        <v>9949</v>
      </c>
      <c r="C608" t="s">
        <v>9950</v>
      </c>
      <c r="D608" t="s">
        <v>5017</v>
      </c>
      <c r="E608" t="s">
        <v>607</v>
      </c>
      <c r="F608">
        <v>1</v>
      </c>
      <c r="G608">
        <v>5.03</v>
      </c>
      <c r="H608" t="s">
        <v>5051</v>
      </c>
      <c r="J608" t="s">
        <v>2807</v>
      </c>
      <c r="K608" t="s">
        <v>3143</v>
      </c>
      <c r="L608" t="s">
        <v>433</v>
      </c>
      <c r="M608" t="s">
        <v>246</v>
      </c>
      <c r="N608" t="s">
        <v>9951</v>
      </c>
      <c r="O608" t="s">
        <v>5055</v>
      </c>
    </row>
    <row r="609" spans="1:15" x14ac:dyDescent="0.45">
      <c r="A609">
        <v>1608</v>
      </c>
      <c r="B609" t="s">
        <v>9952</v>
      </c>
      <c r="C609" t="s">
        <v>9953</v>
      </c>
      <c r="D609" t="s">
        <v>5017</v>
      </c>
      <c r="E609" t="s">
        <v>607</v>
      </c>
      <c r="F609">
        <v>1</v>
      </c>
      <c r="G609">
        <v>5.03</v>
      </c>
      <c r="H609" t="s">
        <v>5051</v>
      </c>
      <c r="J609" t="s">
        <v>9954</v>
      </c>
      <c r="K609" t="s">
        <v>4682</v>
      </c>
      <c r="L609" t="s">
        <v>9955</v>
      </c>
      <c r="M609" t="s">
        <v>3691</v>
      </c>
      <c r="N609" t="s">
        <v>9503</v>
      </c>
      <c r="O609" t="s">
        <v>5055</v>
      </c>
    </row>
    <row r="610" spans="1:15" x14ac:dyDescent="0.45">
      <c r="A610">
        <v>1609</v>
      </c>
      <c r="B610" t="s">
        <v>6660</v>
      </c>
      <c r="C610" t="s">
        <v>9956</v>
      </c>
      <c r="D610" t="s">
        <v>5017</v>
      </c>
      <c r="E610" t="s">
        <v>607</v>
      </c>
      <c r="F610">
        <v>1</v>
      </c>
      <c r="G610">
        <v>5.03</v>
      </c>
      <c r="H610" t="s">
        <v>5051</v>
      </c>
      <c r="J610" t="s">
        <v>2669</v>
      </c>
      <c r="K610" t="s">
        <v>4610</v>
      </c>
      <c r="L610" t="s">
        <v>5155</v>
      </c>
      <c r="M610" t="s">
        <v>3616</v>
      </c>
      <c r="N610" t="s">
        <v>9870</v>
      </c>
      <c r="O610" t="s">
        <v>5055</v>
      </c>
    </row>
    <row r="611" spans="1:15" x14ac:dyDescent="0.45">
      <c r="A611">
        <v>1610</v>
      </c>
      <c r="B611" t="s">
        <v>9957</v>
      </c>
      <c r="C611" t="s">
        <v>9958</v>
      </c>
      <c r="D611" t="s">
        <v>5017</v>
      </c>
      <c r="E611" t="s">
        <v>607</v>
      </c>
      <c r="F611">
        <v>1</v>
      </c>
      <c r="G611">
        <v>5.03</v>
      </c>
      <c r="H611" t="s">
        <v>5051</v>
      </c>
      <c r="J611" t="s">
        <v>7254</v>
      </c>
      <c r="K611" t="s">
        <v>6106</v>
      </c>
      <c r="L611" t="s">
        <v>7255</v>
      </c>
      <c r="M611" t="s">
        <v>6107</v>
      </c>
      <c r="N611" t="s">
        <v>9943</v>
      </c>
      <c r="O611" t="s">
        <v>5055</v>
      </c>
    </row>
    <row r="612" spans="1:15" x14ac:dyDescent="0.45">
      <c r="A612">
        <v>1611</v>
      </c>
      <c r="B612" t="s">
        <v>9959</v>
      </c>
      <c r="C612" t="s">
        <v>9960</v>
      </c>
      <c r="D612" t="s">
        <v>5017</v>
      </c>
      <c r="E612" t="s">
        <v>607</v>
      </c>
      <c r="F612">
        <v>1</v>
      </c>
      <c r="G612">
        <v>5.03</v>
      </c>
      <c r="H612" t="s">
        <v>5051</v>
      </c>
      <c r="J612" t="s">
        <v>3538</v>
      </c>
      <c r="K612" t="s">
        <v>9900</v>
      </c>
      <c r="L612" t="s">
        <v>6421</v>
      </c>
      <c r="M612" t="s">
        <v>9901</v>
      </c>
      <c r="N612" t="s">
        <v>7940</v>
      </c>
      <c r="O612" t="s">
        <v>5055</v>
      </c>
    </row>
    <row r="613" spans="1:15" x14ac:dyDescent="0.45">
      <c r="A613">
        <v>1612</v>
      </c>
      <c r="B613" t="s">
        <v>9961</v>
      </c>
      <c r="C613" t="s">
        <v>9962</v>
      </c>
      <c r="D613" t="s">
        <v>5017</v>
      </c>
      <c r="E613" t="s">
        <v>607</v>
      </c>
      <c r="F613">
        <v>1</v>
      </c>
      <c r="G613">
        <v>5.03</v>
      </c>
      <c r="H613" t="s">
        <v>5051</v>
      </c>
      <c r="J613" t="s">
        <v>2717</v>
      </c>
      <c r="K613" t="s">
        <v>9963</v>
      </c>
      <c r="L613" t="s">
        <v>54</v>
      </c>
      <c r="M613" t="s">
        <v>9964</v>
      </c>
      <c r="N613" t="s">
        <v>9965</v>
      </c>
      <c r="O613" t="s">
        <v>5055</v>
      </c>
    </row>
    <row r="614" spans="1:15" x14ac:dyDescent="0.45">
      <c r="A614">
        <v>1613</v>
      </c>
      <c r="B614" t="s">
        <v>9966</v>
      </c>
      <c r="C614" t="s">
        <v>9967</v>
      </c>
      <c r="D614" t="s">
        <v>5017</v>
      </c>
      <c r="E614" t="s">
        <v>607</v>
      </c>
      <c r="F614">
        <v>1</v>
      </c>
      <c r="G614">
        <v>5.03</v>
      </c>
      <c r="H614" t="s">
        <v>5051</v>
      </c>
      <c r="J614" t="s">
        <v>9968</v>
      </c>
      <c r="K614" t="s">
        <v>4605</v>
      </c>
      <c r="L614" t="s">
        <v>9969</v>
      </c>
      <c r="M614" t="s">
        <v>3611</v>
      </c>
      <c r="N614" t="s">
        <v>7776</v>
      </c>
      <c r="O614" t="s">
        <v>5055</v>
      </c>
    </row>
    <row r="615" spans="1:15" x14ac:dyDescent="0.45">
      <c r="A615">
        <v>1614</v>
      </c>
      <c r="B615" t="s">
        <v>9970</v>
      </c>
      <c r="C615" t="s">
        <v>9971</v>
      </c>
      <c r="D615" t="s">
        <v>5017</v>
      </c>
      <c r="E615" t="s">
        <v>607</v>
      </c>
      <c r="F615">
        <v>1</v>
      </c>
      <c r="G615">
        <v>5.03</v>
      </c>
      <c r="H615" t="s">
        <v>5051</v>
      </c>
      <c r="J615" t="s">
        <v>3479</v>
      </c>
      <c r="K615" t="s">
        <v>4734</v>
      </c>
      <c r="L615" t="s">
        <v>241</v>
      </c>
      <c r="M615" t="s">
        <v>3744</v>
      </c>
      <c r="N615" t="s">
        <v>9911</v>
      </c>
      <c r="O615" t="s">
        <v>5055</v>
      </c>
    </row>
    <row r="616" spans="1:15" x14ac:dyDescent="0.45">
      <c r="A616">
        <v>1615</v>
      </c>
      <c r="B616" t="s">
        <v>7679</v>
      </c>
      <c r="C616" t="s">
        <v>9972</v>
      </c>
      <c r="D616" t="s">
        <v>5017</v>
      </c>
      <c r="E616" t="s">
        <v>607</v>
      </c>
      <c r="F616">
        <v>1</v>
      </c>
      <c r="G616">
        <v>5.03</v>
      </c>
      <c r="H616" t="s">
        <v>5051</v>
      </c>
      <c r="J616" t="s">
        <v>2951</v>
      </c>
      <c r="K616" t="s">
        <v>4734</v>
      </c>
      <c r="L616" t="s">
        <v>6852</v>
      </c>
      <c r="M616" t="s">
        <v>3744</v>
      </c>
      <c r="N616" t="s">
        <v>9973</v>
      </c>
      <c r="O616" t="s">
        <v>5055</v>
      </c>
    </row>
    <row r="617" spans="1:15" x14ac:dyDescent="0.45">
      <c r="A617">
        <v>1616</v>
      </c>
      <c r="B617" t="s">
        <v>9974</v>
      </c>
      <c r="C617" t="s">
        <v>9975</v>
      </c>
      <c r="D617" t="s">
        <v>5017</v>
      </c>
      <c r="E617" t="s">
        <v>607</v>
      </c>
      <c r="F617">
        <v>1</v>
      </c>
      <c r="G617">
        <v>5.03</v>
      </c>
      <c r="H617" t="s">
        <v>5051</v>
      </c>
      <c r="J617" t="s">
        <v>5761</v>
      </c>
      <c r="K617" t="s">
        <v>9976</v>
      </c>
      <c r="L617" t="s">
        <v>5762</v>
      </c>
      <c r="M617" t="s">
        <v>9977</v>
      </c>
      <c r="N617" t="s">
        <v>7893</v>
      </c>
      <c r="O617" t="s">
        <v>5055</v>
      </c>
    </row>
    <row r="618" spans="1:15" x14ac:dyDescent="0.45">
      <c r="A618">
        <v>1617</v>
      </c>
      <c r="B618" t="s">
        <v>9978</v>
      </c>
      <c r="C618" t="s">
        <v>9979</v>
      </c>
      <c r="D618" t="s">
        <v>5017</v>
      </c>
      <c r="E618" t="s">
        <v>607</v>
      </c>
      <c r="F618">
        <v>1</v>
      </c>
      <c r="G618">
        <v>5.03</v>
      </c>
      <c r="H618" t="s">
        <v>5051</v>
      </c>
      <c r="J618" t="s">
        <v>2912</v>
      </c>
      <c r="K618" t="s">
        <v>8261</v>
      </c>
      <c r="L618" t="s">
        <v>260</v>
      </c>
      <c r="M618" t="s">
        <v>8262</v>
      </c>
      <c r="N618" t="s">
        <v>9870</v>
      </c>
      <c r="O618" t="s">
        <v>5055</v>
      </c>
    </row>
    <row r="619" spans="1:15" x14ac:dyDescent="0.45">
      <c r="A619">
        <v>1618</v>
      </c>
      <c r="B619" t="s">
        <v>9980</v>
      </c>
      <c r="C619" t="s">
        <v>9981</v>
      </c>
      <c r="D619" t="s">
        <v>5017</v>
      </c>
      <c r="E619" t="s">
        <v>607</v>
      </c>
      <c r="F619">
        <v>1</v>
      </c>
      <c r="G619">
        <v>5.03</v>
      </c>
      <c r="H619" t="s">
        <v>5051</v>
      </c>
      <c r="J619" t="s">
        <v>2700</v>
      </c>
      <c r="K619" t="s">
        <v>4876</v>
      </c>
      <c r="L619" t="s">
        <v>46</v>
      </c>
      <c r="M619" t="s">
        <v>3889</v>
      </c>
      <c r="N619" t="s">
        <v>9982</v>
      </c>
      <c r="O619" t="s">
        <v>5055</v>
      </c>
    </row>
    <row r="620" spans="1:15" x14ac:dyDescent="0.45">
      <c r="A620">
        <v>1619</v>
      </c>
      <c r="B620" t="s">
        <v>7483</v>
      </c>
      <c r="C620" t="s">
        <v>9983</v>
      </c>
      <c r="D620" t="s">
        <v>5017</v>
      </c>
      <c r="E620" t="s">
        <v>5028</v>
      </c>
      <c r="F620">
        <v>1</v>
      </c>
      <c r="G620">
        <v>5.0599999999999996</v>
      </c>
      <c r="H620" t="s">
        <v>5325</v>
      </c>
      <c r="J620" t="s">
        <v>3316</v>
      </c>
      <c r="K620" t="s">
        <v>9984</v>
      </c>
      <c r="L620" t="s">
        <v>7485</v>
      </c>
      <c r="M620" t="s">
        <v>9985</v>
      </c>
      <c r="N620" t="s">
        <v>9986</v>
      </c>
      <c r="O620" t="s">
        <v>5055</v>
      </c>
    </row>
    <row r="621" spans="1:15" x14ac:dyDescent="0.45">
      <c r="A621">
        <v>1620</v>
      </c>
      <c r="B621" t="s">
        <v>5554</v>
      </c>
      <c r="C621" t="s">
        <v>9987</v>
      </c>
      <c r="D621" t="s">
        <v>5017</v>
      </c>
      <c r="E621" t="s">
        <v>5028</v>
      </c>
      <c r="F621">
        <v>1</v>
      </c>
      <c r="G621">
        <v>5.0599999999999996</v>
      </c>
      <c r="H621" t="s">
        <v>5325</v>
      </c>
      <c r="J621" t="s">
        <v>3052</v>
      </c>
      <c r="K621" t="s">
        <v>4977</v>
      </c>
      <c r="L621" t="s">
        <v>38</v>
      </c>
      <c r="M621" t="s">
        <v>3989</v>
      </c>
      <c r="N621" t="s">
        <v>7408</v>
      </c>
      <c r="O621" t="s">
        <v>5055</v>
      </c>
    </row>
    <row r="622" spans="1:15" x14ac:dyDescent="0.45">
      <c r="A622">
        <v>1621</v>
      </c>
      <c r="B622" t="s">
        <v>7183</v>
      </c>
      <c r="C622" t="s">
        <v>8803</v>
      </c>
      <c r="D622" t="s">
        <v>5017</v>
      </c>
      <c r="E622" t="s">
        <v>5039</v>
      </c>
      <c r="F622">
        <v>2</v>
      </c>
      <c r="G622">
        <v>5.08</v>
      </c>
      <c r="H622" t="s">
        <v>5325</v>
      </c>
      <c r="J622" t="s">
        <v>3373</v>
      </c>
      <c r="K622" t="s">
        <v>3198</v>
      </c>
      <c r="L622" t="s">
        <v>9937</v>
      </c>
      <c r="M622" t="s">
        <v>384</v>
      </c>
      <c r="N622" t="s">
        <v>9988</v>
      </c>
      <c r="O622" t="s">
        <v>5055</v>
      </c>
    </row>
    <row r="623" spans="1:15" x14ac:dyDescent="0.45">
      <c r="A623">
        <v>1622</v>
      </c>
      <c r="B623" t="s">
        <v>9989</v>
      </c>
      <c r="C623" t="s">
        <v>8230</v>
      </c>
      <c r="D623" t="s">
        <v>5017</v>
      </c>
      <c r="E623" t="s">
        <v>5036</v>
      </c>
      <c r="F623">
        <v>1</v>
      </c>
      <c r="G623">
        <v>5.08</v>
      </c>
      <c r="H623" t="s">
        <v>5051</v>
      </c>
      <c r="J623" t="s">
        <v>9990</v>
      </c>
      <c r="K623" t="s">
        <v>3088</v>
      </c>
      <c r="L623" t="s">
        <v>9991</v>
      </c>
      <c r="M623" t="s">
        <v>165</v>
      </c>
      <c r="N623" t="s">
        <v>7366</v>
      </c>
      <c r="O623" t="s">
        <v>5055</v>
      </c>
    </row>
    <row r="624" spans="1:15" x14ac:dyDescent="0.45">
      <c r="A624">
        <v>1623</v>
      </c>
      <c r="B624" t="s">
        <v>9992</v>
      </c>
      <c r="C624" t="s">
        <v>9993</v>
      </c>
      <c r="D624" t="s">
        <v>5017</v>
      </c>
      <c r="E624" t="s">
        <v>5028</v>
      </c>
      <c r="F624">
        <v>1</v>
      </c>
      <c r="G624">
        <v>5.15</v>
      </c>
      <c r="H624" t="s">
        <v>5325</v>
      </c>
      <c r="J624" t="s">
        <v>2963</v>
      </c>
      <c r="K624" t="s">
        <v>9339</v>
      </c>
      <c r="L624" t="s">
        <v>179</v>
      </c>
      <c r="M624" t="s">
        <v>9340</v>
      </c>
      <c r="N624" t="s">
        <v>9889</v>
      </c>
      <c r="O624" t="s">
        <v>5055</v>
      </c>
    </row>
    <row r="625" spans="1:15" x14ac:dyDescent="0.45">
      <c r="A625">
        <v>1624</v>
      </c>
      <c r="B625" t="s">
        <v>9994</v>
      </c>
      <c r="C625" t="s">
        <v>8440</v>
      </c>
      <c r="D625" t="s">
        <v>5017</v>
      </c>
      <c r="E625" t="s">
        <v>607</v>
      </c>
      <c r="F625">
        <v>1</v>
      </c>
      <c r="G625">
        <v>5.17</v>
      </c>
      <c r="H625" t="s">
        <v>5051</v>
      </c>
      <c r="J625" t="s">
        <v>3077</v>
      </c>
      <c r="K625" t="s">
        <v>4735</v>
      </c>
      <c r="L625" t="s">
        <v>150</v>
      </c>
      <c r="M625" t="s">
        <v>3745</v>
      </c>
      <c r="N625" t="s">
        <v>7382</v>
      </c>
      <c r="O625" t="s">
        <v>5055</v>
      </c>
    </row>
    <row r="626" spans="1:15" x14ac:dyDescent="0.45">
      <c r="A626">
        <v>1625</v>
      </c>
      <c r="B626" t="s">
        <v>9995</v>
      </c>
      <c r="C626" t="s">
        <v>9902</v>
      </c>
      <c r="D626" t="s">
        <v>5017</v>
      </c>
      <c r="E626" t="s">
        <v>5042</v>
      </c>
      <c r="F626">
        <v>1</v>
      </c>
      <c r="G626">
        <v>5.18</v>
      </c>
      <c r="H626" t="s">
        <v>5051</v>
      </c>
      <c r="J626" t="s">
        <v>3400</v>
      </c>
      <c r="K626" t="s">
        <v>4650</v>
      </c>
      <c r="L626" t="s">
        <v>9996</v>
      </c>
      <c r="M626" t="s">
        <v>3657</v>
      </c>
      <c r="N626" t="s">
        <v>7887</v>
      </c>
      <c r="O626" t="s">
        <v>5055</v>
      </c>
    </row>
    <row r="627" spans="1:15" x14ac:dyDescent="0.45">
      <c r="A627">
        <v>1626</v>
      </c>
      <c r="B627" t="s">
        <v>9997</v>
      </c>
      <c r="C627" t="s">
        <v>9998</v>
      </c>
      <c r="D627" t="s">
        <v>5017</v>
      </c>
      <c r="E627" t="s">
        <v>5042</v>
      </c>
      <c r="F627">
        <v>1</v>
      </c>
      <c r="G627">
        <v>5.18</v>
      </c>
      <c r="H627" t="s">
        <v>5051</v>
      </c>
      <c r="J627" t="s">
        <v>9999</v>
      </c>
      <c r="K627" t="s">
        <v>10000</v>
      </c>
      <c r="L627" t="s">
        <v>10001</v>
      </c>
      <c r="M627" t="s">
        <v>10002</v>
      </c>
      <c r="N627" t="s">
        <v>9465</v>
      </c>
      <c r="O627" t="s">
        <v>5055</v>
      </c>
    </row>
    <row r="628" spans="1:15" x14ac:dyDescent="0.45">
      <c r="A628">
        <v>1627</v>
      </c>
      <c r="B628" t="s">
        <v>10003</v>
      </c>
      <c r="C628" t="s">
        <v>10004</v>
      </c>
      <c r="D628" t="s">
        <v>5017</v>
      </c>
      <c r="E628" t="s">
        <v>5042</v>
      </c>
      <c r="F628">
        <v>1</v>
      </c>
      <c r="G628">
        <v>5.18</v>
      </c>
      <c r="H628" t="s">
        <v>5051</v>
      </c>
      <c r="J628" t="s">
        <v>3098</v>
      </c>
      <c r="K628" t="s">
        <v>4825</v>
      </c>
      <c r="L628" t="s">
        <v>211</v>
      </c>
      <c r="M628" t="s">
        <v>3837</v>
      </c>
      <c r="N628" t="s">
        <v>10005</v>
      </c>
      <c r="O628" t="s">
        <v>5055</v>
      </c>
    </row>
    <row r="629" spans="1:15" x14ac:dyDescent="0.45">
      <c r="A629">
        <v>1628</v>
      </c>
      <c r="B629" t="s">
        <v>7034</v>
      </c>
      <c r="C629" t="s">
        <v>10006</v>
      </c>
      <c r="D629" t="s">
        <v>5017</v>
      </c>
      <c r="E629" t="s">
        <v>5042</v>
      </c>
      <c r="F629">
        <v>1</v>
      </c>
      <c r="G629">
        <v>5.18</v>
      </c>
      <c r="H629" t="s">
        <v>5051</v>
      </c>
      <c r="J629" t="s">
        <v>2773</v>
      </c>
      <c r="K629" t="s">
        <v>8291</v>
      </c>
      <c r="L629" t="s">
        <v>254</v>
      </c>
      <c r="M629" t="s">
        <v>8292</v>
      </c>
      <c r="N629" t="s">
        <v>7578</v>
      </c>
      <c r="O629" t="s">
        <v>5055</v>
      </c>
    </row>
    <row r="630" spans="1:15" x14ac:dyDescent="0.45">
      <c r="A630">
        <v>1629</v>
      </c>
      <c r="B630" t="s">
        <v>8188</v>
      </c>
      <c r="C630" t="s">
        <v>5701</v>
      </c>
      <c r="D630" t="s">
        <v>5017</v>
      </c>
      <c r="E630" t="s">
        <v>5029</v>
      </c>
      <c r="F630">
        <v>2</v>
      </c>
      <c r="G630">
        <v>6.16</v>
      </c>
      <c r="H630" t="s">
        <v>8117</v>
      </c>
      <c r="I630">
        <v>1387</v>
      </c>
      <c r="J630" t="s">
        <v>2668</v>
      </c>
      <c r="K630" t="s">
        <v>2841</v>
      </c>
      <c r="L630" t="s">
        <v>105</v>
      </c>
      <c r="M630" t="s">
        <v>5702</v>
      </c>
      <c r="N630" t="s">
        <v>6647</v>
      </c>
      <c r="O630" t="s">
        <v>5055</v>
      </c>
    </row>
    <row r="631" spans="1:15" x14ac:dyDescent="0.45">
      <c r="A631">
        <v>1630</v>
      </c>
      <c r="B631" t="s">
        <v>10007</v>
      </c>
      <c r="C631" t="s">
        <v>10008</v>
      </c>
      <c r="D631" t="s">
        <v>5017</v>
      </c>
      <c r="E631" t="s">
        <v>5020</v>
      </c>
      <c r="F631">
        <v>2</v>
      </c>
      <c r="G631">
        <v>8.0299999999999994</v>
      </c>
      <c r="H631" t="s">
        <v>5051</v>
      </c>
      <c r="J631" t="s">
        <v>10009</v>
      </c>
      <c r="K631" t="s">
        <v>3198</v>
      </c>
      <c r="L631" t="s">
        <v>10010</v>
      </c>
      <c r="M631" t="s">
        <v>384</v>
      </c>
      <c r="N631" t="s">
        <v>5515</v>
      </c>
      <c r="O631" t="s">
        <v>5055</v>
      </c>
    </row>
  </sheetData>
  <phoneticPr fontId="1"/>
  <conditionalFormatting sqref="B448:C449">
    <cfRule type="expression" dxfId="25" priority="1" stopIfTrue="1">
      <formula>AND(A448="男")</formula>
    </cfRule>
    <cfRule type="expression" dxfId="24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5443-6AA0-4F0A-8868-51EBA9D487F7}">
  <dimension ref="A1:U918"/>
  <sheetViews>
    <sheetView zoomScaleNormal="100" workbookViewId="0">
      <selection activeCell="O2" sqref="O2:O426"/>
    </sheetView>
  </sheetViews>
  <sheetFormatPr defaultRowHeight="18" x14ac:dyDescent="0.45"/>
  <sheetData>
    <row r="1" spans="1:21" x14ac:dyDescent="0.15">
      <c r="A1" s="1" t="s">
        <v>19</v>
      </c>
      <c r="B1" s="2" t="s">
        <v>20</v>
      </c>
      <c r="C1" s="2" t="s">
        <v>21</v>
      </c>
      <c r="D1" s="3" t="s">
        <v>22</v>
      </c>
      <c r="E1" s="4" t="s">
        <v>23</v>
      </c>
      <c r="F1" s="5" t="s">
        <v>24</v>
      </c>
      <c r="G1" s="6" t="s">
        <v>25</v>
      </c>
      <c r="H1" s="7" t="s">
        <v>26</v>
      </c>
      <c r="I1" s="8" t="s">
        <v>27</v>
      </c>
      <c r="J1" s="9" t="s">
        <v>28</v>
      </c>
      <c r="K1" s="10" t="s">
        <v>29</v>
      </c>
      <c r="L1" s="11" t="s">
        <v>30</v>
      </c>
      <c r="M1" s="11" t="s">
        <v>303</v>
      </c>
      <c r="N1" s="11" t="s">
        <v>32</v>
      </c>
      <c r="O1" s="11" t="s">
        <v>33</v>
      </c>
    </row>
    <row r="2" spans="1:21" x14ac:dyDescent="0.2">
      <c r="A2" s="12">
        <v>1501</v>
      </c>
      <c r="B2" s="13" t="s">
        <v>1249</v>
      </c>
      <c r="C2" s="13" t="s">
        <v>1250</v>
      </c>
      <c r="D2" s="14"/>
      <c r="E2" s="15" t="s">
        <v>608</v>
      </c>
      <c r="F2" s="16">
        <v>3</v>
      </c>
      <c r="G2" s="14"/>
      <c r="H2" s="17"/>
      <c r="I2" s="17"/>
      <c r="J2" s="15" t="s">
        <v>2621</v>
      </c>
      <c r="K2" s="17" t="s">
        <v>2622</v>
      </c>
      <c r="L2" s="17" t="s">
        <v>122</v>
      </c>
      <c r="M2" s="17" t="s">
        <v>366</v>
      </c>
      <c r="N2" s="17">
        <v>20050713</v>
      </c>
      <c r="O2" s="17" t="str">
        <f>""</f>
        <v/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千葉高高</v>
      </c>
    </row>
    <row r="3" spans="1:21" x14ac:dyDescent="0.2">
      <c r="A3" s="12">
        <v>1502</v>
      </c>
      <c r="B3" s="13" t="s">
        <v>1251</v>
      </c>
      <c r="C3" s="13" t="s">
        <v>1252</v>
      </c>
      <c r="D3" s="14"/>
      <c r="E3" s="15" t="s">
        <v>608</v>
      </c>
      <c r="F3" s="16">
        <v>3</v>
      </c>
      <c r="G3" s="14"/>
      <c r="H3" s="17"/>
      <c r="I3" s="17"/>
      <c r="J3" s="15" t="s">
        <v>2623</v>
      </c>
      <c r="K3" s="17" t="s">
        <v>2624</v>
      </c>
      <c r="L3" s="17" t="s">
        <v>662</v>
      </c>
      <c r="M3" s="17" t="s">
        <v>47</v>
      </c>
      <c r="N3" s="17">
        <v>20051012</v>
      </c>
      <c r="O3" s="17" t="str">
        <f>""</f>
        <v/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千葉高高</v>
      </c>
    </row>
    <row r="4" spans="1:21" x14ac:dyDescent="0.2">
      <c r="A4" s="12">
        <v>1503</v>
      </c>
      <c r="B4" s="13" t="s">
        <v>1253</v>
      </c>
      <c r="C4" s="13" t="s">
        <v>1254</v>
      </c>
      <c r="D4" s="14"/>
      <c r="E4" s="15" t="s">
        <v>608</v>
      </c>
      <c r="F4" s="16">
        <v>3</v>
      </c>
      <c r="G4" s="14"/>
      <c r="H4" s="17"/>
      <c r="I4" s="17"/>
      <c r="J4" s="15" t="s">
        <v>2625</v>
      </c>
      <c r="K4" s="17" t="s">
        <v>2626</v>
      </c>
      <c r="L4" s="17" t="s">
        <v>663</v>
      </c>
      <c r="M4" s="17" t="s">
        <v>458</v>
      </c>
      <c r="N4" s="17">
        <v>20050822</v>
      </c>
      <c r="O4" s="17" t="str">
        <f>""</f>
        <v/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千葉高高</v>
      </c>
    </row>
    <row r="5" spans="1:21" x14ac:dyDescent="0.2">
      <c r="A5" s="12">
        <v>1504</v>
      </c>
      <c r="B5" s="13" t="s">
        <v>1255</v>
      </c>
      <c r="C5" s="13" t="s">
        <v>1256</v>
      </c>
      <c r="D5" s="14"/>
      <c r="E5" s="15" t="s">
        <v>608</v>
      </c>
      <c r="F5" s="16">
        <v>3</v>
      </c>
      <c r="G5" s="14"/>
      <c r="H5" s="17"/>
      <c r="I5" s="17"/>
      <c r="J5" s="15" t="s">
        <v>2627</v>
      </c>
      <c r="K5" s="17" t="s">
        <v>2628</v>
      </c>
      <c r="L5" s="17" t="s">
        <v>664</v>
      </c>
      <c r="M5" s="17" t="s">
        <v>665</v>
      </c>
      <c r="N5" s="17">
        <v>20050419</v>
      </c>
      <c r="O5" s="17" t="str">
        <f>""</f>
        <v/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千葉高高</v>
      </c>
    </row>
    <row r="6" spans="1:21" x14ac:dyDescent="0.2">
      <c r="A6" s="12">
        <v>1505</v>
      </c>
      <c r="B6" s="17" t="s">
        <v>1257</v>
      </c>
      <c r="C6" s="17" t="s">
        <v>1258</v>
      </c>
      <c r="D6" s="14"/>
      <c r="E6" s="15" t="s">
        <v>608</v>
      </c>
      <c r="F6" s="16">
        <v>3</v>
      </c>
      <c r="G6" s="14"/>
      <c r="H6" s="17"/>
      <c r="I6" s="17"/>
      <c r="J6" s="15" t="s">
        <v>2629</v>
      </c>
      <c r="K6" s="17" t="s">
        <v>2630</v>
      </c>
      <c r="L6" s="17" t="s">
        <v>520</v>
      </c>
      <c r="M6" s="17" t="s">
        <v>129</v>
      </c>
      <c r="N6" s="17">
        <v>20051004</v>
      </c>
      <c r="O6" s="17" t="str">
        <f>""</f>
        <v/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千葉高高</v>
      </c>
    </row>
    <row r="7" spans="1:21" x14ac:dyDescent="0.2">
      <c r="A7" s="12">
        <v>1506</v>
      </c>
      <c r="B7" s="13" t="s">
        <v>1259</v>
      </c>
      <c r="C7" s="13" t="s">
        <v>1254</v>
      </c>
      <c r="D7" s="14"/>
      <c r="E7" s="15" t="s">
        <v>608</v>
      </c>
      <c r="F7" s="16">
        <v>3</v>
      </c>
      <c r="G7" s="14"/>
      <c r="H7" s="17"/>
      <c r="I7" s="17"/>
      <c r="J7" s="15" t="s">
        <v>2631</v>
      </c>
      <c r="K7" s="17" t="s">
        <v>2626</v>
      </c>
      <c r="L7" s="17" t="s">
        <v>327</v>
      </c>
      <c r="M7" s="17" t="s">
        <v>458</v>
      </c>
      <c r="N7" s="17">
        <v>20050410</v>
      </c>
      <c r="O7" s="17" t="str">
        <f>""</f>
        <v/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千葉高高</v>
      </c>
    </row>
    <row r="8" spans="1:21" x14ac:dyDescent="0.2">
      <c r="A8" s="12">
        <v>1507</v>
      </c>
      <c r="B8" s="13" t="s">
        <v>1260</v>
      </c>
      <c r="C8" s="13" t="s">
        <v>1261</v>
      </c>
      <c r="D8" s="14"/>
      <c r="E8" s="15" t="s">
        <v>608</v>
      </c>
      <c r="F8" s="16">
        <v>3</v>
      </c>
      <c r="G8" s="14"/>
      <c r="H8" s="17"/>
      <c r="I8" s="17"/>
      <c r="J8" s="15" t="s">
        <v>2632</v>
      </c>
      <c r="K8" s="17" t="s">
        <v>2633</v>
      </c>
      <c r="L8" s="17" t="s">
        <v>145</v>
      </c>
      <c r="M8" s="17" t="s">
        <v>666</v>
      </c>
      <c r="N8" s="17">
        <v>20051127</v>
      </c>
      <c r="O8" s="17" t="str">
        <f>""</f>
        <v/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千葉高高</v>
      </c>
    </row>
    <row r="9" spans="1:21" x14ac:dyDescent="0.2">
      <c r="A9" s="12">
        <v>1508</v>
      </c>
      <c r="B9" s="13" t="s">
        <v>1262</v>
      </c>
      <c r="C9" s="13" t="s">
        <v>1263</v>
      </c>
      <c r="D9" s="14"/>
      <c r="E9" s="15" t="s">
        <v>608</v>
      </c>
      <c r="F9" s="16">
        <v>3</v>
      </c>
      <c r="G9" s="14"/>
      <c r="H9" s="17"/>
      <c r="I9" s="17"/>
      <c r="J9" s="15" t="s">
        <v>2634</v>
      </c>
      <c r="K9" s="17" t="s">
        <v>2635</v>
      </c>
      <c r="L9" s="17" t="s">
        <v>667</v>
      </c>
      <c r="M9" s="17" t="s">
        <v>48</v>
      </c>
      <c r="N9" s="17">
        <v>20050701</v>
      </c>
      <c r="O9" s="17" t="str">
        <f>""</f>
        <v/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千葉高高</v>
      </c>
    </row>
    <row r="10" spans="1:21" x14ac:dyDescent="0.2">
      <c r="A10" s="12">
        <v>1509</v>
      </c>
      <c r="B10" s="13" t="s">
        <v>1264</v>
      </c>
      <c r="C10" s="13" t="s">
        <v>1265</v>
      </c>
      <c r="D10" s="14"/>
      <c r="E10" s="15" t="s">
        <v>608</v>
      </c>
      <c r="F10" s="16">
        <v>1</v>
      </c>
      <c r="G10" s="14"/>
      <c r="H10" s="17"/>
      <c r="I10" s="17"/>
      <c r="J10" s="15" t="s">
        <v>2636</v>
      </c>
      <c r="K10" s="17" t="s">
        <v>2637</v>
      </c>
      <c r="L10" s="17" t="s">
        <v>668</v>
      </c>
      <c r="M10" s="17" t="s">
        <v>669</v>
      </c>
      <c r="N10" s="17">
        <v>20070517</v>
      </c>
      <c r="O10" s="17" t="str">
        <f>""</f>
        <v/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千葉高高</v>
      </c>
    </row>
    <row r="11" spans="1:21" x14ac:dyDescent="0.2">
      <c r="A11" s="12">
        <v>1510</v>
      </c>
      <c r="B11" s="17" t="s">
        <v>1266</v>
      </c>
      <c r="C11" s="17" t="s">
        <v>1267</v>
      </c>
      <c r="D11" s="14"/>
      <c r="E11" s="15" t="s">
        <v>608</v>
      </c>
      <c r="F11" s="16">
        <v>3</v>
      </c>
      <c r="G11" s="14"/>
      <c r="H11" s="17"/>
      <c r="I11" s="17"/>
      <c r="J11" s="15" t="s">
        <v>2638</v>
      </c>
      <c r="K11" s="17" t="s">
        <v>2639</v>
      </c>
      <c r="L11" s="17" t="s">
        <v>670</v>
      </c>
      <c r="M11" s="17" t="s">
        <v>671</v>
      </c>
      <c r="N11" s="17">
        <v>20050705</v>
      </c>
      <c r="O11" s="17" t="str">
        <f>""</f>
        <v/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千葉高高</v>
      </c>
    </row>
    <row r="12" spans="1:21" x14ac:dyDescent="0.2">
      <c r="A12" s="12">
        <v>1511</v>
      </c>
      <c r="B12" s="17" t="s">
        <v>1268</v>
      </c>
      <c r="C12" s="17" t="s">
        <v>1269</v>
      </c>
      <c r="D12" s="14"/>
      <c r="E12" s="15" t="s">
        <v>608</v>
      </c>
      <c r="F12" s="16">
        <v>3</v>
      </c>
      <c r="G12" s="14"/>
      <c r="H12" s="17"/>
      <c r="I12" s="17"/>
      <c r="J12" s="15" t="s">
        <v>2640</v>
      </c>
      <c r="K12" s="17" t="s">
        <v>2641</v>
      </c>
      <c r="L12" s="17" t="s">
        <v>672</v>
      </c>
      <c r="M12" s="17" t="s">
        <v>514</v>
      </c>
      <c r="N12" s="17">
        <v>20051226</v>
      </c>
      <c r="O12" s="17" t="str">
        <f>""</f>
        <v/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千葉高高</v>
      </c>
    </row>
    <row r="13" spans="1:21" x14ac:dyDescent="0.2">
      <c r="A13" s="12">
        <v>1512</v>
      </c>
      <c r="B13" s="17" t="s">
        <v>1270</v>
      </c>
      <c r="C13" s="17" t="s">
        <v>1271</v>
      </c>
      <c r="D13" s="14"/>
      <c r="E13" s="15" t="s">
        <v>608</v>
      </c>
      <c r="F13" s="16">
        <v>3</v>
      </c>
      <c r="G13" s="14"/>
      <c r="H13" s="17"/>
      <c r="I13" s="17"/>
      <c r="J13" s="15" t="s">
        <v>2642</v>
      </c>
      <c r="K13" s="17" t="s">
        <v>2643</v>
      </c>
      <c r="L13" s="17" t="s">
        <v>673</v>
      </c>
      <c r="M13" s="17" t="s">
        <v>674</v>
      </c>
      <c r="N13" s="17">
        <v>20060331</v>
      </c>
      <c r="O13" s="17" t="str">
        <f>""</f>
        <v/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千葉高高</v>
      </c>
    </row>
    <row r="14" spans="1:21" x14ac:dyDescent="0.2">
      <c r="A14" s="12">
        <v>1513</v>
      </c>
      <c r="B14" s="17" t="s">
        <v>1272</v>
      </c>
      <c r="C14" s="17" t="s">
        <v>1273</v>
      </c>
      <c r="D14" s="14"/>
      <c r="E14" s="15" t="s">
        <v>608</v>
      </c>
      <c r="F14" s="16">
        <v>3</v>
      </c>
      <c r="G14" s="14"/>
      <c r="H14" s="17"/>
      <c r="I14" s="17"/>
      <c r="J14" s="15" t="s">
        <v>2644</v>
      </c>
      <c r="K14" s="17" t="s">
        <v>2645</v>
      </c>
      <c r="L14" s="17" t="s">
        <v>118</v>
      </c>
      <c r="M14" s="17" t="s">
        <v>363</v>
      </c>
      <c r="N14" s="17">
        <v>20050415</v>
      </c>
      <c r="O14" s="17" t="str">
        <f>""</f>
        <v/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千葉高高</v>
      </c>
    </row>
    <row r="15" spans="1:21" x14ac:dyDescent="0.2">
      <c r="A15" s="12">
        <v>1514</v>
      </c>
      <c r="B15" s="17" t="s">
        <v>1274</v>
      </c>
      <c r="C15" s="17" t="s">
        <v>1275</v>
      </c>
      <c r="D15" s="14"/>
      <c r="E15" s="15" t="s">
        <v>608</v>
      </c>
      <c r="F15" s="16">
        <v>2</v>
      </c>
      <c r="G15" s="14"/>
      <c r="H15" s="17"/>
      <c r="I15" s="17"/>
      <c r="J15" s="15" t="s">
        <v>2646</v>
      </c>
      <c r="K15" s="17" t="s">
        <v>2647</v>
      </c>
      <c r="L15" s="17" t="s">
        <v>98</v>
      </c>
      <c r="M15" s="17" t="s">
        <v>675</v>
      </c>
      <c r="N15" s="17">
        <v>20060524</v>
      </c>
      <c r="O15" s="17" t="str">
        <f>""</f>
        <v/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千葉高高</v>
      </c>
    </row>
    <row r="16" spans="1:21" x14ac:dyDescent="0.2">
      <c r="A16" s="12">
        <v>1515</v>
      </c>
      <c r="B16" s="17" t="s">
        <v>1276</v>
      </c>
      <c r="C16" s="17" t="s">
        <v>1277</v>
      </c>
      <c r="D16" s="14"/>
      <c r="E16" s="15" t="s">
        <v>608</v>
      </c>
      <c r="F16" s="16">
        <v>2</v>
      </c>
      <c r="G16" s="14"/>
      <c r="H16" s="17"/>
      <c r="I16" s="17"/>
      <c r="J16" s="15" t="s">
        <v>2648</v>
      </c>
      <c r="K16" s="17" t="s">
        <v>2626</v>
      </c>
      <c r="L16" s="17" t="s">
        <v>676</v>
      </c>
      <c r="M16" s="17" t="s">
        <v>458</v>
      </c>
      <c r="N16" s="17">
        <v>20060624</v>
      </c>
      <c r="O16" s="17" t="str">
        <f>""</f>
        <v/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千葉高高</v>
      </c>
    </row>
    <row r="17" spans="1:21" x14ac:dyDescent="0.2">
      <c r="A17" s="12">
        <v>1516</v>
      </c>
      <c r="B17" s="17" t="s">
        <v>1278</v>
      </c>
      <c r="C17" s="17" t="s">
        <v>1279</v>
      </c>
      <c r="D17" s="14"/>
      <c r="E17" s="15" t="s">
        <v>608</v>
      </c>
      <c r="F17" s="16">
        <v>2</v>
      </c>
      <c r="G17" s="14"/>
      <c r="H17" s="17"/>
      <c r="I17" s="17"/>
      <c r="J17" s="15" t="s">
        <v>2649</v>
      </c>
      <c r="K17" s="17" t="s">
        <v>2650</v>
      </c>
      <c r="L17" s="17" t="s">
        <v>49</v>
      </c>
      <c r="M17" s="17" t="s">
        <v>677</v>
      </c>
      <c r="N17" s="17">
        <v>20060602</v>
      </c>
      <c r="O17" s="17" t="str">
        <f>""</f>
        <v/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千葉高高</v>
      </c>
    </row>
    <row r="18" spans="1:21" x14ac:dyDescent="0.2">
      <c r="A18" s="12">
        <v>1517</v>
      </c>
      <c r="B18" s="17" t="s">
        <v>1280</v>
      </c>
      <c r="C18" s="17" t="s">
        <v>1281</v>
      </c>
      <c r="D18" s="14"/>
      <c r="E18" s="15" t="s">
        <v>608</v>
      </c>
      <c r="F18" s="16">
        <v>2</v>
      </c>
      <c r="G18" s="14"/>
      <c r="H18" s="17"/>
      <c r="I18" s="17"/>
      <c r="J18" s="15" t="s">
        <v>2651</v>
      </c>
      <c r="K18" s="17" t="s">
        <v>2652</v>
      </c>
      <c r="L18" s="17" t="s">
        <v>443</v>
      </c>
      <c r="M18" s="17" t="s">
        <v>155</v>
      </c>
      <c r="N18" s="17">
        <v>20060922</v>
      </c>
      <c r="O18" s="17" t="str">
        <f>""</f>
        <v/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千葉高高</v>
      </c>
    </row>
    <row r="19" spans="1:21" x14ac:dyDescent="0.2">
      <c r="A19" s="12">
        <v>1518</v>
      </c>
      <c r="B19" s="17" t="s">
        <v>1282</v>
      </c>
      <c r="C19" s="17" t="s">
        <v>1283</v>
      </c>
      <c r="D19" s="14"/>
      <c r="E19" s="15" t="s">
        <v>608</v>
      </c>
      <c r="F19" s="16">
        <v>2</v>
      </c>
      <c r="G19" s="14"/>
      <c r="H19" s="17"/>
      <c r="I19" s="17"/>
      <c r="J19" s="15" t="s">
        <v>2653</v>
      </c>
      <c r="K19" s="17" t="s">
        <v>2654</v>
      </c>
      <c r="L19" s="17" t="s">
        <v>221</v>
      </c>
      <c r="M19" s="17" t="s">
        <v>99</v>
      </c>
      <c r="N19" s="17">
        <v>20070202</v>
      </c>
      <c r="O19" s="17" t="str">
        <f>""</f>
        <v/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千葉高高</v>
      </c>
    </row>
    <row r="20" spans="1:21" x14ac:dyDescent="0.2">
      <c r="A20" s="12">
        <v>1519</v>
      </c>
      <c r="B20" s="17" t="s">
        <v>1249</v>
      </c>
      <c r="C20" s="17" t="s">
        <v>1284</v>
      </c>
      <c r="D20" s="14"/>
      <c r="E20" s="15" t="s">
        <v>608</v>
      </c>
      <c r="F20" s="16">
        <v>2</v>
      </c>
      <c r="G20" s="14"/>
      <c r="H20" s="17"/>
      <c r="I20" s="17"/>
      <c r="J20" s="15" t="s">
        <v>2621</v>
      </c>
      <c r="K20" s="17" t="s">
        <v>2655</v>
      </c>
      <c r="L20" s="17" t="s">
        <v>122</v>
      </c>
      <c r="M20" s="17" t="s">
        <v>678</v>
      </c>
      <c r="N20" s="17">
        <v>20060908</v>
      </c>
      <c r="O20" s="17" t="str">
        <f>""</f>
        <v/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千葉高高</v>
      </c>
    </row>
    <row r="21" spans="1:21" x14ac:dyDescent="0.2">
      <c r="A21" s="12">
        <v>1520</v>
      </c>
      <c r="B21" s="17" t="s">
        <v>1249</v>
      </c>
      <c r="C21" s="17" t="s">
        <v>1285</v>
      </c>
      <c r="D21" s="14"/>
      <c r="E21" s="15" t="s">
        <v>608</v>
      </c>
      <c r="F21" s="16">
        <v>2</v>
      </c>
      <c r="G21" s="14"/>
      <c r="H21" s="17"/>
      <c r="I21" s="17"/>
      <c r="J21" s="15" t="s">
        <v>2621</v>
      </c>
      <c r="K21" s="17" t="s">
        <v>2656</v>
      </c>
      <c r="L21" s="17" t="s">
        <v>122</v>
      </c>
      <c r="M21" s="17" t="s">
        <v>113</v>
      </c>
      <c r="N21" s="17">
        <v>20070111</v>
      </c>
      <c r="O21" s="17" t="str">
        <f>""</f>
        <v/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千葉高高</v>
      </c>
    </row>
    <row r="22" spans="1:21" x14ac:dyDescent="0.2">
      <c r="A22" s="12">
        <v>1521</v>
      </c>
      <c r="B22" s="17" t="s">
        <v>1286</v>
      </c>
      <c r="C22" s="17" t="s">
        <v>1287</v>
      </c>
      <c r="D22" s="14"/>
      <c r="E22" s="15" t="s">
        <v>608</v>
      </c>
      <c r="F22" s="16">
        <v>2</v>
      </c>
      <c r="G22" s="14"/>
      <c r="H22" s="17"/>
      <c r="I22" s="17"/>
      <c r="J22" s="15" t="s">
        <v>2657</v>
      </c>
      <c r="K22" s="17" t="s">
        <v>2658</v>
      </c>
      <c r="L22" s="17" t="s">
        <v>679</v>
      </c>
      <c r="M22" s="17" t="s">
        <v>156</v>
      </c>
      <c r="N22" s="17">
        <v>20060724</v>
      </c>
      <c r="O22" s="17" t="str">
        <f>""</f>
        <v/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千葉高高</v>
      </c>
    </row>
    <row r="23" spans="1:21" x14ac:dyDescent="0.2">
      <c r="A23" s="12">
        <v>1522</v>
      </c>
      <c r="B23" s="17" t="s">
        <v>1288</v>
      </c>
      <c r="C23" s="17" t="s">
        <v>1289</v>
      </c>
      <c r="D23" s="14"/>
      <c r="E23" s="15" t="s">
        <v>608</v>
      </c>
      <c r="F23" s="16">
        <v>2</v>
      </c>
      <c r="G23" s="14"/>
      <c r="H23" s="17"/>
      <c r="I23" s="17"/>
      <c r="J23" s="15" t="s">
        <v>2659</v>
      </c>
      <c r="K23" s="17" t="s">
        <v>2660</v>
      </c>
      <c r="L23" s="17" t="s">
        <v>680</v>
      </c>
      <c r="M23" s="17" t="s">
        <v>681</v>
      </c>
      <c r="N23" s="17">
        <v>20060722</v>
      </c>
      <c r="O23" s="17" t="str">
        <f>""</f>
        <v/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千葉高高</v>
      </c>
    </row>
    <row r="24" spans="1:21" x14ac:dyDescent="0.2">
      <c r="A24" s="12">
        <v>1523</v>
      </c>
      <c r="B24" s="17" t="s">
        <v>1290</v>
      </c>
      <c r="C24" s="17" t="s">
        <v>1291</v>
      </c>
      <c r="D24" s="14"/>
      <c r="E24" s="15" t="s">
        <v>608</v>
      </c>
      <c r="F24" s="16">
        <v>2</v>
      </c>
      <c r="G24" s="14"/>
      <c r="H24" s="17"/>
      <c r="I24" s="17"/>
      <c r="J24" s="15" t="s">
        <v>2661</v>
      </c>
      <c r="K24" s="17" t="s">
        <v>2622</v>
      </c>
      <c r="L24" s="17" t="s">
        <v>451</v>
      </c>
      <c r="M24" s="17" t="s">
        <v>366</v>
      </c>
      <c r="N24" s="17">
        <v>20060724</v>
      </c>
      <c r="O24" s="17" t="str">
        <f>""</f>
        <v/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千葉高高</v>
      </c>
    </row>
    <row r="25" spans="1:21" x14ac:dyDescent="0.2">
      <c r="A25" s="12">
        <v>1524</v>
      </c>
      <c r="B25" s="17" t="s">
        <v>1259</v>
      </c>
      <c r="C25" s="17" t="s">
        <v>1292</v>
      </c>
      <c r="D25" s="14"/>
      <c r="E25" s="15" t="s">
        <v>608</v>
      </c>
      <c r="F25" s="16">
        <v>2</v>
      </c>
      <c r="G25" s="14"/>
      <c r="H25" s="17"/>
      <c r="I25" s="17"/>
      <c r="J25" s="15" t="s">
        <v>2631</v>
      </c>
      <c r="K25" s="17" t="s">
        <v>2662</v>
      </c>
      <c r="L25" s="17" t="s">
        <v>327</v>
      </c>
      <c r="M25" s="17" t="s">
        <v>682</v>
      </c>
      <c r="N25" s="17">
        <v>20061226</v>
      </c>
      <c r="O25" s="17" t="str">
        <f>""</f>
        <v/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千葉高高</v>
      </c>
    </row>
    <row r="26" spans="1:21" x14ac:dyDescent="0.2">
      <c r="A26" s="12">
        <v>2387</v>
      </c>
      <c r="B26" s="17" t="s">
        <v>1293</v>
      </c>
      <c r="C26" s="17" t="s">
        <v>1294</v>
      </c>
      <c r="D26" s="14"/>
      <c r="E26" s="15" t="s">
        <v>608</v>
      </c>
      <c r="F26" s="16">
        <v>1</v>
      </c>
      <c r="G26" s="14"/>
      <c r="H26" s="17"/>
      <c r="I26" s="17"/>
      <c r="J26" s="15" t="s">
        <v>2663</v>
      </c>
      <c r="K26" s="17" t="s">
        <v>2664</v>
      </c>
      <c r="L26" s="17" t="s">
        <v>392</v>
      </c>
      <c r="M26" s="17" t="s">
        <v>683</v>
      </c>
      <c r="N26" s="17">
        <v>20070506</v>
      </c>
      <c r="O26" s="17" t="str">
        <f>""</f>
        <v/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千葉高高</v>
      </c>
    </row>
    <row r="27" spans="1:21" x14ac:dyDescent="0.2">
      <c r="A27" s="12">
        <v>2388</v>
      </c>
      <c r="B27" s="17" t="s">
        <v>1295</v>
      </c>
      <c r="C27" s="17" t="s">
        <v>1296</v>
      </c>
      <c r="D27" s="14"/>
      <c r="E27" s="15" t="s">
        <v>608</v>
      </c>
      <c r="F27" s="16">
        <v>1</v>
      </c>
      <c r="G27" s="14"/>
      <c r="H27" s="17"/>
      <c r="I27" s="17"/>
      <c r="J27" s="15" t="s">
        <v>2665</v>
      </c>
      <c r="K27" s="17" t="s">
        <v>2652</v>
      </c>
      <c r="L27" s="17" t="s">
        <v>268</v>
      </c>
      <c r="M27" s="17" t="s">
        <v>155</v>
      </c>
      <c r="N27" s="17">
        <v>20070410</v>
      </c>
      <c r="O27" s="17" t="str">
        <f>""</f>
        <v/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千葉高高</v>
      </c>
    </row>
    <row r="28" spans="1:21" x14ac:dyDescent="0.2">
      <c r="A28" s="12">
        <v>2389</v>
      </c>
      <c r="B28" s="17" t="s">
        <v>1297</v>
      </c>
      <c r="C28" s="17" t="s">
        <v>1298</v>
      </c>
      <c r="D28" s="14"/>
      <c r="E28" s="15" t="s">
        <v>608</v>
      </c>
      <c r="F28" s="16">
        <v>1</v>
      </c>
      <c r="G28" s="14"/>
      <c r="H28" s="17"/>
      <c r="I28" s="17"/>
      <c r="J28" s="15" t="s">
        <v>2666</v>
      </c>
      <c r="K28" s="17" t="s">
        <v>2667</v>
      </c>
      <c r="L28" s="17" t="s">
        <v>232</v>
      </c>
      <c r="M28" s="17" t="s">
        <v>207</v>
      </c>
      <c r="N28" s="17">
        <v>20080207</v>
      </c>
      <c r="O28" s="17" t="str">
        <f>""</f>
        <v/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千葉高高</v>
      </c>
    </row>
    <row r="29" spans="1:21" x14ac:dyDescent="0.2">
      <c r="A29" s="12">
        <v>2390</v>
      </c>
      <c r="B29" s="17" t="s">
        <v>1299</v>
      </c>
      <c r="C29" s="17" t="s">
        <v>1300</v>
      </c>
      <c r="D29" s="14"/>
      <c r="E29" s="15" t="s">
        <v>608</v>
      </c>
      <c r="F29" s="16">
        <v>1</v>
      </c>
      <c r="G29" s="14"/>
      <c r="H29" s="17"/>
      <c r="I29" s="17"/>
      <c r="J29" s="15" t="s">
        <v>2668</v>
      </c>
      <c r="K29" s="17" t="s">
        <v>2624</v>
      </c>
      <c r="L29" s="17" t="s">
        <v>105</v>
      </c>
      <c r="M29" s="17" t="s">
        <v>47</v>
      </c>
      <c r="N29" s="17">
        <v>20070430</v>
      </c>
      <c r="O29" s="17" t="str">
        <f>""</f>
        <v/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千葉高高</v>
      </c>
    </row>
    <row r="30" spans="1:21" x14ac:dyDescent="0.2">
      <c r="A30" s="12">
        <v>2433</v>
      </c>
      <c r="B30" s="17" t="s">
        <v>1301</v>
      </c>
      <c r="C30" s="17" t="s">
        <v>1302</v>
      </c>
      <c r="D30" s="14"/>
      <c r="E30" s="15" t="s">
        <v>608</v>
      </c>
      <c r="F30" s="16">
        <v>1</v>
      </c>
      <c r="G30" s="14"/>
      <c r="H30" s="17"/>
      <c r="I30" s="17"/>
      <c r="J30" s="15" t="s">
        <v>2669</v>
      </c>
      <c r="K30" s="17" t="s">
        <v>2670</v>
      </c>
      <c r="L30" s="17" t="s">
        <v>421</v>
      </c>
      <c r="M30" s="17" t="s">
        <v>442</v>
      </c>
      <c r="N30" s="17">
        <v>20070419</v>
      </c>
      <c r="O30" s="17" t="str">
        <f>""</f>
        <v/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千葉高高</v>
      </c>
    </row>
    <row r="31" spans="1:21" x14ac:dyDescent="0.2">
      <c r="A31" s="12">
        <v>2434</v>
      </c>
      <c r="B31" s="17" t="s">
        <v>1303</v>
      </c>
      <c r="C31" s="17" t="s">
        <v>1304</v>
      </c>
      <c r="D31" s="14"/>
      <c r="E31" s="15" t="s">
        <v>608</v>
      </c>
      <c r="F31" s="16">
        <v>1</v>
      </c>
      <c r="G31" s="14"/>
      <c r="H31" s="17"/>
      <c r="I31" s="17"/>
      <c r="J31" s="15" t="s">
        <v>2671</v>
      </c>
      <c r="K31" s="17" t="s">
        <v>2672</v>
      </c>
      <c r="L31" s="17" t="s">
        <v>684</v>
      </c>
      <c r="M31" s="17" t="s">
        <v>141</v>
      </c>
      <c r="N31" s="17">
        <v>20071211</v>
      </c>
      <c r="O31" s="17" t="str">
        <f>""</f>
        <v/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千葉高高</v>
      </c>
    </row>
    <row r="32" spans="1:21" x14ac:dyDescent="0.2">
      <c r="A32" s="12">
        <v>2435</v>
      </c>
      <c r="B32" s="17" t="s">
        <v>1305</v>
      </c>
      <c r="C32" s="17" t="s">
        <v>1306</v>
      </c>
      <c r="D32" s="14"/>
      <c r="E32" s="15" t="s">
        <v>608</v>
      </c>
      <c r="F32" s="16">
        <v>1</v>
      </c>
      <c r="G32" s="14"/>
      <c r="H32" s="17"/>
      <c r="I32" s="17"/>
      <c r="J32" s="15" t="s">
        <v>2673</v>
      </c>
      <c r="K32" s="17" t="s">
        <v>2658</v>
      </c>
      <c r="L32" s="17" t="s">
        <v>416</v>
      </c>
      <c r="M32" s="17" t="s">
        <v>156</v>
      </c>
      <c r="N32" s="17">
        <v>20070503</v>
      </c>
      <c r="O32" s="17" t="str">
        <f>""</f>
        <v/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千葉高高</v>
      </c>
    </row>
    <row r="33" spans="1:21" x14ac:dyDescent="0.2">
      <c r="A33" s="12">
        <v>2436</v>
      </c>
      <c r="B33" s="17" t="s">
        <v>1307</v>
      </c>
      <c r="C33" s="17" t="s">
        <v>1308</v>
      </c>
      <c r="D33" s="14"/>
      <c r="E33" s="15" t="s">
        <v>608</v>
      </c>
      <c r="F33" s="16">
        <v>1</v>
      </c>
      <c r="G33" s="14"/>
      <c r="H33" s="17"/>
      <c r="I33" s="17"/>
      <c r="J33" s="15" t="s">
        <v>2674</v>
      </c>
      <c r="K33" s="17" t="s">
        <v>2670</v>
      </c>
      <c r="L33" s="17" t="s">
        <v>187</v>
      </c>
      <c r="M33" s="17" t="s">
        <v>442</v>
      </c>
      <c r="N33" s="17">
        <v>20070421</v>
      </c>
      <c r="O33" s="17" t="str">
        <f>""</f>
        <v/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千葉高高</v>
      </c>
    </row>
    <row r="34" spans="1:21" x14ac:dyDescent="0.2">
      <c r="A34" s="12">
        <v>1525</v>
      </c>
      <c r="B34" s="17" t="s">
        <v>1309</v>
      </c>
      <c r="C34" s="17" t="s">
        <v>1310</v>
      </c>
      <c r="D34" s="14"/>
      <c r="E34" s="15" t="s">
        <v>609</v>
      </c>
      <c r="F34" s="16">
        <v>3</v>
      </c>
      <c r="G34" s="14"/>
      <c r="H34" s="17"/>
      <c r="I34" s="17"/>
      <c r="J34" s="15" t="s">
        <v>2675</v>
      </c>
      <c r="K34" s="17" t="s">
        <v>2676</v>
      </c>
      <c r="L34" s="17" t="s">
        <v>121</v>
      </c>
      <c r="M34" s="17" t="s">
        <v>427</v>
      </c>
      <c r="N34" s="17">
        <v>20060131</v>
      </c>
      <c r="O34" s="17" t="str">
        <f>""</f>
        <v/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千葉商高高</v>
      </c>
    </row>
    <row r="35" spans="1:21" x14ac:dyDescent="0.2">
      <c r="A35" s="12">
        <v>1526</v>
      </c>
      <c r="B35" s="17" t="s">
        <v>1309</v>
      </c>
      <c r="C35" s="17" t="s">
        <v>1311</v>
      </c>
      <c r="D35" s="14"/>
      <c r="E35" s="15" t="s">
        <v>609</v>
      </c>
      <c r="F35" s="16">
        <v>3</v>
      </c>
      <c r="G35" s="14"/>
      <c r="H35" s="17"/>
      <c r="I35" s="17"/>
      <c r="J35" s="15" t="s">
        <v>2675</v>
      </c>
      <c r="K35" s="17" t="s">
        <v>2677</v>
      </c>
      <c r="L35" s="17" t="s">
        <v>121</v>
      </c>
      <c r="M35" s="17" t="s">
        <v>116</v>
      </c>
      <c r="N35" s="17">
        <v>20060115</v>
      </c>
      <c r="O35" s="17" t="str">
        <f>""</f>
        <v/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千葉商高高</v>
      </c>
    </row>
    <row r="36" spans="1:21" x14ac:dyDescent="0.2">
      <c r="A36" s="12">
        <v>1527</v>
      </c>
      <c r="B36" s="17" t="s">
        <v>1312</v>
      </c>
      <c r="C36" s="17" t="s">
        <v>1313</v>
      </c>
      <c r="D36" s="14"/>
      <c r="E36" s="15" t="s">
        <v>609</v>
      </c>
      <c r="F36" s="16">
        <v>3</v>
      </c>
      <c r="G36" s="14"/>
      <c r="H36" s="17"/>
      <c r="I36" s="17"/>
      <c r="J36" s="15" t="s">
        <v>2678</v>
      </c>
      <c r="K36" s="17" t="s">
        <v>2679</v>
      </c>
      <c r="L36" s="17" t="s">
        <v>69</v>
      </c>
      <c r="M36" s="17" t="s">
        <v>45</v>
      </c>
      <c r="N36" s="17">
        <v>20050513</v>
      </c>
      <c r="O36" s="17" t="str">
        <f>""</f>
        <v/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千葉商高高</v>
      </c>
    </row>
    <row r="37" spans="1:21" x14ac:dyDescent="0.2">
      <c r="A37" s="12">
        <v>1528</v>
      </c>
      <c r="B37" s="17" t="s">
        <v>1314</v>
      </c>
      <c r="C37" s="17" t="s">
        <v>1271</v>
      </c>
      <c r="D37" s="14"/>
      <c r="E37" s="15" t="s">
        <v>609</v>
      </c>
      <c r="F37" s="16">
        <v>3</v>
      </c>
      <c r="G37" s="14"/>
      <c r="H37" s="17"/>
      <c r="I37" s="17"/>
      <c r="J37" s="15" t="s">
        <v>2680</v>
      </c>
      <c r="K37" s="17" t="s">
        <v>2643</v>
      </c>
      <c r="L37" s="17" t="s">
        <v>524</v>
      </c>
      <c r="M37" s="17" t="s">
        <v>674</v>
      </c>
      <c r="N37" s="17">
        <v>20051122</v>
      </c>
      <c r="O37" s="17" t="str">
        <f>""</f>
        <v/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千葉商高高</v>
      </c>
    </row>
    <row r="38" spans="1:21" x14ac:dyDescent="0.2">
      <c r="A38" s="12">
        <v>1529</v>
      </c>
      <c r="B38" s="17" t="s">
        <v>1315</v>
      </c>
      <c r="C38" s="17" t="s">
        <v>1316</v>
      </c>
      <c r="D38" s="14"/>
      <c r="E38" s="15" t="s">
        <v>609</v>
      </c>
      <c r="F38" s="16">
        <v>3</v>
      </c>
      <c r="G38" s="14"/>
      <c r="H38" s="17"/>
      <c r="I38" s="17"/>
      <c r="J38" s="15" t="s">
        <v>2681</v>
      </c>
      <c r="K38" s="17" t="s">
        <v>2682</v>
      </c>
      <c r="L38" s="17" t="s">
        <v>463</v>
      </c>
      <c r="M38" s="17" t="s">
        <v>359</v>
      </c>
      <c r="N38" s="17">
        <v>20060319</v>
      </c>
      <c r="O38" s="17" t="str">
        <f>""</f>
        <v/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千葉商高高</v>
      </c>
    </row>
    <row r="39" spans="1:21" x14ac:dyDescent="0.2">
      <c r="A39" s="12">
        <v>1530</v>
      </c>
      <c r="B39" s="17" t="s">
        <v>1317</v>
      </c>
      <c r="C39" s="17" t="s">
        <v>1318</v>
      </c>
      <c r="D39" s="14"/>
      <c r="E39" s="15" t="s">
        <v>609</v>
      </c>
      <c r="F39" s="16">
        <v>3</v>
      </c>
      <c r="G39" s="14"/>
      <c r="H39" s="17"/>
      <c r="I39" s="17"/>
      <c r="J39" s="15" t="s">
        <v>2683</v>
      </c>
      <c r="K39" s="17" t="s">
        <v>2684</v>
      </c>
      <c r="L39" s="17" t="s">
        <v>685</v>
      </c>
      <c r="M39" s="17" t="s">
        <v>686</v>
      </c>
      <c r="N39" s="17">
        <v>20051114</v>
      </c>
      <c r="O39" s="17" t="str">
        <f>""</f>
        <v/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千葉商高高</v>
      </c>
    </row>
    <row r="40" spans="1:21" x14ac:dyDescent="0.2">
      <c r="A40" s="12">
        <v>1531</v>
      </c>
      <c r="B40" s="17" t="s">
        <v>1319</v>
      </c>
      <c r="C40" s="17" t="s">
        <v>1320</v>
      </c>
      <c r="D40" s="14"/>
      <c r="E40" s="15" t="s">
        <v>609</v>
      </c>
      <c r="F40" s="16">
        <v>3</v>
      </c>
      <c r="G40" s="14"/>
      <c r="H40" s="17"/>
      <c r="I40" s="17"/>
      <c r="J40" s="15" t="s">
        <v>2685</v>
      </c>
      <c r="K40" s="17" t="s">
        <v>2686</v>
      </c>
      <c r="L40" s="17" t="s">
        <v>153</v>
      </c>
      <c r="M40" s="17" t="s">
        <v>50</v>
      </c>
      <c r="N40" s="17">
        <v>20051005</v>
      </c>
      <c r="O40" s="17" t="str">
        <f>""</f>
        <v/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千葉商高高</v>
      </c>
    </row>
    <row r="41" spans="1:21" x14ac:dyDescent="0.2">
      <c r="A41" s="12">
        <v>1532</v>
      </c>
      <c r="B41" s="17" t="s">
        <v>1321</v>
      </c>
      <c r="C41" s="17" t="s">
        <v>1322</v>
      </c>
      <c r="D41" s="14"/>
      <c r="E41" s="15" t="s">
        <v>609</v>
      </c>
      <c r="F41" s="16">
        <v>2</v>
      </c>
      <c r="G41" s="14"/>
      <c r="H41" s="17"/>
      <c r="I41" s="17"/>
      <c r="J41" s="15" t="s">
        <v>2687</v>
      </c>
      <c r="K41" s="17" t="s">
        <v>2633</v>
      </c>
      <c r="L41" s="17" t="s">
        <v>213</v>
      </c>
      <c r="M41" s="17" t="s">
        <v>666</v>
      </c>
      <c r="N41" s="17">
        <v>20060722</v>
      </c>
      <c r="O41" s="17" t="str">
        <f>""</f>
        <v/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千葉商高高</v>
      </c>
    </row>
    <row r="42" spans="1:21" x14ac:dyDescent="0.2">
      <c r="A42" s="12">
        <v>1533</v>
      </c>
      <c r="B42" s="17" t="s">
        <v>1323</v>
      </c>
      <c r="C42" s="17" t="s">
        <v>1324</v>
      </c>
      <c r="D42" s="14"/>
      <c r="E42" s="15" t="s">
        <v>609</v>
      </c>
      <c r="F42" s="16">
        <v>2</v>
      </c>
      <c r="G42" s="14"/>
      <c r="H42" s="17"/>
      <c r="I42" s="17"/>
      <c r="J42" s="15" t="s">
        <v>2688</v>
      </c>
      <c r="K42" s="17" t="s">
        <v>2689</v>
      </c>
      <c r="L42" s="17" t="s">
        <v>173</v>
      </c>
      <c r="M42" s="17" t="s">
        <v>503</v>
      </c>
      <c r="N42" s="17">
        <v>20061211</v>
      </c>
      <c r="O42" s="17" t="str">
        <f>""</f>
        <v/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千葉商高高</v>
      </c>
    </row>
    <row r="43" spans="1:21" x14ac:dyDescent="0.2">
      <c r="A43" s="12">
        <v>1534</v>
      </c>
      <c r="B43" s="17" t="s">
        <v>1325</v>
      </c>
      <c r="C43" s="17" t="s">
        <v>1326</v>
      </c>
      <c r="D43" s="14"/>
      <c r="E43" s="15" t="s">
        <v>609</v>
      </c>
      <c r="F43" s="16">
        <v>2</v>
      </c>
      <c r="G43" s="14"/>
      <c r="H43" s="17"/>
      <c r="I43" s="17"/>
      <c r="J43" s="15" t="s">
        <v>2690</v>
      </c>
      <c r="K43" s="17" t="s">
        <v>2691</v>
      </c>
      <c r="L43" s="17" t="s">
        <v>687</v>
      </c>
      <c r="M43" s="17" t="s">
        <v>688</v>
      </c>
      <c r="N43" s="17">
        <v>20060916</v>
      </c>
      <c r="O43" s="17" t="str">
        <f>""</f>
        <v/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千葉商高高</v>
      </c>
    </row>
    <row r="44" spans="1:21" x14ac:dyDescent="0.2">
      <c r="A44" s="12">
        <v>1535</v>
      </c>
      <c r="B44" s="17" t="s">
        <v>1327</v>
      </c>
      <c r="C44" s="17" t="s">
        <v>1328</v>
      </c>
      <c r="D44" s="14"/>
      <c r="E44" s="15" t="s">
        <v>609</v>
      </c>
      <c r="F44" s="16">
        <v>2</v>
      </c>
      <c r="G44" s="14"/>
      <c r="H44" s="17"/>
      <c r="I44" s="17"/>
      <c r="J44" s="15" t="s">
        <v>2692</v>
      </c>
      <c r="K44" s="17" t="s">
        <v>2693</v>
      </c>
      <c r="L44" s="17" t="s">
        <v>689</v>
      </c>
      <c r="M44" s="17" t="s">
        <v>228</v>
      </c>
      <c r="N44" s="17">
        <v>20060819</v>
      </c>
      <c r="O44" s="17" t="str">
        <f>""</f>
        <v/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千葉商高高</v>
      </c>
    </row>
    <row r="45" spans="1:21" x14ac:dyDescent="0.2">
      <c r="A45" s="12">
        <v>1536</v>
      </c>
      <c r="B45" s="17" t="s">
        <v>1329</v>
      </c>
      <c r="C45" s="17" t="s">
        <v>1330</v>
      </c>
      <c r="D45" s="14"/>
      <c r="E45" s="15" t="s">
        <v>609</v>
      </c>
      <c r="F45" s="16">
        <v>2</v>
      </c>
      <c r="G45" s="14"/>
      <c r="H45" s="17"/>
      <c r="I45" s="17"/>
      <c r="J45" s="15" t="s">
        <v>2694</v>
      </c>
      <c r="K45" s="17" t="s">
        <v>2695</v>
      </c>
      <c r="L45" s="17" t="s">
        <v>264</v>
      </c>
      <c r="M45" s="17" t="s">
        <v>198</v>
      </c>
      <c r="N45" s="17">
        <v>20060928</v>
      </c>
      <c r="O45" s="17" t="str">
        <f>""</f>
        <v/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千葉商高高</v>
      </c>
    </row>
    <row r="46" spans="1:21" x14ac:dyDescent="0.2">
      <c r="A46" s="12">
        <v>1537</v>
      </c>
      <c r="B46" s="17" t="s">
        <v>1331</v>
      </c>
      <c r="C46" s="17" t="s">
        <v>1332</v>
      </c>
      <c r="D46" s="14"/>
      <c r="E46" s="15" t="s">
        <v>609</v>
      </c>
      <c r="F46" s="16">
        <v>2</v>
      </c>
      <c r="G46" s="14"/>
      <c r="H46" s="17"/>
      <c r="I46" s="17"/>
      <c r="J46" s="15" t="s">
        <v>2696</v>
      </c>
      <c r="K46" s="17" t="s">
        <v>2697</v>
      </c>
      <c r="L46" s="17" t="s">
        <v>690</v>
      </c>
      <c r="M46" s="17" t="s">
        <v>85</v>
      </c>
      <c r="N46" s="17">
        <v>20061009</v>
      </c>
      <c r="O46" s="17" t="str">
        <f>""</f>
        <v/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千葉商高高</v>
      </c>
    </row>
    <row r="47" spans="1:21" x14ac:dyDescent="0.2">
      <c r="A47" s="12">
        <v>2437</v>
      </c>
      <c r="B47" s="17" t="s">
        <v>1333</v>
      </c>
      <c r="C47" s="17" t="s">
        <v>1334</v>
      </c>
      <c r="D47" s="14"/>
      <c r="E47" s="15" t="s">
        <v>609</v>
      </c>
      <c r="F47" s="16">
        <v>1</v>
      </c>
      <c r="G47" s="14"/>
      <c r="H47" s="17"/>
      <c r="I47" s="17"/>
      <c r="J47" s="15" t="s">
        <v>2698</v>
      </c>
      <c r="K47" s="17" t="s">
        <v>2699</v>
      </c>
      <c r="L47" s="17" t="s">
        <v>563</v>
      </c>
      <c r="M47" s="17" t="s">
        <v>691</v>
      </c>
      <c r="N47" s="17">
        <v>20071129</v>
      </c>
      <c r="O47" s="17" t="str">
        <f>""</f>
        <v/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千葉商高高</v>
      </c>
    </row>
    <row r="48" spans="1:21" x14ac:dyDescent="0.2">
      <c r="A48" s="12">
        <v>2438</v>
      </c>
      <c r="B48" s="17" t="s">
        <v>1335</v>
      </c>
      <c r="C48" s="17" t="s">
        <v>1336</v>
      </c>
      <c r="D48" s="14"/>
      <c r="E48" s="15" t="s">
        <v>609</v>
      </c>
      <c r="F48" s="16">
        <v>1</v>
      </c>
      <c r="G48" s="14"/>
      <c r="H48" s="17"/>
      <c r="I48" s="17"/>
      <c r="J48" s="15" t="s">
        <v>2700</v>
      </c>
      <c r="K48" s="17" t="s">
        <v>2658</v>
      </c>
      <c r="L48" s="17" t="s">
        <v>46</v>
      </c>
      <c r="M48" s="17" t="s">
        <v>156</v>
      </c>
      <c r="N48" s="17">
        <v>20071120</v>
      </c>
      <c r="O48" s="17" t="str">
        <f>""</f>
        <v/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千葉商高高</v>
      </c>
    </row>
    <row r="49" spans="1:21" x14ac:dyDescent="0.2">
      <c r="A49" s="12">
        <v>2439</v>
      </c>
      <c r="B49" s="17" t="s">
        <v>1290</v>
      </c>
      <c r="C49" s="17" t="s">
        <v>1337</v>
      </c>
      <c r="D49" s="14"/>
      <c r="E49" s="15" t="s">
        <v>609</v>
      </c>
      <c r="F49" s="16">
        <v>1</v>
      </c>
      <c r="G49" s="14"/>
      <c r="H49" s="17"/>
      <c r="I49" s="17"/>
      <c r="J49" s="15" t="s">
        <v>2661</v>
      </c>
      <c r="K49" s="17" t="s">
        <v>2701</v>
      </c>
      <c r="L49" s="17" t="s">
        <v>451</v>
      </c>
      <c r="M49" s="17" t="s">
        <v>174</v>
      </c>
      <c r="N49" s="17">
        <v>20070505</v>
      </c>
      <c r="O49" s="17" t="str">
        <f>""</f>
        <v/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千葉商高高</v>
      </c>
    </row>
    <row r="50" spans="1:21" x14ac:dyDescent="0.2">
      <c r="A50" s="12">
        <v>2440</v>
      </c>
      <c r="B50" s="17" t="s">
        <v>1338</v>
      </c>
      <c r="C50" s="17" t="s">
        <v>1339</v>
      </c>
      <c r="D50" s="14"/>
      <c r="E50" s="15" t="s">
        <v>609</v>
      </c>
      <c r="F50" s="16">
        <v>1</v>
      </c>
      <c r="G50" s="14"/>
      <c r="H50" s="17"/>
      <c r="I50" s="17"/>
      <c r="J50" s="15" t="s">
        <v>2702</v>
      </c>
      <c r="K50" s="17" t="s">
        <v>2624</v>
      </c>
      <c r="L50" s="17" t="s">
        <v>692</v>
      </c>
      <c r="M50" s="17" t="s">
        <v>47</v>
      </c>
      <c r="N50" s="17">
        <v>20080112</v>
      </c>
      <c r="O50" s="17" t="str">
        <f>""</f>
        <v/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千葉商高高</v>
      </c>
    </row>
    <row r="51" spans="1:21" x14ac:dyDescent="0.2">
      <c r="A51" s="12">
        <v>2441</v>
      </c>
      <c r="B51" s="17" t="s">
        <v>1340</v>
      </c>
      <c r="C51" s="17" t="s">
        <v>1341</v>
      </c>
      <c r="D51" s="14"/>
      <c r="E51" s="15" t="s">
        <v>609</v>
      </c>
      <c r="F51" s="16">
        <v>1</v>
      </c>
      <c r="G51" s="14"/>
      <c r="H51" s="17"/>
      <c r="I51" s="17"/>
      <c r="J51" s="15" t="s">
        <v>2652</v>
      </c>
      <c r="K51" s="17" t="s">
        <v>2626</v>
      </c>
      <c r="L51" s="17" t="s">
        <v>693</v>
      </c>
      <c r="M51" s="17" t="s">
        <v>458</v>
      </c>
      <c r="N51" s="17">
        <v>20070511</v>
      </c>
      <c r="O51" s="17" t="str">
        <f>""</f>
        <v/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千葉商高高</v>
      </c>
    </row>
    <row r="52" spans="1:21" x14ac:dyDescent="0.2">
      <c r="A52" s="12">
        <v>2442</v>
      </c>
      <c r="B52" s="17" t="s">
        <v>1342</v>
      </c>
      <c r="C52" s="17" t="s">
        <v>1343</v>
      </c>
      <c r="D52" s="14"/>
      <c r="E52" s="15" t="s">
        <v>609</v>
      </c>
      <c r="F52" s="16">
        <v>1</v>
      </c>
      <c r="G52" s="14"/>
      <c r="H52" s="17"/>
      <c r="I52" s="17"/>
      <c r="J52" s="15" t="s">
        <v>2703</v>
      </c>
      <c r="K52" s="17" t="s">
        <v>2704</v>
      </c>
      <c r="L52" s="17" t="s">
        <v>135</v>
      </c>
      <c r="M52" s="17" t="s">
        <v>196</v>
      </c>
      <c r="N52" s="17">
        <v>20070911</v>
      </c>
      <c r="O52" s="17" t="str">
        <f>""</f>
        <v/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千葉商高高</v>
      </c>
    </row>
    <row r="53" spans="1:21" x14ac:dyDescent="0.2">
      <c r="A53" s="12">
        <v>2443</v>
      </c>
      <c r="B53" s="17" t="s">
        <v>1344</v>
      </c>
      <c r="C53" s="17" t="s">
        <v>1345</v>
      </c>
      <c r="D53" s="14"/>
      <c r="E53" s="15" t="s">
        <v>609</v>
      </c>
      <c r="F53" s="16">
        <v>1</v>
      </c>
      <c r="G53" s="14"/>
      <c r="H53" s="17"/>
      <c r="I53" s="17"/>
      <c r="J53" s="15" t="s">
        <v>2705</v>
      </c>
      <c r="K53" s="17" t="s">
        <v>2706</v>
      </c>
      <c r="L53" s="17" t="s">
        <v>530</v>
      </c>
      <c r="M53" s="17" t="s">
        <v>386</v>
      </c>
      <c r="N53" s="17">
        <v>20070925</v>
      </c>
      <c r="O53" s="17" t="str">
        <f>""</f>
        <v/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千葉商高高</v>
      </c>
    </row>
    <row r="54" spans="1:21" x14ac:dyDescent="0.2">
      <c r="A54" s="12">
        <v>2444</v>
      </c>
      <c r="B54" s="17" t="s">
        <v>1301</v>
      </c>
      <c r="C54" s="17" t="s">
        <v>1346</v>
      </c>
      <c r="D54" s="14"/>
      <c r="E54" s="15" t="s">
        <v>609</v>
      </c>
      <c r="F54" s="16">
        <v>1</v>
      </c>
      <c r="G54" s="14"/>
      <c r="H54" s="17"/>
      <c r="I54" s="17"/>
      <c r="J54" s="15" t="s">
        <v>2669</v>
      </c>
      <c r="K54" s="17" t="s">
        <v>2707</v>
      </c>
      <c r="L54" s="17" t="s">
        <v>421</v>
      </c>
      <c r="M54" s="17" t="s">
        <v>80</v>
      </c>
      <c r="N54" s="17">
        <v>20070605</v>
      </c>
      <c r="O54" s="17" t="str">
        <f>""</f>
        <v/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千葉商高高</v>
      </c>
    </row>
    <row r="55" spans="1:21" x14ac:dyDescent="0.2">
      <c r="A55" s="12">
        <v>1538</v>
      </c>
      <c r="B55" s="17" t="s">
        <v>1347</v>
      </c>
      <c r="C55" s="17" t="s">
        <v>1348</v>
      </c>
      <c r="D55" s="14"/>
      <c r="E55" s="15" t="s">
        <v>610</v>
      </c>
      <c r="F55" s="16">
        <v>3</v>
      </c>
      <c r="G55" s="14"/>
      <c r="H55" s="17"/>
      <c r="I55" s="17"/>
      <c r="J55" s="15" t="s">
        <v>2708</v>
      </c>
      <c r="K55" s="17" t="s">
        <v>2709</v>
      </c>
      <c r="L55" s="17" t="s">
        <v>694</v>
      </c>
      <c r="M55" s="17" t="s">
        <v>325</v>
      </c>
      <c r="N55" s="17">
        <v>20050604</v>
      </c>
      <c r="O55" s="17" t="str">
        <f>""</f>
        <v/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千葉工高高</v>
      </c>
    </row>
    <row r="56" spans="1:21" x14ac:dyDescent="0.2">
      <c r="A56" s="12">
        <v>1539</v>
      </c>
      <c r="B56" s="17" t="s">
        <v>1349</v>
      </c>
      <c r="C56" s="17" t="s">
        <v>1350</v>
      </c>
      <c r="D56" s="14"/>
      <c r="E56" s="15" t="s">
        <v>610</v>
      </c>
      <c r="F56" s="16">
        <v>3</v>
      </c>
      <c r="G56" s="14"/>
      <c r="H56" s="17"/>
      <c r="I56" s="17"/>
      <c r="J56" s="15" t="s">
        <v>2710</v>
      </c>
      <c r="K56" s="17" t="s">
        <v>2707</v>
      </c>
      <c r="L56" s="17" t="s">
        <v>695</v>
      </c>
      <c r="M56" s="17" t="s">
        <v>80</v>
      </c>
      <c r="N56" s="17">
        <v>20051118</v>
      </c>
      <c r="O56" s="17" t="str">
        <f>""</f>
        <v/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千葉工高高</v>
      </c>
    </row>
    <row r="57" spans="1:21" x14ac:dyDescent="0.2">
      <c r="A57" s="12">
        <v>1540</v>
      </c>
      <c r="B57" s="17" t="s">
        <v>1351</v>
      </c>
      <c r="C57" s="17" t="s">
        <v>1352</v>
      </c>
      <c r="D57" s="14"/>
      <c r="E57" s="15" t="s">
        <v>610</v>
      </c>
      <c r="F57" s="16">
        <v>3</v>
      </c>
      <c r="G57" s="14"/>
      <c r="H57" s="17"/>
      <c r="I57" s="17"/>
      <c r="J57" s="15" t="s">
        <v>2711</v>
      </c>
      <c r="K57" s="17" t="s">
        <v>2712</v>
      </c>
      <c r="L57" s="17" t="s">
        <v>148</v>
      </c>
      <c r="M57" s="17" t="s">
        <v>440</v>
      </c>
      <c r="N57" s="17">
        <v>20050721</v>
      </c>
      <c r="O57" s="17" t="str">
        <f>""</f>
        <v/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千葉工高高</v>
      </c>
    </row>
    <row r="58" spans="1:21" x14ac:dyDescent="0.2">
      <c r="A58" s="12">
        <v>1541</v>
      </c>
      <c r="B58" s="17" t="s">
        <v>1353</v>
      </c>
      <c r="C58" s="17" t="s">
        <v>1354</v>
      </c>
      <c r="D58" s="14"/>
      <c r="E58" s="15" t="s">
        <v>610</v>
      </c>
      <c r="F58" s="16">
        <v>3</v>
      </c>
      <c r="G58" s="14"/>
      <c r="H58" s="17"/>
      <c r="I58" s="17"/>
      <c r="J58" s="15" t="s">
        <v>2713</v>
      </c>
      <c r="K58" s="17" t="s">
        <v>2714</v>
      </c>
      <c r="L58" s="17" t="s">
        <v>101</v>
      </c>
      <c r="M58" s="17" t="s">
        <v>111</v>
      </c>
      <c r="N58" s="17">
        <v>20050427</v>
      </c>
      <c r="O58" s="17" t="str">
        <f>""</f>
        <v/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千葉工高高</v>
      </c>
    </row>
    <row r="59" spans="1:21" x14ac:dyDescent="0.2">
      <c r="A59" s="12">
        <v>1542</v>
      </c>
      <c r="B59" s="17" t="s">
        <v>1355</v>
      </c>
      <c r="C59" s="17" t="s">
        <v>1356</v>
      </c>
      <c r="D59" s="14"/>
      <c r="E59" s="15" t="s">
        <v>610</v>
      </c>
      <c r="F59" s="16">
        <v>3</v>
      </c>
      <c r="G59" s="14"/>
      <c r="H59" s="17"/>
      <c r="I59" s="17"/>
      <c r="J59" s="15" t="s">
        <v>2715</v>
      </c>
      <c r="K59" s="17" t="s">
        <v>2716</v>
      </c>
      <c r="L59" s="17" t="s">
        <v>696</v>
      </c>
      <c r="M59" s="17" t="s">
        <v>697</v>
      </c>
      <c r="N59" s="17">
        <v>20050824</v>
      </c>
      <c r="O59" s="17" t="str">
        <f>""</f>
        <v/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千葉工高高</v>
      </c>
    </row>
    <row r="60" spans="1:21" x14ac:dyDescent="0.2">
      <c r="A60" s="12">
        <v>1543</v>
      </c>
      <c r="B60" s="17" t="s">
        <v>1357</v>
      </c>
      <c r="C60" s="17" t="s">
        <v>1358</v>
      </c>
      <c r="D60" s="14"/>
      <c r="E60" s="15" t="s">
        <v>610</v>
      </c>
      <c r="F60" s="16">
        <v>3</v>
      </c>
      <c r="G60" s="14"/>
      <c r="H60" s="17"/>
      <c r="I60" s="17"/>
      <c r="J60" s="15" t="s">
        <v>2717</v>
      </c>
      <c r="K60" s="17" t="s">
        <v>2718</v>
      </c>
      <c r="L60" s="17" t="s">
        <v>54</v>
      </c>
      <c r="M60" s="17" t="s">
        <v>698</v>
      </c>
      <c r="N60" s="17">
        <v>20051009</v>
      </c>
      <c r="O60" s="17" t="str">
        <f>""</f>
        <v/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千葉工高高</v>
      </c>
    </row>
    <row r="61" spans="1:21" x14ac:dyDescent="0.2">
      <c r="A61" s="12">
        <v>1544</v>
      </c>
      <c r="B61" s="17" t="s">
        <v>1359</v>
      </c>
      <c r="C61" s="17" t="s">
        <v>1360</v>
      </c>
      <c r="D61" s="14"/>
      <c r="E61" s="15" t="s">
        <v>610</v>
      </c>
      <c r="F61" s="16">
        <v>3</v>
      </c>
      <c r="G61" s="14"/>
      <c r="H61" s="17"/>
      <c r="I61" s="17"/>
      <c r="J61" s="15" t="s">
        <v>2719</v>
      </c>
      <c r="K61" s="17" t="s">
        <v>2654</v>
      </c>
      <c r="L61" s="17" t="s">
        <v>699</v>
      </c>
      <c r="M61" s="17" t="s">
        <v>99</v>
      </c>
      <c r="N61" s="17">
        <v>20051024</v>
      </c>
      <c r="O61" s="17" t="str">
        <f>""</f>
        <v/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千葉工高高</v>
      </c>
    </row>
    <row r="62" spans="1:21" x14ac:dyDescent="0.2">
      <c r="A62" s="12">
        <v>1545</v>
      </c>
      <c r="B62" s="17" t="s">
        <v>1361</v>
      </c>
      <c r="C62" s="17" t="s">
        <v>1362</v>
      </c>
      <c r="D62" s="14"/>
      <c r="E62" s="15" t="s">
        <v>610</v>
      </c>
      <c r="F62" s="16">
        <v>2</v>
      </c>
      <c r="G62" s="14"/>
      <c r="H62" s="17"/>
      <c r="I62" s="17"/>
      <c r="J62" s="15" t="s">
        <v>2720</v>
      </c>
      <c r="K62" s="17" t="s">
        <v>2721</v>
      </c>
      <c r="L62" s="17" t="s">
        <v>700</v>
      </c>
      <c r="M62" s="17" t="s">
        <v>420</v>
      </c>
      <c r="N62" s="17">
        <v>20070124</v>
      </c>
      <c r="O62" s="17" t="str">
        <f>""</f>
        <v/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千葉工高高</v>
      </c>
    </row>
    <row r="63" spans="1:21" x14ac:dyDescent="0.2">
      <c r="A63" s="12">
        <v>1546</v>
      </c>
      <c r="B63" s="17" t="s">
        <v>1363</v>
      </c>
      <c r="C63" s="17" t="s">
        <v>1364</v>
      </c>
      <c r="D63" s="14"/>
      <c r="E63" s="15" t="s">
        <v>610</v>
      </c>
      <c r="F63" s="16">
        <v>2</v>
      </c>
      <c r="G63" s="14"/>
      <c r="H63" s="17"/>
      <c r="I63" s="17"/>
      <c r="J63" s="15" t="s">
        <v>2722</v>
      </c>
      <c r="K63" s="17" t="s">
        <v>2624</v>
      </c>
      <c r="L63" s="17" t="s">
        <v>701</v>
      </c>
      <c r="M63" s="17" t="s">
        <v>47</v>
      </c>
      <c r="N63" s="17">
        <v>20070208</v>
      </c>
      <c r="O63" s="17" t="str">
        <f>""</f>
        <v/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千葉工高高</v>
      </c>
    </row>
    <row r="64" spans="1:21" x14ac:dyDescent="0.2">
      <c r="A64" s="12">
        <v>1547</v>
      </c>
      <c r="B64" s="17" t="s">
        <v>1365</v>
      </c>
      <c r="C64" s="17" t="s">
        <v>1366</v>
      </c>
      <c r="D64" s="14"/>
      <c r="E64" s="15" t="s">
        <v>610</v>
      </c>
      <c r="F64" s="16">
        <v>2</v>
      </c>
      <c r="G64" s="14"/>
      <c r="H64" s="17"/>
      <c r="I64" s="17"/>
      <c r="J64" s="15" t="s">
        <v>2723</v>
      </c>
      <c r="K64" s="17" t="s">
        <v>2724</v>
      </c>
      <c r="L64" s="17" t="s">
        <v>206</v>
      </c>
      <c r="M64" s="17" t="s">
        <v>168</v>
      </c>
      <c r="N64" s="17">
        <v>20070121</v>
      </c>
      <c r="O64" s="17" t="str">
        <f>""</f>
        <v/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千葉工高高</v>
      </c>
    </row>
    <row r="65" spans="1:21" x14ac:dyDescent="0.2">
      <c r="A65" s="12">
        <v>1548</v>
      </c>
      <c r="B65" s="17" t="s">
        <v>1367</v>
      </c>
      <c r="C65" s="17" t="s">
        <v>1368</v>
      </c>
      <c r="D65" s="14"/>
      <c r="E65" s="15" t="s">
        <v>610</v>
      </c>
      <c r="F65" s="16">
        <v>2</v>
      </c>
      <c r="G65" s="14"/>
      <c r="H65" s="17"/>
      <c r="I65" s="17"/>
      <c r="J65" s="15" t="s">
        <v>2725</v>
      </c>
      <c r="K65" s="17" t="s">
        <v>2641</v>
      </c>
      <c r="L65" s="17" t="s">
        <v>123</v>
      </c>
      <c r="M65" s="17" t="s">
        <v>514</v>
      </c>
      <c r="N65" s="17">
        <v>20061223</v>
      </c>
      <c r="O65" s="17" t="str">
        <f>""</f>
        <v/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千葉工高高</v>
      </c>
    </row>
    <row r="66" spans="1:21" x14ac:dyDescent="0.2">
      <c r="A66" s="12">
        <v>1549</v>
      </c>
      <c r="B66" s="17" t="s">
        <v>1369</v>
      </c>
      <c r="C66" s="17" t="s">
        <v>1370</v>
      </c>
      <c r="D66" s="14"/>
      <c r="E66" s="15" t="s">
        <v>610</v>
      </c>
      <c r="F66" s="16">
        <v>2</v>
      </c>
      <c r="G66" s="14"/>
      <c r="H66" s="17"/>
      <c r="I66" s="17"/>
      <c r="J66" s="15" t="s">
        <v>2726</v>
      </c>
      <c r="K66" s="17" t="s">
        <v>2727</v>
      </c>
      <c r="L66" s="17" t="s">
        <v>199</v>
      </c>
      <c r="M66" s="17" t="s">
        <v>702</v>
      </c>
      <c r="N66" s="17">
        <v>20070103</v>
      </c>
      <c r="O66" s="17" t="str">
        <f>""</f>
        <v/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千葉工高高</v>
      </c>
    </row>
    <row r="67" spans="1:21" x14ac:dyDescent="0.2">
      <c r="A67" s="12">
        <v>2445</v>
      </c>
      <c r="B67" s="17" t="s">
        <v>1371</v>
      </c>
      <c r="C67" s="17" t="s">
        <v>1252</v>
      </c>
      <c r="D67" s="14"/>
      <c r="E67" s="15" t="s">
        <v>610</v>
      </c>
      <c r="F67" s="16">
        <v>1</v>
      </c>
      <c r="G67" s="14"/>
      <c r="H67" s="17"/>
      <c r="I67" s="17"/>
      <c r="J67" s="15" t="s">
        <v>2728</v>
      </c>
      <c r="K67" s="17" t="s">
        <v>2624</v>
      </c>
      <c r="L67" s="17" t="s">
        <v>703</v>
      </c>
      <c r="M67" s="17" t="s">
        <v>47</v>
      </c>
      <c r="N67" s="17">
        <v>20070527</v>
      </c>
      <c r="O67" s="17" t="str">
        <f>""</f>
        <v/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千葉工高高</v>
      </c>
    </row>
    <row r="68" spans="1:21" x14ac:dyDescent="0.2">
      <c r="A68" s="12">
        <v>2446</v>
      </c>
      <c r="B68" s="17" t="s">
        <v>1372</v>
      </c>
      <c r="C68" s="17" t="s">
        <v>1373</v>
      </c>
      <c r="D68" s="14"/>
      <c r="E68" s="15" t="s">
        <v>610</v>
      </c>
      <c r="F68" s="16">
        <v>1</v>
      </c>
      <c r="G68" s="14"/>
      <c r="H68" s="17"/>
      <c r="I68" s="17"/>
      <c r="J68" s="15" t="s">
        <v>2729</v>
      </c>
      <c r="K68" s="17" t="s">
        <v>2730</v>
      </c>
      <c r="L68" s="17" t="s">
        <v>704</v>
      </c>
      <c r="M68" s="17" t="s">
        <v>460</v>
      </c>
      <c r="N68" s="17">
        <v>20070603</v>
      </c>
      <c r="O68" s="17" t="str">
        <f>""</f>
        <v/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千葉工高高</v>
      </c>
    </row>
    <row r="69" spans="1:21" x14ac:dyDescent="0.2">
      <c r="A69" s="12">
        <v>2447</v>
      </c>
      <c r="B69" s="17" t="s">
        <v>1374</v>
      </c>
      <c r="C69" s="17" t="s">
        <v>1375</v>
      </c>
      <c r="D69" s="14"/>
      <c r="E69" s="15" t="s">
        <v>610</v>
      </c>
      <c r="F69" s="16">
        <v>1</v>
      </c>
      <c r="G69" s="14"/>
      <c r="H69" s="17"/>
      <c r="I69" s="17"/>
      <c r="J69" s="15" t="s">
        <v>2731</v>
      </c>
      <c r="K69" s="17" t="s">
        <v>2626</v>
      </c>
      <c r="L69" s="17" t="s">
        <v>456</v>
      </c>
      <c r="M69" s="17" t="s">
        <v>458</v>
      </c>
      <c r="N69" s="17">
        <v>20080110</v>
      </c>
      <c r="O69" s="17" t="str">
        <f>""</f>
        <v/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千葉工高高</v>
      </c>
    </row>
    <row r="70" spans="1:21" x14ac:dyDescent="0.2">
      <c r="A70" s="12">
        <v>2448</v>
      </c>
      <c r="B70" s="17" t="s">
        <v>1376</v>
      </c>
      <c r="C70" s="17" t="s">
        <v>1377</v>
      </c>
      <c r="D70" s="14"/>
      <c r="E70" s="15" t="s">
        <v>610</v>
      </c>
      <c r="F70" s="16">
        <v>1</v>
      </c>
      <c r="G70" s="14"/>
      <c r="H70" s="17"/>
      <c r="I70" s="17"/>
      <c r="J70" s="15" t="s">
        <v>2732</v>
      </c>
      <c r="K70" s="17" t="s">
        <v>2733</v>
      </c>
      <c r="L70" s="17" t="s">
        <v>331</v>
      </c>
      <c r="M70" s="17" t="s">
        <v>705</v>
      </c>
      <c r="N70" s="17">
        <v>20071008</v>
      </c>
      <c r="O70" s="17" t="str">
        <f>""</f>
        <v/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千葉工高高</v>
      </c>
    </row>
    <row r="71" spans="1:21" x14ac:dyDescent="0.2">
      <c r="A71" s="12">
        <v>2449</v>
      </c>
      <c r="B71" s="17" t="s">
        <v>1378</v>
      </c>
      <c r="C71" s="17" t="s">
        <v>1379</v>
      </c>
      <c r="D71" s="14"/>
      <c r="E71" s="15" t="s">
        <v>610</v>
      </c>
      <c r="F71" s="16">
        <v>1</v>
      </c>
      <c r="G71" s="14"/>
      <c r="H71" s="17"/>
      <c r="I71" s="17"/>
      <c r="J71" s="15" t="s">
        <v>2734</v>
      </c>
      <c r="K71" s="17" t="s">
        <v>2656</v>
      </c>
      <c r="L71" s="17" t="s">
        <v>706</v>
      </c>
      <c r="M71" s="17" t="s">
        <v>113</v>
      </c>
      <c r="N71" s="17">
        <v>20080226</v>
      </c>
      <c r="O71" s="17" t="str">
        <f>""</f>
        <v/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千葉工高高</v>
      </c>
    </row>
    <row r="72" spans="1:21" x14ac:dyDescent="0.2">
      <c r="A72" s="12">
        <v>1550</v>
      </c>
      <c r="B72" s="17" t="s">
        <v>1380</v>
      </c>
      <c r="C72" s="17" t="s">
        <v>1381</v>
      </c>
      <c r="D72" s="14"/>
      <c r="E72" s="15" t="s">
        <v>611</v>
      </c>
      <c r="F72" s="16">
        <v>3</v>
      </c>
      <c r="G72" s="14"/>
      <c r="H72" s="17"/>
      <c r="I72" s="17"/>
      <c r="J72" s="15" t="s">
        <v>2735</v>
      </c>
      <c r="K72" s="17" t="s">
        <v>2736</v>
      </c>
      <c r="L72" s="17" t="s">
        <v>523</v>
      </c>
      <c r="M72" s="17" t="s">
        <v>77</v>
      </c>
      <c r="N72" s="17">
        <v>20050627</v>
      </c>
      <c r="O72" s="17" t="str">
        <f>""</f>
        <v/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千葉南高高</v>
      </c>
    </row>
    <row r="73" spans="1:21" x14ac:dyDescent="0.2">
      <c r="A73" s="12">
        <v>1551</v>
      </c>
      <c r="B73" s="17" t="s">
        <v>1382</v>
      </c>
      <c r="C73" s="17" t="s">
        <v>1383</v>
      </c>
      <c r="D73" s="14"/>
      <c r="E73" s="15" t="s">
        <v>611</v>
      </c>
      <c r="F73" s="16">
        <v>3</v>
      </c>
      <c r="G73" s="14"/>
      <c r="H73" s="17"/>
      <c r="I73" s="17"/>
      <c r="J73" s="15" t="s">
        <v>2737</v>
      </c>
      <c r="K73" s="17" t="s">
        <v>2643</v>
      </c>
      <c r="L73" s="17" t="s">
        <v>707</v>
      </c>
      <c r="M73" s="17" t="s">
        <v>674</v>
      </c>
      <c r="N73" s="17">
        <v>20050805</v>
      </c>
      <c r="O73" s="17" t="str">
        <f>""</f>
        <v/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千葉南高高</v>
      </c>
    </row>
    <row r="74" spans="1:21" x14ac:dyDescent="0.2">
      <c r="A74" s="12">
        <v>1552</v>
      </c>
      <c r="B74" s="17" t="s">
        <v>1384</v>
      </c>
      <c r="C74" s="17" t="s">
        <v>1385</v>
      </c>
      <c r="D74" s="14"/>
      <c r="E74" s="15" t="s">
        <v>611</v>
      </c>
      <c r="F74" s="16">
        <v>3</v>
      </c>
      <c r="G74" s="14"/>
      <c r="H74" s="17"/>
      <c r="I74" s="17"/>
      <c r="J74" s="15" t="s">
        <v>2738</v>
      </c>
      <c r="K74" s="17" t="s">
        <v>2739</v>
      </c>
      <c r="L74" s="17" t="s">
        <v>708</v>
      </c>
      <c r="M74" s="17" t="s">
        <v>125</v>
      </c>
      <c r="N74" s="17">
        <v>20050628</v>
      </c>
      <c r="O74" s="17" t="str">
        <f>""</f>
        <v/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千葉南高高</v>
      </c>
    </row>
    <row r="75" spans="1:21" x14ac:dyDescent="0.2">
      <c r="A75" s="12">
        <v>1553</v>
      </c>
      <c r="B75" s="17" t="s">
        <v>1249</v>
      </c>
      <c r="C75" s="17" t="s">
        <v>1386</v>
      </c>
      <c r="D75" s="14"/>
      <c r="E75" s="15" t="s">
        <v>611</v>
      </c>
      <c r="F75" s="16">
        <v>3</v>
      </c>
      <c r="G75" s="14"/>
      <c r="H75" s="17"/>
      <c r="I75" s="17"/>
      <c r="J75" s="15" t="s">
        <v>2621</v>
      </c>
      <c r="K75" s="17" t="s">
        <v>2740</v>
      </c>
      <c r="L75" s="17" t="s">
        <v>122</v>
      </c>
      <c r="M75" s="17" t="s">
        <v>709</v>
      </c>
      <c r="N75" s="17">
        <v>20050726</v>
      </c>
      <c r="O75" s="17" t="str">
        <f>""</f>
        <v/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千葉南高高</v>
      </c>
    </row>
    <row r="76" spans="1:21" x14ac:dyDescent="0.2">
      <c r="A76" s="12">
        <v>1554</v>
      </c>
      <c r="B76" s="17" t="s">
        <v>1387</v>
      </c>
      <c r="C76" s="17" t="s">
        <v>1388</v>
      </c>
      <c r="D76" s="14"/>
      <c r="E76" s="15" t="s">
        <v>611</v>
      </c>
      <c r="F76" s="16">
        <v>3</v>
      </c>
      <c r="G76" s="14"/>
      <c r="H76" s="17"/>
      <c r="I76" s="17"/>
      <c r="J76" s="15" t="s">
        <v>2741</v>
      </c>
      <c r="K76" s="17" t="s">
        <v>2742</v>
      </c>
      <c r="L76" s="17" t="s">
        <v>710</v>
      </c>
      <c r="M76" s="17" t="s">
        <v>178</v>
      </c>
      <c r="N76" s="17">
        <v>20050914</v>
      </c>
      <c r="O76" s="17" t="str">
        <f>""</f>
        <v/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千葉南高高</v>
      </c>
    </row>
    <row r="77" spans="1:21" x14ac:dyDescent="0.2">
      <c r="A77" s="12">
        <v>1555</v>
      </c>
      <c r="B77" s="17" t="s">
        <v>1272</v>
      </c>
      <c r="C77" s="17" t="s">
        <v>1389</v>
      </c>
      <c r="D77" s="14"/>
      <c r="E77" s="15" t="s">
        <v>611</v>
      </c>
      <c r="F77" s="16">
        <v>2</v>
      </c>
      <c r="G77" s="14"/>
      <c r="H77" s="17"/>
      <c r="I77" s="17"/>
      <c r="J77" s="15" t="s">
        <v>2644</v>
      </c>
      <c r="K77" s="17" t="s">
        <v>2743</v>
      </c>
      <c r="L77" s="17" t="s">
        <v>118</v>
      </c>
      <c r="M77" s="17" t="s">
        <v>214</v>
      </c>
      <c r="N77" s="17">
        <v>20060512</v>
      </c>
      <c r="O77" s="17" t="str">
        <f>""</f>
        <v/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千葉南高高</v>
      </c>
    </row>
    <row r="78" spans="1:21" x14ac:dyDescent="0.2">
      <c r="A78" s="12">
        <v>1556</v>
      </c>
      <c r="B78" s="17" t="s">
        <v>1333</v>
      </c>
      <c r="C78" s="17" t="s">
        <v>1390</v>
      </c>
      <c r="D78" s="14"/>
      <c r="E78" s="15" t="s">
        <v>611</v>
      </c>
      <c r="F78" s="16">
        <v>2</v>
      </c>
      <c r="G78" s="14"/>
      <c r="H78" s="17"/>
      <c r="I78" s="17"/>
      <c r="J78" s="15" t="s">
        <v>2698</v>
      </c>
      <c r="K78" s="17" t="s">
        <v>2744</v>
      </c>
      <c r="L78" s="17" t="s">
        <v>563</v>
      </c>
      <c r="M78" s="17" t="s">
        <v>711</v>
      </c>
      <c r="N78" s="17">
        <v>20070122</v>
      </c>
      <c r="O78" s="17" t="str">
        <f>""</f>
        <v/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千葉南高高</v>
      </c>
    </row>
    <row r="79" spans="1:21" x14ac:dyDescent="0.2">
      <c r="A79" s="12">
        <v>2391</v>
      </c>
      <c r="B79" s="17" t="s">
        <v>1391</v>
      </c>
      <c r="C79" s="17" t="s">
        <v>1392</v>
      </c>
      <c r="D79" s="14"/>
      <c r="E79" s="15" t="s">
        <v>611</v>
      </c>
      <c r="F79" s="16">
        <v>1</v>
      </c>
      <c r="G79" s="14"/>
      <c r="H79" s="17"/>
      <c r="I79" s="17"/>
      <c r="J79" s="15" t="s">
        <v>2745</v>
      </c>
      <c r="K79" s="17" t="s">
        <v>2746</v>
      </c>
      <c r="L79" s="17" t="s">
        <v>535</v>
      </c>
      <c r="M79" s="17" t="s">
        <v>217</v>
      </c>
      <c r="N79" s="17">
        <v>20080115</v>
      </c>
      <c r="O79" s="17" t="str">
        <f>""</f>
        <v/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千葉南高高</v>
      </c>
    </row>
    <row r="80" spans="1:21" x14ac:dyDescent="0.2">
      <c r="A80" s="12">
        <v>2450</v>
      </c>
      <c r="B80" s="17" t="s">
        <v>1393</v>
      </c>
      <c r="C80" s="17" t="s">
        <v>1394</v>
      </c>
      <c r="D80" s="14"/>
      <c r="E80" s="15" t="s">
        <v>611</v>
      </c>
      <c r="F80" s="16">
        <v>1</v>
      </c>
      <c r="G80" s="14"/>
      <c r="H80" s="17"/>
      <c r="I80" s="17"/>
      <c r="J80" s="15" t="s">
        <v>2747</v>
      </c>
      <c r="K80" s="17" t="s">
        <v>2658</v>
      </c>
      <c r="L80" s="17" t="s">
        <v>712</v>
      </c>
      <c r="M80" s="17" t="s">
        <v>156</v>
      </c>
      <c r="N80" s="17">
        <v>20070427</v>
      </c>
      <c r="O80" s="17" t="str">
        <f>""</f>
        <v/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千葉南高高</v>
      </c>
    </row>
    <row r="81" spans="1:21" x14ac:dyDescent="0.2">
      <c r="A81" s="12">
        <v>2451</v>
      </c>
      <c r="B81" s="17" t="s">
        <v>1376</v>
      </c>
      <c r="C81" s="17" t="s">
        <v>1395</v>
      </c>
      <c r="D81" s="14"/>
      <c r="E81" s="15" t="s">
        <v>611</v>
      </c>
      <c r="F81" s="16">
        <v>1</v>
      </c>
      <c r="G81" s="14"/>
      <c r="H81" s="17"/>
      <c r="I81" s="17"/>
      <c r="J81" s="15" t="s">
        <v>2732</v>
      </c>
      <c r="K81" s="17" t="s">
        <v>2748</v>
      </c>
      <c r="L81" s="17" t="s">
        <v>331</v>
      </c>
      <c r="M81" s="17" t="s">
        <v>441</v>
      </c>
      <c r="N81" s="17">
        <v>20070530</v>
      </c>
      <c r="O81" s="17" t="str">
        <f>""</f>
        <v/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千葉南高高</v>
      </c>
    </row>
    <row r="82" spans="1:21" x14ac:dyDescent="0.2">
      <c r="A82" s="12">
        <v>2452</v>
      </c>
      <c r="B82" s="17" t="s">
        <v>1396</v>
      </c>
      <c r="C82" s="17" t="s">
        <v>1397</v>
      </c>
      <c r="D82" s="14"/>
      <c r="E82" s="15" t="s">
        <v>611</v>
      </c>
      <c r="F82" s="16">
        <v>1</v>
      </c>
      <c r="G82" s="14"/>
      <c r="H82" s="17"/>
      <c r="I82" s="17"/>
      <c r="J82" s="15" t="s">
        <v>2749</v>
      </c>
      <c r="K82" s="17" t="s">
        <v>2750</v>
      </c>
      <c r="L82" s="17" t="s">
        <v>380</v>
      </c>
      <c r="M82" s="17" t="s">
        <v>713</v>
      </c>
      <c r="N82" s="17">
        <v>20070821</v>
      </c>
      <c r="O82" s="17" t="str">
        <f>""</f>
        <v/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千葉南高高</v>
      </c>
    </row>
    <row r="83" spans="1:21" x14ac:dyDescent="0.2">
      <c r="A83" s="12">
        <v>2453</v>
      </c>
      <c r="B83" s="17" t="s">
        <v>1398</v>
      </c>
      <c r="C83" s="17" t="s">
        <v>1399</v>
      </c>
      <c r="D83" s="14"/>
      <c r="E83" s="15" t="s">
        <v>611</v>
      </c>
      <c r="F83" s="16">
        <v>1</v>
      </c>
      <c r="G83" s="14"/>
      <c r="H83" s="17"/>
      <c r="I83" s="17"/>
      <c r="J83" s="15" t="s">
        <v>2751</v>
      </c>
      <c r="K83" s="17" t="s">
        <v>2752</v>
      </c>
      <c r="L83" s="17" t="s">
        <v>714</v>
      </c>
      <c r="M83" s="17" t="s">
        <v>37</v>
      </c>
      <c r="N83" s="17">
        <v>20071227</v>
      </c>
      <c r="O83" s="17" t="str">
        <f>""</f>
        <v/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千葉南高高</v>
      </c>
    </row>
    <row r="84" spans="1:21" x14ac:dyDescent="0.2">
      <c r="A84" s="12">
        <v>1557</v>
      </c>
      <c r="B84" s="17" t="s">
        <v>1400</v>
      </c>
      <c r="C84" s="17" t="s">
        <v>1401</v>
      </c>
      <c r="D84" s="14"/>
      <c r="E84" s="15" t="s">
        <v>612</v>
      </c>
      <c r="F84" s="16">
        <v>3</v>
      </c>
      <c r="G84" s="14"/>
      <c r="H84" s="17"/>
      <c r="I84" s="17"/>
      <c r="J84" s="15" t="s">
        <v>2753</v>
      </c>
      <c r="K84" s="17" t="s">
        <v>2754</v>
      </c>
      <c r="L84" s="17" t="s">
        <v>715</v>
      </c>
      <c r="M84" s="17" t="s">
        <v>716</v>
      </c>
      <c r="N84" s="17">
        <v>20050721</v>
      </c>
      <c r="O84" s="17" t="str">
        <f>""</f>
        <v/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若松高高</v>
      </c>
    </row>
    <row r="85" spans="1:21" x14ac:dyDescent="0.2">
      <c r="A85" s="12">
        <v>1558</v>
      </c>
      <c r="B85" s="17" t="s">
        <v>1402</v>
      </c>
      <c r="C85" s="17" t="s">
        <v>1403</v>
      </c>
      <c r="D85" s="14"/>
      <c r="E85" s="15" t="s">
        <v>612</v>
      </c>
      <c r="F85" s="16">
        <v>3</v>
      </c>
      <c r="G85" s="14"/>
      <c r="H85" s="17"/>
      <c r="I85" s="17"/>
      <c r="J85" s="15" t="s">
        <v>2755</v>
      </c>
      <c r="K85" s="17" t="s">
        <v>2756</v>
      </c>
      <c r="L85" s="17" t="s">
        <v>717</v>
      </c>
      <c r="M85" s="17" t="s">
        <v>498</v>
      </c>
      <c r="N85" s="17">
        <v>20050822</v>
      </c>
      <c r="O85" s="17" t="str">
        <f>""</f>
        <v/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若松高高</v>
      </c>
    </row>
    <row r="86" spans="1:21" x14ac:dyDescent="0.2">
      <c r="A86" s="12">
        <v>1559</v>
      </c>
      <c r="B86" s="17" t="s">
        <v>1404</v>
      </c>
      <c r="C86" s="17" t="s">
        <v>1405</v>
      </c>
      <c r="D86" s="14"/>
      <c r="E86" s="15" t="s">
        <v>612</v>
      </c>
      <c r="F86" s="16">
        <v>3</v>
      </c>
      <c r="G86" s="14"/>
      <c r="H86" s="17"/>
      <c r="I86" s="17"/>
      <c r="J86" s="15" t="s">
        <v>2757</v>
      </c>
      <c r="K86" s="17" t="s">
        <v>2758</v>
      </c>
      <c r="L86" s="17" t="s">
        <v>718</v>
      </c>
      <c r="M86" s="17" t="s">
        <v>719</v>
      </c>
      <c r="N86" s="17">
        <v>20050826</v>
      </c>
      <c r="O86" s="17" t="str">
        <f>""</f>
        <v/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若松高高</v>
      </c>
    </row>
    <row r="87" spans="1:21" x14ac:dyDescent="0.2">
      <c r="A87" s="12">
        <v>1560</v>
      </c>
      <c r="B87" s="17" t="s">
        <v>1406</v>
      </c>
      <c r="C87" s="17" t="s">
        <v>1407</v>
      </c>
      <c r="D87" s="14"/>
      <c r="E87" s="15" t="s">
        <v>612</v>
      </c>
      <c r="F87" s="16">
        <v>3</v>
      </c>
      <c r="G87" s="14"/>
      <c r="H87" s="17"/>
      <c r="I87" s="17"/>
      <c r="J87" s="15" t="s">
        <v>2759</v>
      </c>
      <c r="K87" s="17" t="s">
        <v>2760</v>
      </c>
      <c r="L87" s="17" t="s">
        <v>720</v>
      </c>
      <c r="M87" s="17" t="s">
        <v>721</v>
      </c>
      <c r="N87" s="17">
        <v>20051007</v>
      </c>
      <c r="O87" s="17" t="str">
        <f>""</f>
        <v/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若松高高</v>
      </c>
    </row>
    <row r="88" spans="1:21" x14ac:dyDescent="0.2">
      <c r="A88" s="12">
        <v>1561</v>
      </c>
      <c r="B88" s="17" t="s">
        <v>1408</v>
      </c>
      <c r="C88" s="17" t="s">
        <v>1409</v>
      </c>
      <c r="D88" s="14"/>
      <c r="E88" s="15" t="s">
        <v>612</v>
      </c>
      <c r="F88" s="16">
        <v>2</v>
      </c>
      <c r="G88" s="14"/>
      <c r="H88" s="17"/>
      <c r="I88" s="17"/>
      <c r="J88" s="15" t="s">
        <v>2761</v>
      </c>
      <c r="K88" s="17" t="s">
        <v>2762</v>
      </c>
      <c r="L88" s="17" t="s">
        <v>722</v>
      </c>
      <c r="M88" s="17" t="s">
        <v>115</v>
      </c>
      <c r="N88" s="17">
        <v>20061222</v>
      </c>
      <c r="O88" s="17" t="str">
        <f>""</f>
        <v/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若松高高</v>
      </c>
    </row>
    <row r="89" spans="1:21" x14ac:dyDescent="0.2">
      <c r="A89" s="12">
        <v>1562</v>
      </c>
      <c r="B89" s="17" t="s">
        <v>1410</v>
      </c>
      <c r="C89" s="17" t="s">
        <v>1411</v>
      </c>
      <c r="D89" s="14"/>
      <c r="E89" s="15" t="s">
        <v>612</v>
      </c>
      <c r="F89" s="16">
        <v>2</v>
      </c>
      <c r="G89" s="14"/>
      <c r="H89" s="17"/>
      <c r="I89" s="17"/>
      <c r="J89" s="15" t="s">
        <v>2763</v>
      </c>
      <c r="K89" s="17" t="s">
        <v>2764</v>
      </c>
      <c r="L89" s="17" t="s">
        <v>723</v>
      </c>
      <c r="M89" s="17" t="s">
        <v>724</v>
      </c>
      <c r="N89" s="17">
        <v>20060609</v>
      </c>
      <c r="O89" s="17" t="str">
        <f>""</f>
        <v/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若松高高</v>
      </c>
    </row>
    <row r="90" spans="1:21" x14ac:dyDescent="0.2">
      <c r="A90" s="12">
        <v>1563</v>
      </c>
      <c r="B90" s="17" t="s">
        <v>1412</v>
      </c>
      <c r="C90" s="17" t="s">
        <v>1413</v>
      </c>
      <c r="D90" s="14"/>
      <c r="E90" s="15" t="s">
        <v>612</v>
      </c>
      <c r="F90" s="16">
        <v>2</v>
      </c>
      <c r="G90" s="14"/>
      <c r="H90" s="17"/>
      <c r="I90" s="17"/>
      <c r="J90" s="15" t="s">
        <v>2765</v>
      </c>
      <c r="K90" s="17" t="s">
        <v>2622</v>
      </c>
      <c r="L90" s="17" t="s">
        <v>725</v>
      </c>
      <c r="M90" s="17" t="s">
        <v>366</v>
      </c>
      <c r="N90" s="17">
        <v>20060419</v>
      </c>
      <c r="O90" s="17" t="str">
        <f>""</f>
        <v/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若松高高</v>
      </c>
    </row>
    <row r="91" spans="1:21" x14ac:dyDescent="0.2">
      <c r="A91" s="12">
        <v>1564</v>
      </c>
      <c r="B91" s="17" t="s">
        <v>1414</v>
      </c>
      <c r="C91" s="17" t="s">
        <v>1415</v>
      </c>
      <c r="D91" s="14"/>
      <c r="E91" s="15" t="s">
        <v>612</v>
      </c>
      <c r="F91" s="16">
        <v>2</v>
      </c>
      <c r="G91" s="14"/>
      <c r="H91" s="17"/>
      <c r="I91" s="17"/>
      <c r="J91" s="15" t="s">
        <v>2766</v>
      </c>
      <c r="K91" s="17" t="s">
        <v>2712</v>
      </c>
      <c r="L91" s="17" t="s">
        <v>240</v>
      </c>
      <c r="M91" s="17" t="s">
        <v>440</v>
      </c>
      <c r="N91" s="17">
        <v>20060406</v>
      </c>
      <c r="O91" s="17" t="str">
        <f>""</f>
        <v/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若松高高</v>
      </c>
    </row>
    <row r="92" spans="1:21" x14ac:dyDescent="0.2">
      <c r="A92" s="12">
        <v>1565</v>
      </c>
      <c r="B92" s="13" t="s">
        <v>1416</v>
      </c>
      <c r="C92" s="13" t="s">
        <v>1417</v>
      </c>
      <c r="D92" s="14"/>
      <c r="E92" s="13" t="s">
        <v>612</v>
      </c>
      <c r="F92" s="16">
        <v>2</v>
      </c>
      <c r="G92" s="18"/>
      <c r="H92" s="19"/>
      <c r="I92" s="20"/>
      <c r="J92" s="21" t="s">
        <v>2767</v>
      </c>
      <c r="K92" s="21" t="s">
        <v>2768</v>
      </c>
      <c r="L92" s="17" t="s">
        <v>104</v>
      </c>
      <c r="M92" s="17" t="s">
        <v>493</v>
      </c>
      <c r="N92" s="17">
        <v>20060411</v>
      </c>
      <c r="O92" s="17" t="str">
        <f>""</f>
        <v/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若松高高</v>
      </c>
    </row>
    <row r="93" spans="1:21" x14ac:dyDescent="0.2">
      <c r="A93" s="12">
        <v>1566</v>
      </c>
      <c r="B93" s="13" t="s">
        <v>1418</v>
      </c>
      <c r="C93" s="13" t="s">
        <v>1419</v>
      </c>
      <c r="D93" s="14"/>
      <c r="E93" s="13" t="s">
        <v>612</v>
      </c>
      <c r="F93" s="16">
        <v>2</v>
      </c>
      <c r="G93" s="18"/>
      <c r="H93" s="19"/>
      <c r="I93" s="20"/>
      <c r="J93" s="21" t="s">
        <v>2769</v>
      </c>
      <c r="K93" s="21" t="s">
        <v>2770</v>
      </c>
      <c r="L93" s="17" t="s">
        <v>726</v>
      </c>
      <c r="M93" s="17" t="s">
        <v>372</v>
      </c>
      <c r="N93" s="17">
        <v>20060520</v>
      </c>
      <c r="O93" s="17" t="str">
        <f>""</f>
        <v/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若松高高</v>
      </c>
    </row>
    <row r="94" spans="1:21" x14ac:dyDescent="0.2">
      <c r="A94" s="12">
        <v>1567</v>
      </c>
      <c r="B94" s="22" t="s">
        <v>1420</v>
      </c>
      <c r="C94" s="22" t="s">
        <v>1421</v>
      </c>
      <c r="D94" s="14"/>
      <c r="E94" s="22" t="s">
        <v>612</v>
      </c>
      <c r="F94" s="12">
        <v>2</v>
      </c>
      <c r="G94" s="18"/>
      <c r="H94" s="19"/>
      <c r="I94" s="20"/>
      <c r="J94" s="21" t="s">
        <v>2771</v>
      </c>
      <c r="K94" s="21" t="s">
        <v>2772</v>
      </c>
      <c r="L94" s="17" t="s">
        <v>727</v>
      </c>
      <c r="M94" s="17" t="s">
        <v>481</v>
      </c>
      <c r="N94" s="17">
        <v>20060909</v>
      </c>
      <c r="O94" s="17" t="str">
        <f>""</f>
        <v/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若松高高</v>
      </c>
    </row>
    <row r="95" spans="1:21" x14ac:dyDescent="0.2">
      <c r="A95" s="12">
        <v>1568</v>
      </c>
      <c r="B95" s="22" t="s">
        <v>1422</v>
      </c>
      <c r="C95" s="22" t="s">
        <v>1423</v>
      </c>
      <c r="D95" s="14"/>
      <c r="E95" s="22" t="s">
        <v>612</v>
      </c>
      <c r="F95" s="12">
        <v>2</v>
      </c>
      <c r="G95" s="18"/>
      <c r="H95" s="19"/>
      <c r="I95" s="20"/>
      <c r="J95" s="21" t="s">
        <v>2773</v>
      </c>
      <c r="K95" s="21" t="s">
        <v>2772</v>
      </c>
      <c r="L95" s="17" t="s">
        <v>254</v>
      </c>
      <c r="M95" s="17" t="s">
        <v>481</v>
      </c>
      <c r="N95" s="17">
        <v>20070112</v>
      </c>
      <c r="O95" s="17" t="str">
        <f>""</f>
        <v/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若松高高</v>
      </c>
    </row>
    <row r="96" spans="1:21" x14ac:dyDescent="0.2">
      <c r="A96" s="12">
        <v>1569</v>
      </c>
      <c r="B96" s="22" t="s">
        <v>1424</v>
      </c>
      <c r="C96" s="22" t="s">
        <v>1425</v>
      </c>
      <c r="D96" s="14"/>
      <c r="E96" s="22" t="s">
        <v>612</v>
      </c>
      <c r="F96" s="12">
        <v>2</v>
      </c>
      <c r="G96" s="18"/>
      <c r="H96" s="19"/>
      <c r="I96" s="20"/>
      <c r="J96" s="21" t="s">
        <v>2774</v>
      </c>
      <c r="K96" s="21" t="s">
        <v>2775</v>
      </c>
      <c r="L96" s="17" t="s">
        <v>728</v>
      </c>
      <c r="M96" s="17" t="s">
        <v>729</v>
      </c>
      <c r="N96" s="17">
        <v>20060829</v>
      </c>
      <c r="O96" s="17" t="str">
        <f>""</f>
        <v/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若松高高</v>
      </c>
    </row>
    <row r="97" spans="1:21" x14ac:dyDescent="0.2">
      <c r="A97" s="12">
        <v>1570</v>
      </c>
      <c r="B97" s="22" t="s">
        <v>1280</v>
      </c>
      <c r="C97" s="22" t="s">
        <v>1426</v>
      </c>
      <c r="D97" s="14"/>
      <c r="E97" s="22" t="s">
        <v>612</v>
      </c>
      <c r="F97" s="12">
        <v>2</v>
      </c>
      <c r="G97" s="18"/>
      <c r="H97" s="19"/>
      <c r="I97" s="20"/>
      <c r="J97" s="21" t="s">
        <v>2651</v>
      </c>
      <c r="K97" s="21" t="s">
        <v>2776</v>
      </c>
      <c r="L97" s="17" t="s">
        <v>443</v>
      </c>
      <c r="M97" s="17" t="s">
        <v>730</v>
      </c>
      <c r="N97" s="17">
        <v>20061222</v>
      </c>
      <c r="O97" s="17" t="str">
        <f>""</f>
        <v/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若松高高</v>
      </c>
    </row>
    <row r="98" spans="1:21" x14ac:dyDescent="0.2">
      <c r="A98" s="12">
        <v>1571</v>
      </c>
      <c r="B98" s="22" t="s">
        <v>1309</v>
      </c>
      <c r="C98" s="22" t="s">
        <v>1427</v>
      </c>
      <c r="D98" s="14"/>
      <c r="E98" s="22" t="s">
        <v>612</v>
      </c>
      <c r="F98" s="12">
        <v>1</v>
      </c>
      <c r="G98" s="18"/>
      <c r="H98" s="19"/>
      <c r="I98" s="20"/>
      <c r="J98" s="21" t="s">
        <v>2675</v>
      </c>
      <c r="K98" s="21" t="s">
        <v>2777</v>
      </c>
      <c r="L98" s="17" t="s">
        <v>121</v>
      </c>
      <c r="M98" s="17" t="s">
        <v>731</v>
      </c>
      <c r="N98" s="17">
        <v>20070526</v>
      </c>
      <c r="O98" s="17" t="str">
        <f>""</f>
        <v/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若松高高</v>
      </c>
    </row>
    <row r="99" spans="1:21" x14ac:dyDescent="0.2">
      <c r="A99" s="12">
        <v>1572</v>
      </c>
      <c r="B99" s="22" t="s">
        <v>1428</v>
      </c>
      <c r="C99" s="22" t="s">
        <v>1429</v>
      </c>
      <c r="D99" s="14"/>
      <c r="E99" s="22" t="s">
        <v>612</v>
      </c>
      <c r="F99" s="12">
        <v>1</v>
      </c>
      <c r="G99" s="18"/>
      <c r="H99" s="19"/>
      <c r="I99" s="20"/>
      <c r="J99" s="21" t="s">
        <v>2778</v>
      </c>
      <c r="K99" s="21" t="s">
        <v>2658</v>
      </c>
      <c r="L99" s="17" t="s">
        <v>732</v>
      </c>
      <c r="M99" s="17" t="s">
        <v>156</v>
      </c>
      <c r="N99" s="17">
        <v>20070706</v>
      </c>
      <c r="O99" s="17" t="str">
        <f>""</f>
        <v/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若松高高</v>
      </c>
    </row>
    <row r="100" spans="1:21" x14ac:dyDescent="0.2">
      <c r="A100" s="12">
        <v>1573</v>
      </c>
      <c r="B100" s="22" t="s">
        <v>1430</v>
      </c>
      <c r="C100" s="22" t="s">
        <v>1431</v>
      </c>
      <c r="D100" s="14"/>
      <c r="E100" s="22" t="s">
        <v>612</v>
      </c>
      <c r="F100" s="12">
        <v>1</v>
      </c>
      <c r="G100" s="18"/>
      <c r="H100" s="19"/>
      <c r="I100" s="20"/>
      <c r="J100" s="21" t="s">
        <v>2779</v>
      </c>
      <c r="K100" s="21" t="s">
        <v>2762</v>
      </c>
      <c r="L100" s="17" t="s">
        <v>170</v>
      </c>
      <c r="M100" s="17" t="s">
        <v>115</v>
      </c>
      <c r="N100" s="17">
        <v>20070419</v>
      </c>
      <c r="O100" s="17" t="str">
        <f>""</f>
        <v/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若松高高</v>
      </c>
    </row>
    <row r="101" spans="1:21" x14ac:dyDescent="0.2">
      <c r="A101" s="12">
        <v>1574</v>
      </c>
      <c r="B101" s="22" t="s">
        <v>1432</v>
      </c>
      <c r="C101" s="22" t="s">
        <v>1433</v>
      </c>
      <c r="D101" s="14"/>
      <c r="E101" s="22" t="s">
        <v>612</v>
      </c>
      <c r="F101" s="12">
        <v>1</v>
      </c>
      <c r="G101" s="18"/>
      <c r="H101" s="19"/>
      <c r="I101" s="20"/>
      <c r="J101" s="21" t="s">
        <v>2780</v>
      </c>
      <c r="K101" s="21" t="s">
        <v>2670</v>
      </c>
      <c r="L101" s="17" t="s">
        <v>733</v>
      </c>
      <c r="M101" s="17" t="s">
        <v>442</v>
      </c>
      <c r="N101" s="17">
        <v>20070601</v>
      </c>
      <c r="O101" s="17" t="str">
        <f>""</f>
        <v/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若松高高</v>
      </c>
    </row>
    <row r="102" spans="1:21" x14ac:dyDescent="0.2">
      <c r="A102" s="12">
        <v>1575</v>
      </c>
      <c r="B102" s="22" t="s">
        <v>1434</v>
      </c>
      <c r="C102" s="22" t="s">
        <v>1435</v>
      </c>
      <c r="D102" s="14"/>
      <c r="E102" s="22" t="s">
        <v>612</v>
      </c>
      <c r="F102" s="12">
        <v>1</v>
      </c>
      <c r="G102" s="18"/>
      <c r="H102" s="19"/>
      <c r="I102" s="20"/>
      <c r="J102" s="21" t="s">
        <v>2781</v>
      </c>
      <c r="K102" s="21" t="s">
        <v>2782</v>
      </c>
      <c r="L102" s="17" t="s">
        <v>734</v>
      </c>
      <c r="M102" s="17" t="s">
        <v>71</v>
      </c>
      <c r="N102" s="17">
        <v>20070426</v>
      </c>
      <c r="O102" s="17" t="str">
        <f>""</f>
        <v/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若松高高</v>
      </c>
    </row>
    <row r="103" spans="1:21" x14ac:dyDescent="0.2">
      <c r="A103" s="12">
        <v>1576</v>
      </c>
      <c r="B103" s="22" t="s">
        <v>1436</v>
      </c>
      <c r="C103" s="22" t="s">
        <v>1437</v>
      </c>
      <c r="D103" s="14"/>
      <c r="E103" s="22" t="s">
        <v>612</v>
      </c>
      <c r="F103" s="12">
        <v>1</v>
      </c>
      <c r="G103" s="18"/>
      <c r="H103" s="19"/>
      <c r="I103" s="20"/>
      <c r="J103" s="21" t="s">
        <v>2783</v>
      </c>
      <c r="K103" s="21" t="s">
        <v>2784</v>
      </c>
      <c r="L103" s="17" t="s">
        <v>735</v>
      </c>
      <c r="M103" s="17" t="s">
        <v>736</v>
      </c>
      <c r="N103" s="17">
        <v>20080121</v>
      </c>
      <c r="O103" s="17" t="str">
        <f>""</f>
        <v/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若松高高</v>
      </c>
    </row>
    <row r="104" spans="1:21" x14ac:dyDescent="0.2">
      <c r="A104" s="12">
        <v>1577</v>
      </c>
      <c r="B104" s="22" t="s">
        <v>1312</v>
      </c>
      <c r="C104" s="22" t="s">
        <v>1438</v>
      </c>
      <c r="D104" s="14"/>
      <c r="E104" s="22" t="s">
        <v>613</v>
      </c>
      <c r="F104" s="12">
        <v>3</v>
      </c>
      <c r="G104" s="18"/>
      <c r="H104" s="19"/>
      <c r="I104" s="20"/>
      <c r="J104" s="21" t="s">
        <v>2678</v>
      </c>
      <c r="K104" s="21" t="s">
        <v>2658</v>
      </c>
      <c r="L104" s="17" t="s">
        <v>69</v>
      </c>
      <c r="M104" s="17" t="s">
        <v>156</v>
      </c>
      <c r="N104" s="17">
        <v>20060325</v>
      </c>
      <c r="O104" s="17" t="str">
        <f>""</f>
        <v/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千城台高高</v>
      </c>
    </row>
    <row r="105" spans="1:21" x14ac:dyDescent="0.2">
      <c r="A105" s="12">
        <v>1578</v>
      </c>
      <c r="B105" s="22" t="s">
        <v>1439</v>
      </c>
      <c r="C105" s="22" t="s">
        <v>1440</v>
      </c>
      <c r="D105" s="14"/>
      <c r="E105" s="22" t="s">
        <v>613</v>
      </c>
      <c r="F105" s="12">
        <v>3</v>
      </c>
      <c r="G105" s="18"/>
      <c r="H105" s="19"/>
      <c r="I105" s="20"/>
      <c r="J105" s="21" t="s">
        <v>2785</v>
      </c>
      <c r="K105" s="21" t="s">
        <v>2786</v>
      </c>
      <c r="L105" s="17" t="s">
        <v>466</v>
      </c>
      <c r="M105" s="17" t="s">
        <v>737</v>
      </c>
      <c r="N105" s="17">
        <v>20051201</v>
      </c>
      <c r="O105" s="17" t="str">
        <f>""</f>
        <v/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千城台高高</v>
      </c>
    </row>
    <row r="106" spans="1:21" x14ac:dyDescent="0.2">
      <c r="A106" s="12">
        <v>1579</v>
      </c>
      <c r="B106" s="22" t="s">
        <v>1441</v>
      </c>
      <c r="C106" s="22" t="s">
        <v>1442</v>
      </c>
      <c r="D106" s="14"/>
      <c r="E106" s="22" t="s">
        <v>613</v>
      </c>
      <c r="F106" s="12">
        <v>3</v>
      </c>
      <c r="G106" s="18"/>
      <c r="H106" s="19"/>
      <c r="I106" s="20"/>
      <c r="J106" s="21" t="s">
        <v>2787</v>
      </c>
      <c r="K106" s="21" t="s">
        <v>2788</v>
      </c>
      <c r="L106" s="17" t="s">
        <v>738</v>
      </c>
      <c r="M106" s="17" t="s">
        <v>739</v>
      </c>
      <c r="N106" s="17">
        <v>20060304</v>
      </c>
      <c r="O106" s="17" t="str">
        <f>""</f>
        <v/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千城台高高</v>
      </c>
    </row>
    <row r="107" spans="1:21" x14ac:dyDescent="0.2">
      <c r="A107" s="12">
        <v>1580</v>
      </c>
      <c r="B107" s="22" t="s">
        <v>1371</v>
      </c>
      <c r="C107" s="22" t="s">
        <v>1443</v>
      </c>
      <c r="D107" s="14"/>
      <c r="E107" s="22" t="s">
        <v>613</v>
      </c>
      <c r="F107" s="12">
        <v>3</v>
      </c>
      <c r="G107" s="18"/>
      <c r="H107" s="19"/>
      <c r="I107" s="20"/>
      <c r="J107" s="21" t="s">
        <v>2728</v>
      </c>
      <c r="K107" s="21" t="s">
        <v>2789</v>
      </c>
      <c r="L107" s="17" t="s">
        <v>703</v>
      </c>
      <c r="M107" s="17" t="s">
        <v>457</v>
      </c>
      <c r="N107" s="17">
        <v>20050426</v>
      </c>
      <c r="O107" s="17" t="str">
        <f>""</f>
        <v/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千城台高高</v>
      </c>
    </row>
    <row r="108" spans="1:21" x14ac:dyDescent="0.2">
      <c r="A108" s="12">
        <v>1581</v>
      </c>
      <c r="B108" s="22" t="s">
        <v>1444</v>
      </c>
      <c r="C108" s="22" t="s">
        <v>1445</v>
      </c>
      <c r="D108" s="14"/>
      <c r="E108" s="22" t="s">
        <v>613</v>
      </c>
      <c r="F108" s="12">
        <v>3</v>
      </c>
      <c r="G108" s="18"/>
      <c r="H108" s="19"/>
      <c r="I108" s="20"/>
      <c r="J108" s="21" t="s">
        <v>2790</v>
      </c>
      <c r="K108" s="21" t="s">
        <v>2791</v>
      </c>
      <c r="L108" s="17" t="s">
        <v>63</v>
      </c>
      <c r="M108" s="17" t="s">
        <v>740</v>
      </c>
      <c r="N108" s="17">
        <v>20050521</v>
      </c>
      <c r="O108" s="17" t="str">
        <f>""</f>
        <v/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千城台高高</v>
      </c>
    </row>
    <row r="109" spans="1:21" x14ac:dyDescent="0.2">
      <c r="A109" s="12">
        <v>1582</v>
      </c>
      <c r="B109" s="22" t="s">
        <v>1446</v>
      </c>
      <c r="C109" s="22" t="s">
        <v>1447</v>
      </c>
      <c r="D109" s="14"/>
      <c r="E109" s="22" t="s">
        <v>613</v>
      </c>
      <c r="F109" s="12">
        <v>2</v>
      </c>
      <c r="G109" s="18"/>
      <c r="H109" s="19"/>
      <c r="I109" s="20"/>
      <c r="J109" s="21" t="s">
        <v>2792</v>
      </c>
      <c r="K109" s="21" t="s">
        <v>2682</v>
      </c>
      <c r="L109" s="17" t="s">
        <v>741</v>
      </c>
      <c r="M109" s="17" t="s">
        <v>359</v>
      </c>
      <c r="N109" s="17">
        <v>20060628</v>
      </c>
      <c r="O109" s="17" t="str">
        <f>""</f>
        <v/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千城台高高</v>
      </c>
    </row>
    <row r="110" spans="1:21" x14ac:dyDescent="0.2">
      <c r="A110" s="12">
        <v>1583</v>
      </c>
      <c r="B110" s="22" t="s">
        <v>1371</v>
      </c>
      <c r="C110" s="22" t="s">
        <v>1448</v>
      </c>
      <c r="D110" s="14"/>
      <c r="E110" s="22" t="s">
        <v>613</v>
      </c>
      <c r="F110" s="12">
        <v>2</v>
      </c>
      <c r="G110" s="18"/>
      <c r="H110" s="19"/>
      <c r="I110" s="20"/>
      <c r="J110" s="21" t="s">
        <v>2728</v>
      </c>
      <c r="K110" s="21" t="s">
        <v>2793</v>
      </c>
      <c r="L110" s="17" t="s">
        <v>703</v>
      </c>
      <c r="M110" s="17" t="s">
        <v>742</v>
      </c>
      <c r="N110" s="17">
        <v>20060409</v>
      </c>
      <c r="O110" s="17" t="str">
        <f>""</f>
        <v/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千城台高高</v>
      </c>
    </row>
    <row r="111" spans="1:21" x14ac:dyDescent="0.2">
      <c r="A111" s="12">
        <v>1584</v>
      </c>
      <c r="B111" s="22" t="s">
        <v>1301</v>
      </c>
      <c r="C111" s="22" t="s">
        <v>1449</v>
      </c>
      <c r="D111" s="14"/>
      <c r="E111" s="22" t="s">
        <v>613</v>
      </c>
      <c r="F111" s="12">
        <v>2</v>
      </c>
      <c r="G111" s="18"/>
      <c r="H111" s="19"/>
      <c r="I111" s="20"/>
      <c r="J111" s="21" t="s">
        <v>2669</v>
      </c>
      <c r="K111" s="21" t="s">
        <v>2794</v>
      </c>
      <c r="L111" s="17" t="s">
        <v>421</v>
      </c>
      <c r="M111" s="17" t="s">
        <v>743</v>
      </c>
      <c r="N111" s="17">
        <v>20060521</v>
      </c>
      <c r="O111" s="17" t="str">
        <f>""</f>
        <v/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千城台高高</v>
      </c>
    </row>
    <row r="112" spans="1:21" x14ac:dyDescent="0.2">
      <c r="A112" s="12">
        <v>1585</v>
      </c>
      <c r="B112" s="22" t="s">
        <v>1450</v>
      </c>
      <c r="C112" s="22" t="s">
        <v>1451</v>
      </c>
      <c r="D112" s="14"/>
      <c r="E112" s="22" t="s">
        <v>613</v>
      </c>
      <c r="F112" s="12">
        <v>2</v>
      </c>
      <c r="G112" s="18"/>
      <c r="H112" s="19"/>
      <c r="I112" s="20"/>
      <c r="J112" s="21" t="s">
        <v>2795</v>
      </c>
      <c r="K112" s="21" t="s">
        <v>2714</v>
      </c>
      <c r="L112" s="17" t="s">
        <v>210</v>
      </c>
      <c r="M112" s="17" t="s">
        <v>111</v>
      </c>
      <c r="N112" s="17">
        <v>20060516</v>
      </c>
      <c r="O112" s="17" t="str">
        <f>""</f>
        <v/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千城台高高</v>
      </c>
    </row>
    <row r="113" spans="1:21" x14ac:dyDescent="0.2">
      <c r="A113" s="12">
        <v>1586</v>
      </c>
      <c r="B113" s="22" t="s">
        <v>1452</v>
      </c>
      <c r="C113" s="22" t="s">
        <v>1453</v>
      </c>
      <c r="D113" s="14"/>
      <c r="E113" s="22" t="s">
        <v>613</v>
      </c>
      <c r="F113" s="12">
        <v>2</v>
      </c>
      <c r="G113" s="18"/>
      <c r="H113" s="19"/>
      <c r="I113" s="20"/>
      <c r="J113" s="21" t="s">
        <v>2796</v>
      </c>
      <c r="K113" s="21" t="s">
        <v>2797</v>
      </c>
      <c r="L113" s="17" t="s">
        <v>744</v>
      </c>
      <c r="M113" s="17" t="s">
        <v>745</v>
      </c>
      <c r="N113" s="17">
        <v>20060412</v>
      </c>
      <c r="O113" s="17" t="str">
        <f>""</f>
        <v/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千城台高高</v>
      </c>
    </row>
    <row r="114" spans="1:21" x14ac:dyDescent="0.2">
      <c r="A114" s="12">
        <v>1587</v>
      </c>
      <c r="B114" s="22" t="s">
        <v>1454</v>
      </c>
      <c r="C114" s="22" t="s">
        <v>1455</v>
      </c>
      <c r="D114" s="14"/>
      <c r="E114" s="22" t="s">
        <v>613</v>
      </c>
      <c r="F114" s="12">
        <v>2</v>
      </c>
      <c r="G114" s="18"/>
      <c r="H114" s="19"/>
      <c r="I114" s="20"/>
      <c r="J114" s="21" t="s">
        <v>2649</v>
      </c>
      <c r="K114" s="21" t="s">
        <v>2798</v>
      </c>
      <c r="L114" s="17" t="s">
        <v>49</v>
      </c>
      <c r="M114" s="17" t="s">
        <v>40</v>
      </c>
      <c r="N114" s="17">
        <v>20061003</v>
      </c>
      <c r="O114" s="17" t="str">
        <f>""</f>
        <v/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千城台高高</v>
      </c>
    </row>
    <row r="115" spans="1:21" x14ac:dyDescent="0.2">
      <c r="A115" s="12">
        <v>1588</v>
      </c>
      <c r="B115" s="22" t="s">
        <v>1456</v>
      </c>
      <c r="C115" s="22" t="s">
        <v>1457</v>
      </c>
      <c r="D115" s="14"/>
      <c r="E115" s="22" t="s">
        <v>613</v>
      </c>
      <c r="F115" s="12">
        <v>2</v>
      </c>
      <c r="G115" s="18"/>
      <c r="H115" s="19"/>
      <c r="I115" s="20"/>
      <c r="J115" s="21" t="s">
        <v>2799</v>
      </c>
      <c r="K115" s="21" t="s">
        <v>2676</v>
      </c>
      <c r="L115" s="17" t="s">
        <v>746</v>
      </c>
      <c r="M115" s="17" t="s">
        <v>427</v>
      </c>
      <c r="N115" s="17">
        <v>20061029</v>
      </c>
      <c r="O115" s="17" t="str">
        <f>""</f>
        <v/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千城台高高</v>
      </c>
    </row>
    <row r="116" spans="1:21" x14ac:dyDescent="0.2">
      <c r="A116" s="12">
        <v>2392</v>
      </c>
      <c r="B116" s="22" t="s">
        <v>1249</v>
      </c>
      <c r="C116" s="22" t="s">
        <v>1458</v>
      </c>
      <c r="D116" s="14"/>
      <c r="E116" s="22" t="s">
        <v>613</v>
      </c>
      <c r="F116" s="12">
        <v>1</v>
      </c>
      <c r="G116" s="18"/>
      <c r="H116" s="19"/>
      <c r="I116" s="20"/>
      <c r="J116" s="21" t="s">
        <v>2621</v>
      </c>
      <c r="K116" s="21" t="s">
        <v>2800</v>
      </c>
      <c r="L116" s="17" t="s">
        <v>122</v>
      </c>
      <c r="M116" s="17" t="s">
        <v>747</v>
      </c>
      <c r="N116" s="17">
        <v>20070630</v>
      </c>
      <c r="O116" s="17" t="str">
        <f>""</f>
        <v/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千城台高高</v>
      </c>
    </row>
    <row r="117" spans="1:21" x14ac:dyDescent="0.2">
      <c r="A117" s="12">
        <v>2393</v>
      </c>
      <c r="B117" s="22" t="s">
        <v>1459</v>
      </c>
      <c r="C117" s="22" t="s">
        <v>1460</v>
      </c>
      <c r="D117" s="14"/>
      <c r="E117" s="22" t="s">
        <v>613</v>
      </c>
      <c r="F117" s="12">
        <v>1</v>
      </c>
      <c r="G117" s="18"/>
      <c r="H117" s="19"/>
      <c r="I117" s="20"/>
      <c r="J117" s="21" t="s">
        <v>2801</v>
      </c>
      <c r="K117" s="21" t="s">
        <v>2802</v>
      </c>
      <c r="L117" s="17" t="s">
        <v>748</v>
      </c>
      <c r="M117" s="17" t="s">
        <v>108</v>
      </c>
      <c r="N117" s="17">
        <v>20070816</v>
      </c>
      <c r="O117" s="17" t="str">
        <f>""</f>
        <v/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千城台高高</v>
      </c>
    </row>
    <row r="118" spans="1:21" x14ac:dyDescent="0.2">
      <c r="A118" s="12">
        <v>2454</v>
      </c>
      <c r="B118" s="22" t="s">
        <v>1461</v>
      </c>
      <c r="C118" s="22" t="s">
        <v>1302</v>
      </c>
      <c r="D118" s="14"/>
      <c r="E118" s="22" t="s">
        <v>613</v>
      </c>
      <c r="F118" s="12">
        <v>1</v>
      </c>
      <c r="G118" s="18"/>
      <c r="H118" s="19"/>
      <c r="I118" s="20"/>
      <c r="J118" s="21" t="s">
        <v>2803</v>
      </c>
      <c r="K118" s="21" t="s">
        <v>2670</v>
      </c>
      <c r="L118" s="17" t="s">
        <v>65</v>
      </c>
      <c r="M118" s="17" t="s">
        <v>442</v>
      </c>
      <c r="N118" s="17">
        <v>20080205</v>
      </c>
      <c r="O118" s="17" t="str">
        <f>""</f>
        <v/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千城台高高</v>
      </c>
    </row>
    <row r="119" spans="1:21" x14ac:dyDescent="0.2">
      <c r="A119" s="12">
        <v>2455</v>
      </c>
      <c r="B119" s="22" t="s">
        <v>1323</v>
      </c>
      <c r="C119" s="22" t="s">
        <v>1462</v>
      </c>
      <c r="D119" s="14"/>
      <c r="E119" s="22" t="s">
        <v>613</v>
      </c>
      <c r="F119" s="12">
        <v>1</v>
      </c>
      <c r="G119" s="18"/>
      <c r="H119" s="19"/>
      <c r="I119" s="20"/>
      <c r="J119" s="21" t="s">
        <v>2688</v>
      </c>
      <c r="K119" s="21" t="s">
        <v>2804</v>
      </c>
      <c r="L119" s="17" t="s">
        <v>173</v>
      </c>
      <c r="M119" s="17" t="s">
        <v>171</v>
      </c>
      <c r="N119" s="17">
        <v>20071021</v>
      </c>
      <c r="O119" s="17" t="str">
        <f>""</f>
        <v/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千城台高高</v>
      </c>
    </row>
    <row r="120" spans="1:21" x14ac:dyDescent="0.2">
      <c r="A120" s="12">
        <v>2456</v>
      </c>
      <c r="B120" s="22" t="s">
        <v>1463</v>
      </c>
      <c r="C120" s="22" t="s">
        <v>1464</v>
      </c>
      <c r="D120" s="14"/>
      <c r="E120" s="22" t="s">
        <v>613</v>
      </c>
      <c r="F120" s="12">
        <v>1</v>
      </c>
      <c r="G120" s="18"/>
      <c r="H120" s="19"/>
      <c r="I120" s="20"/>
      <c r="J120" s="21" t="s">
        <v>2805</v>
      </c>
      <c r="K120" s="21" t="s">
        <v>2806</v>
      </c>
      <c r="L120" s="17" t="s">
        <v>185</v>
      </c>
      <c r="M120" s="17" t="s">
        <v>462</v>
      </c>
      <c r="N120" s="17">
        <v>20070720</v>
      </c>
      <c r="O120" s="17" t="str">
        <f>""</f>
        <v/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千城台高高</v>
      </c>
    </row>
    <row r="121" spans="1:21" x14ac:dyDescent="0.2">
      <c r="A121" s="12">
        <v>2457</v>
      </c>
      <c r="B121" s="22" t="s">
        <v>1465</v>
      </c>
      <c r="C121" s="22" t="s">
        <v>1466</v>
      </c>
      <c r="D121" s="14"/>
      <c r="E121" s="22" t="s">
        <v>613</v>
      </c>
      <c r="F121" s="12">
        <v>1</v>
      </c>
      <c r="G121" s="18"/>
      <c r="H121" s="19"/>
      <c r="I121" s="20"/>
      <c r="J121" s="21" t="s">
        <v>2807</v>
      </c>
      <c r="K121" s="21" t="s">
        <v>2630</v>
      </c>
      <c r="L121" s="17" t="s">
        <v>433</v>
      </c>
      <c r="M121" s="17" t="s">
        <v>129</v>
      </c>
      <c r="N121" s="17">
        <v>20070407</v>
      </c>
      <c r="O121" s="17" t="str">
        <f>""</f>
        <v/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千城台高高</v>
      </c>
    </row>
    <row r="122" spans="1:21" x14ac:dyDescent="0.2">
      <c r="A122" s="12">
        <v>2458</v>
      </c>
      <c r="B122" s="22" t="s">
        <v>1290</v>
      </c>
      <c r="C122" s="22" t="s">
        <v>1467</v>
      </c>
      <c r="D122" s="14"/>
      <c r="E122" s="22" t="s">
        <v>613</v>
      </c>
      <c r="F122" s="12">
        <v>1</v>
      </c>
      <c r="G122" s="18"/>
      <c r="H122" s="19"/>
      <c r="I122" s="20"/>
      <c r="J122" s="21" t="s">
        <v>2661</v>
      </c>
      <c r="K122" s="21" t="s">
        <v>2777</v>
      </c>
      <c r="L122" s="17" t="s">
        <v>451</v>
      </c>
      <c r="M122" s="17" t="s">
        <v>731</v>
      </c>
      <c r="N122" s="17">
        <v>20070729</v>
      </c>
      <c r="O122" s="17" t="str">
        <f>""</f>
        <v/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千城台高高</v>
      </c>
    </row>
    <row r="123" spans="1:21" x14ac:dyDescent="0.2">
      <c r="A123" s="12">
        <v>1589</v>
      </c>
      <c r="B123" s="22" t="s">
        <v>1468</v>
      </c>
      <c r="C123" s="22" t="s">
        <v>1469</v>
      </c>
      <c r="D123" s="14"/>
      <c r="E123" s="22" t="s">
        <v>614</v>
      </c>
      <c r="F123" s="12">
        <v>3</v>
      </c>
      <c r="G123" s="18"/>
      <c r="H123" s="19"/>
      <c r="I123" s="20"/>
      <c r="J123" s="21" t="s">
        <v>2808</v>
      </c>
      <c r="K123" s="21" t="s">
        <v>2806</v>
      </c>
      <c r="L123" s="17" t="s">
        <v>749</v>
      </c>
      <c r="M123" s="17" t="s">
        <v>462</v>
      </c>
      <c r="N123" s="17">
        <v>20051109</v>
      </c>
      <c r="O123" s="17" t="str">
        <f>""</f>
        <v/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生浜高高</v>
      </c>
    </row>
    <row r="124" spans="1:21" x14ac:dyDescent="0.2">
      <c r="A124" s="12">
        <v>1590</v>
      </c>
      <c r="B124" s="22" t="s">
        <v>1470</v>
      </c>
      <c r="C124" s="22" t="s">
        <v>1471</v>
      </c>
      <c r="D124" s="14"/>
      <c r="E124" s="22" t="s">
        <v>614</v>
      </c>
      <c r="F124" s="12">
        <v>3</v>
      </c>
      <c r="G124" s="18"/>
      <c r="H124" s="19"/>
      <c r="I124" s="20"/>
      <c r="J124" s="21" t="s">
        <v>2809</v>
      </c>
      <c r="K124" s="21" t="s">
        <v>2652</v>
      </c>
      <c r="L124" s="17" t="s">
        <v>750</v>
      </c>
      <c r="M124" s="17" t="s">
        <v>155</v>
      </c>
      <c r="N124" s="17">
        <v>20051101</v>
      </c>
      <c r="O124" s="17" t="str">
        <f>""</f>
        <v/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生浜高高</v>
      </c>
    </row>
    <row r="125" spans="1:21" x14ac:dyDescent="0.2">
      <c r="A125" s="12">
        <v>1591</v>
      </c>
      <c r="B125" s="13" t="s">
        <v>1472</v>
      </c>
      <c r="C125" s="13" t="s">
        <v>1473</v>
      </c>
      <c r="D125" s="14"/>
      <c r="E125" s="13" t="s">
        <v>614</v>
      </c>
      <c r="F125" s="16">
        <v>3</v>
      </c>
      <c r="G125" s="14"/>
      <c r="H125" s="14"/>
      <c r="I125" s="14"/>
      <c r="J125" s="15" t="s">
        <v>2810</v>
      </c>
      <c r="K125" s="21" t="s">
        <v>2782</v>
      </c>
      <c r="L125" s="17" t="s">
        <v>751</v>
      </c>
      <c r="M125" s="17" t="s">
        <v>71</v>
      </c>
      <c r="N125" s="17">
        <v>20060227</v>
      </c>
      <c r="O125" s="17" t="str">
        <f>""</f>
        <v/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生浜高高</v>
      </c>
    </row>
    <row r="126" spans="1:21" x14ac:dyDescent="0.2">
      <c r="A126" s="12">
        <v>1592</v>
      </c>
      <c r="B126" s="13" t="s">
        <v>1474</v>
      </c>
      <c r="C126" s="13" t="s">
        <v>1475</v>
      </c>
      <c r="D126" s="14"/>
      <c r="E126" s="13" t="s">
        <v>614</v>
      </c>
      <c r="F126" s="16">
        <v>3</v>
      </c>
      <c r="G126" s="14"/>
      <c r="H126" s="14"/>
      <c r="I126" s="14"/>
      <c r="J126" s="15" t="s">
        <v>2811</v>
      </c>
      <c r="K126" s="21" t="s">
        <v>2812</v>
      </c>
      <c r="L126" s="17" t="s">
        <v>752</v>
      </c>
      <c r="M126" s="17" t="s">
        <v>753</v>
      </c>
      <c r="N126" s="17">
        <v>20060324</v>
      </c>
      <c r="O126" s="17" t="str">
        <f>""</f>
        <v/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生浜高高</v>
      </c>
    </row>
    <row r="127" spans="1:21" x14ac:dyDescent="0.2">
      <c r="A127" s="12">
        <v>1593</v>
      </c>
      <c r="B127" s="13" t="s">
        <v>1476</v>
      </c>
      <c r="C127" s="13" t="s">
        <v>1477</v>
      </c>
      <c r="D127" s="14"/>
      <c r="E127" s="13" t="s">
        <v>617</v>
      </c>
      <c r="F127" s="16">
        <v>3</v>
      </c>
      <c r="G127" s="14"/>
      <c r="H127" s="14"/>
      <c r="I127" s="14"/>
      <c r="J127" s="15" t="s">
        <v>2813</v>
      </c>
      <c r="K127" s="21" t="s">
        <v>2814</v>
      </c>
      <c r="L127" s="17" t="s">
        <v>754</v>
      </c>
      <c r="M127" s="17" t="s">
        <v>755</v>
      </c>
      <c r="N127" s="17">
        <v>20050506</v>
      </c>
      <c r="O127" s="17" t="str">
        <f>""</f>
        <v/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土気高高</v>
      </c>
    </row>
    <row r="128" spans="1:21" x14ac:dyDescent="0.2">
      <c r="A128" s="12">
        <v>1594</v>
      </c>
      <c r="B128" s="22" t="s">
        <v>1478</v>
      </c>
      <c r="C128" s="22" t="s">
        <v>1479</v>
      </c>
      <c r="D128" s="14"/>
      <c r="E128" s="22" t="s">
        <v>617</v>
      </c>
      <c r="F128" s="12">
        <v>3</v>
      </c>
      <c r="G128" s="14"/>
      <c r="H128" s="14"/>
      <c r="I128" s="23"/>
      <c r="J128" s="21" t="s">
        <v>2815</v>
      </c>
      <c r="K128" s="21" t="s">
        <v>2804</v>
      </c>
      <c r="L128" s="17" t="s">
        <v>756</v>
      </c>
      <c r="M128" s="17" t="s">
        <v>171</v>
      </c>
      <c r="N128" s="17">
        <v>20060328</v>
      </c>
      <c r="O128" s="17" t="str">
        <f>""</f>
        <v/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土気高高</v>
      </c>
    </row>
    <row r="129" spans="1:21" x14ac:dyDescent="0.2">
      <c r="A129" s="12">
        <v>1595</v>
      </c>
      <c r="B129" s="13" t="s">
        <v>1480</v>
      </c>
      <c r="C129" s="13" t="s">
        <v>1481</v>
      </c>
      <c r="D129" s="14"/>
      <c r="E129" s="13" t="s">
        <v>617</v>
      </c>
      <c r="F129" s="16">
        <v>3</v>
      </c>
      <c r="G129" s="14"/>
      <c r="H129" s="14"/>
      <c r="I129" s="14"/>
      <c r="J129" s="15" t="s">
        <v>2816</v>
      </c>
      <c r="K129" s="21" t="s">
        <v>2817</v>
      </c>
      <c r="L129" s="17" t="s">
        <v>757</v>
      </c>
      <c r="M129" s="17" t="s">
        <v>758</v>
      </c>
      <c r="N129" s="17">
        <v>20050825</v>
      </c>
      <c r="O129" s="17" t="str">
        <f>""</f>
        <v/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土気高高</v>
      </c>
    </row>
    <row r="130" spans="1:21" x14ac:dyDescent="0.2">
      <c r="A130" s="12">
        <v>1596</v>
      </c>
      <c r="B130" s="13" t="s">
        <v>1482</v>
      </c>
      <c r="C130" s="13" t="s">
        <v>1483</v>
      </c>
      <c r="D130" s="14"/>
      <c r="E130" s="13" t="s">
        <v>617</v>
      </c>
      <c r="F130" s="16">
        <v>2</v>
      </c>
      <c r="G130" s="14"/>
      <c r="H130" s="14"/>
      <c r="I130" s="14"/>
      <c r="J130" s="15" t="s">
        <v>2806</v>
      </c>
      <c r="K130" s="15" t="s">
        <v>2818</v>
      </c>
      <c r="L130" s="17" t="s">
        <v>759</v>
      </c>
      <c r="M130" s="17" t="s">
        <v>500</v>
      </c>
      <c r="N130" s="17">
        <v>20060922</v>
      </c>
      <c r="O130" s="17" t="str">
        <f>""</f>
        <v/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土気高高</v>
      </c>
    </row>
    <row r="131" spans="1:21" x14ac:dyDescent="0.2">
      <c r="A131" s="12">
        <v>1597</v>
      </c>
      <c r="B131" s="13" t="s">
        <v>1484</v>
      </c>
      <c r="C131" s="13" t="s">
        <v>1485</v>
      </c>
      <c r="D131" s="14"/>
      <c r="E131" s="13" t="s">
        <v>617</v>
      </c>
      <c r="F131" s="16">
        <v>2</v>
      </c>
      <c r="G131" s="14"/>
      <c r="H131" s="14"/>
      <c r="I131" s="14"/>
      <c r="J131" s="15" t="s">
        <v>2819</v>
      </c>
      <c r="K131" s="15" t="s">
        <v>2739</v>
      </c>
      <c r="L131" s="17" t="s">
        <v>760</v>
      </c>
      <c r="M131" s="17" t="s">
        <v>125</v>
      </c>
      <c r="N131" s="17">
        <v>20060516</v>
      </c>
      <c r="O131" s="17" t="str">
        <f>""</f>
        <v/>
      </c>
      <c r="P131" t="e">
        <f t="shared" ref="P131:P194" si="12">LEFT(B131,FIND("　",B131)-1)</f>
        <v>#VALUE!</v>
      </c>
      <c r="Q131" t="e">
        <f t="shared" ref="Q131:Q194" si="13">RIGHT(B131,LEN(B131)-FIND("　",B131))</f>
        <v>#VALUE!</v>
      </c>
      <c r="R131" t="e">
        <f t="shared" ref="R131:R194" si="14">ASC(LEFT(J131,FIND("　",J131)-1))</f>
        <v>#VALUE!</v>
      </c>
      <c r="S131" t="e">
        <f t="shared" ref="S131:S194" si="15">ASC(RIGHT(J131,LEN(J131)-FIND("　",J131)))</f>
        <v>#VALUE!</v>
      </c>
      <c r="T131" t="e">
        <f t="shared" ref="T131:T194" si="16">LEFT(O131,FIND(" ",O131)-1)</f>
        <v>#VALUE!</v>
      </c>
      <c r="U131" t="str">
        <f t="shared" ref="U131:U194" si="17">E131&amp;"高"</f>
        <v>土気高高</v>
      </c>
    </row>
    <row r="132" spans="1:21" x14ac:dyDescent="0.2">
      <c r="A132" s="12">
        <v>1598</v>
      </c>
      <c r="B132" s="13" t="s">
        <v>1290</v>
      </c>
      <c r="C132" s="13" t="s">
        <v>1486</v>
      </c>
      <c r="D132" s="14"/>
      <c r="E132" s="13" t="s">
        <v>617</v>
      </c>
      <c r="F132" s="16">
        <v>2</v>
      </c>
      <c r="G132" s="14"/>
      <c r="H132" s="14"/>
      <c r="I132" s="14"/>
      <c r="J132" s="15" t="s">
        <v>2661</v>
      </c>
      <c r="K132" s="15" t="s">
        <v>2622</v>
      </c>
      <c r="L132" s="17" t="s">
        <v>451</v>
      </c>
      <c r="M132" s="17" t="s">
        <v>366</v>
      </c>
      <c r="N132" s="17">
        <v>20060906</v>
      </c>
      <c r="O132" s="17" t="str">
        <f>""</f>
        <v/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土気高高</v>
      </c>
    </row>
    <row r="133" spans="1:21" x14ac:dyDescent="0.2">
      <c r="A133" s="12">
        <v>1599</v>
      </c>
      <c r="B133" s="13" t="s">
        <v>1487</v>
      </c>
      <c r="C133" s="13" t="s">
        <v>1488</v>
      </c>
      <c r="D133" s="14"/>
      <c r="E133" s="13" t="s">
        <v>617</v>
      </c>
      <c r="F133" s="16">
        <v>2</v>
      </c>
      <c r="G133" s="14"/>
      <c r="H133" s="14"/>
      <c r="I133" s="14"/>
      <c r="J133" s="15" t="s">
        <v>2820</v>
      </c>
      <c r="K133" s="15" t="s">
        <v>2658</v>
      </c>
      <c r="L133" s="17" t="s">
        <v>761</v>
      </c>
      <c r="M133" s="17" t="s">
        <v>156</v>
      </c>
      <c r="N133" s="17">
        <v>20061127</v>
      </c>
      <c r="O133" s="17" t="str">
        <f>""</f>
        <v/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土気高高</v>
      </c>
    </row>
    <row r="134" spans="1:21" x14ac:dyDescent="0.2">
      <c r="A134" s="12">
        <v>1600</v>
      </c>
      <c r="B134" s="13" t="s">
        <v>1489</v>
      </c>
      <c r="C134" s="13" t="s">
        <v>1490</v>
      </c>
      <c r="D134" s="14"/>
      <c r="E134" s="13" t="s">
        <v>617</v>
      </c>
      <c r="F134" s="16">
        <v>2</v>
      </c>
      <c r="G134" s="14"/>
      <c r="H134" s="14"/>
      <c r="I134" s="14"/>
      <c r="J134" s="15" t="s">
        <v>2821</v>
      </c>
      <c r="K134" s="15" t="s">
        <v>2667</v>
      </c>
      <c r="L134" s="17" t="s">
        <v>234</v>
      </c>
      <c r="M134" s="17" t="s">
        <v>207</v>
      </c>
      <c r="N134" s="17">
        <v>20061028</v>
      </c>
      <c r="O134" s="17" t="str">
        <f>""</f>
        <v/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土気高高</v>
      </c>
    </row>
    <row r="135" spans="1:21" x14ac:dyDescent="0.2">
      <c r="A135" s="12">
        <v>1601</v>
      </c>
      <c r="B135" s="13" t="s">
        <v>1491</v>
      </c>
      <c r="C135" s="13" t="s">
        <v>1409</v>
      </c>
      <c r="D135" s="14"/>
      <c r="E135" s="13" t="s">
        <v>617</v>
      </c>
      <c r="F135" s="16">
        <v>2</v>
      </c>
      <c r="G135" s="14"/>
      <c r="H135" s="14"/>
      <c r="I135" s="14"/>
      <c r="J135" s="15" t="s">
        <v>2822</v>
      </c>
      <c r="K135" s="15" t="s">
        <v>2762</v>
      </c>
      <c r="L135" s="17" t="s">
        <v>762</v>
      </c>
      <c r="M135" s="17" t="s">
        <v>115</v>
      </c>
      <c r="N135" s="17">
        <v>20061211</v>
      </c>
      <c r="O135" s="17" t="str">
        <f>""</f>
        <v/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土気高高</v>
      </c>
    </row>
    <row r="136" spans="1:21" x14ac:dyDescent="0.2">
      <c r="A136" s="12">
        <v>1602</v>
      </c>
      <c r="B136" s="13" t="s">
        <v>1492</v>
      </c>
      <c r="C136" s="13" t="s">
        <v>1493</v>
      </c>
      <c r="D136" s="14"/>
      <c r="E136" s="13" t="s">
        <v>617</v>
      </c>
      <c r="F136" s="16">
        <v>2</v>
      </c>
      <c r="G136" s="14"/>
      <c r="H136" s="14"/>
      <c r="I136" s="14"/>
      <c r="J136" s="15" t="s">
        <v>2823</v>
      </c>
      <c r="K136" s="15" t="s">
        <v>2824</v>
      </c>
      <c r="L136" s="17" t="s">
        <v>763</v>
      </c>
      <c r="M136" s="17" t="s">
        <v>506</v>
      </c>
      <c r="N136" s="17">
        <v>20070203</v>
      </c>
      <c r="O136" s="17" t="str">
        <f>""</f>
        <v/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土気高高</v>
      </c>
    </row>
    <row r="137" spans="1:21" x14ac:dyDescent="0.2">
      <c r="A137" s="12">
        <v>1603</v>
      </c>
      <c r="B137" s="22" t="s">
        <v>1494</v>
      </c>
      <c r="C137" s="22" t="s">
        <v>1495</v>
      </c>
      <c r="D137" s="14"/>
      <c r="E137" s="22" t="s">
        <v>617</v>
      </c>
      <c r="F137" s="12">
        <v>2</v>
      </c>
      <c r="G137" s="14"/>
      <c r="H137" s="14"/>
      <c r="I137" s="23"/>
      <c r="J137" s="21" t="s">
        <v>2825</v>
      </c>
      <c r="K137" s="15" t="s">
        <v>2777</v>
      </c>
      <c r="L137" s="17" t="s">
        <v>764</v>
      </c>
      <c r="M137" s="17" t="s">
        <v>731</v>
      </c>
      <c r="N137" s="17">
        <v>20061128</v>
      </c>
      <c r="O137" s="17" t="str">
        <f>""</f>
        <v/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土気高高</v>
      </c>
    </row>
    <row r="138" spans="1:21" x14ac:dyDescent="0.2">
      <c r="A138" s="12">
        <v>1604</v>
      </c>
      <c r="B138" s="13" t="s">
        <v>1496</v>
      </c>
      <c r="C138" s="13" t="s">
        <v>1497</v>
      </c>
      <c r="D138" s="14"/>
      <c r="E138" s="13" t="s">
        <v>617</v>
      </c>
      <c r="F138" s="16">
        <v>2</v>
      </c>
      <c r="G138" s="14"/>
      <c r="H138" s="14"/>
      <c r="I138" s="14"/>
      <c r="J138" s="15" t="s">
        <v>2826</v>
      </c>
      <c r="K138" s="15" t="s">
        <v>2656</v>
      </c>
      <c r="L138" s="17" t="s">
        <v>529</v>
      </c>
      <c r="M138" s="17" t="s">
        <v>113</v>
      </c>
      <c r="N138" s="17">
        <v>20060801</v>
      </c>
      <c r="O138" s="17" t="str">
        <f>""</f>
        <v/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土気高高</v>
      </c>
    </row>
    <row r="139" spans="1:21" x14ac:dyDescent="0.2">
      <c r="A139" s="12">
        <v>1605</v>
      </c>
      <c r="B139" s="13" t="s">
        <v>1498</v>
      </c>
      <c r="C139" s="13" t="s">
        <v>1499</v>
      </c>
      <c r="D139" s="14"/>
      <c r="E139" s="13" t="s">
        <v>617</v>
      </c>
      <c r="F139" s="16">
        <v>2</v>
      </c>
      <c r="G139" s="14"/>
      <c r="H139" s="14"/>
      <c r="I139" s="14"/>
      <c r="J139" s="15" t="s">
        <v>2827</v>
      </c>
      <c r="K139" s="15" t="s">
        <v>2828</v>
      </c>
      <c r="L139" s="17" t="s">
        <v>765</v>
      </c>
      <c r="M139" s="17" t="s">
        <v>120</v>
      </c>
      <c r="N139" s="17">
        <v>20060816</v>
      </c>
      <c r="O139" s="17" t="str">
        <f>""</f>
        <v/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土気高高</v>
      </c>
    </row>
    <row r="140" spans="1:21" x14ac:dyDescent="0.2">
      <c r="A140" s="12">
        <v>1606</v>
      </c>
      <c r="B140" s="13" t="s">
        <v>1500</v>
      </c>
      <c r="C140" s="13" t="s">
        <v>1451</v>
      </c>
      <c r="D140" s="14"/>
      <c r="E140" s="13" t="s">
        <v>617</v>
      </c>
      <c r="F140" s="16">
        <v>2</v>
      </c>
      <c r="G140" s="14"/>
      <c r="H140" s="14"/>
      <c r="I140" s="14"/>
      <c r="J140" s="15" t="s">
        <v>2829</v>
      </c>
      <c r="K140" s="15" t="s">
        <v>2714</v>
      </c>
      <c r="L140" s="17" t="s">
        <v>766</v>
      </c>
      <c r="M140" s="17" t="s">
        <v>111</v>
      </c>
      <c r="N140" s="17">
        <v>20060830</v>
      </c>
      <c r="O140" s="17" t="str">
        <f>""</f>
        <v/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土気高高</v>
      </c>
    </row>
    <row r="141" spans="1:21" x14ac:dyDescent="0.2">
      <c r="A141" s="12">
        <v>1607</v>
      </c>
      <c r="B141" s="13" t="s">
        <v>1501</v>
      </c>
      <c r="C141" s="13" t="s">
        <v>1502</v>
      </c>
      <c r="D141" s="14"/>
      <c r="E141" s="13" t="s">
        <v>617</v>
      </c>
      <c r="F141" s="16">
        <v>2</v>
      </c>
      <c r="G141" s="14"/>
      <c r="H141" s="14"/>
      <c r="I141" s="14"/>
      <c r="J141" s="15" t="s">
        <v>2830</v>
      </c>
      <c r="K141" s="15" t="s">
        <v>2645</v>
      </c>
      <c r="L141" s="17" t="s">
        <v>767</v>
      </c>
      <c r="M141" s="17" t="s">
        <v>363</v>
      </c>
      <c r="N141" s="17">
        <v>20060814</v>
      </c>
      <c r="O141" s="17" t="str">
        <f>""</f>
        <v/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土気高高</v>
      </c>
    </row>
    <row r="142" spans="1:21" x14ac:dyDescent="0.2">
      <c r="A142" s="12">
        <v>2459</v>
      </c>
      <c r="B142" s="13" t="s">
        <v>1503</v>
      </c>
      <c r="C142" s="13" t="s">
        <v>1504</v>
      </c>
      <c r="D142" s="14"/>
      <c r="E142" s="13" t="s">
        <v>617</v>
      </c>
      <c r="F142" s="16">
        <v>1</v>
      </c>
      <c r="G142" s="14"/>
      <c r="H142" s="14"/>
      <c r="I142" s="14"/>
      <c r="J142" s="15" t="s">
        <v>2831</v>
      </c>
      <c r="K142" s="15" t="s">
        <v>2832</v>
      </c>
      <c r="L142" s="17" t="s">
        <v>768</v>
      </c>
      <c r="M142" s="17" t="s">
        <v>769</v>
      </c>
      <c r="N142" s="17">
        <v>20070906</v>
      </c>
      <c r="O142" s="17" t="str">
        <f>""</f>
        <v/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土気高高</v>
      </c>
    </row>
    <row r="143" spans="1:21" x14ac:dyDescent="0.2">
      <c r="A143" s="12">
        <v>2460</v>
      </c>
      <c r="B143" s="13" t="s">
        <v>1501</v>
      </c>
      <c r="C143" s="13" t="s">
        <v>1505</v>
      </c>
      <c r="D143" s="14"/>
      <c r="E143" s="13" t="s">
        <v>617</v>
      </c>
      <c r="F143" s="16">
        <v>1</v>
      </c>
      <c r="G143" s="14"/>
      <c r="H143" s="14"/>
      <c r="I143" s="14"/>
      <c r="J143" s="15" t="s">
        <v>2830</v>
      </c>
      <c r="K143" s="15" t="s">
        <v>2833</v>
      </c>
      <c r="L143" s="17" t="s">
        <v>767</v>
      </c>
      <c r="M143" s="17" t="s">
        <v>770</v>
      </c>
      <c r="N143" s="17">
        <v>20071012</v>
      </c>
      <c r="O143" s="17" t="str">
        <f>""</f>
        <v/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土気高高</v>
      </c>
    </row>
    <row r="144" spans="1:21" x14ac:dyDescent="0.2">
      <c r="A144" s="12">
        <v>1608</v>
      </c>
      <c r="B144" s="13" t="s">
        <v>1506</v>
      </c>
      <c r="C144" s="13" t="s">
        <v>1507</v>
      </c>
      <c r="D144" s="14"/>
      <c r="E144" s="13" t="s">
        <v>619</v>
      </c>
      <c r="F144" s="16">
        <v>3</v>
      </c>
      <c r="G144" s="14"/>
      <c r="H144" s="14"/>
      <c r="I144" s="14"/>
      <c r="J144" s="15" t="s">
        <v>2834</v>
      </c>
      <c r="K144" s="15" t="s">
        <v>2626</v>
      </c>
      <c r="L144" s="17" t="s">
        <v>459</v>
      </c>
      <c r="M144" s="17" t="s">
        <v>458</v>
      </c>
      <c r="N144" s="17">
        <v>20060117</v>
      </c>
      <c r="O144" s="17" t="str">
        <f>""</f>
        <v/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千葉明徳高高</v>
      </c>
    </row>
    <row r="145" spans="1:21" x14ac:dyDescent="0.2">
      <c r="A145" s="12">
        <v>1609</v>
      </c>
      <c r="B145" s="22" t="s">
        <v>1508</v>
      </c>
      <c r="C145" s="13" t="s">
        <v>1509</v>
      </c>
      <c r="D145" s="14"/>
      <c r="E145" s="13" t="s">
        <v>619</v>
      </c>
      <c r="F145" s="16">
        <v>2</v>
      </c>
      <c r="G145" s="14"/>
      <c r="H145" s="14"/>
      <c r="I145" s="14"/>
      <c r="J145" s="15" t="s">
        <v>2835</v>
      </c>
      <c r="K145" s="15" t="s">
        <v>2624</v>
      </c>
      <c r="L145" s="17" t="s">
        <v>771</v>
      </c>
      <c r="M145" s="17" t="s">
        <v>47</v>
      </c>
      <c r="N145" s="17">
        <v>20060719</v>
      </c>
      <c r="O145" s="17" t="str">
        <f>""</f>
        <v/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千葉明徳高高</v>
      </c>
    </row>
    <row r="146" spans="1:21" x14ac:dyDescent="0.2">
      <c r="A146" s="12">
        <v>1610</v>
      </c>
      <c r="B146" s="22" t="s">
        <v>1465</v>
      </c>
      <c r="C146" s="13" t="s">
        <v>1447</v>
      </c>
      <c r="D146" s="14"/>
      <c r="E146" s="13" t="s">
        <v>619</v>
      </c>
      <c r="F146" s="16">
        <v>2</v>
      </c>
      <c r="G146" s="14"/>
      <c r="H146" s="14"/>
      <c r="I146" s="14"/>
      <c r="J146" s="15" t="s">
        <v>2807</v>
      </c>
      <c r="K146" s="15" t="s">
        <v>2682</v>
      </c>
      <c r="L146" s="17" t="s">
        <v>433</v>
      </c>
      <c r="M146" s="17" t="s">
        <v>359</v>
      </c>
      <c r="N146" s="17">
        <v>20060620</v>
      </c>
      <c r="O146" s="17" t="str">
        <f>""</f>
        <v/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千葉明徳高高</v>
      </c>
    </row>
    <row r="147" spans="1:21" x14ac:dyDescent="0.2">
      <c r="A147" s="12">
        <v>1611</v>
      </c>
      <c r="B147" s="22" t="s">
        <v>1510</v>
      </c>
      <c r="C147" s="13" t="s">
        <v>1511</v>
      </c>
      <c r="D147" s="14"/>
      <c r="E147" s="13" t="s">
        <v>619</v>
      </c>
      <c r="F147" s="16">
        <v>2</v>
      </c>
      <c r="G147" s="14"/>
      <c r="H147" s="14"/>
      <c r="I147" s="14"/>
      <c r="J147" s="15" t="s">
        <v>2836</v>
      </c>
      <c r="K147" s="15" t="s">
        <v>2635</v>
      </c>
      <c r="L147" s="17" t="s">
        <v>772</v>
      </c>
      <c r="M147" s="17" t="s">
        <v>48</v>
      </c>
      <c r="N147" s="17">
        <v>20070301</v>
      </c>
      <c r="O147" s="17" t="str">
        <f>""</f>
        <v/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千葉明徳高高</v>
      </c>
    </row>
    <row r="148" spans="1:21" x14ac:dyDescent="0.2">
      <c r="A148" s="12">
        <v>1612</v>
      </c>
      <c r="B148" s="22" t="s">
        <v>1512</v>
      </c>
      <c r="C148" s="13" t="s">
        <v>1513</v>
      </c>
      <c r="D148" s="14"/>
      <c r="E148" s="13" t="s">
        <v>619</v>
      </c>
      <c r="F148" s="16">
        <v>1</v>
      </c>
      <c r="G148" s="14"/>
      <c r="H148" s="14"/>
      <c r="I148" s="14"/>
      <c r="J148" s="15" t="s">
        <v>2837</v>
      </c>
      <c r="K148" s="15" t="s">
        <v>2679</v>
      </c>
      <c r="L148" s="17" t="s">
        <v>773</v>
      </c>
      <c r="M148" s="17" t="s">
        <v>45</v>
      </c>
      <c r="N148" s="17">
        <v>20070525</v>
      </c>
      <c r="O148" s="17" t="str">
        <f>""</f>
        <v/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千葉明徳高高</v>
      </c>
    </row>
    <row r="149" spans="1:21" x14ac:dyDescent="0.2">
      <c r="A149" s="12">
        <v>2461</v>
      </c>
      <c r="B149" s="22" t="s">
        <v>1514</v>
      </c>
      <c r="C149" s="13" t="s">
        <v>1515</v>
      </c>
      <c r="D149" s="14"/>
      <c r="E149" s="13" t="s">
        <v>619</v>
      </c>
      <c r="F149" s="16">
        <v>1</v>
      </c>
      <c r="G149" s="14"/>
      <c r="H149" s="14"/>
      <c r="I149" s="14"/>
      <c r="J149" s="15" t="s">
        <v>2838</v>
      </c>
      <c r="K149" s="15" t="s">
        <v>2839</v>
      </c>
      <c r="L149" s="17" t="s">
        <v>539</v>
      </c>
      <c r="M149" s="17" t="s">
        <v>774</v>
      </c>
      <c r="N149" s="17">
        <v>20071023</v>
      </c>
      <c r="O149" s="17" t="str">
        <f>""</f>
        <v/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千葉明徳高高</v>
      </c>
    </row>
    <row r="150" spans="1:21" x14ac:dyDescent="0.2">
      <c r="A150" s="12">
        <v>2462</v>
      </c>
      <c r="B150" s="22" t="s">
        <v>1516</v>
      </c>
      <c r="C150" s="13" t="s">
        <v>1517</v>
      </c>
      <c r="D150" s="14"/>
      <c r="E150" s="13" t="s">
        <v>619</v>
      </c>
      <c r="F150" s="16">
        <v>1</v>
      </c>
      <c r="G150" s="14"/>
      <c r="H150" s="14"/>
      <c r="I150" s="14"/>
      <c r="J150" s="15" t="s">
        <v>2840</v>
      </c>
      <c r="K150" s="15" t="s">
        <v>2841</v>
      </c>
      <c r="L150" s="17" t="s">
        <v>445</v>
      </c>
      <c r="M150" s="17" t="s">
        <v>417</v>
      </c>
      <c r="N150" s="17">
        <v>20071218</v>
      </c>
      <c r="O150" s="17" t="str">
        <f>""</f>
        <v/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千葉明徳高高</v>
      </c>
    </row>
    <row r="151" spans="1:21" x14ac:dyDescent="0.2">
      <c r="A151" s="12">
        <v>1613</v>
      </c>
      <c r="B151" s="22" t="s">
        <v>1280</v>
      </c>
      <c r="C151" s="13" t="s">
        <v>1518</v>
      </c>
      <c r="D151" s="14"/>
      <c r="E151" s="13" t="s">
        <v>622</v>
      </c>
      <c r="F151" s="16">
        <v>3</v>
      </c>
      <c r="G151" s="14"/>
      <c r="H151" s="14"/>
      <c r="I151" s="14"/>
      <c r="J151" s="15" t="s">
        <v>2651</v>
      </c>
      <c r="K151" s="15" t="s">
        <v>2842</v>
      </c>
      <c r="L151" s="17" t="s">
        <v>443</v>
      </c>
      <c r="M151" s="17" t="s">
        <v>775</v>
      </c>
      <c r="N151" s="17">
        <v>20060125</v>
      </c>
      <c r="O151" s="17" t="str">
        <f>""</f>
        <v/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桜林高高</v>
      </c>
    </row>
    <row r="152" spans="1:21" x14ac:dyDescent="0.2">
      <c r="A152" s="12">
        <v>1614</v>
      </c>
      <c r="B152" s="22" t="s">
        <v>1519</v>
      </c>
      <c r="C152" s="13" t="s">
        <v>1520</v>
      </c>
      <c r="D152" s="14"/>
      <c r="E152" s="13" t="s">
        <v>622</v>
      </c>
      <c r="F152" s="16">
        <v>2</v>
      </c>
      <c r="G152" s="14"/>
      <c r="H152" s="14"/>
      <c r="I152" s="14"/>
      <c r="J152" s="15" t="s">
        <v>2843</v>
      </c>
      <c r="K152" s="15" t="s">
        <v>2670</v>
      </c>
      <c r="L152" s="17" t="s">
        <v>176</v>
      </c>
      <c r="M152" s="17" t="s">
        <v>442</v>
      </c>
      <c r="N152" s="17">
        <v>20070223</v>
      </c>
      <c r="O152" s="17" t="str">
        <f>""</f>
        <v/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桜林高高</v>
      </c>
    </row>
    <row r="153" spans="1:21" x14ac:dyDescent="0.2">
      <c r="A153" s="12">
        <v>1615</v>
      </c>
      <c r="B153" s="13" t="s">
        <v>1521</v>
      </c>
      <c r="C153" s="13" t="s">
        <v>1522</v>
      </c>
      <c r="D153" s="14"/>
      <c r="E153" s="13" t="s">
        <v>622</v>
      </c>
      <c r="F153" s="16">
        <v>2</v>
      </c>
      <c r="G153" s="14"/>
      <c r="H153" s="14"/>
      <c r="I153" s="14"/>
      <c r="J153" s="15" t="s">
        <v>2844</v>
      </c>
      <c r="K153" s="15" t="s">
        <v>2742</v>
      </c>
      <c r="L153" s="17" t="s">
        <v>776</v>
      </c>
      <c r="M153" s="17" t="s">
        <v>178</v>
      </c>
      <c r="N153" s="17">
        <v>20060511</v>
      </c>
      <c r="O153" s="17" t="str">
        <f>""</f>
        <v/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桜林高高</v>
      </c>
    </row>
    <row r="154" spans="1:21" x14ac:dyDescent="0.2">
      <c r="A154" s="12">
        <v>2394</v>
      </c>
      <c r="B154" s="13" t="s">
        <v>1523</v>
      </c>
      <c r="C154" s="13" t="s">
        <v>1524</v>
      </c>
      <c r="D154" s="14"/>
      <c r="E154" s="13" t="s">
        <v>622</v>
      </c>
      <c r="F154" s="16">
        <v>1</v>
      </c>
      <c r="G154" s="14"/>
      <c r="H154" s="14"/>
      <c r="I154" s="14"/>
      <c r="J154" s="15" t="s">
        <v>2845</v>
      </c>
      <c r="K154" s="15" t="s">
        <v>2736</v>
      </c>
      <c r="L154" s="17" t="s">
        <v>777</v>
      </c>
      <c r="M154" s="17" t="s">
        <v>77</v>
      </c>
      <c r="N154" s="17">
        <v>20080330</v>
      </c>
      <c r="O154" s="17" t="str">
        <f>""</f>
        <v/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桜林高高</v>
      </c>
    </row>
    <row r="155" spans="1:21" x14ac:dyDescent="0.2">
      <c r="A155" s="12">
        <v>2395</v>
      </c>
      <c r="B155" s="13" t="s">
        <v>1525</v>
      </c>
      <c r="C155" s="13" t="s">
        <v>1526</v>
      </c>
      <c r="D155" s="14"/>
      <c r="E155" s="13" t="s">
        <v>622</v>
      </c>
      <c r="F155" s="16">
        <v>1</v>
      </c>
      <c r="G155" s="14"/>
      <c r="H155" s="14"/>
      <c r="I155" s="14"/>
      <c r="J155" s="15" t="s">
        <v>2846</v>
      </c>
      <c r="K155" s="15" t="s">
        <v>2847</v>
      </c>
      <c r="L155" s="17" t="s">
        <v>255</v>
      </c>
      <c r="M155" s="17" t="s">
        <v>96</v>
      </c>
      <c r="N155" s="17">
        <v>20070907</v>
      </c>
      <c r="O155" s="17" t="str">
        <f>""</f>
        <v/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桜林高高</v>
      </c>
    </row>
    <row r="156" spans="1:21" x14ac:dyDescent="0.2">
      <c r="A156" s="12">
        <v>2463</v>
      </c>
      <c r="B156" s="13" t="s">
        <v>1527</v>
      </c>
      <c r="C156" s="13" t="s">
        <v>1528</v>
      </c>
      <c r="D156" s="14"/>
      <c r="E156" s="13" t="s">
        <v>622</v>
      </c>
      <c r="F156" s="16">
        <v>1</v>
      </c>
      <c r="G156" s="14"/>
      <c r="H156" s="14"/>
      <c r="I156" s="14"/>
      <c r="J156" s="15" t="s">
        <v>2848</v>
      </c>
      <c r="K156" s="15" t="s">
        <v>2849</v>
      </c>
      <c r="L156" s="17" t="s">
        <v>778</v>
      </c>
      <c r="M156" s="17" t="s">
        <v>508</v>
      </c>
      <c r="N156" s="17">
        <v>20070415</v>
      </c>
      <c r="O156" s="17" t="str">
        <f>""</f>
        <v/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桜林高高</v>
      </c>
    </row>
    <row r="157" spans="1:21" x14ac:dyDescent="0.2">
      <c r="A157" s="12">
        <v>2464</v>
      </c>
      <c r="B157" s="13" t="s">
        <v>1529</v>
      </c>
      <c r="C157" s="13" t="s">
        <v>1530</v>
      </c>
      <c r="D157" s="14"/>
      <c r="E157" s="13" t="s">
        <v>622</v>
      </c>
      <c r="F157" s="16">
        <v>1</v>
      </c>
      <c r="G157" s="14"/>
      <c r="H157" s="14"/>
      <c r="I157" s="14"/>
      <c r="J157" s="15" t="s">
        <v>2850</v>
      </c>
      <c r="K157" s="15" t="s">
        <v>2624</v>
      </c>
      <c r="L157" s="17" t="s">
        <v>779</v>
      </c>
      <c r="M157" s="17" t="s">
        <v>47</v>
      </c>
      <c r="N157" s="17">
        <v>20080315</v>
      </c>
      <c r="O157" s="17" t="str">
        <f>""</f>
        <v/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桜林高高</v>
      </c>
    </row>
    <row r="158" spans="1:21" x14ac:dyDescent="0.2">
      <c r="A158" s="12">
        <v>2465</v>
      </c>
      <c r="B158" s="13" t="s">
        <v>1531</v>
      </c>
      <c r="C158" s="13" t="s">
        <v>1532</v>
      </c>
      <c r="D158" s="14"/>
      <c r="E158" s="13" t="s">
        <v>622</v>
      </c>
      <c r="F158" s="16">
        <v>1</v>
      </c>
      <c r="G158" s="14"/>
      <c r="H158" s="14"/>
      <c r="I158" s="14"/>
      <c r="J158" s="15" t="s">
        <v>2851</v>
      </c>
      <c r="K158" s="15" t="s">
        <v>2686</v>
      </c>
      <c r="L158" s="17" t="s">
        <v>780</v>
      </c>
      <c r="M158" s="17" t="s">
        <v>50</v>
      </c>
      <c r="N158" s="17">
        <v>20080318</v>
      </c>
      <c r="O158" s="17" t="str">
        <f>""</f>
        <v/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桜林高高</v>
      </c>
    </row>
    <row r="159" spans="1:21" x14ac:dyDescent="0.2">
      <c r="A159" s="12">
        <v>2466</v>
      </c>
      <c r="B159" s="22" t="s">
        <v>1533</v>
      </c>
      <c r="C159" s="13" t="s">
        <v>1534</v>
      </c>
      <c r="D159" s="14"/>
      <c r="E159" s="13" t="s">
        <v>622</v>
      </c>
      <c r="F159" s="16">
        <v>1</v>
      </c>
      <c r="G159" s="14"/>
      <c r="H159" s="14"/>
      <c r="I159" s="14"/>
      <c r="J159" s="15" t="s">
        <v>2852</v>
      </c>
      <c r="K159" s="15" t="s">
        <v>2853</v>
      </c>
      <c r="L159" s="17" t="s">
        <v>781</v>
      </c>
      <c r="M159" s="17" t="s">
        <v>527</v>
      </c>
      <c r="N159" s="17">
        <v>20080307</v>
      </c>
      <c r="O159" s="17" t="str">
        <f>""</f>
        <v/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桜林高高</v>
      </c>
    </row>
    <row r="160" spans="1:21" x14ac:dyDescent="0.2">
      <c r="A160" s="12">
        <v>1616</v>
      </c>
      <c r="B160" s="22" t="s">
        <v>1535</v>
      </c>
      <c r="C160" s="13" t="s">
        <v>1536</v>
      </c>
      <c r="D160" s="14"/>
      <c r="E160" s="13" t="s">
        <v>626</v>
      </c>
      <c r="F160" s="16">
        <v>3</v>
      </c>
      <c r="G160" s="14"/>
      <c r="H160" s="14"/>
      <c r="I160" s="14"/>
      <c r="J160" s="15" t="s">
        <v>2854</v>
      </c>
      <c r="K160" s="15" t="s">
        <v>2855</v>
      </c>
      <c r="L160" s="17" t="s">
        <v>782</v>
      </c>
      <c r="M160" s="17" t="s">
        <v>212</v>
      </c>
      <c r="N160" s="17">
        <v>20050422</v>
      </c>
      <c r="O160" s="17" t="str">
        <f>""</f>
        <v/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千葉東高高</v>
      </c>
    </row>
    <row r="161" spans="1:21" x14ac:dyDescent="0.2">
      <c r="A161" s="12">
        <v>1617</v>
      </c>
      <c r="B161" s="22" t="s">
        <v>1537</v>
      </c>
      <c r="C161" s="13" t="s">
        <v>1538</v>
      </c>
      <c r="D161" s="14"/>
      <c r="E161" s="13" t="s">
        <v>626</v>
      </c>
      <c r="F161" s="16">
        <v>3</v>
      </c>
      <c r="G161" s="14"/>
      <c r="H161" s="14"/>
      <c r="I161" s="14"/>
      <c r="J161" s="15" t="s">
        <v>2856</v>
      </c>
      <c r="K161" s="15" t="s">
        <v>2857</v>
      </c>
      <c r="L161" s="17" t="s">
        <v>783</v>
      </c>
      <c r="M161" s="17" t="s">
        <v>482</v>
      </c>
      <c r="N161" s="17">
        <v>20060130</v>
      </c>
      <c r="O161" s="17" t="str">
        <f>""</f>
        <v/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千葉東高高</v>
      </c>
    </row>
    <row r="162" spans="1:21" x14ac:dyDescent="0.2">
      <c r="A162" s="12">
        <v>1618</v>
      </c>
      <c r="B162" s="13" t="s">
        <v>1539</v>
      </c>
      <c r="C162" s="13" t="s">
        <v>1540</v>
      </c>
      <c r="D162" s="14"/>
      <c r="E162" s="13" t="s">
        <v>626</v>
      </c>
      <c r="F162" s="16">
        <v>3</v>
      </c>
      <c r="G162" s="14"/>
      <c r="H162" s="14"/>
      <c r="I162" s="14"/>
      <c r="J162" s="15" t="s">
        <v>2858</v>
      </c>
      <c r="K162" s="15" t="s">
        <v>2857</v>
      </c>
      <c r="L162" s="17" t="s">
        <v>784</v>
      </c>
      <c r="M162" s="17" t="s">
        <v>482</v>
      </c>
      <c r="N162" s="17">
        <v>20050524</v>
      </c>
      <c r="O162" s="17" t="str">
        <f>""</f>
        <v/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千葉東高高</v>
      </c>
    </row>
    <row r="163" spans="1:21" x14ac:dyDescent="0.2">
      <c r="A163" s="12">
        <v>1619</v>
      </c>
      <c r="B163" s="13" t="s">
        <v>1541</v>
      </c>
      <c r="C163" s="13" t="s">
        <v>1542</v>
      </c>
      <c r="D163" s="14"/>
      <c r="E163" s="13" t="s">
        <v>626</v>
      </c>
      <c r="F163" s="16">
        <v>3</v>
      </c>
      <c r="G163" s="14"/>
      <c r="H163" s="14"/>
      <c r="I163" s="14"/>
      <c r="J163" s="15" t="s">
        <v>2859</v>
      </c>
      <c r="K163" s="15" t="s">
        <v>2860</v>
      </c>
      <c r="L163" s="17" t="s">
        <v>90</v>
      </c>
      <c r="M163" s="17" t="s">
        <v>137</v>
      </c>
      <c r="N163" s="17">
        <v>20050524</v>
      </c>
      <c r="O163" s="17" t="str">
        <f>""</f>
        <v/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千葉東高高</v>
      </c>
    </row>
    <row r="164" spans="1:21" x14ac:dyDescent="0.2">
      <c r="A164" s="12">
        <v>1620</v>
      </c>
      <c r="B164" s="13" t="s">
        <v>1543</v>
      </c>
      <c r="C164" s="13" t="s">
        <v>1544</v>
      </c>
      <c r="D164" s="14"/>
      <c r="E164" s="13" t="s">
        <v>626</v>
      </c>
      <c r="F164" s="16">
        <v>3</v>
      </c>
      <c r="G164" s="14"/>
      <c r="H164" s="14"/>
      <c r="I164" s="14"/>
      <c r="J164" s="15" t="s">
        <v>2861</v>
      </c>
      <c r="K164" s="15" t="s">
        <v>2862</v>
      </c>
      <c r="L164" s="17" t="s">
        <v>419</v>
      </c>
      <c r="M164" s="17" t="s">
        <v>785</v>
      </c>
      <c r="N164" s="17">
        <v>20060116</v>
      </c>
      <c r="O164" s="17" t="str">
        <f>""</f>
        <v/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千葉東高高</v>
      </c>
    </row>
    <row r="165" spans="1:21" x14ac:dyDescent="0.2">
      <c r="A165" s="12">
        <v>1621</v>
      </c>
      <c r="B165" s="13" t="s">
        <v>1545</v>
      </c>
      <c r="C165" s="13" t="s">
        <v>1546</v>
      </c>
      <c r="D165" s="14"/>
      <c r="E165" s="13" t="s">
        <v>626</v>
      </c>
      <c r="F165" s="16">
        <v>3</v>
      </c>
      <c r="G165" s="14"/>
      <c r="H165" s="14"/>
      <c r="I165" s="14"/>
      <c r="J165" s="15" t="s">
        <v>2863</v>
      </c>
      <c r="K165" s="15" t="s">
        <v>2864</v>
      </c>
      <c r="L165" s="17" t="s">
        <v>786</v>
      </c>
      <c r="M165" s="17" t="s">
        <v>787</v>
      </c>
      <c r="N165" s="17">
        <v>20050412</v>
      </c>
      <c r="O165" s="17" t="str">
        <f>""</f>
        <v/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千葉東高高</v>
      </c>
    </row>
    <row r="166" spans="1:21" x14ac:dyDescent="0.2">
      <c r="A166" s="12">
        <v>1622</v>
      </c>
      <c r="B166" s="13" t="s">
        <v>1416</v>
      </c>
      <c r="C166" s="13" t="s">
        <v>1547</v>
      </c>
      <c r="D166" s="14"/>
      <c r="E166" s="13" t="s">
        <v>626</v>
      </c>
      <c r="F166" s="16">
        <v>3</v>
      </c>
      <c r="G166" s="14"/>
      <c r="H166" s="14"/>
      <c r="I166" s="14"/>
      <c r="J166" s="15" t="s">
        <v>2767</v>
      </c>
      <c r="K166" s="15" t="s">
        <v>2865</v>
      </c>
      <c r="L166" s="17" t="s">
        <v>104</v>
      </c>
      <c r="M166" s="17" t="s">
        <v>478</v>
      </c>
      <c r="N166" s="17">
        <v>20050608</v>
      </c>
      <c r="O166" s="17" t="str">
        <f>""</f>
        <v/>
      </c>
      <c r="P166" t="e">
        <f t="shared" si="12"/>
        <v>#VALUE!</v>
      </c>
      <c r="Q166" t="e">
        <f t="shared" si="13"/>
        <v>#VALUE!</v>
      </c>
      <c r="R166" t="e">
        <f t="shared" si="14"/>
        <v>#VALUE!</v>
      </c>
      <c r="S166" t="e">
        <f t="shared" si="15"/>
        <v>#VALUE!</v>
      </c>
      <c r="T166" t="e">
        <f t="shared" si="16"/>
        <v>#VALUE!</v>
      </c>
      <c r="U166" t="str">
        <f t="shared" si="17"/>
        <v>千葉東高高</v>
      </c>
    </row>
    <row r="167" spans="1:21" x14ac:dyDescent="0.2">
      <c r="A167" s="12">
        <v>1623</v>
      </c>
      <c r="B167" s="13" t="s">
        <v>1548</v>
      </c>
      <c r="C167" s="13" t="s">
        <v>1549</v>
      </c>
      <c r="D167" s="14"/>
      <c r="E167" s="13" t="s">
        <v>626</v>
      </c>
      <c r="F167" s="16">
        <v>3</v>
      </c>
      <c r="G167" s="14"/>
      <c r="H167" s="14"/>
      <c r="I167" s="14"/>
      <c r="J167" s="15" t="s">
        <v>2866</v>
      </c>
      <c r="K167" s="15" t="s">
        <v>2686</v>
      </c>
      <c r="L167" s="17" t="s">
        <v>485</v>
      </c>
      <c r="M167" s="17" t="s">
        <v>50</v>
      </c>
      <c r="N167" s="17">
        <v>20050418</v>
      </c>
      <c r="O167" s="17" t="str">
        <f>""</f>
        <v/>
      </c>
      <c r="P167" t="e">
        <f t="shared" si="12"/>
        <v>#VALUE!</v>
      </c>
      <c r="Q167" t="e">
        <f t="shared" si="13"/>
        <v>#VALUE!</v>
      </c>
      <c r="R167" t="e">
        <f t="shared" si="14"/>
        <v>#VALUE!</v>
      </c>
      <c r="S167" t="e">
        <f t="shared" si="15"/>
        <v>#VALUE!</v>
      </c>
      <c r="T167" t="e">
        <f t="shared" si="16"/>
        <v>#VALUE!</v>
      </c>
      <c r="U167" t="str">
        <f t="shared" si="17"/>
        <v>千葉東高高</v>
      </c>
    </row>
    <row r="168" spans="1:21" x14ac:dyDescent="0.2">
      <c r="A168" s="12">
        <v>1624</v>
      </c>
      <c r="B168" s="13" t="s">
        <v>1305</v>
      </c>
      <c r="C168" s="13" t="s">
        <v>1550</v>
      </c>
      <c r="D168" s="14"/>
      <c r="E168" s="13" t="s">
        <v>626</v>
      </c>
      <c r="F168" s="16">
        <v>3</v>
      </c>
      <c r="G168" s="14"/>
      <c r="H168" s="14"/>
      <c r="I168" s="14"/>
      <c r="J168" s="15" t="s">
        <v>2673</v>
      </c>
      <c r="K168" s="15" t="s">
        <v>2867</v>
      </c>
      <c r="L168" s="17" t="s">
        <v>416</v>
      </c>
      <c r="M168" s="17" t="s">
        <v>417</v>
      </c>
      <c r="N168" s="17">
        <v>20051009</v>
      </c>
      <c r="O168" s="17" t="str">
        <f>""</f>
        <v/>
      </c>
      <c r="P168" t="e">
        <f t="shared" si="12"/>
        <v>#VALUE!</v>
      </c>
      <c r="Q168" t="e">
        <f t="shared" si="13"/>
        <v>#VALUE!</v>
      </c>
      <c r="R168" t="e">
        <f t="shared" si="14"/>
        <v>#VALUE!</v>
      </c>
      <c r="S168" t="e">
        <f t="shared" si="15"/>
        <v>#VALUE!</v>
      </c>
      <c r="T168" t="e">
        <f t="shared" si="16"/>
        <v>#VALUE!</v>
      </c>
      <c r="U168" t="str">
        <f t="shared" si="17"/>
        <v>千葉東高高</v>
      </c>
    </row>
    <row r="169" spans="1:21" x14ac:dyDescent="0.2">
      <c r="A169" s="12">
        <v>1625</v>
      </c>
      <c r="B169" s="13" t="s">
        <v>1551</v>
      </c>
      <c r="C169" s="13" t="s">
        <v>1552</v>
      </c>
      <c r="D169" s="14"/>
      <c r="E169" s="13" t="s">
        <v>626</v>
      </c>
      <c r="F169" s="16">
        <v>3</v>
      </c>
      <c r="G169" s="14"/>
      <c r="H169" s="14"/>
      <c r="I169" s="14"/>
      <c r="J169" s="15" t="s">
        <v>2868</v>
      </c>
      <c r="K169" s="15" t="s">
        <v>2869</v>
      </c>
      <c r="L169" s="17" t="s">
        <v>788</v>
      </c>
      <c r="M169" s="17" t="s">
        <v>789</v>
      </c>
      <c r="N169" s="17">
        <v>20050527</v>
      </c>
      <c r="O169" s="17" t="str">
        <f>""</f>
        <v/>
      </c>
      <c r="P169" t="e">
        <f t="shared" si="12"/>
        <v>#VALUE!</v>
      </c>
      <c r="Q169" t="e">
        <f t="shared" si="13"/>
        <v>#VALUE!</v>
      </c>
      <c r="R169" t="e">
        <f t="shared" si="14"/>
        <v>#VALUE!</v>
      </c>
      <c r="S169" t="e">
        <f t="shared" si="15"/>
        <v>#VALUE!</v>
      </c>
      <c r="T169" t="e">
        <f t="shared" si="16"/>
        <v>#VALUE!</v>
      </c>
      <c r="U169" t="str">
        <f t="shared" si="17"/>
        <v>千葉東高高</v>
      </c>
    </row>
    <row r="170" spans="1:21" x14ac:dyDescent="0.2">
      <c r="A170" s="12">
        <v>1626</v>
      </c>
      <c r="B170" s="13" t="s">
        <v>1553</v>
      </c>
      <c r="C170" s="13" t="s">
        <v>1554</v>
      </c>
      <c r="D170" s="14"/>
      <c r="E170" s="13" t="s">
        <v>626</v>
      </c>
      <c r="F170" s="16">
        <v>2</v>
      </c>
      <c r="G170" s="14"/>
      <c r="H170" s="14"/>
      <c r="I170" s="14"/>
      <c r="J170" s="15" t="s">
        <v>2870</v>
      </c>
      <c r="K170" s="15" t="s">
        <v>2789</v>
      </c>
      <c r="L170" s="17" t="s">
        <v>84</v>
      </c>
      <c r="M170" s="17" t="s">
        <v>457</v>
      </c>
      <c r="N170" s="17">
        <v>20070204</v>
      </c>
      <c r="O170" s="17" t="str">
        <f>""</f>
        <v/>
      </c>
      <c r="P170" t="e">
        <f t="shared" si="12"/>
        <v>#VALUE!</v>
      </c>
      <c r="Q170" t="e">
        <f t="shared" si="13"/>
        <v>#VALUE!</v>
      </c>
      <c r="R170" t="e">
        <f t="shared" si="14"/>
        <v>#VALUE!</v>
      </c>
      <c r="S170" t="e">
        <f t="shared" si="15"/>
        <v>#VALUE!</v>
      </c>
      <c r="T170" t="e">
        <f t="shared" si="16"/>
        <v>#VALUE!</v>
      </c>
      <c r="U170" t="str">
        <f t="shared" si="17"/>
        <v>千葉東高高</v>
      </c>
    </row>
    <row r="171" spans="1:21" x14ac:dyDescent="0.2">
      <c r="A171" s="12">
        <v>1627</v>
      </c>
      <c r="B171" s="13" t="s">
        <v>1555</v>
      </c>
      <c r="C171" s="13" t="s">
        <v>1302</v>
      </c>
      <c r="D171" s="14"/>
      <c r="E171" s="13" t="s">
        <v>626</v>
      </c>
      <c r="F171" s="16">
        <v>2</v>
      </c>
      <c r="G171" s="14"/>
      <c r="H171" s="14"/>
      <c r="I171" s="14"/>
      <c r="J171" s="15" t="s">
        <v>2871</v>
      </c>
      <c r="K171" s="15" t="s">
        <v>2670</v>
      </c>
      <c r="L171" s="17" t="s">
        <v>790</v>
      </c>
      <c r="M171" s="17" t="s">
        <v>442</v>
      </c>
      <c r="N171" s="17">
        <v>20060409</v>
      </c>
      <c r="O171" s="17" t="str">
        <f>""</f>
        <v/>
      </c>
      <c r="P171" t="e">
        <f t="shared" si="12"/>
        <v>#VALUE!</v>
      </c>
      <c r="Q171" t="e">
        <f t="shared" si="13"/>
        <v>#VALUE!</v>
      </c>
      <c r="R171" t="e">
        <f t="shared" si="14"/>
        <v>#VALUE!</v>
      </c>
      <c r="S171" t="e">
        <f t="shared" si="15"/>
        <v>#VALUE!</v>
      </c>
      <c r="T171" t="e">
        <f t="shared" si="16"/>
        <v>#VALUE!</v>
      </c>
      <c r="U171" t="str">
        <f t="shared" si="17"/>
        <v>千葉東高高</v>
      </c>
    </row>
    <row r="172" spans="1:21" x14ac:dyDescent="0.2">
      <c r="A172" s="12">
        <v>1628</v>
      </c>
      <c r="B172" s="13" t="s">
        <v>1556</v>
      </c>
      <c r="C172" s="13" t="s">
        <v>1557</v>
      </c>
      <c r="D172" s="14"/>
      <c r="E172" s="13" t="s">
        <v>626</v>
      </c>
      <c r="F172" s="16">
        <v>2</v>
      </c>
      <c r="G172" s="14"/>
      <c r="H172" s="14"/>
      <c r="I172" s="14"/>
      <c r="J172" s="15" t="s">
        <v>2872</v>
      </c>
      <c r="K172" s="15" t="s">
        <v>2873</v>
      </c>
      <c r="L172" s="17" t="s">
        <v>533</v>
      </c>
      <c r="M172" s="17" t="s">
        <v>791</v>
      </c>
      <c r="N172" s="17">
        <v>20061226</v>
      </c>
      <c r="O172" s="17" t="str">
        <f>""</f>
        <v/>
      </c>
      <c r="P172" t="e">
        <f t="shared" si="12"/>
        <v>#VALUE!</v>
      </c>
      <c r="Q172" t="e">
        <f t="shared" si="13"/>
        <v>#VALUE!</v>
      </c>
      <c r="R172" t="e">
        <f t="shared" si="14"/>
        <v>#VALUE!</v>
      </c>
      <c r="S172" t="e">
        <f t="shared" si="15"/>
        <v>#VALUE!</v>
      </c>
      <c r="T172" t="e">
        <f t="shared" si="16"/>
        <v>#VALUE!</v>
      </c>
      <c r="U172" t="str">
        <f t="shared" si="17"/>
        <v>千葉東高高</v>
      </c>
    </row>
    <row r="173" spans="1:21" x14ac:dyDescent="0.2">
      <c r="A173" s="12">
        <v>1629</v>
      </c>
      <c r="B173" s="13" t="s">
        <v>1558</v>
      </c>
      <c r="C173" s="13" t="s">
        <v>1559</v>
      </c>
      <c r="D173" s="14"/>
      <c r="E173" s="13" t="s">
        <v>626</v>
      </c>
      <c r="F173" s="16">
        <v>2</v>
      </c>
      <c r="G173" s="14"/>
      <c r="H173" s="14"/>
      <c r="I173" s="14"/>
      <c r="J173" s="15" t="s">
        <v>2874</v>
      </c>
      <c r="K173" s="15" t="s">
        <v>2875</v>
      </c>
      <c r="L173" s="17" t="s">
        <v>367</v>
      </c>
      <c r="M173" s="17" t="s">
        <v>792</v>
      </c>
      <c r="N173" s="17">
        <v>20060621</v>
      </c>
      <c r="O173" s="17" t="str">
        <f>""</f>
        <v/>
      </c>
      <c r="P173" t="e">
        <f t="shared" si="12"/>
        <v>#VALUE!</v>
      </c>
      <c r="Q173" t="e">
        <f t="shared" si="13"/>
        <v>#VALUE!</v>
      </c>
      <c r="R173" t="e">
        <f t="shared" si="14"/>
        <v>#VALUE!</v>
      </c>
      <c r="S173" t="e">
        <f t="shared" si="15"/>
        <v>#VALUE!</v>
      </c>
      <c r="T173" t="e">
        <f t="shared" si="16"/>
        <v>#VALUE!</v>
      </c>
      <c r="U173" t="str">
        <f t="shared" si="17"/>
        <v>千葉東高高</v>
      </c>
    </row>
    <row r="174" spans="1:21" x14ac:dyDescent="0.2">
      <c r="A174" s="12">
        <v>1630</v>
      </c>
      <c r="B174" s="13" t="s">
        <v>1560</v>
      </c>
      <c r="C174" s="13" t="s">
        <v>1561</v>
      </c>
      <c r="D174" s="14"/>
      <c r="E174" s="13" t="s">
        <v>626</v>
      </c>
      <c r="F174" s="16">
        <v>2</v>
      </c>
      <c r="G174" s="14"/>
      <c r="H174" s="14"/>
      <c r="I174" s="14"/>
      <c r="J174" s="15" t="s">
        <v>2876</v>
      </c>
      <c r="K174" s="15" t="s">
        <v>2877</v>
      </c>
      <c r="L174" s="17" t="s">
        <v>502</v>
      </c>
      <c r="M174" s="17" t="s">
        <v>793</v>
      </c>
      <c r="N174" s="17">
        <v>20061109</v>
      </c>
      <c r="O174" s="17" t="str">
        <f>""</f>
        <v/>
      </c>
      <c r="P174" t="e">
        <f t="shared" si="12"/>
        <v>#VALUE!</v>
      </c>
      <c r="Q174" t="e">
        <f t="shared" si="13"/>
        <v>#VALUE!</v>
      </c>
      <c r="R174" t="e">
        <f t="shared" si="14"/>
        <v>#VALUE!</v>
      </c>
      <c r="S174" t="e">
        <f t="shared" si="15"/>
        <v>#VALUE!</v>
      </c>
      <c r="T174" t="e">
        <f t="shared" si="16"/>
        <v>#VALUE!</v>
      </c>
      <c r="U174" t="str">
        <f t="shared" si="17"/>
        <v>千葉東高高</v>
      </c>
    </row>
    <row r="175" spans="1:21" x14ac:dyDescent="0.2">
      <c r="A175" s="12">
        <v>1631</v>
      </c>
      <c r="B175" s="13" t="s">
        <v>1562</v>
      </c>
      <c r="C175" s="13" t="s">
        <v>1563</v>
      </c>
      <c r="D175" s="14"/>
      <c r="E175" s="13" t="s">
        <v>626</v>
      </c>
      <c r="F175" s="16">
        <v>2</v>
      </c>
      <c r="G175" s="14"/>
      <c r="H175" s="14"/>
      <c r="I175" s="14"/>
      <c r="J175" s="15" t="s">
        <v>2878</v>
      </c>
      <c r="K175" s="15" t="s">
        <v>2879</v>
      </c>
      <c r="L175" s="17" t="s">
        <v>794</v>
      </c>
      <c r="M175" s="17" t="s">
        <v>795</v>
      </c>
      <c r="N175" s="17">
        <v>20060416</v>
      </c>
      <c r="O175" s="17" t="str">
        <f>""</f>
        <v/>
      </c>
      <c r="P175" t="e">
        <f t="shared" si="12"/>
        <v>#VALUE!</v>
      </c>
      <c r="Q175" t="e">
        <f t="shared" si="13"/>
        <v>#VALUE!</v>
      </c>
      <c r="R175" t="e">
        <f t="shared" si="14"/>
        <v>#VALUE!</v>
      </c>
      <c r="S175" t="e">
        <f t="shared" si="15"/>
        <v>#VALUE!</v>
      </c>
      <c r="T175" t="e">
        <f t="shared" si="16"/>
        <v>#VALUE!</v>
      </c>
      <c r="U175" t="str">
        <f t="shared" si="17"/>
        <v>千葉東高高</v>
      </c>
    </row>
    <row r="176" spans="1:21" x14ac:dyDescent="0.2">
      <c r="A176" s="12">
        <v>1632</v>
      </c>
      <c r="B176" s="13" t="s">
        <v>1564</v>
      </c>
      <c r="C176" s="13" t="s">
        <v>1254</v>
      </c>
      <c r="D176" s="14"/>
      <c r="E176" s="13" t="s">
        <v>626</v>
      </c>
      <c r="F176" s="16">
        <v>2</v>
      </c>
      <c r="G176" s="14"/>
      <c r="H176" s="14"/>
      <c r="I176" s="14"/>
      <c r="J176" s="15" t="s">
        <v>2880</v>
      </c>
      <c r="K176" s="15" t="s">
        <v>2626</v>
      </c>
      <c r="L176" s="17" t="s">
        <v>796</v>
      </c>
      <c r="M176" s="17" t="s">
        <v>458</v>
      </c>
      <c r="N176" s="17">
        <v>20060911</v>
      </c>
      <c r="O176" s="17" t="str">
        <f>""</f>
        <v/>
      </c>
      <c r="P176" t="e">
        <f t="shared" si="12"/>
        <v>#VALUE!</v>
      </c>
      <c r="Q176" t="e">
        <f t="shared" si="13"/>
        <v>#VALUE!</v>
      </c>
      <c r="R176" t="e">
        <f t="shared" si="14"/>
        <v>#VALUE!</v>
      </c>
      <c r="S176" t="e">
        <f t="shared" si="15"/>
        <v>#VALUE!</v>
      </c>
      <c r="T176" t="e">
        <f t="shared" si="16"/>
        <v>#VALUE!</v>
      </c>
      <c r="U176" t="str">
        <f t="shared" si="17"/>
        <v>千葉東高高</v>
      </c>
    </row>
    <row r="177" spans="1:21" x14ac:dyDescent="0.2">
      <c r="A177" s="12">
        <v>1633</v>
      </c>
      <c r="B177" s="13" t="s">
        <v>1565</v>
      </c>
      <c r="C177" s="13" t="s">
        <v>1566</v>
      </c>
      <c r="D177" s="14"/>
      <c r="E177" s="13" t="s">
        <v>626</v>
      </c>
      <c r="F177" s="16">
        <v>2</v>
      </c>
      <c r="G177" s="14"/>
      <c r="H177" s="14"/>
      <c r="I177" s="14"/>
      <c r="J177" s="15" t="s">
        <v>2881</v>
      </c>
      <c r="K177" s="15" t="s">
        <v>2817</v>
      </c>
      <c r="L177" s="17" t="s">
        <v>797</v>
      </c>
      <c r="M177" s="17" t="s">
        <v>758</v>
      </c>
      <c r="N177" s="17">
        <v>20061024</v>
      </c>
      <c r="O177" s="17" t="str">
        <f>""</f>
        <v/>
      </c>
      <c r="P177" t="e">
        <f t="shared" si="12"/>
        <v>#VALUE!</v>
      </c>
      <c r="Q177" t="e">
        <f t="shared" si="13"/>
        <v>#VALUE!</v>
      </c>
      <c r="R177" t="e">
        <f t="shared" si="14"/>
        <v>#VALUE!</v>
      </c>
      <c r="S177" t="e">
        <f t="shared" si="15"/>
        <v>#VALUE!</v>
      </c>
      <c r="T177" t="e">
        <f t="shared" si="16"/>
        <v>#VALUE!</v>
      </c>
      <c r="U177" t="str">
        <f t="shared" si="17"/>
        <v>千葉東高高</v>
      </c>
    </row>
    <row r="178" spans="1:21" x14ac:dyDescent="0.2">
      <c r="A178" s="12">
        <v>2467</v>
      </c>
      <c r="B178" s="13" t="s">
        <v>1301</v>
      </c>
      <c r="C178" s="13" t="s">
        <v>1567</v>
      </c>
      <c r="D178" s="14"/>
      <c r="E178" s="13" t="s">
        <v>626</v>
      </c>
      <c r="F178" s="16">
        <v>1</v>
      </c>
      <c r="G178" s="14"/>
      <c r="H178" s="14"/>
      <c r="I178" s="14"/>
      <c r="J178" s="15" t="s">
        <v>2669</v>
      </c>
      <c r="K178" s="15" t="s">
        <v>2882</v>
      </c>
      <c r="L178" s="17" t="s">
        <v>421</v>
      </c>
      <c r="M178" s="17" t="s">
        <v>798</v>
      </c>
      <c r="N178" s="17">
        <v>20071208</v>
      </c>
      <c r="O178" s="17" t="str">
        <f>""</f>
        <v/>
      </c>
      <c r="P178" t="e">
        <f t="shared" si="12"/>
        <v>#VALUE!</v>
      </c>
      <c r="Q178" t="e">
        <f t="shared" si="13"/>
        <v>#VALUE!</v>
      </c>
      <c r="R178" t="e">
        <f t="shared" si="14"/>
        <v>#VALUE!</v>
      </c>
      <c r="S178" t="e">
        <f t="shared" si="15"/>
        <v>#VALUE!</v>
      </c>
      <c r="T178" t="e">
        <f t="shared" si="16"/>
        <v>#VALUE!</v>
      </c>
      <c r="U178" t="str">
        <f t="shared" si="17"/>
        <v>千葉東高高</v>
      </c>
    </row>
    <row r="179" spans="1:21" x14ac:dyDescent="0.2">
      <c r="A179" s="12">
        <v>2468</v>
      </c>
      <c r="B179" s="13" t="s">
        <v>1568</v>
      </c>
      <c r="C179" s="13" t="s">
        <v>1569</v>
      </c>
      <c r="D179" s="14"/>
      <c r="E179" s="13" t="s">
        <v>626</v>
      </c>
      <c r="F179" s="16">
        <v>1</v>
      </c>
      <c r="G179" s="14"/>
      <c r="H179" s="14"/>
      <c r="I179" s="14"/>
      <c r="J179" s="15" t="s">
        <v>2883</v>
      </c>
      <c r="K179" s="15" t="s">
        <v>2762</v>
      </c>
      <c r="L179" s="17" t="s">
        <v>799</v>
      </c>
      <c r="M179" s="17" t="s">
        <v>115</v>
      </c>
      <c r="N179" s="17">
        <v>20080102</v>
      </c>
      <c r="O179" s="17" t="str">
        <f>""</f>
        <v/>
      </c>
      <c r="P179" t="e">
        <f t="shared" si="12"/>
        <v>#VALUE!</v>
      </c>
      <c r="Q179" t="e">
        <f t="shared" si="13"/>
        <v>#VALUE!</v>
      </c>
      <c r="R179" t="e">
        <f t="shared" si="14"/>
        <v>#VALUE!</v>
      </c>
      <c r="S179" t="e">
        <f t="shared" si="15"/>
        <v>#VALUE!</v>
      </c>
      <c r="T179" t="e">
        <f t="shared" si="16"/>
        <v>#VALUE!</v>
      </c>
      <c r="U179" t="str">
        <f t="shared" si="17"/>
        <v>千葉東高高</v>
      </c>
    </row>
    <row r="180" spans="1:21" x14ac:dyDescent="0.2">
      <c r="A180" s="12">
        <v>2469</v>
      </c>
      <c r="B180" s="13" t="s">
        <v>1570</v>
      </c>
      <c r="C180" s="13" t="s">
        <v>1571</v>
      </c>
      <c r="D180" s="14"/>
      <c r="E180" s="13" t="s">
        <v>626</v>
      </c>
      <c r="F180" s="16">
        <v>1</v>
      </c>
      <c r="G180" s="14"/>
      <c r="H180" s="14"/>
      <c r="I180" s="14"/>
      <c r="J180" s="15" t="s">
        <v>2884</v>
      </c>
      <c r="K180" s="15" t="s">
        <v>2630</v>
      </c>
      <c r="L180" s="17" t="s">
        <v>390</v>
      </c>
      <c r="M180" s="17" t="s">
        <v>129</v>
      </c>
      <c r="N180" s="17">
        <v>20070715</v>
      </c>
      <c r="O180" s="17" t="str">
        <f>""</f>
        <v/>
      </c>
      <c r="P180" t="e">
        <f t="shared" si="12"/>
        <v>#VALUE!</v>
      </c>
      <c r="Q180" t="e">
        <f t="shared" si="13"/>
        <v>#VALUE!</v>
      </c>
      <c r="R180" t="e">
        <f t="shared" si="14"/>
        <v>#VALUE!</v>
      </c>
      <c r="S180" t="e">
        <f t="shared" si="15"/>
        <v>#VALUE!</v>
      </c>
      <c r="T180" t="e">
        <f t="shared" si="16"/>
        <v>#VALUE!</v>
      </c>
      <c r="U180" t="str">
        <f t="shared" si="17"/>
        <v>千葉東高高</v>
      </c>
    </row>
    <row r="181" spans="1:21" x14ac:dyDescent="0.2">
      <c r="A181" s="12">
        <v>2470</v>
      </c>
      <c r="B181" s="13" t="s">
        <v>1572</v>
      </c>
      <c r="C181" s="13" t="s">
        <v>1573</v>
      </c>
      <c r="D181" s="14"/>
      <c r="E181" s="13" t="s">
        <v>626</v>
      </c>
      <c r="F181" s="16">
        <v>1</v>
      </c>
      <c r="G181" s="14"/>
      <c r="H181" s="14"/>
      <c r="I181" s="14"/>
      <c r="J181" s="15" t="s">
        <v>2885</v>
      </c>
      <c r="K181" s="15" t="s">
        <v>2886</v>
      </c>
      <c r="L181" s="17" t="s">
        <v>800</v>
      </c>
      <c r="M181" s="17" t="s">
        <v>801</v>
      </c>
      <c r="N181" s="17">
        <v>20080205</v>
      </c>
      <c r="O181" s="17" t="str">
        <f>""</f>
        <v/>
      </c>
      <c r="P181" t="e">
        <f t="shared" si="12"/>
        <v>#VALUE!</v>
      </c>
      <c r="Q181" t="e">
        <f t="shared" si="13"/>
        <v>#VALUE!</v>
      </c>
      <c r="R181" t="e">
        <f t="shared" si="14"/>
        <v>#VALUE!</v>
      </c>
      <c r="S181" t="e">
        <f t="shared" si="15"/>
        <v>#VALUE!</v>
      </c>
      <c r="T181" t="e">
        <f t="shared" si="16"/>
        <v>#VALUE!</v>
      </c>
      <c r="U181" t="str">
        <f t="shared" si="17"/>
        <v>千葉東高高</v>
      </c>
    </row>
    <row r="182" spans="1:21" x14ac:dyDescent="0.2">
      <c r="A182" s="12">
        <v>2471</v>
      </c>
      <c r="B182" s="13" t="s">
        <v>1574</v>
      </c>
      <c r="C182" s="13" t="s">
        <v>1575</v>
      </c>
      <c r="D182" s="14"/>
      <c r="E182" s="13" t="s">
        <v>626</v>
      </c>
      <c r="F182" s="16">
        <v>1</v>
      </c>
      <c r="G182" s="14"/>
      <c r="H182" s="14"/>
      <c r="I182" s="14"/>
      <c r="J182" s="15" t="s">
        <v>2887</v>
      </c>
      <c r="K182" s="15" t="s">
        <v>2888</v>
      </c>
      <c r="L182" s="17" t="s">
        <v>802</v>
      </c>
      <c r="M182" s="17" t="s">
        <v>511</v>
      </c>
      <c r="N182" s="17">
        <v>20080214</v>
      </c>
      <c r="O182" s="17" t="str">
        <f>""</f>
        <v/>
      </c>
      <c r="P182" t="e">
        <f t="shared" si="12"/>
        <v>#VALUE!</v>
      </c>
      <c r="Q182" t="e">
        <f t="shared" si="13"/>
        <v>#VALUE!</v>
      </c>
      <c r="R182" t="e">
        <f t="shared" si="14"/>
        <v>#VALUE!</v>
      </c>
      <c r="S182" t="e">
        <f t="shared" si="15"/>
        <v>#VALUE!</v>
      </c>
      <c r="T182" t="e">
        <f t="shared" si="16"/>
        <v>#VALUE!</v>
      </c>
      <c r="U182" t="str">
        <f t="shared" si="17"/>
        <v>千葉東高高</v>
      </c>
    </row>
    <row r="183" spans="1:21" x14ac:dyDescent="0.2">
      <c r="A183" s="12">
        <v>2472</v>
      </c>
      <c r="B183" s="13" t="s">
        <v>1576</v>
      </c>
      <c r="C183" s="13" t="s">
        <v>1577</v>
      </c>
      <c r="D183" s="14"/>
      <c r="E183" s="13" t="s">
        <v>626</v>
      </c>
      <c r="F183" s="16">
        <v>1</v>
      </c>
      <c r="G183" s="14"/>
      <c r="H183" s="14"/>
      <c r="I183" s="14"/>
      <c r="J183" s="15" t="s">
        <v>2889</v>
      </c>
      <c r="K183" s="15" t="s">
        <v>2695</v>
      </c>
      <c r="L183" s="17" t="s">
        <v>803</v>
      </c>
      <c r="M183" s="17" t="s">
        <v>198</v>
      </c>
      <c r="N183" s="17">
        <v>20070923</v>
      </c>
      <c r="O183" s="17" t="str">
        <f>""</f>
        <v/>
      </c>
      <c r="P183" t="e">
        <f t="shared" si="12"/>
        <v>#VALUE!</v>
      </c>
      <c r="Q183" t="e">
        <f t="shared" si="13"/>
        <v>#VALUE!</v>
      </c>
      <c r="R183" t="e">
        <f t="shared" si="14"/>
        <v>#VALUE!</v>
      </c>
      <c r="S183" t="e">
        <f t="shared" si="15"/>
        <v>#VALUE!</v>
      </c>
      <c r="T183" t="e">
        <f t="shared" si="16"/>
        <v>#VALUE!</v>
      </c>
      <c r="U183" t="str">
        <f t="shared" si="17"/>
        <v>千葉東高高</v>
      </c>
    </row>
    <row r="184" spans="1:21" x14ac:dyDescent="0.2">
      <c r="A184" s="12">
        <v>2473</v>
      </c>
      <c r="B184" s="13" t="s">
        <v>1578</v>
      </c>
      <c r="C184" s="13" t="s">
        <v>1579</v>
      </c>
      <c r="D184" s="14"/>
      <c r="E184" s="13" t="s">
        <v>626</v>
      </c>
      <c r="F184" s="16">
        <v>1</v>
      </c>
      <c r="G184" s="14"/>
      <c r="H184" s="14"/>
      <c r="I184" s="14"/>
      <c r="J184" s="15" t="s">
        <v>2890</v>
      </c>
      <c r="K184" s="15" t="s">
        <v>2891</v>
      </c>
      <c r="L184" s="17" t="s">
        <v>804</v>
      </c>
      <c r="M184" s="17" t="s">
        <v>805</v>
      </c>
      <c r="N184" s="17">
        <v>20070417</v>
      </c>
      <c r="O184" s="17" t="str">
        <f>""</f>
        <v/>
      </c>
      <c r="P184" t="e">
        <f t="shared" si="12"/>
        <v>#VALUE!</v>
      </c>
      <c r="Q184" t="e">
        <f t="shared" si="13"/>
        <v>#VALUE!</v>
      </c>
      <c r="R184" t="e">
        <f t="shared" si="14"/>
        <v>#VALUE!</v>
      </c>
      <c r="S184" t="e">
        <f t="shared" si="15"/>
        <v>#VALUE!</v>
      </c>
      <c r="T184" t="e">
        <f t="shared" si="16"/>
        <v>#VALUE!</v>
      </c>
      <c r="U184" t="str">
        <f t="shared" si="17"/>
        <v>千葉東高高</v>
      </c>
    </row>
    <row r="185" spans="1:21" x14ac:dyDescent="0.2">
      <c r="A185" s="12">
        <v>2474</v>
      </c>
      <c r="B185" s="13" t="s">
        <v>1580</v>
      </c>
      <c r="C185" s="13" t="s">
        <v>1581</v>
      </c>
      <c r="D185" s="14"/>
      <c r="E185" s="13" t="s">
        <v>626</v>
      </c>
      <c r="F185" s="16">
        <v>1</v>
      </c>
      <c r="G185" s="14"/>
      <c r="H185" s="14"/>
      <c r="I185" s="14"/>
      <c r="J185" s="15" t="s">
        <v>2892</v>
      </c>
      <c r="K185" s="15" t="s">
        <v>2893</v>
      </c>
      <c r="L185" s="17" t="s">
        <v>806</v>
      </c>
      <c r="M185" s="17" t="s">
        <v>429</v>
      </c>
      <c r="N185" s="17">
        <v>20080212</v>
      </c>
      <c r="O185" s="17" t="str">
        <f>""</f>
        <v/>
      </c>
      <c r="P185" t="e">
        <f t="shared" si="12"/>
        <v>#VALUE!</v>
      </c>
      <c r="Q185" t="e">
        <f t="shared" si="13"/>
        <v>#VALUE!</v>
      </c>
      <c r="R185" t="e">
        <f t="shared" si="14"/>
        <v>#VALUE!</v>
      </c>
      <c r="S185" t="e">
        <f t="shared" si="15"/>
        <v>#VALUE!</v>
      </c>
      <c r="T185" t="e">
        <f t="shared" si="16"/>
        <v>#VALUE!</v>
      </c>
      <c r="U185" t="str">
        <f t="shared" si="17"/>
        <v>千葉東高高</v>
      </c>
    </row>
    <row r="186" spans="1:21" x14ac:dyDescent="0.2">
      <c r="A186" s="12">
        <v>2475</v>
      </c>
      <c r="B186" s="13" t="s">
        <v>1582</v>
      </c>
      <c r="C186" s="13" t="s">
        <v>1583</v>
      </c>
      <c r="D186" s="14"/>
      <c r="E186" s="13" t="s">
        <v>626</v>
      </c>
      <c r="F186" s="16">
        <v>1</v>
      </c>
      <c r="G186" s="14"/>
      <c r="H186" s="14"/>
      <c r="I186" s="14"/>
      <c r="J186" s="15" t="s">
        <v>2894</v>
      </c>
      <c r="K186" s="15" t="s">
        <v>2652</v>
      </c>
      <c r="L186" s="17" t="s">
        <v>807</v>
      </c>
      <c r="M186" s="17" t="s">
        <v>155</v>
      </c>
      <c r="N186" s="17">
        <v>20070914</v>
      </c>
      <c r="O186" s="17" t="str">
        <f>""</f>
        <v/>
      </c>
      <c r="P186" t="e">
        <f t="shared" si="12"/>
        <v>#VALUE!</v>
      </c>
      <c r="Q186" t="e">
        <f t="shared" si="13"/>
        <v>#VALUE!</v>
      </c>
      <c r="R186" t="e">
        <f t="shared" si="14"/>
        <v>#VALUE!</v>
      </c>
      <c r="S186" t="e">
        <f t="shared" si="15"/>
        <v>#VALUE!</v>
      </c>
      <c r="T186" t="e">
        <f t="shared" si="16"/>
        <v>#VALUE!</v>
      </c>
      <c r="U186" t="str">
        <f t="shared" si="17"/>
        <v>千葉東高高</v>
      </c>
    </row>
    <row r="187" spans="1:21" x14ac:dyDescent="0.2">
      <c r="A187" s="12">
        <v>2476</v>
      </c>
      <c r="B187" s="13" t="s">
        <v>1584</v>
      </c>
      <c r="C187" s="13" t="s">
        <v>1585</v>
      </c>
      <c r="D187" s="14"/>
      <c r="E187" s="13" t="s">
        <v>626</v>
      </c>
      <c r="F187" s="16">
        <v>1</v>
      </c>
      <c r="G187" s="14"/>
      <c r="H187" s="14"/>
      <c r="I187" s="14"/>
      <c r="J187" s="15" t="s">
        <v>2895</v>
      </c>
      <c r="K187" s="15" t="s">
        <v>2896</v>
      </c>
      <c r="L187" s="17" t="s">
        <v>808</v>
      </c>
      <c r="M187" s="17" t="s">
        <v>438</v>
      </c>
      <c r="N187" s="17">
        <v>20070623</v>
      </c>
      <c r="O187" s="17" t="str">
        <f>""</f>
        <v/>
      </c>
      <c r="P187" t="e">
        <f t="shared" si="12"/>
        <v>#VALUE!</v>
      </c>
      <c r="Q187" t="e">
        <f t="shared" si="13"/>
        <v>#VALUE!</v>
      </c>
      <c r="R187" t="e">
        <f t="shared" si="14"/>
        <v>#VALUE!</v>
      </c>
      <c r="S187" t="e">
        <f t="shared" si="15"/>
        <v>#VALUE!</v>
      </c>
      <c r="T187" t="e">
        <f t="shared" si="16"/>
        <v>#VALUE!</v>
      </c>
      <c r="U187" t="str">
        <f t="shared" si="17"/>
        <v>千葉東高高</v>
      </c>
    </row>
    <row r="188" spans="1:21" x14ac:dyDescent="0.2">
      <c r="A188" s="12">
        <v>2477</v>
      </c>
      <c r="B188" s="13" t="s">
        <v>1586</v>
      </c>
      <c r="C188" s="13" t="s">
        <v>1587</v>
      </c>
      <c r="D188" s="14"/>
      <c r="E188" s="13" t="s">
        <v>626</v>
      </c>
      <c r="F188" s="16">
        <v>1</v>
      </c>
      <c r="G188" s="14"/>
      <c r="H188" s="14"/>
      <c r="I188" s="14"/>
      <c r="J188" s="15" t="s">
        <v>2897</v>
      </c>
      <c r="K188" s="15" t="s">
        <v>2898</v>
      </c>
      <c r="L188" s="17" t="s">
        <v>496</v>
      </c>
      <c r="M188" s="17" t="s">
        <v>89</v>
      </c>
      <c r="N188" s="17">
        <v>20080123</v>
      </c>
      <c r="O188" s="17" t="str">
        <f>""</f>
        <v/>
      </c>
      <c r="P188" t="e">
        <f t="shared" si="12"/>
        <v>#VALUE!</v>
      </c>
      <c r="Q188" t="e">
        <f t="shared" si="13"/>
        <v>#VALUE!</v>
      </c>
      <c r="R188" t="e">
        <f t="shared" si="14"/>
        <v>#VALUE!</v>
      </c>
      <c r="S188" t="e">
        <f t="shared" si="15"/>
        <v>#VALUE!</v>
      </c>
      <c r="T188" t="e">
        <f t="shared" si="16"/>
        <v>#VALUE!</v>
      </c>
      <c r="U188" t="str">
        <f t="shared" si="17"/>
        <v>千葉東高高</v>
      </c>
    </row>
    <row r="189" spans="1:21" x14ac:dyDescent="0.2">
      <c r="A189" s="12">
        <v>2478</v>
      </c>
      <c r="B189" s="13" t="s">
        <v>1588</v>
      </c>
      <c r="C189" s="13" t="s">
        <v>1589</v>
      </c>
      <c r="D189" s="14"/>
      <c r="E189" s="13" t="s">
        <v>626</v>
      </c>
      <c r="F189" s="16">
        <v>1</v>
      </c>
      <c r="G189" s="14"/>
      <c r="H189" s="14"/>
      <c r="I189" s="14"/>
      <c r="J189" s="15" t="s">
        <v>2899</v>
      </c>
      <c r="K189" s="15" t="s">
        <v>2900</v>
      </c>
      <c r="L189" s="17" t="s">
        <v>809</v>
      </c>
      <c r="M189" s="17" t="s">
        <v>127</v>
      </c>
      <c r="N189" s="17">
        <v>20080126</v>
      </c>
      <c r="O189" s="17" t="str">
        <f>""</f>
        <v/>
      </c>
      <c r="P189" t="e">
        <f t="shared" si="12"/>
        <v>#VALUE!</v>
      </c>
      <c r="Q189" t="e">
        <f t="shared" si="13"/>
        <v>#VALUE!</v>
      </c>
      <c r="R189" t="e">
        <f t="shared" si="14"/>
        <v>#VALUE!</v>
      </c>
      <c r="S189" t="e">
        <f t="shared" si="15"/>
        <v>#VALUE!</v>
      </c>
      <c r="T189" t="e">
        <f t="shared" si="16"/>
        <v>#VALUE!</v>
      </c>
      <c r="U189" t="str">
        <f t="shared" si="17"/>
        <v>千葉東高高</v>
      </c>
    </row>
    <row r="190" spans="1:21" x14ac:dyDescent="0.2">
      <c r="A190" s="12">
        <v>1634</v>
      </c>
      <c r="B190" s="13" t="s">
        <v>1590</v>
      </c>
      <c r="C190" s="13" t="s">
        <v>1591</v>
      </c>
      <c r="D190" s="14"/>
      <c r="E190" s="13" t="s">
        <v>627</v>
      </c>
      <c r="F190" s="16">
        <v>2</v>
      </c>
      <c r="G190" s="14"/>
      <c r="H190" s="14"/>
      <c r="I190" s="14"/>
      <c r="J190" s="15" t="s">
        <v>2901</v>
      </c>
      <c r="K190" s="15" t="s">
        <v>2902</v>
      </c>
      <c r="L190" s="17" t="s">
        <v>358</v>
      </c>
      <c r="M190" s="17" t="s">
        <v>810</v>
      </c>
      <c r="N190" s="17">
        <v>20060810</v>
      </c>
      <c r="O190" s="17" t="str">
        <f>""</f>
        <v/>
      </c>
      <c r="P190" t="e">
        <f t="shared" si="12"/>
        <v>#VALUE!</v>
      </c>
      <c r="Q190" t="e">
        <f t="shared" si="13"/>
        <v>#VALUE!</v>
      </c>
      <c r="R190" t="e">
        <f t="shared" si="14"/>
        <v>#VALUE!</v>
      </c>
      <c r="S190" t="e">
        <f t="shared" si="15"/>
        <v>#VALUE!</v>
      </c>
      <c r="T190" t="e">
        <f t="shared" si="16"/>
        <v>#VALUE!</v>
      </c>
      <c r="U190" t="str">
        <f t="shared" si="17"/>
        <v>京葉工高高</v>
      </c>
    </row>
    <row r="191" spans="1:21" x14ac:dyDescent="0.2">
      <c r="A191" s="12">
        <v>2479</v>
      </c>
      <c r="B191" s="13" t="s">
        <v>1592</v>
      </c>
      <c r="C191" s="13" t="s">
        <v>1593</v>
      </c>
      <c r="D191" s="14"/>
      <c r="E191" s="13" t="s">
        <v>627</v>
      </c>
      <c r="F191" s="16">
        <v>1</v>
      </c>
      <c r="G191" s="14"/>
      <c r="H191" s="14"/>
      <c r="I191" s="14"/>
      <c r="J191" s="15" t="s">
        <v>2903</v>
      </c>
      <c r="K191" s="15" t="s">
        <v>2641</v>
      </c>
      <c r="L191" s="17" t="s">
        <v>811</v>
      </c>
      <c r="M191" s="17" t="s">
        <v>514</v>
      </c>
      <c r="N191" s="17">
        <v>20080310</v>
      </c>
      <c r="O191" s="17" t="str">
        <f>""</f>
        <v/>
      </c>
      <c r="P191" t="e">
        <f t="shared" si="12"/>
        <v>#VALUE!</v>
      </c>
      <c r="Q191" t="e">
        <f t="shared" si="13"/>
        <v>#VALUE!</v>
      </c>
      <c r="R191" t="e">
        <f t="shared" si="14"/>
        <v>#VALUE!</v>
      </c>
      <c r="S191" t="e">
        <f t="shared" si="15"/>
        <v>#VALUE!</v>
      </c>
      <c r="T191" t="e">
        <f t="shared" si="16"/>
        <v>#VALUE!</v>
      </c>
      <c r="U191" t="str">
        <f t="shared" si="17"/>
        <v>京葉工高高</v>
      </c>
    </row>
    <row r="192" spans="1:21" x14ac:dyDescent="0.2">
      <c r="A192" s="12">
        <v>2480</v>
      </c>
      <c r="B192" s="13" t="s">
        <v>1594</v>
      </c>
      <c r="C192" s="13" t="s">
        <v>1595</v>
      </c>
      <c r="D192" s="14"/>
      <c r="E192" s="13" t="s">
        <v>627</v>
      </c>
      <c r="F192" s="16">
        <v>1</v>
      </c>
      <c r="G192" s="14"/>
      <c r="H192" s="14"/>
      <c r="I192" s="14"/>
      <c r="J192" s="15" t="s">
        <v>2904</v>
      </c>
      <c r="K192" s="15" t="s">
        <v>2905</v>
      </c>
      <c r="L192" s="17" t="s">
        <v>812</v>
      </c>
      <c r="M192" s="17" t="s">
        <v>813</v>
      </c>
      <c r="N192" s="17">
        <v>20070512</v>
      </c>
      <c r="O192" s="17" t="str">
        <f>""</f>
        <v/>
      </c>
      <c r="P192" t="e">
        <f t="shared" si="12"/>
        <v>#VALUE!</v>
      </c>
      <c r="Q192" t="e">
        <f t="shared" si="13"/>
        <v>#VALUE!</v>
      </c>
      <c r="R192" t="e">
        <f t="shared" si="14"/>
        <v>#VALUE!</v>
      </c>
      <c r="S192" t="e">
        <f t="shared" si="15"/>
        <v>#VALUE!</v>
      </c>
      <c r="T192" t="e">
        <f t="shared" si="16"/>
        <v>#VALUE!</v>
      </c>
      <c r="U192" t="str">
        <f t="shared" si="17"/>
        <v>京葉工高高</v>
      </c>
    </row>
    <row r="193" spans="1:21" x14ac:dyDescent="0.2">
      <c r="A193" s="12">
        <v>1635</v>
      </c>
      <c r="B193" s="13" t="s">
        <v>1596</v>
      </c>
      <c r="C193" s="13" t="s">
        <v>1597</v>
      </c>
      <c r="D193" s="14"/>
      <c r="E193" s="13" t="s">
        <v>628</v>
      </c>
      <c r="F193" s="16">
        <v>3</v>
      </c>
      <c r="G193" s="14"/>
      <c r="H193" s="14"/>
      <c r="I193" s="14"/>
      <c r="J193" s="15" t="s">
        <v>2906</v>
      </c>
      <c r="K193" s="15" t="s">
        <v>2907</v>
      </c>
      <c r="L193" s="17" t="s">
        <v>136</v>
      </c>
      <c r="M193" s="17" t="s">
        <v>188</v>
      </c>
      <c r="N193" s="17">
        <v>20050531</v>
      </c>
      <c r="O193" s="17" t="str">
        <f>""</f>
        <v/>
      </c>
      <c r="P193" t="e">
        <f t="shared" si="12"/>
        <v>#VALUE!</v>
      </c>
      <c r="Q193" t="e">
        <f t="shared" si="13"/>
        <v>#VALUE!</v>
      </c>
      <c r="R193" t="e">
        <f t="shared" si="14"/>
        <v>#VALUE!</v>
      </c>
      <c r="S193" t="e">
        <f t="shared" si="15"/>
        <v>#VALUE!</v>
      </c>
      <c r="T193" t="e">
        <f t="shared" si="16"/>
        <v>#VALUE!</v>
      </c>
      <c r="U193" t="str">
        <f t="shared" si="17"/>
        <v>検見川高高</v>
      </c>
    </row>
    <row r="194" spans="1:21" x14ac:dyDescent="0.2">
      <c r="A194" s="12">
        <v>1636</v>
      </c>
      <c r="B194" s="13" t="s">
        <v>1598</v>
      </c>
      <c r="C194" s="13" t="s">
        <v>1599</v>
      </c>
      <c r="D194" s="14"/>
      <c r="E194" s="13" t="s">
        <v>628</v>
      </c>
      <c r="F194" s="16">
        <v>3</v>
      </c>
      <c r="G194" s="14"/>
      <c r="H194" s="14"/>
      <c r="I194" s="14"/>
      <c r="J194" s="15" t="s">
        <v>2908</v>
      </c>
      <c r="K194" s="15" t="s">
        <v>2909</v>
      </c>
      <c r="L194" s="17" t="s">
        <v>326</v>
      </c>
      <c r="M194" s="17" t="s">
        <v>814</v>
      </c>
      <c r="N194" s="17">
        <v>20050903</v>
      </c>
      <c r="O194" s="17" t="str">
        <f>""</f>
        <v/>
      </c>
      <c r="P194" t="e">
        <f t="shared" si="12"/>
        <v>#VALUE!</v>
      </c>
      <c r="Q194" t="e">
        <f t="shared" si="13"/>
        <v>#VALUE!</v>
      </c>
      <c r="R194" t="e">
        <f t="shared" si="14"/>
        <v>#VALUE!</v>
      </c>
      <c r="S194" t="e">
        <f t="shared" si="15"/>
        <v>#VALUE!</v>
      </c>
      <c r="T194" t="e">
        <f t="shared" si="16"/>
        <v>#VALUE!</v>
      </c>
      <c r="U194" t="str">
        <f t="shared" si="17"/>
        <v>検見川高高</v>
      </c>
    </row>
    <row r="195" spans="1:21" x14ac:dyDescent="0.2">
      <c r="A195" s="12">
        <v>1637</v>
      </c>
      <c r="B195" s="13" t="s">
        <v>1600</v>
      </c>
      <c r="C195" s="13" t="s">
        <v>1601</v>
      </c>
      <c r="D195" s="14"/>
      <c r="E195" s="13" t="s">
        <v>628</v>
      </c>
      <c r="F195" s="16">
        <v>3</v>
      </c>
      <c r="G195" s="14"/>
      <c r="H195" s="14"/>
      <c r="I195" s="14"/>
      <c r="J195" s="15" t="s">
        <v>2910</v>
      </c>
      <c r="K195" s="15" t="s">
        <v>2727</v>
      </c>
      <c r="L195" s="17" t="s">
        <v>203</v>
      </c>
      <c r="M195" s="17" t="s">
        <v>702</v>
      </c>
      <c r="N195" s="17">
        <v>20051118</v>
      </c>
      <c r="O195" s="17" t="str">
        <f>""</f>
        <v/>
      </c>
      <c r="P195" t="e">
        <f t="shared" ref="P195:P258" si="18">LEFT(B195,FIND("　",B195)-1)</f>
        <v>#VALUE!</v>
      </c>
      <c r="Q195" t="e">
        <f t="shared" ref="Q195:Q258" si="19">RIGHT(B195,LEN(B195)-FIND("　",B195))</f>
        <v>#VALUE!</v>
      </c>
      <c r="R195" t="e">
        <f t="shared" ref="R195:R258" si="20">ASC(LEFT(J195,FIND("　",J195)-1))</f>
        <v>#VALUE!</v>
      </c>
      <c r="S195" t="e">
        <f t="shared" ref="S195:S258" si="21">ASC(RIGHT(J195,LEN(J195)-FIND("　",J195)))</f>
        <v>#VALUE!</v>
      </c>
      <c r="T195" t="e">
        <f t="shared" ref="T195:T258" si="22">LEFT(O195,FIND(" ",O195)-1)</f>
        <v>#VALUE!</v>
      </c>
      <c r="U195" t="str">
        <f t="shared" ref="U195:U258" si="23">E195&amp;"高"</f>
        <v>検見川高高</v>
      </c>
    </row>
    <row r="196" spans="1:21" x14ac:dyDescent="0.2">
      <c r="A196" s="12">
        <v>1638</v>
      </c>
      <c r="B196" s="13" t="s">
        <v>1602</v>
      </c>
      <c r="C196" s="13" t="s">
        <v>1603</v>
      </c>
      <c r="D196" s="14"/>
      <c r="E196" s="13" t="s">
        <v>628</v>
      </c>
      <c r="F196" s="16">
        <v>3</v>
      </c>
      <c r="G196" s="14"/>
      <c r="H196" s="14"/>
      <c r="I196" s="14"/>
      <c r="J196" s="15" t="s">
        <v>2911</v>
      </c>
      <c r="K196" s="15" t="s">
        <v>2742</v>
      </c>
      <c r="L196" s="17" t="s">
        <v>815</v>
      </c>
      <c r="M196" s="17" t="s">
        <v>178</v>
      </c>
      <c r="N196" s="17">
        <v>20060108</v>
      </c>
      <c r="O196" s="17" t="str">
        <f>""</f>
        <v/>
      </c>
      <c r="P196" t="e">
        <f t="shared" si="18"/>
        <v>#VALUE!</v>
      </c>
      <c r="Q196" t="e">
        <f t="shared" si="19"/>
        <v>#VALUE!</v>
      </c>
      <c r="R196" t="e">
        <f t="shared" si="20"/>
        <v>#VALUE!</v>
      </c>
      <c r="S196" t="e">
        <f t="shared" si="21"/>
        <v>#VALUE!</v>
      </c>
      <c r="T196" t="e">
        <f t="shared" si="22"/>
        <v>#VALUE!</v>
      </c>
      <c r="U196" t="str">
        <f t="shared" si="23"/>
        <v>検見川高高</v>
      </c>
    </row>
    <row r="197" spans="1:21" x14ac:dyDescent="0.2">
      <c r="A197" s="12">
        <v>1639</v>
      </c>
      <c r="B197" s="13" t="s">
        <v>1604</v>
      </c>
      <c r="C197" s="13" t="s">
        <v>1605</v>
      </c>
      <c r="D197" s="14"/>
      <c r="E197" s="13" t="s">
        <v>628</v>
      </c>
      <c r="F197" s="16">
        <v>3</v>
      </c>
      <c r="G197" s="14"/>
      <c r="H197" s="14"/>
      <c r="I197" s="14"/>
      <c r="J197" s="24" t="s">
        <v>2912</v>
      </c>
      <c r="K197" s="15" t="s">
        <v>2832</v>
      </c>
      <c r="L197" s="17" t="s">
        <v>260</v>
      </c>
      <c r="M197" s="17" t="s">
        <v>769</v>
      </c>
      <c r="N197" s="17">
        <v>20060216</v>
      </c>
      <c r="O197" s="17" t="str">
        <f>""</f>
        <v/>
      </c>
      <c r="P197" t="e">
        <f t="shared" si="18"/>
        <v>#VALUE!</v>
      </c>
      <c r="Q197" t="e">
        <f t="shared" si="19"/>
        <v>#VALUE!</v>
      </c>
      <c r="R197" t="e">
        <f t="shared" si="20"/>
        <v>#VALUE!</v>
      </c>
      <c r="S197" t="e">
        <f t="shared" si="21"/>
        <v>#VALUE!</v>
      </c>
      <c r="T197" t="e">
        <f t="shared" si="22"/>
        <v>#VALUE!</v>
      </c>
      <c r="U197" t="str">
        <f t="shared" si="23"/>
        <v>検見川高高</v>
      </c>
    </row>
    <row r="198" spans="1:21" x14ac:dyDescent="0.2">
      <c r="A198" s="12">
        <v>1640</v>
      </c>
      <c r="B198" s="13" t="s">
        <v>1606</v>
      </c>
      <c r="C198" s="13" t="s">
        <v>1607</v>
      </c>
      <c r="D198" s="14"/>
      <c r="E198" s="13" t="s">
        <v>628</v>
      </c>
      <c r="F198" s="16">
        <v>3</v>
      </c>
      <c r="G198" s="14"/>
      <c r="H198" s="14"/>
      <c r="I198" s="14"/>
      <c r="J198" s="24" t="s">
        <v>2913</v>
      </c>
      <c r="K198" s="15" t="s">
        <v>2914</v>
      </c>
      <c r="L198" s="17" t="s">
        <v>816</v>
      </c>
      <c r="M198" s="17" t="s">
        <v>66</v>
      </c>
      <c r="N198" s="17">
        <v>20050918</v>
      </c>
      <c r="O198" s="17" t="str">
        <f>""</f>
        <v/>
      </c>
      <c r="P198" t="e">
        <f t="shared" si="18"/>
        <v>#VALUE!</v>
      </c>
      <c r="Q198" t="e">
        <f t="shared" si="19"/>
        <v>#VALUE!</v>
      </c>
      <c r="R198" t="e">
        <f t="shared" si="20"/>
        <v>#VALUE!</v>
      </c>
      <c r="S198" t="e">
        <f t="shared" si="21"/>
        <v>#VALUE!</v>
      </c>
      <c r="T198" t="e">
        <f t="shared" si="22"/>
        <v>#VALUE!</v>
      </c>
      <c r="U198" t="str">
        <f t="shared" si="23"/>
        <v>検見川高高</v>
      </c>
    </row>
    <row r="199" spans="1:21" x14ac:dyDescent="0.2">
      <c r="A199" s="12">
        <v>1641</v>
      </c>
      <c r="B199" s="13" t="s">
        <v>1608</v>
      </c>
      <c r="C199" s="13" t="s">
        <v>1609</v>
      </c>
      <c r="D199" s="14"/>
      <c r="E199" s="13" t="s">
        <v>628</v>
      </c>
      <c r="F199" s="16">
        <v>3</v>
      </c>
      <c r="G199" s="14"/>
      <c r="H199" s="14"/>
      <c r="I199" s="14"/>
      <c r="J199" s="24" t="s">
        <v>2915</v>
      </c>
      <c r="K199" s="15" t="s">
        <v>2916</v>
      </c>
      <c r="L199" s="17" t="s">
        <v>817</v>
      </c>
      <c r="M199" s="17" t="s">
        <v>818</v>
      </c>
      <c r="N199" s="17">
        <v>20060317</v>
      </c>
      <c r="O199" s="17" t="str">
        <f>""</f>
        <v/>
      </c>
      <c r="P199" t="e">
        <f t="shared" si="18"/>
        <v>#VALUE!</v>
      </c>
      <c r="Q199" t="e">
        <f t="shared" si="19"/>
        <v>#VALUE!</v>
      </c>
      <c r="R199" t="e">
        <f t="shared" si="20"/>
        <v>#VALUE!</v>
      </c>
      <c r="S199" t="e">
        <f t="shared" si="21"/>
        <v>#VALUE!</v>
      </c>
      <c r="T199" t="e">
        <f t="shared" si="22"/>
        <v>#VALUE!</v>
      </c>
      <c r="U199" t="str">
        <f t="shared" si="23"/>
        <v>検見川高高</v>
      </c>
    </row>
    <row r="200" spans="1:21" x14ac:dyDescent="0.2">
      <c r="A200" s="12">
        <v>1642</v>
      </c>
      <c r="B200" s="13" t="s">
        <v>1610</v>
      </c>
      <c r="C200" s="13" t="s">
        <v>1611</v>
      </c>
      <c r="D200" s="14"/>
      <c r="E200" s="13" t="s">
        <v>628</v>
      </c>
      <c r="F200" s="16">
        <v>3</v>
      </c>
      <c r="G200" s="14"/>
      <c r="H200" s="14"/>
      <c r="I200" s="14"/>
      <c r="J200" s="24" t="s">
        <v>2917</v>
      </c>
      <c r="K200" s="15" t="s">
        <v>2918</v>
      </c>
      <c r="L200" s="17" t="s">
        <v>448</v>
      </c>
      <c r="M200" s="17" t="s">
        <v>57</v>
      </c>
      <c r="N200" s="17">
        <v>20060316</v>
      </c>
      <c r="O200" s="17" t="str">
        <f>""</f>
        <v/>
      </c>
      <c r="P200" t="e">
        <f t="shared" si="18"/>
        <v>#VALUE!</v>
      </c>
      <c r="Q200" t="e">
        <f t="shared" si="19"/>
        <v>#VALUE!</v>
      </c>
      <c r="R200" t="e">
        <f t="shared" si="20"/>
        <v>#VALUE!</v>
      </c>
      <c r="S200" t="e">
        <f t="shared" si="21"/>
        <v>#VALUE!</v>
      </c>
      <c r="T200" t="e">
        <f t="shared" si="22"/>
        <v>#VALUE!</v>
      </c>
      <c r="U200" t="str">
        <f t="shared" si="23"/>
        <v>検見川高高</v>
      </c>
    </row>
    <row r="201" spans="1:21" x14ac:dyDescent="0.2">
      <c r="A201" s="12">
        <v>1643</v>
      </c>
      <c r="B201" s="13" t="s">
        <v>1612</v>
      </c>
      <c r="C201" s="13" t="s">
        <v>1613</v>
      </c>
      <c r="D201" s="14"/>
      <c r="E201" s="13" t="s">
        <v>628</v>
      </c>
      <c r="F201" s="16">
        <v>3</v>
      </c>
      <c r="G201" s="14"/>
      <c r="H201" s="14"/>
      <c r="I201" s="14"/>
      <c r="J201" s="24" t="s">
        <v>2919</v>
      </c>
      <c r="K201" s="15" t="s">
        <v>2920</v>
      </c>
      <c r="L201" s="17" t="s">
        <v>819</v>
      </c>
      <c r="M201" s="17" t="s">
        <v>820</v>
      </c>
      <c r="N201" s="17">
        <v>20050427</v>
      </c>
      <c r="O201" s="17" t="str">
        <f>""</f>
        <v/>
      </c>
      <c r="P201" t="e">
        <f t="shared" si="18"/>
        <v>#VALUE!</v>
      </c>
      <c r="Q201" t="e">
        <f t="shared" si="19"/>
        <v>#VALUE!</v>
      </c>
      <c r="R201" t="e">
        <f t="shared" si="20"/>
        <v>#VALUE!</v>
      </c>
      <c r="S201" t="e">
        <f t="shared" si="21"/>
        <v>#VALUE!</v>
      </c>
      <c r="T201" t="e">
        <f t="shared" si="22"/>
        <v>#VALUE!</v>
      </c>
      <c r="U201" t="str">
        <f t="shared" si="23"/>
        <v>検見川高高</v>
      </c>
    </row>
    <row r="202" spans="1:21" x14ac:dyDescent="0.2">
      <c r="A202" s="12">
        <v>1644</v>
      </c>
      <c r="B202" s="13" t="s">
        <v>1614</v>
      </c>
      <c r="C202" s="13" t="s">
        <v>1615</v>
      </c>
      <c r="D202" s="14"/>
      <c r="E202" s="13" t="s">
        <v>628</v>
      </c>
      <c r="F202" s="16">
        <v>3</v>
      </c>
      <c r="G202" s="14"/>
      <c r="H202" s="14"/>
      <c r="I202" s="14"/>
      <c r="J202" s="24" t="s">
        <v>2921</v>
      </c>
      <c r="K202" s="15" t="s">
        <v>2922</v>
      </c>
      <c r="L202" s="17" t="s">
        <v>821</v>
      </c>
      <c r="M202" s="17" t="s">
        <v>233</v>
      </c>
      <c r="N202" s="17">
        <v>20051229</v>
      </c>
      <c r="O202" s="17" t="str">
        <f>""</f>
        <v/>
      </c>
      <c r="P202" t="e">
        <f t="shared" si="18"/>
        <v>#VALUE!</v>
      </c>
      <c r="Q202" t="e">
        <f t="shared" si="19"/>
        <v>#VALUE!</v>
      </c>
      <c r="R202" t="e">
        <f t="shared" si="20"/>
        <v>#VALUE!</v>
      </c>
      <c r="S202" t="e">
        <f t="shared" si="21"/>
        <v>#VALUE!</v>
      </c>
      <c r="T202" t="e">
        <f t="shared" si="22"/>
        <v>#VALUE!</v>
      </c>
      <c r="U202" t="str">
        <f t="shared" si="23"/>
        <v>検見川高高</v>
      </c>
    </row>
    <row r="203" spans="1:21" x14ac:dyDescent="0.2">
      <c r="A203" s="12">
        <v>1645</v>
      </c>
      <c r="B203" s="13" t="s">
        <v>1616</v>
      </c>
      <c r="C203" s="13" t="s">
        <v>1617</v>
      </c>
      <c r="D203" s="14"/>
      <c r="E203" s="13" t="s">
        <v>628</v>
      </c>
      <c r="F203" s="16">
        <v>3</v>
      </c>
      <c r="G203" s="14"/>
      <c r="H203" s="14"/>
      <c r="I203" s="14"/>
      <c r="J203" s="24" t="s">
        <v>2923</v>
      </c>
      <c r="K203" s="15" t="s">
        <v>2791</v>
      </c>
      <c r="L203" s="17" t="s">
        <v>822</v>
      </c>
      <c r="M203" s="17" t="s">
        <v>740</v>
      </c>
      <c r="N203" s="17">
        <v>20050910</v>
      </c>
      <c r="O203" s="17" t="str">
        <f>""</f>
        <v/>
      </c>
      <c r="P203" t="e">
        <f t="shared" si="18"/>
        <v>#VALUE!</v>
      </c>
      <c r="Q203" t="e">
        <f t="shared" si="19"/>
        <v>#VALUE!</v>
      </c>
      <c r="R203" t="e">
        <f t="shared" si="20"/>
        <v>#VALUE!</v>
      </c>
      <c r="S203" t="e">
        <f t="shared" si="21"/>
        <v>#VALUE!</v>
      </c>
      <c r="T203" t="e">
        <f t="shared" si="22"/>
        <v>#VALUE!</v>
      </c>
      <c r="U203" t="str">
        <f t="shared" si="23"/>
        <v>検見川高高</v>
      </c>
    </row>
    <row r="204" spans="1:21" x14ac:dyDescent="0.2">
      <c r="A204" s="12">
        <v>1646</v>
      </c>
      <c r="B204" s="13" t="s">
        <v>1618</v>
      </c>
      <c r="C204" s="13" t="s">
        <v>1302</v>
      </c>
      <c r="D204" s="14"/>
      <c r="E204" s="13" t="s">
        <v>628</v>
      </c>
      <c r="F204" s="16">
        <v>3</v>
      </c>
      <c r="G204" s="14"/>
      <c r="H204" s="14"/>
      <c r="I204" s="14"/>
      <c r="J204" s="15" t="s">
        <v>2924</v>
      </c>
      <c r="K204" s="15" t="s">
        <v>2670</v>
      </c>
      <c r="L204" s="17" t="s">
        <v>823</v>
      </c>
      <c r="M204" s="17" t="s">
        <v>442</v>
      </c>
      <c r="N204" s="17">
        <v>20050826</v>
      </c>
      <c r="O204" s="17" t="str">
        <f>""</f>
        <v/>
      </c>
      <c r="P204" t="e">
        <f t="shared" si="18"/>
        <v>#VALUE!</v>
      </c>
      <c r="Q204" t="e">
        <f t="shared" si="19"/>
        <v>#VALUE!</v>
      </c>
      <c r="R204" t="e">
        <f t="shared" si="20"/>
        <v>#VALUE!</v>
      </c>
      <c r="S204" t="e">
        <f t="shared" si="21"/>
        <v>#VALUE!</v>
      </c>
      <c r="T204" t="e">
        <f t="shared" si="22"/>
        <v>#VALUE!</v>
      </c>
      <c r="U204" t="str">
        <f t="shared" si="23"/>
        <v>検見川高高</v>
      </c>
    </row>
    <row r="205" spans="1:21" x14ac:dyDescent="0.2">
      <c r="A205" s="12">
        <v>1647</v>
      </c>
      <c r="B205" s="13" t="s">
        <v>1619</v>
      </c>
      <c r="C205" s="13" t="s">
        <v>1620</v>
      </c>
      <c r="D205" s="14"/>
      <c r="E205" s="13" t="s">
        <v>628</v>
      </c>
      <c r="F205" s="16">
        <v>2</v>
      </c>
      <c r="G205" s="14"/>
      <c r="H205" s="14"/>
      <c r="I205" s="14"/>
      <c r="J205" s="15" t="s">
        <v>2925</v>
      </c>
      <c r="K205" s="15" t="s">
        <v>2926</v>
      </c>
      <c r="L205" s="17" t="s">
        <v>824</v>
      </c>
      <c r="M205" s="17" t="s">
        <v>825</v>
      </c>
      <c r="N205" s="17">
        <v>20060702</v>
      </c>
      <c r="O205" s="17" t="str">
        <f>""</f>
        <v/>
      </c>
      <c r="P205" t="e">
        <f t="shared" si="18"/>
        <v>#VALUE!</v>
      </c>
      <c r="Q205" t="e">
        <f t="shared" si="19"/>
        <v>#VALUE!</v>
      </c>
      <c r="R205" t="e">
        <f t="shared" si="20"/>
        <v>#VALUE!</v>
      </c>
      <c r="S205" t="e">
        <f t="shared" si="21"/>
        <v>#VALUE!</v>
      </c>
      <c r="T205" t="e">
        <f t="shared" si="22"/>
        <v>#VALUE!</v>
      </c>
      <c r="U205" t="str">
        <f t="shared" si="23"/>
        <v>検見川高高</v>
      </c>
    </row>
    <row r="206" spans="1:21" x14ac:dyDescent="0.2">
      <c r="A206" s="12">
        <v>1648</v>
      </c>
      <c r="B206" s="13" t="s">
        <v>1621</v>
      </c>
      <c r="C206" s="13" t="s">
        <v>1622</v>
      </c>
      <c r="D206" s="14"/>
      <c r="E206" s="13" t="s">
        <v>628</v>
      </c>
      <c r="F206" s="16">
        <v>2</v>
      </c>
      <c r="G206" s="14"/>
      <c r="H206" s="14"/>
      <c r="I206" s="14"/>
      <c r="J206" s="15" t="s">
        <v>2927</v>
      </c>
      <c r="K206" s="15" t="s">
        <v>2928</v>
      </c>
      <c r="L206" s="17" t="s">
        <v>489</v>
      </c>
      <c r="M206" s="17" t="s">
        <v>515</v>
      </c>
      <c r="N206" s="17">
        <v>20060726</v>
      </c>
      <c r="O206" s="17" t="str">
        <f>""</f>
        <v/>
      </c>
      <c r="P206" t="e">
        <f t="shared" si="18"/>
        <v>#VALUE!</v>
      </c>
      <c r="Q206" t="e">
        <f t="shared" si="19"/>
        <v>#VALUE!</v>
      </c>
      <c r="R206" t="e">
        <f t="shared" si="20"/>
        <v>#VALUE!</v>
      </c>
      <c r="S206" t="e">
        <f t="shared" si="21"/>
        <v>#VALUE!</v>
      </c>
      <c r="T206" t="e">
        <f t="shared" si="22"/>
        <v>#VALUE!</v>
      </c>
      <c r="U206" t="str">
        <f t="shared" si="23"/>
        <v>検見川高高</v>
      </c>
    </row>
    <row r="207" spans="1:21" x14ac:dyDescent="0.2">
      <c r="A207" s="12">
        <v>1649</v>
      </c>
      <c r="B207" s="13" t="s">
        <v>1623</v>
      </c>
      <c r="C207" s="13" t="s">
        <v>1624</v>
      </c>
      <c r="D207" s="14"/>
      <c r="E207" s="13" t="s">
        <v>628</v>
      </c>
      <c r="F207" s="16">
        <v>2</v>
      </c>
      <c r="G207" s="14"/>
      <c r="H207" s="14"/>
      <c r="I207" s="14"/>
      <c r="J207" s="15" t="s">
        <v>2929</v>
      </c>
      <c r="K207" s="15" t="s">
        <v>2926</v>
      </c>
      <c r="L207" s="17" t="s">
        <v>376</v>
      </c>
      <c r="M207" s="17" t="s">
        <v>825</v>
      </c>
      <c r="N207" s="17">
        <v>20070215</v>
      </c>
      <c r="O207" s="17" t="str">
        <f>""</f>
        <v/>
      </c>
      <c r="P207" t="e">
        <f t="shared" si="18"/>
        <v>#VALUE!</v>
      </c>
      <c r="Q207" t="e">
        <f t="shared" si="19"/>
        <v>#VALUE!</v>
      </c>
      <c r="R207" t="e">
        <f t="shared" si="20"/>
        <v>#VALUE!</v>
      </c>
      <c r="S207" t="e">
        <f t="shared" si="21"/>
        <v>#VALUE!</v>
      </c>
      <c r="T207" t="e">
        <f t="shared" si="22"/>
        <v>#VALUE!</v>
      </c>
      <c r="U207" t="str">
        <f t="shared" si="23"/>
        <v>検見川高高</v>
      </c>
    </row>
    <row r="208" spans="1:21" x14ac:dyDescent="0.2">
      <c r="A208" s="12">
        <v>1650</v>
      </c>
      <c r="B208" s="13" t="s">
        <v>1625</v>
      </c>
      <c r="C208" s="13" t="s">
        <v>1348</v>
      </c>
      <c r="D208" s="14"/>
      <c r="E208" s="13" t="s">
        <v>628</v>
      </c>
      <c r="F208" s="16">
        <v>2</v>
      </c>
      <c r="G208" s="14"/>
      <c r="H208" s="14"/>
      <c r="I208" s="14"/>
      <c r="J208" s="15" t="s">
        <v>2930</v>
      </c>
      <c r="K208" s="15" t="s">
        <v>2709</v>
      </c>
      <c r="L208" s="17" t="s">
        <v>826</v>
      </c>
      <c r="M208" s="17" t="s">
        <v>325</v>
      </c>
      <c r="N208" s="17">
        <v>20070217</v>
      </c>
      <c r="O208" s="17" t="str">
        <f>""</f>
        <v/>
      </c>
      <c r="P208" t="e">
        <f t="shared" si="18"/>
        <v>#VALUE!</v>
      </c>
      <c r="Q208" t="e">
        <f t="shared" si="19"/>
        <v>#VALUE!</v>
      </c>
      <c r="R208" t="e">
        <f t="shared" si="20"/>
        <v>#VALUE!</v>
      </c>
      <c r="S208" t="e">
        <f t="shared" si="21"/>
        <v>#VALUE!</v>
      </c>
      <c r="T208" t="e">
        <f t="shared" si="22"/>
        <v>#VALUE!</v>
      </c>
      <c r="U208" t="str">
        <f t="shared" si="23"/>
        <v>検見川高高</v>
      </c>
    </row>
    <row r="209" spans="1:21" x14ac:dyDescent="0.2">
      <c r="A209" s="12">
        <v>1651</v>
      </c>
      <c r="B209" s="13" t="s">
        <v>1626</v>
      </c>
      <c r="C209" s="13" t="s">
        <v>1627</v>
      </c>
      <c r="D209" s="14"/>
      <c r="E209" s="13" t="s">
        <v>628</v>
      </c>
      <c r="F209" s="16">
        <v>2</v>
      </c>
      <c r="G209" s="14"/>
      <c r="H209" s="14"/>
      <c r="I209" s="20"/>
      <c r="J209" s="15" t="s">
        <v>2931</v>
      </c>
      <c r="K209" s="15" t="s">
        <v>2772</v>
      </c>
      <c r="L209" s="17" t="s">
        <v>256</v>
      </c>
      <c r="M209" s="17" t="s">
        <v>481</v>
      </c>
      <c r="N209" s="17">
        <v>20060730</v>
      </c>
      <c r="O209" s="17" t="str">
        <f>""</f>
        <v/>
      </c>
      <c r="P209" t="e">
        <f t="shared" si="18"/>
        <v>#VALUE!</v>
      </c>
      <c r="Q209" t="e">
        <f t="shared" si="19"/>
        <v>#VALUE!</v>
      </c>
      <c r="R209" t="e">
        <f t="shared" si="20"/>
        <v>#VALUE!</v>
      </c>
      <c r="S209" t="e">
        <f t="shared" si="21"/>
        <v>#VALUE!</v>
      </c>
      <c r="T209" t="e">
        <f t="shared" si="22"/>
        <v>#VALUE!</v>
      </c>
      <c r="U209" t="str">
        <f t="shared" si="23"/>
        <v>検見川高高</v>
      </c>
    </row>
    <row r="210" spans="1:21" x14ac:dyDescent="0.2">
      <c r="A210" s="12">
        <v>1652</v>
      </c>
      <c r="B210" s="22" t="s">
        <v>1628</v>
      </c>
      <c r="C210" s="22" t="s">
        <v>1629</v>
      </c>
      <c r="D210" s="14"/>
      <c r="E210" s="22" t="s">
        <v>628</v>
      </c>
      <c r="F210" s="12">
        <v>2</v>
      </c>
      <c r="G210" s="14"/>
      <c r="H210" s="14"/>
      <c r="I210" s="23"/>
      <c r="J210" s="21" t="s">
        <v>2932</v>
      </c>
      <c r="K210" s="21" t="s">
        <v>2624</v>
      </c>
      <c r="L210" s="17" t="s">
        <v>522</v>
      </c>
      <c r="M210" s="17" t="s">
        <v>47</v>
      </c>
      <c r="N210" s="17">
        <v>20070309</v>
      </c>
      <c r="O210" s="17" t="str">
        <f>""</f>
        <v/>
      </c>
      <c r="P210" t="e">
        <f t="shared" si="18"/>
        <v>#VALUE!</v>
      </c>
      <c r="Q210" t="e">
        <f t="shared" si="19"/>
        <v>#VALUE!</v>
      </c>
      <c r="R210" t="e">
        <f t="shared" si="20"/>
        <v>#VALUE!</v>
      </c>
      <c r="S210" t="e">
        <f t="shared" si="21"/>
        <v>#VALUE!</v>
      </c>
      <c r="T210" t="e">
        <f t="shared" si="22"/>
        <v>#VALUE!</v>
      </c>
      <c r="U210" t="str">
        <f t="shared" si="23"/>
        <v>検見川高高</v>
      </c>
    </row>
    <row r="211" spans="1:21" x14ac:dyDescent="0.2">
      <c r="A211" s="12">
        <v>1653</v>
      </c>
      <c r="B211" s="22" t="s">
        <v>1630</v>
      </c>
      <c r="C211" s="22" t="s">
        <v>1631</v>
      </c>
      <c r="D211" s="14"/>
      <c r="E211" s="22" t="s">
        <v>628</v>
      </c>
      <c r="F211" s="12">
        <v>2</v>
      </c>
      <c r="G211" s="14"/>
      <c r="H211" s="14"/>
      <c r="I211" s="23"/>
      <c r="J211" s="21" t="s">
        <v>2933</v>
      </c>
      <c r="K211" s="21" t="s">
        <v>2934</v>
      </c>
      <c r="L211" s="17" t="s">
        <v>827</v>
      </c>
      <c r="M211" s="17" t="s">
        <v>470</v>
      </c>
      <c r="N211" s="17">
        <v>20060827</v>
      </c>
      <c r="O211" s="17" t="str">
        <f>""</f>
        <v/>
      </c>
      <c r="P211" t="e">
        <f t="shared" si="18"/>
        <v>#VALUE!</v>
      </c>
      <c r="Q211" t="e">
        <f t="shared" si="19"/>
        <v>#VALUE!</v>
      </c>
      <c r="R211" t="e">
        <f t="shared" si="20"/>
        <v>#VALUE!</v>
      </c>
      <c r="S211" t="e">
        <f t="shared" si="21"/>
        <v>#VALUE!</v>
      </c>
      <c r="T211" t="e">
        <f t="shared" si="22"/>
        <v>#VALUE!</v>
      </c>
      <c r="U211" t="str">
        <f t="shared" si="23"/>
        <v>検見川高高</v>
      </c>
    </row>
    <row r="212" spans="1:21" x14ac:dyDescent="0.2">
      <c r="A212" s="12">
        <v>1654</v>
      </c>
      <c r="B212" s="22" t="s">
        <v>1632</v>
      </c>
      <c r="C212" s="22" t="s">
        <v>1633</v>
      </c>
      <c r="D212" s="14"/>
      <c r="E212" s="22" t="s">
        <v>628</v>
      </c>
      <c r="F212" s="12">
        <v>2</v>
      </c>
      <c r="G212" s="25"/>
      <c r="H212" s="14"/>
      <c r="I212" s="23"/>
      <c r="J212" s="21" t="s">
        <v>2935</v>
      </c>
      <c r="K212" s="21" t="s">
        <v>2936</v>
      </c>
      <c r="L212" s="17" t="s">
        <v>828</v>
      </c>
      <c r="M212" s="17" t="s">
        <v>114</v>
      </c>
      <c r="N212" s="17">
        <v>20060911</v>
      </c>
      <c r="O212" s="17" t="str">
        <f>""</f>
        <v/>
      </c>
      <c r="P212" t="e">
        <f t="shared" si="18"/>
        <v>#VALUE!</v>
      </c>
      <c r="Q212" t="e">
        <f t="shared" si="19"/>
        <v>#VALUE!</v>
      </c>
      <c r="R212" t="e">
        <f t="shared" si="20"/>
        <v>#VALUE!</v>
      </c>
      <c r="S212" t="e">
        <f t="shared" si="21"/>
        <v>#VALUE!</v>
      </c>
      <c r="T212" t="e">
        <f t="shared" si="22"/>
        <v>#VALUE!</v>
      </c>
      <c r="U212" t="str">
        <f t="shared" si="23"/>
        <v>検見川高高</v>
      </c>
    </row>
    <row r="213" spans="1:21" x14ac:dyDescent="0.2">
      <c r="A213" s="12">
        <v>1655</v>
      </c>
      <c r="B213" s="22" t="s">
        <v>1418</v>
      </c>
      <c r="C213" s="22" t="s">
        <v>1634</v>
      </c>
      <c r="D213" s="14"/>
      <c r="E213" s="22" t="s">
        <v>628</v>
      </c>
      <c r="F213" s="12">
        <v>2</v>
      </c>
      <c r="G213" s="25"/>
      <c r="H213" s="14"/>
      <c r="I213" s="23"/>
      <c r="J213" s="21" t="s">
        <v>2769</v>
      </c>
      <c r="K213" s="21" t="s">
        <v>2833</v>
      </c>
      <c r="L213" s="17" t="s">
        <v>726</v>
      </c>
      <c r="M213" s="17" t="s">
        <v>770</v>
      </c>
      <c r="N213" s="17">
        <v>20061106</v>
      </c>
      <c r="O213" s="17" t="str">
        <f>""</f>
        <v/>
      </c>
      <c r="P213" t="e">
        <f t="shared" si="18"/>
        <v>#VALUE!</v>
      </c>
      <c r="Q213" t="e">
        <f t="shared" si="19"/>
        <v>#VALUE!</v>
      </c>
      <c r="R213" t="e">
        <f t="shared" si="20"/>
        <v>#VALUE!</v>
      </c>
      <c r="S213" t="e">
        <f t="shared" si="21"/>
        <v>#VALUE!</v>
      </c>
      <c r="T213" t="e">
        <f t="shared" si="22"/>
        <v>#VALUE!</v>
      </c>
      <c r="U213" t="str">
        <f t="shared" si="23"/>
        <v>検見川高高</v>
      </c>
    </row>
    <row r="214" spans="1:21" x14ac:dyDescent="0.2">
      <c r="A214" s="12">
        <v>1656</v>
      </c>
      <c r="B214" s="22" t="s">
        <v>1635</v>
      </c>
      <c r="C214" s="22" t="s">
        <v>1636</v>
      </c>
      <c r="D214" s="14"/>
      <c r="E214" s="22" t="s">
        <v>628</v>
      </c>
      <c r="F214" s="12">
        <v>2</v>
      </c>
      <c r="G214" s="25"/>
      <c r="H214" s="14"/>
      <c r="I214" s="23"/>
      <c r="J214" s="21" t="s">
        <v>2937</v>
      </c>
      <c r="K214" s="21" t="s">
        <v>2635</v>
      </c>
      <c r="L214" s="17" t="s">
        <v>829</v>
      </c>
      <c r="M214" s="17" t="s">
        <v>48</v>
      </c>
      <c r="N214" s="17">
        <v>20060622</v>
      </c>
      <c r="O214" s="17" t="str">
        <f>""</f>
        <v/>
      </c>
      <c r="P214" t="e">
        <f t="shared" si="18"/>
        <v>#VALUE!</v>
      </c>
      <c r="Q214" t="e">
        <f t="shared" si="19"/>
        <v>#VALUE!</v>
      </c>
      <c r="R214" t="e">
        <f t="shared" si="20"/>
        <v>#VALUE!</v>
      </c>
      <c r="S214" t="e">
        <f t="shared" si="21"/>
        <v>#VALUE!</v>
      </c>
      <c r="T214" t="e">
        <f t="shared" si="22"/>
        <v>#VALUE!</v>
      </c>
      <c r="U214" t="str">
        <f t="shared" si="23"/>
        <v>検見川高高</v>
      </c>
    </row>
    <row r="215" spans="1:21" x14ac:dyDescent="0.2">
      <c r="A215" s="12">
        <v>1657</v>
      </c>
      <c r="B215" s="22" t="s">
        <v>1301</v>
      </c>
      <c r="C215" s="22" t="s">
        <v>1637</v>
      </c>
      <c r="D215" s="14"/>
      <c r="E215" s="22" t="s">
        <v>628</v>
      </c>
      <c r="F215" s="12">
        <v>2</v>
      </c>
      <c r="G215" s="25"/>
      <c r="H215" s="14"/>
      <c r="I215" s="23"/>
      <c r="J215" s="21" t="s">
        <v>2669</v>
      </c>
      <c r="K215" s="21" t="s">
        <v>2938</v>
      </c>
      <c r="L215" s="17" t="s">
        <v>421</v>
      </c>
      <c r="M215" s="17" t="s">
        <v>830</v>
      </c>
      <c r="N215" s="17">
        <v>20070313</v>
      </c>
      <c r="O215" s="17" t="str">
        <f>""</f>
        <v/>
      </c>
      <c r="P215" t="e">
        <f t="shared" si="18"/>
        <v>#VALUE!</v>
      </c>
      <c r="Q215" t="e">
        <f t="shared" si="19"/>
        <v>#VALUE!</v>
      </c>
      <c r="R215" t="e">
        <f t="shared" si="20"/>
        <v>#VALUE!</v>
      </c>
      <c r="S215" t="e">
        <f t="shared" si="21"/>
        <v>#VALUE!</v>
      </c>
      <c r="T215" t="e">
        <f t="shared" si="22"/>
        <v>#VALUE!</v>
      </c>
      <c r="U215" t="str">
        <f t="shared" si="23"/>
        <v>検見川高高</v>
      </c>
    </row>
    <row r="216" spans="1:21" x14ac:dyDescent="0.2">
      <c r="A216" s="12">
        <v>1658</v>
      </c>
      <c r="B216" s="22" t="s">
        <v>1638</v>
      </c>
      <c r="C216" s="22" t="s">
        <v>1639</v>
      </c>
      <c r="D216" s="14"/>
      <c r="E216" s="22" t="s">
        <v>628</v>
      </c>
      <c r="F216" s="12">
        <v>2</v>
      </c>
      <c r="G216" s="25"/>
      <c r="H216" s="14"/>
      <c r="I216" s="23"/>
      <c r="J216" s="21" t="s">
        <v>2939</v>
      </c>
      <c r="K216" s="21" t="s">
        <v>2940</v>
      </c>
      <c r="L216" s="17" t="s">
        <v>473</v>
      </c>
      <c r="M216" s="17" t="s">
        <v>831</v>
      </c>
      <c r="N216" s="17">
        <v>20060530</v>
      </c>
      <c r="O216" s="17" t="str">
        <f>""</f>
        <v/>
      </c>
      <c r="P216" t="e">
        <f t="shared" si="18"/>
        <v>#VALUE!</v>
      </c>
      <c r="Q216" t="e">
        <f t="shared" si="19"/>
        <v>#VALUE!</v>
      </c>
      <c r="R216" t="e">
        <f t="shared" si="20"/>
        <v>#VALUE!</v>
      </c>
      <c r="S216" t="e">
        <f t="shared" si="21"/>
        <v>#VALUE!</v>
      </c>
      <c r="T216" t="e">
        <f t="shared" si="22"/>
        <v>#VALUE!</v>
      </c>
      <c r="U216" t="str">
        <f t="shared" si="23"/>
        <v>検見川高高</v>
      </c>
    </row>
    <row r="217" spans="1:21" x14ac:dyDescent="0.2">
      <c r="A217" s="12">
        <v>1659</v>
      </c>
      <c r="B217" s="22" t="s">
        <v>1640</v>
      </c>
      <c r="C217" s="22" t="s">
        <v>1641</v>
      </c>
      <c r="D217" s="14"/>
      <c r="E217" s="22" t="s">
        <v>628</v>
      </c>
      <c r="F217" s="12">
        <v>2</v>
      </c>
      <c r="G217" s="14"/>
      <c r="H217" s="14"/>
      <c r="I217" s="23"/>
      <c r="J217" s="21" t="s">
        <v>2941</v>
      </c>
      <c r="K217" s="21" t="s">
        <v>2695</v>
      </c>
      <c r="L217" s="17" t="s">
        <v>832</v>
      </c>
      <c r="M217" s="17" t="s">
        <v>198</v>
      </c>
      <c r="N217" s="17">
        <v>20060923</v>
      </c>
      <c r="O217" s="17" t="str">
        <f>""</f>
        <v/>
      </c>
      <c r="P217" t="e">
        <f t="shared" si="18"/>
        <v>#VALUE!</v>
      </c>
      <c r="Q217" t="e">
        <f t="shared" si="19"/>
        <v>#VALUE!</v>
      </c>
      <c r="R217" t="e">
        <f t="shared" si="20"/>
        <v>#VALUE!</v>
      </c>
      <c r="S217" t="e">
        <f t="shared" si="21"/>
        <v>#VALUE!</v>
      </c>
      <c r="T217" t="e">
        <f t="shared" si="22"/>
        <v>#VALUE!</v>
      </c>
      <c r="U217" t="str">
        <f t="shared" si="23"/>
        <v>検見川高高</v>
      </c>
    </row>
    <row r="218" spans="1:21" x14ac:dyDescent="0.2">
      <c r="A218" s="12">
        <v>1660</v>
      </c>
      <c r="B218" s="13" t="s">
        <v>1642</v>
      </c>
      <c r="C218" s="13" t="s">
        <v>1643</v>
      </c>
      <c r="D218" s="14"/>
      <c r="E218" s="13" t="s">
        <v>628</v>
      </c>
      <c r="F218" s="16">
        <v>2</v>
      </c>
      <c r="G218" s="14"/>
      <c r="H218" s="14"/>
      <c r="I218" s="14"/>
      <c r="J218" s="15" t="s">
        <v>2942</v>
      </c>
      <c r="K218" s="15" t="s">
        <v>2847</v>
      </c>
      <c r="L218" s="17" t="s">
        <v>495</v>
      </c>
      <c r="M218" s="17" t="s">
        <v>96</v>
      </c>
      <c r="N218" s="17">
        <v>20060416</v>
      </c>
      <c r="O218" s="17" t="str">
        <f>""</f>
        <v/>
      </c>
      <c r="P218" t="e">
        <f t="shared" si="18"/>
        <v>#VALUE!</v>
      </c>
      <c r="Q218" t="e">
        <f t="shared" si="19"/>
        <v>#VALUE!</v>
      </c>
      <c r="R218" t="e">
        <f t="shared" si="20"/>
        <v>#VALUE!</v>
      </c>
      <c r="S218" t="e">
        <f t="shared" si="21"/>
        <v>#VALUE!</v>
      </c>
      <c r="T218" t="e">
        <f t="shared" si="22"/>
        <v>#VALUE!</v>
      </c>
      <c r="U218" t="str">
        <f t="shared" si="23"/>
        <v>検見川高高</v>
      </c>
    </row>
    <row r="219" spans="1:21" x14ac:dyDescent="0.2">
      <c r="A219" s="12">
        <v>1661</v>
      </c>
      <c r="B219" s="13" t="s">
        <v>1644</v>
      </c>
      <c r="C219" s="13" t="s">
        <v>1485</v>
      </c>
      <c r="D219" s="14"/>
      <c r="E219" s="13" t="s">
        <v>628</v>
      </c>
      <c r="F219" s="16">
        <v>2</v>
      </c>
      <c r="G219" s="14"/>
      <c r="H219" s="14"/>
      <c r="I219" s="14"/>
      <c r="J219" s="15" t="s">
        <v>2943</v>
      </c>
      <c r="K219" s="15" t="s">
        <v>2739</v>
      </c>
      <c r="L219" s="17" t="s">
        <v>833</v>
      </c>
      <c r="M219" s="17" t="s">
        <v>125</v>
      </c>
      <c r="N219" s="17">
        <v>20061115</v>
      </c>
      <c r="O219" s="17" t="str">
        <f>""</f>
        <v/>
      </c>
      <c r="P219" t="e">
        <f t="shared" si="18"/>
        <v>#VALUE!</v>
      </c>
      <c r="Q219" t="e">
        <f t="shared" si="19"/>
        <v>#VALUE!</v>
      </c>
      <c r="R219" t="e">
        <f t="shared" si="20"/>
        <v>#VALUE!</v>
      </c>
      <c r="S219" t="e">
        <f t="shared" si="21"/>
        <v>#VALUE!</v>
      </c>
      <c r="T219" t="e">
        <f t="shared" si="22"/>
        <v>#VALUE!</v>
      </c>
      <c r="U219" t="str">
        <f t="shared" si="23"/>
        <v>検見川高高</v>
      </c>
    </row>
    <row r="220" spans="1:21" x14ac:dyDescent="0.2">
      <c r="A220" s="12">
        <v>1662</v>
      </c>
      <c r="B220" s="13" t="s">
        <v>1645</v>
      </c>
      <c r="C220" s="13" t="s">
        <v>1646</v>
      </c>
      <c r="D220" s="14"/>
      <c r="E220" s="13" t="s">
        <v>628</v>
      </c>
      <c r="F220" s="16">
        <v>2</v>
      </c>
      <c r="G220" s="14"/>
      <c r="H220" s="14"/>
      <c r="I220" s="14"/>
      <c r="J220" s="15" t="s">
        <v>2944</v>
      </c>
      <c r="K220" s="15" t="s">
        <v>2654</v>
      </c>
      <c r="L220" s="17" t="s">
        <v>834</v>
      </c>
      <c r="M220" s="17" t="s">
        <v>99</v>
      </c>
      <c r="N220" s="17">
        <v>20060818</v>
      </c>
      <c r="O220" s="17" t="str">
        <f>""</f>
        <v/>
      </c>
      <c r="P220" t="e">
        <f t="shared" si="18"/>
        <v>#VALUE!</v>
      </c>
      <c r="Q220" t="e">
        <f t="shared" si="19"/>
        <v>#VALUE!</v>
      </c>
      <c r="R220" t="e">
        <f t="shared" si="20"/>
        <v>#VALUE!</v>
      </c>
      <c r="S220" t="e">
        <f t="shared" si="21"/>
        <v>#VALUE!</v>
      </c>
      <c r="T220" t="e">
        <f t="shared" si="22"/>
        <v>#VALUE!</v>
      </c>
      <c r="U220" t="str">
        <f t="shared" si="23"/>
        <v>検見川高高</v>
      </c>
    </row>
    <row r="221" spans="1:21" x14ac:dyDescent="0.2">
      <c r="A221" s="12">
        <v>1663</v>
      </c>
      <c r="B221" s="13" t="s">
        <v>1333</v>
      </c>
      <c r="C221" s="13" t="s">
        <v>1647</v>
      </c>
      <c r="D221" s="14"/>
      <c r="E221" s="13" t="s">
        <v>628</v>
      </c>
      <c r="F221" s="16">
        <v>2</v>
      </c>
      <c r="G221" s="14"/>
      <c r="H221" s="14"/>
      <c r="I221" s="14"/>
      <c r="J221" s="15" t="s">
        <v>2698</v>
      </c>
      <c r="K221" s="15" t="s">
        <v>2945</v>
      </c>
      <c r="L221" s="17" t="s">
        <v>563</v>
      </c>
      <c r="M221" s="17" t="s">
        <v>835</v>
      </c>
      <c r="N221" s="17">
        <v>20070122</v>
      </c>
      <c r="O221" s="17" t="str">
        <f>""</f>
        <v/>
      </c>
      <c r="P221" t="e">
        <f t="shared" si="18"/>
        <v>#VALUE!</v>
      </c>
      <c r="Q221" t="e">
        <f t="shared" si="19"/>
        <v>#VALUE!</v>
      </c>
      <c r="R221" t="e">
        <f t="shared" si="20"/>
        <v>#VALUE!</v>
      </c>
      <c r="S221" t="e">
        <f t="shared" si="21"/>
        <v>#VALUE!</v>
      </c>
      <c r="T221" t="e">
        <f t="shared" si="22"/>
        <v>#VALUE!</v>
      </c>
      <c r="U221" t="str">
        <f t="shared" si="23"/>
        <v>検見川高高</v>
      </c>
    </row>
    <row r="222" spans="1:21" x14ac:dyDescent="0.2">
      <c r="A222" s="12">
        <v>1664</v>
      </c>
      <c r="B222" s="13" t="s">
        <v>1541</v>
      </c>
      <c r="C222" s="13" t="s">
        <v>1648</v>
      </c>
      <c r="D222" s="14"/>
      <c r="E222" s="13" t="s">
        <v>628</v>
      </c>
      <c r="F222" s="16">
        <v>2</v>
      </c>
      <c r="G222" s="14"/>
      <c r="H222" s="14"/>
      <c r="I222" s="14"/>
      <c r="J222" s="15" t="s">
        <v>2859</v>
      </c>
      <c r="K222" s="15" t="s">
        <v>2946</v>
      </c>
      <c r="L222" s="17" t="s">
        <v>90</v>
      </c>
      <c r="M222" s="17" t="s">
        <v>836</v>
      </c>
      <c r="N222" s="17">
        <v>20060523</v>
      </c>
      <c r="O222" s="17" t="str">
        <f>""</f>
        <v/>
      </c>
      <c r="P222" t="e">
        <f t="shared" si="18"/>
        <v>#VALUE!</v>
      </c>
      <c r="Q222" t="e">
        <f t="shared" si="19"/>
        <v>#VALUE!</v>
      </c>
      <c r="R222" t="e">
        <f t="shared" si="20"/>
        <v>#VALUE!</v>
      </c>
      <c r="S222" t="e">
        <f t="shared" si="21"/>
        <v>#VALUE!</v>
      </c>
      <c r="T222" t="e">
        <f t="shared" si="22"/>
        <v>#VALUE!</v>
      </c>
      <c r="U222" t="str">
        <f t="shared" si="23"/>
        <v>検見川高高</v>
      </c>
    </row>
    <row r="223" spans="1:21" x14ac:dyDescent="0.2">
      <c r="A223" s="12">
        <v>2484</v>
      </c>
      <c r="B223" s="13" t="s">
        <v>1649</v>
      </c>
      <c r="C223" s="13" t="s">
        <v>1650</v>
      </c>
      <c r="D223" s="14"/>
      <c r="E223" s="13" t="s">
        <v>628</v>
      </c>
      <c r="F223" s="16">
        <v>1</v>
      </c>
      <c r="G223" s="14"/>
      <c r="H223" s="14"/>
      <c r="I223" s="14"/>
      <c r="J223" s="15" t="s">
        <v>2947</v>
      </c>
      <c r="K223" s="15" t="s">
        <v>2948</v>
      </c>
      <c r="L223" s="17" t="s">
        <v>209</v>
      </c>
      <c r="M223" s="17" t="s">
        <v>837</v>
      </c>
      <c r="N223" s="17">
        <v>20070616</v>
      </c>
      <c r="O223" s="17" t="str">
        <f>""</f>
        <v/>
      </c>
      <c r="P223" t="e">
        <f t="shared" si="18"/>
        <v>#VALUE!</v>
      </c>
      <c r="Q223" t="e">
        <f t="shared" si="19"/>
        <v>#VALUE!</v>
      </c>
      <c r="R223" t="e">
        <f t="shared" si="20"/>
        <v>#VALUE!</v>
      </c>
      <c r="S223" t="e">
        <f t="shared" si="21"/>
        <v>#VALUE!</v>
      </c>
      <c r="T223" t="e">
        <f t="shared" si="22"/>
        <v>#VALUE!</v>
      </c>
      <c r="U223" t="str">
        <f t="shared" si="23"/>
        <v>検見川高高</v>
      </c>
    </row>
    <row r="224" spans="1:21" x14ac:dyDescent="0.2">
      <c r="A224" s="12">
        <v>2485</v>
      </c>
      <c r="B224" s="13" t="s">
        <v>1651</v>
      </c>
      <c r="C224" s="13" t="s">
        <v>1652</v>
      </c>
      <c r="D224" s="14"/>
      <c r="E224" s="13" t="s">
        <v>628</v>
      </c>
      <c r="F224" s="16">
        <v>1</v>
      </c>
      <c r="G224" s="14"/>
      <c r="H224" s="14"/>
      <c r="I224" s="14"/>
      <c r="J224" s="15" t="s">
        <v>2949</v>
      </c>
      <c r="K224" s="15" t="s">
        <v>2762</v>
      </c>
      <c r="L224" s="17" t="s">
        <v>838</v>
      </c>
      <c r="M224" s="17" t="s">
        <v>115</v>
      </c>
      <c r="N224" s="17">
        <v>20070925</v>
      </c>
      <c r="O224" s="17" t="str">
        <f>""</f>
        <v/>
      </c>
      <c r="P224" t="e">
        <f t="shared" si="18"/>
        <v>#VALUE!</v>
      </c>
      <c r="Q224" t="e">
        <f t="shared" si="19"/>
        <v>#VALUE!</v>
      </c>
      <c r="R224" t="e">
        <f t="shared" si="20"/>
        <v>#VALUE!</v>
      </c>
      <c r="S224" t="e">
        <f t="shared" si="21"/>
        <v>#VALUE!</v>
      </c>
      <c r="T224" t="e">
        <f t="shared" si="22"/>
        <v>#VALUE!</v>
      </c>
      <c r="U224" t="str">
        <f t="shared" si="23"/>
        <v>検見川高高</v>
      </c>
    </row>
    <row r="225" spans="1:21" x14ac:dyDescent="0.2">
      <c r="A225" s="12">
        <v>2486</v>
      </c>
      <c r="B225" s="13" t="s">
        <v>1653</v>
      </c>
      <c r="C225" s="13" t="s">
        <v>1654</v>
      </c>
      <c r="D225" s="14"/>
      <c r="E225" s="13" t="s">
        <v>628</v>
      </c>
      <c r="F225" s="16">
        <v>1</v>
      </c>
      <c r="G225" s="14"/>
      <c r="H225" s="14"/>
      <c r="I225" s="14"/>
      <c r="J225" s="15" t="s">
        <v>2950</v>
      </c>
      <c r="K225" s="15" t="s">
        <v>2724</v>
      </c>
      <c r="L225" s="17" t="s">
        <v>163</v>
      </c>
      <c r="M225" s="17" t="s">
        <v>168</v>
      </c>
      <c r="N225" s="17">
        <v>20080319</v>
      </c>
      <c r="O225" s="17" t="str">
        <f>""</f>
        <v/>
      </c>
      <c r="P225" t="e">
        <f t="shared" si="18"/>
        <v>#VALUE!</v>
      </c>
      <c r="Q225" t="e">
        <f t="shared" si="19"/>
        <v>#VALUE!</v>
      </c>
      <c r="R225" t="e">
        <f t="shared" si="20"/>
        <v>#VALUE!</v>
      </c>
      <c r="S225" t="e">
        <f t="shared" si="21"/>
        <v>#VALUE!</v>
      </c>
      <c r="T225" t="e">
        <f t="shared" si="22"/>
        <v>#VALUE!</v>
      </c>
      <c r="U225" t="str">
        <f t="shared" si="23"/>
        <v>検見川高高</v>
      </c>
    </row>
    <row r="226" spans="1:21" x14ac:dyDescent="0.2">
      <c r="A226" s="12">
        <v>2487</v>
      </c>
      <c r="B226" s="13" t="s">
        <v>1655</v>
      </c>
      <c r="C226" s="13" t="s">
        <v>1455</v>
      </c>
      <c r="D226" s="14"/>
      <c r="E226" s="13" t="s">
        <v>628</v>
      </c>
      <c r="F226" s="16">
        <v>1</v>
      </c>
      <c r="G226" s="14"/>
      <c r="H226" s="14"/>
      <c r="I226" s="14"/>
      <c r="J226" s="15" t="s">
        <v>2951</v>
      </c>
      <c r="K226" s="15" t="s">
        <v>2798</v>
      </c>
      <c r="L226" s="17" t="s">
        <v>181</v>
      </c>
      <c r="M226" s="17" t="s">
        <v>40</v>
      </c>
      <c r="N226" s="17">
        <v>20080316</v>
      </c>
      <c r="O226" s="17" t="str">
        <f>""</f>
        <v/>
      </c>
      <c r="P226" t="e">
        <f t="shared" si="18"/>
        <v>#VALUE!</v>
      </c>
      <c r="Q226" t="e">
        <f t="shared" si="19"/>
        <v>#VALUE!</v>
      </c>
      <c r="R226" t="e">
        <f t="shared" si="20"/>
        <v>#VALUE!</v>
      </c>
      <c r="S226" t="e">
        <f t="shared" si="21"/>
        <v>#VALUE!</v>
      </c>
      <c r="T226" t="e">
        <f t="shared" si="22"/>
        <v>#VALUE!</v>
      </c>
      <c r="U226" t="str">
        <f t="shared" si="23"/>
        <v>検見川高高</v>
      </c>
    </row>
    <row r="227" spans="1:21" x14ac:dyDescent="0.2">
      <c r="A227" s="12">
        <v>2488</v>
      </c>
      <c r="B227" s="13" t="s">
        <v>1656</v>
      </c>
      <c r="C227" s="13" t="s">
        <v>1657</v>
      </c>
      <c r="D227" s="14"/>
      <c r="E227" s="13" t="s">
        <v>628</v>
      </c>
      <c r="F227" s="16">
        <v>1</v>
      </c>
      <c r="G227" s="14"/>
      <c r="H227" s="14"/>
      <c r="I227" s="14"/>
      <c r="J227" s="15" t="s">
        <v>2952</v>
      </c>
      <c r="K227" s="15" t="s">
        <v>2953</v>
      </c>
      <c r="L227" s="17" t="s">
        <v>839</v>
      </c>
      <c r="M227" s="17" t="s">
        <v>452</v>
      </c>
      <c r="N227" s="17">
        <v>20070511</v>
      </c>
      <c r="O227" s="17" t="str">
        <f>""</f>
        <v/>
      </c>
      <c r="P227" t="e">
        <f t="shared" si="18"/>
        <v>#VALUE!</v>
      </c>
      <c r="Q227" t="e">
        <f t="shared" si="19"/>
        <v>#VALUE!</v>
      </c>
      <c r="R227" t="e">
        <f t="shared" si="20"/>
        <v>#VALUE!</v>
      </c>
      <c r="S227" t="e">
        <f t="shared" si="21"/>
        <v>#VALUE!</v>
      </c>
      <c r="T227" t="e">
        <f t="shared" si="22"/>
        <v>#VALUE!</v>
      </c>
      <c r="U227" t="str">
        <f t="shared" si="23"/>
        <v>検見川高高</v>
      </c>
    </row>
    <row r="228" spans="1:21" x14ac:dyDescent="0.2">
      <c r="A228" s="12">
        <v>2489</v>
      </c>
      <c r="B228" s="13" t="s">
        <v>1658</v>
      </c>
      <c r="C228" s="13" t="s">
        <v>1659</v>
      </c>
      <c r="D228" s="14"/>
      <c r="E228" s="13" t="s">
        <v>628</v>
      </c>
      <c r="F228" s="16">
        <v>1</v>
      </c>
      <c r="G228" s="14"/>
      <c r="H228" s="14"/>
      <c r="I228" s="14"/>
      <c r="J228" s="15" t="s">
        <v>2954</v>
      </c>
      <c r="K228" s="15" t="s">
        <v>2955</v>
      </c>
      <c r="L228" s="17" t="s">
        <v>840</v>
      </c>
      <c r="M228" s="17" t="s">
        <v>841</v>
      </c>
      <c r="N228" s="17">
        <v>20071108</v>
      </c>
      <c r="O228" s="17" t="str">
        <f>""</f>
        <v/>
      </c>
      <c r="P228" t="e">
        <f t="shared" si="18"/>
        <v>#VALUE!</v>
      </c>
      <c r="Q228" t="e">
        <f t="shared" si="19"/>
        <v>#VALUE!</v>
      </c>
      <c r="R228" t="e">
        <f t="shared" si="20"/>
        <v>#VALUE!</v>
      </c>
      <c r="S228" t="e">
        <f t="shared" si="21"/>
        <v>#VALUE!</v>
      </c>
      <c r="T228" t="e">
        <f t="shared" si="22"/>
        <v>#VALUE!</v>
      </c>
      <c r="U228" t="str">
        <f t="shared" si="23"/>
        <v>検見川高高</v>
      </c>
    </row>
    <row r="229" spans="1:21" x14ac:dyDescent="0.2">
      <c r="A229" s="12">
        <v>2490</v>
      </c>
      <c r="B229" s="13" t="s">
        <v>1660</v>
      </c>
      <c r="C229" s="13" t="s">
        <v>1661</v>
      </c>
      <c r="D229" s="14"/>
      <c r="E229" s="13" t="s">
        <v>628</v>
      </c>
      <c r="F229" s="16">
        <v>1</v>
      </c>
      <c r="G229" s="14"/>
      <c r="H229" s="14"/>
      <c r="I229" s="14"/>
      <c r="J229" s="15" t="s">
        <v>2956</v>
      </c>
      <c r="K229" s="15" t="s">
        <v>2957</v>
      </c>
      <c r="L229" s="17" t="s">
        <v>842</v>
      </c>
      <c r="M229" s="17" t="s">
        <v>61</v>
      </c>
      <c r="N229" s="17">
        <v>20070714</v>
      </c>
      <c r="O229" s="17" t="str">
        <f>""</f>
        <v/>
      </c>
      <c r="P229" t="e">
        <f t="shared" si="18"/>
        <v>#VALUE!</v>
      </c>
      <c r="Q229" t="e">
        <f t="shared" si="19"/>
        <v>#VALUE!</v>
      </c>
      <c r="R229" t="e">
        <f t="shared" si="20"/>
        <v>#VALUE!</v>
      </c>
      <c r="S229" t="e">
        <f t="shared" si="21"/>
        <v>#VALUE!</v>
      </c>
      <c r="T229" t="e">
        <f t="shared" si="22"/>
        <v>#VALUE!</v>
      </c>
      <c r="U229" t="str">
        <f t="shared" si="23"/>
        <v>検見川高高</v>
      </c>
    </row>
    <row r="230" spans="1:21" x14ac:dyDescent="0.2">
      <c r="A230" s="12">
        <v>2491</v>
      </c>
      <c r="B230" s="13" t="s">
        <v>1662</v>
      </c>
      <c r="C230" s="13" t="s">
        <v>1663</v>
      </c>
      <c r="D230" s="14"/>
      <c r="E230" s="13" t="s">
        <v>628</v>
      </c>
      <c r="F230" s="16">
        <v>1</v>
      </c>
      <c r="G230" s="14"/>
      <c r="H230" s="14"/>
      <c r="I230" s="14"/>
      <c r="J230" s="15" t="s">
        <v>2958</v>
      </c>
      <c r="K230" s="15" t="s">
        <v>2959</v>
      </c>
      <c r="L230" s="17" t="s">
        <v>354</v>
      </c>
      <c r="M230" s="17" t="s">
        <v>843</v>
      </c>
      <c r="N230" s="17">
        <v>20071014</v>
      </c>
      <c r="O230" s="17" t="str">
        <f>""</f>
        <v/>
      </c>
      <c r="P230" t="e">
        <f t="shared" si="18"/>
        <v>#VALUE!</v>
      </c>
      <c r="Q230" t="e">
        <f t="shared" si="19"/>
        <v>#VALUE!</v>
      </c>
      <c r="R230" t="e">
        <f t="shared" si="20"/>
        <v>#VALUE!</v>
      </c>
      <c r="S230" t="e">
        <f t="shared" si="21"/>
        <v>#VALUE!</v>
      </c>
      <c r="T230" t="e">
        <f t="shared" si="22"/>
        <v>#VALUE!</v>
      </c>
      <c r="U230" t="str">
        <f t="shared" si="23"/>
        <v>検見川高高</v>
      </c>
    </row>
    <row r="231" spans="1:21" x14ac:dyDescent="0.2">
      <c r="A231" s="12">
        <v>2492</v>
      </c>
      <c r="B231" s="13" t="s">
        <v>1664</v>
      </c>
      <c r="C231" s="13" t="s">
        <v>1665</v>
      </c>
      <c r="D231" s="14"/>
      <c r="E231" s="13" t="s">
        <v>628</v>
      </c>
      <c r="F231" s="16">
        <v>1</v>
      </c>
      <c r="G231" s="14"/>
      <c r="H231" s="14"/>
      <c r="I231" s="14"/>
      <c r="J231" s="15" t="s">
        <v>2960</v>
      </c>
      <c r="K231" s="15" t="s">
        <v>2961</v>
      </c>
      <c r="L231" s="17" t="s">
        <v>385</v>
      </c>
      <c r="M231" s="17" t="s">
        <v>102</v>
      </c>
      <c r="N231" s="17">
        <v>20080309</v>
      </c>
      <c r="O231" s="17" t="str">
        <f>""</f>
        <v/>
      </c>
      <c r="P231" t="e">
        <f t="shared" si="18"/>
        <v>#VALUE!</v>
      </c>
      <c r="Q231" t="e">
        <f t="shared" si="19"/>
        <v>#VALUE!</v>
      </c>
      <c r="R231" t="e">
        <f t="shared" si="20"/>
        <v>#VALUE!</v>
      </c>
      <c r="S231" t="e">
        <f t="shared" si="21"/>
        <v>#VALUE!</v>
      </c>
      <c r="T231" t="e">
        <f t="shared" si="22"/>
        <v>#VALUE!</v>
      </c>
      <c r="U231" t="str">
        <f t="shared" si="23"/>
        <v>検見川高高</v>
      </c>
    </row>
    <row r="232" spans="1:21" x14ac:dyDescent="0.2">
      <c r="A232" s="12">
        <v>2493</v>
      </c>
      <c r="B232" s="13" t="s">
        <v>1666</v>
      </c>
      <c r="C232" s="13" t="s">
        <v>1667</v>
      </c>
      <c r="D232" s="14"/>
      <c r="E232" s="13" t="s">
        <v>628</v>
      </c>
      <c r="F232" s="16">
        <v>1</v>
      </c>
      <c r="G232" s="14"/>
      <c r="H232" s="14"/>
      <c r="I232" s="14"/>
      <c r="J232" s="15" t="s">
        <v>2962</v>
      </c>
      <c r="K232" s="15" t="s">
        <v>2670</v>
      </c>
      <c r="L232" s="17" t="s">
        <v>131</v>
      </c>
      <c r="M232" s="17" t="s">
        <v>442</v>
      </c>
      <c r="N232" s="17">
        <v>20070925</v>
      </c>
      <c r="O232" s="17" t="str">
        <f>""</f>
        <v/>
      </c>
      <c r="P232" t="e">
        <f t="shared" si="18"/>
        <v>#VALUE!</v>
      </c>
      <c r="Q232" t="e">
        <f t="shared" si="19"/>
        <v>#VALUE!</v>
      </c>
      <c r="R232" t="e">
        <f t="shared" si="20"/>
        <v>#VALUE!</v>
      </c>
      <c r="S232" t="e">
        <f t="shared" si="21"/>
        <v>#VALUE!</v>
      </c>
      <c r="T232" t="e">
        <f t="shared" si="22"/>
        <v>#VALUE!</v>
      </c>
      <c r="U232" t="str">
        <f t="shared" si="23"/>
        <v>検見川高高</v>
      </c>
    </row>
    <row r="233" spans="1:21" x14ac:dyDescent="0.2">
      <c r="A233" s="12">
        <v>2494</v>
      </c>
      <c r="B233" s="13" t="s">
        <v>1668</v>
      </c>
      <c r="C233" s="13" t="s">
        <v>1669</v>
      </c>
      <c r="D233" s="14"/>
      <c r="E233" s="13" t="s">
        <v>628</v>
      </c>
      <c r="F233" s="16">
        <v>1</v>
      </c>
      <c r="G233" s="14"/>
      <c r="H233" s="14"/>
      <c r="I233" s="14"/>
      <c r="J233" s="15" t="s">
        <v>2963</v>
      </c>
      <c r="K233" s="15" t="s">
        <v>2800</v>
      </c>
      <c r="L233" s="17" t="s">
        <v>179</v>
      </c>
      <c r="M233" s="17" t="s">
        <v>747</v>
      </c>
      <c r="N233" s="17">
        <v>20080129</v>
      </c>
      <c r="O233" s="17" t="str">
        <f>""</f>
        <v/>
      </c>
      <c r="P233" t="e">
        <f t="shared" si="18"/>
        <v>#VALUE!</v>
      </c>
      <c r="Q233" t="e">
        <f t="shared" si="19"/>
        <v>#VALUE!</v>
      </c>
      <c r="R233" t="e">
        <f t="shared" si="20"/>
        <v>#VALUE!</v>
      </c>
      <c r="S233" t="e">
        <f t="shared" si="21"/>
        <v>#VALUE!</v>
      </c>
      <c r="T233" t="e">
        <f t="shared" si="22"/>
        <v>#VALUE!</v>
      </c>
      <c r="U233" t="str">
        <f t="shared" si="23"/>
        <v>検見川高高</v>
      </c>
    </row>
    <row r="234" spans="1:21" x14ac:dyDescent="0.2">
      <c r="A234" s="12">
        <v>2495</v>
      </c>
      <c r="B234" s="13" t="s">
        <v>1578</v>
      </c>
      <c r="C234" s="13" t="s">
        <v>1670</v>
      </c>
      <c r="D234" s="14"/>
      <c r="E234" s="13" t="s">
        <v>628</v>
      </c>
      <c r="F234" s="16">
        <v>1</v>
      </c>
      <c r="G234" s="14"/>
      <c r="H234" s="14"/>
      <c r="I234" s="14"/>
      <c r="J234" s="15" t="s">
        <v>2890</v>
      </c>
      <c r="K234" s="15" t="s">
        <v>2964</v>
      </c>
      <c r="L234" s="17" t="s">
        <v>804</v>
      </c>
      <c r="M234" s="17" t="s">
        <v>208</v>
      </c>
      <c r="N234" s="17">
        <v>20071214</v>
      </c>
      <c r="O234" s="17" t="str">
        <f>""</f>
        <v/>
      </c>
      <c r="P234" t="e">
        <f t="shared" si="18"/>
        <v>#VALUE!</v>
      </c>
      <c r="Q234" t="e">
        <f t="shared" si="19"/>
        <v>#VALUE!</v>
      </c>
      <c r="R234" t="e">
        <f t="shared" si="20"/>
        <v>#VALUE!</v>
      </c>
      <c r="S234" t="e">
        <f t="shared" si="21"/>
        <v>#VALUE!</v>
      </c>
      <c r="T234" t="e">
        <f t="shared" si="22"/>
        <v>#VALUE!</v>
      </c>
      <c r="U234" t="str">
        <f t="shared" si="23"/>
        <v>検見川高高</v>
      </c>
    </row>
    <row r="235" spans="1:21" x14ac:dyDescent="0.2">
      <c r="A235" s="12">
        <v>2496</v>
      </c>
      <c r="B235" s="13" t="s">
        <v>1671</v>
      </c>
      <c r="C235" s="13" t="s">
        <v>1672</v>
      </c>
      <c r="D235" s="14"/>
      <c r="E235" s="13" t="s">
        <v>628</v>
      </c>
      <c r="F235" s="16">
        <v>1</v>
      </c>
      <c r="G235" s="14"/>
      <c r="H235" s="14"/>
      <c r="I235" s="14"/>
      <c r="J235" s="15" t="s">
        <v>2965</v>
      </c>
      <c r="K235" s="15" t="s">
        <v>2900</v>
      </c>
      <c r="L235" s="17" t="s">
        <v>844</v>
      </c>
      <c r="M235" s="17" t="s">
        <v>127</v>
      </c>
      <c r="N235" s="17">
        <v>20071213</v>
      </c>
      <c r="O235" s="17" t="str">
        <f>""</f>
        <v/>
      </c>
      <c r="P235" t="e">
        <f t="shared" si="18"/>
        <v>#VALUE!</v>
      </c>
      <c r="Q235" t="e">
        <f t="shared" si="19"/>
        <v>#VALUE!</v>
      </c>
      <c r="R235" t="e">
        <f t="shared" si="20"/>
        <v>#VALUE!</v>
      </c>
      <c r="S235" t="e">
        <f t="shared" si="21"/>
        <v>#VALUE!</v>
      </c>
      <c r="T235" t="e">
        <f t="shared" si="22"/>
        <v>#VALUE!</v>
      </c>
      <c r="U235" t="str">
        <f t="shared" si="23"/>
        <v>検見川高高</v>
      </c>
    </row>
    <row r="236" spans="1:21" x14ac:dyDescent="0.2">
      <c r="A236" s="12">
        <v>2497</v>
      </c>
      <c r="B236" s="13" t="s">
        <v>1673</v>
      </c>
      <c r="C236" s="13" t="s">
        <v>1302</v>
      </c>
      <c r="D236" s="14"/>
      <c r="E236" s="13" t="s">
        <v>628</v>
      </c>
      <c r="F236" s="16">
        <v>1</v>
      </c>
      <c r="G236" s="14"/>
      <c r="H236" s="14"/>
      <c r="I236" s="14"/>
      <c r="J236" s="15" t="s">
        <v>2966</v>
      </c>
      <c r="K236" s="15" t="s">
        <v>2670</v>
      </c>
      <c r="L236" s="17" t="s">
        <v>845</v>
      </c>
      <c r="M236" s="17" t="s">
        <v>442</v>
      </c>
      <c r="N236" s="17">
        <v>20080109</v>
      </c>
      <c r="O236" s="17" t="str">
        <f>""</f>
        <v/>
      </c>
      <c r="P236" t="e">
        <f t="shared" si="18"/>
        <v>#VALUE!</v>
      </c>
      <c r="Q236" t="e">
        <f t="shared" si="19"/>
        <v>#VALUE!</v>
      </c>
      <c r="R236" t="e">
        <f t="shared" si="20"/>
        <v>#VALUE!</v>
      </c>
      <c r="S236" t="e">
        <f t="shared" si="21"/>
        <v>#VALUE!</v>
      </c>
      <c r="T236" t="e">
        <f t="shared" si="22"/>
        <v>#VALUE!</v>
      </c>
      <c r="U236" t="str">
        <f t="shared" si="23"/>
        <v>検見川高高</v>
      </c>
    </row>
    <row r="237" spans="1:21" x14ac:dyDescent="0.2">
      <c r="A237" s="12">
        <v>2498</v>
      </c>
      <c r="B237" s="13" t="s">
        <v>1496</v>
      </c>
      <c r="C237" s="13" t="s">
        <v>1674</v>
      </c>
      <c r="D237" s="14"/>
      <c r="E237" s="13" t="s">
        <v>628</v>
      </c>
      <c r="F237" s="16">
        <v>1</v>
      </c>
      <c r="G237" s="14"/>
      <c r="H237" s="14"/>
      <c r="I237" s="14"/>
      <c r="J237" s="15" t="s">
        <v>2826</v>
      </c>
      <c r="K237" s="15" t="s">
        <v>2967</v>
      </c>
      <c r="L237" s="17" t="s">
        <v>529</v>
      </c>
      <c r="M237" s="17" t="s">
        <v>250</v>
      </c>
      <c r="N237" s="17">
        <v>20080217</v>
      </c>
      <c r="O237" s="17" t="str">
        <f>""</f>
        <v/>
      </c>
      <c r="P237" t="e">
        <f t="shared" si="18"/>
        <v>#VALUE!</v>
      </c>
      <c r="Q237" t="e">
        <f t="shared" si="19"/>
        <v>#VALUE!</v>
      </c>
      <c r="R237" t="e">
        <f t="shared" si="20"/>
        <v>#VALUE!</v>
      </c>
      <c r="S237" t="e">
        <f t="shared" si="21"/>
        <v>#VALUE!</v>
      </c>
      <c r="T237" t="e">
        <f t="shared" si="22"/>
        <v>#VALUE!</v>
      </c>
      <c r="U237" t="str">
        <f t="shared" si="23"/>
        <v>検見川高高</v>
      </c>
    </row>
    <row r="238" spans="1:21" x14ac:dyDescent="0.2">
      <c r="A238" s="12">
        <v>1665</v>
      </c>
      <c r="B238" s="13" t="s">
        <v>1675</v>
      </c>
      <c r="C238" s="13" t="s">
        <v>1676</v>
      </c>
      <c r="D238" s="14"/>
      <c r="E238" s="13" t="s">
        <v>629</v>
      </c>
      <c r="F238" s="16">
        <v>3</v>
      </c>
      <c r="G238" s="14"/>
      <c r="H238" s="14"/>
      <c r="I238" s="14"/>
      <c r="J238" s="15" t="s">
        <v>2968</v>
      </c>
      <c r="K238" s="15" t="s">
        <v>2670</v>
      </c>
      <c r="L238" s="17" t="s">
        <v>225</v>
      </c>
      <c r="M238" s="17" t="s">
        <v>442</v>
      </c>
      <c r="N238" s="17">
        <v>20051026</v>
      </c>
      <c r="O238" s="17" t="str">
        <f>""</f>
        <v/>
      </c>
      <c r="P238" t="e">
        <f t="shared" si="18"/>
        <v>#VALUE!</v>
      </c>
      <c r="Q238" t="e">
        <f t="shared" si="19"/>
        <v>#VALUE!</v>
      </c>
      <c r="R238" t="e">
        <f t="shared" si="20"/>
        <v>#VALUE!</v>
      </c>
      <c r="S238" t="e">
        <f t="shared" si="21"/>
        <v>#VALUE!</v>
      </c>
      <c r="T238" t="e">
        <f t="shared" si="22"/>
        <v>#VALUE!</v>
      </c>
      <c r="U238" t="str">
        <f t="shared" si="23"/>
        <v>千葉北高高</v>
      </c>
    </row>
    <row r="239" spans="1:21" x14ac:dyDescent="0.2">
      <c r="A239" s="12">
        <v>1666</v>
      </c>
      <c r="B239" s="13" t="s">
        <v>1677</v>
      </c>
      <c r="C239" s="13" t="s">
        <v>1678</v>
      </c>
      <c r="D239" s="14"/>
      <c r="E239" s="13" t="s">
        <v>629</v>
      </c>
      <c r="F239" s="16">
        <v>3</v>
      </c>
      <c r="G239" s="14"/>
      <c r="H239" s="14"/>
      <c r="I239" s="14"/>
      <c r="J239" s="15" t="s">
        <v>2969</v>
      </c>
      <c r="K239" s="15" t="s">
        <v>2970</v>
      </c>
      <c r="L239" s="17" t="s">
        <v>846</v>
      </c>
      <c r="M239" s="17" t="s">
        <v>59</v>
      </c>
      <c r="N239" s="17">
        <v>20060129</v>
      </c>
      <c r="O239" s="17" t="str">
        <f>""</f>
        <v/>
      </c>
      <c r="P239" t="e">
        <f t="shared" si="18"/>
        <v>#VALUE!</v>
      </c>
      <c r="Q239" t="e">
        <f t="shared" si="19"/>
        <v>#VALUE!</v>
      </c>
      <c r="R239" t="e">
        <f t="shared" si="20"/>
        <v>#VALUE!</v>
      </c>
      <c r="S239" t="e">
        <f t="shared" si="21"/>
        <v>#VALUE!</v>
      </c>
      <c r="T239" t="e">
        <f t="shared" si="22"/>
        <v>#VALUE!</v>
      </c>
      <c r="U239" t="str">
        <f t="shared" si="23"/>
        <v>千葉北高高</v>
      </c>
    </row>
    <row r="240" spans="1:21" x14ac:dyDescent="0.2">
      <c r="A240" s="12">
        <v>1667</v>
      </c>
      <c r="B240" s="13" t="s">
        <v>1679</v>
      </c>
      <c r="C240" s="13" t="s">
        <v>1680</v>
      </c>
      <c r="D240" s="14"/>
      <c r="E240" s="13" t="s">
        <v>629</v>
      </c>
      <c r="F240" s="16">
        <v>3</v>
      </c>
      <c r="G240" s="14"/>
      <c r="H240" s="14"/>
      <c r="I240" s="14"/>
      <c r="J240" s="15" t="s">
        <v>2971</v>
      </c>
      <c r="K240" s="15" t="s">
        <v>2972</v>
      </c>
      <c r="L240" s="17" t="s">
        <v>847</v>
      </c>
      <c r="M240" s="17" t="s">
        <v>848</v>
      </c>
      <c r="N240" s="17">
        <v>20050523</v>
      </c>
      <c r="O240" s="17" t="str">
        <f>""</f>
        <v/>
      </c>
      <c r="P240" t="e">
        <f t="shared" si="18"/>
        <v>#VALUE!</v>
      </c>
      <c r="Q240" t="e">
        <f t="shared" si="19"/>
        <v>#VALUE!</v>
      </c>
      <c r="R240" t="e">
        <f t="shared" si="20"/>
        <v>#VALUE!</v>
      </c>
      <c r="S240" t="e">
        <f t="shared" si="21"/>
        <v>#VALUE!</v>
      </c>
      <c r="T240" t="e">
        <f t="shared" si="22"/>
        <v>#VALUE!</v>
      </c>
      <c r="U240" t="str">
        <f t="shared" si="23"/>
        <v>千葉北高高</v>
      </c>
    </row>
    <row r="241" spans="1:21" x14ac:dyDescent="0.2">
      <c r="A241" s="12">
        <v>1668</v>
      </c>
      <c r="B241" s="13" t="s">
        <v>1681</v>
      </c>
      <c r="C241" s="13" t="s">
        <v>1682</v>
      </c>
      <c r="D241" s="14"/>
      <c r="E241" s="13" t="s">
        <v>629</v>
      </c>
      <c r="F241" s="16">
        <v>3</v>
      </c>
      <c r="G241" s="14"/>
      <c r="H241" s="14"/>
      <c r="I241" s="14"/>
      <c r="J241" s="15" t="s">
        <v>2973</v>
      </c>
      <c r="K241" s="15" t="s">
        <v>2860</v>
      </c>
      <c r="L241" s="17" t="s">
        <v>146</v>
      </c>
      <c r="M241" s="17" t="s">
        <v>137</v>
      </c>
      <c r="N241" s="17">
        <v>20060101</v>
      </c>
      <c r="O241" s="17" t="str">
        <f>""</f>
        <v/>
      </c>
      <c r="P241" t="e">
        <f t="shared" si="18"/>
        <v>#VALUE!</v>
      </c>
      <c r="Q241" t="e">
        <f t="shared" si="19"/>
        <v>#VALUE!</v>
      </c>
      <c r="R241" t="e">
        <f t="shared" si="20"/>
        <v>#VALUE!</v>
      </c>
      <c r="S241" t="e">
        <f t="shared" si="21"/>
        <v>#VALUE!</v>
      </c>
      <c r="T241" t="e">
        <f t="shared" si="22"/>
        <v>#VALUE!</v>
      </c>
      <c r="U241" t="str">
        <f t="shared" si="23"/>
        <v>千葉北高高</v>
      </c>
    </row>
    <row r="242" spans="1:21" x14ac:dyDescent="0.2">
      <c r="A242" s="12">
        <v>1669</v>
      </c>
      <c r="B242" s="13" t="s">
        <v>1553</v>
      </c>
      <c r="C242" s="13" t="s">
        <v>1683</v>
      </c>
      <c r="D242" s="14"/>
      <c r="E242" s="13" t="s">
        <v>629</v>
      </c>
      <c r="F242" s="16">
        <v>3</v>
      </c>
      <c r="G242" s="14"/>
      <c r="H242" s="14"/>
      <c r="I242" s="14"/>
      <c r="J242" s="15" t="s">
        <v>2870</v>
      </c>
      <c r="K242" s="15" t="s">
        <v>2974</v>
      </c>
      <c r="L242" s="17" t="s">
        <v>84</v>
      </c>
      <c r="M242" s="17" t="s">
        <v>483</v>
      </c>
      <c r="N242" s="17">
        <v>20050826</v>
      </c>
      <c r="O242" s="17" t="str">
        <f>""</f>
        <v/>
      </c>
      <c r="P242" t="e">
        <f t="shared" si="18"/>
        <v>#VALUE!</v>
      </c>
      <c r="Q242" t="e">
        <f t="shared" si="19"/>
        <v>#VALUE!</v>
      </c>
      <c r="R242" t="e">
        <f t="shared" si="20"/>
        <v>#VALUE!</v>
      </c>
      <c r="S242" t="e">
        <f t="shared" si="21"/>
        <v>#VALUE!</v>
      </c>
      <c r="T242" t="e">
        <f t="shared" si="22"/>
        <v>#VALUE!</v>
      </c>
      <c r="U242" t="str">
        <f t="shared" si="23"/>
        <v>千葉北高高</v>
      </c>
    </row>
    <row r="243" spans="1:21" x14ac:dyDescent="0.2">
      <c r="A243" s="12">
        <v>1670</v>
      </c>
      <c r="B243" s="13" t="s">
        <v>1684</v>
      </c>
      <c r="C243" s="13" t="s">
        <v>1473</v>
      </c>
      <c r="D243" s="14"/>
      <c r="E243" s="13" t="s">
        <v>629</v>
      </c>
      <c r="F243" s="16">
        <v>3</v>
      </c>
      <c r="G243" s="14"/>
      <c r="H243" s="14"/>
      <c r="I243" s="14"/>
      <c r="J243" s="15" t="s">
        <v>2975</v>
      </c>
      <c r="K243" s="15" t="s">
        <v>2782</v>
      </c>
      <c r="L243" s="17" t="s">
        <v>849</v>
      </c>
      <c r="M243" s="17" t="s">
        <v>71</v>
      </c>
      <c r="N243" s="17">
        <v>20050524</v>
      </c>
      <c r="O243" s="17" t="str">
        <f>""</f>
        <v/>
      </c>
      <c r="P243" t="e">
        <f t="shared" si="18"/>
        <v>#VALUE!</v>
      </c>
      <c r="Q243" t="e">
        <f t="shared" si="19"/>
        <v>#VALUE!</v>
      </c>
      <c r="R243" t="e">
        <f t="shared" si="20"/>
        <v>#VALUE!</v>
      </c>
      <c r="S243" t="e">
        <f t="shared" si="21"/>
        <v>#VALUE!</v>
      </c>
      <c r="T243" t="e">
        <f t="shared" si="22"/>
        <v>#VALUE!</v>
      </c>
      <c r="U243" t="str">
        <f t="shared" si="23"/>
        <v>千葉北高高</v>
      </c>
    </row>
    <row r="244" spans="1:21" x14ac:dyDescent="0.2">
      <c r="A244" s="12">
        <v>1671</v>
      </c>
      <c r="B244" s="13" t="s">
        <v>1685</v>
      </c>
      <c r="C244" s="13" t="s">
        <v>1549</v>
      </c>
      <c r="D244" s="14"/>
      <c r="E244" s="13" t="s">
        <v>629</v>
      </c>
      <c r="F244" s="16">
        <v>3</v>
      </c>
      <c r="G244" s="14"/>
      <c r="H244" s="14"/>
      <c r="I244" s="14"/>
      <c r="J244" s="15" t="s">
        <v>2976</v>
      </c>
      <c r="K244" s="15" t="s">
        <v>2686</v>
      </c>
      <c r="L244" s="17" t="s">
        <v>267</v>
      </c>
      <c r="M244" s="17" t="s">
        <v>50</v>
      </c>
      <c r="N244" s="17">
        <v>20050901</v>
      </c>
      <c r="O244" s="17" t="str">
        <f>""</f>
        <v/>
      </c>
      <c r="P244" t="e">
        <f t="shared" si="18"/>
        <v>#VALUE!</v>
      </c>
      <c r="Q244" t="e">
        <f t="shared" si="19"/>
        <v>#VALUE!</v>
      </c>
      <c r="R244" t="e">
        <f t="shared" si="20"/>
        <v>#VALUE!</v>
      </c>
      <c r="S244" t="e">
        <f t="shared" si="21"/>
        <v>#VALUE!</v>
      </c>
      <c r="T244" t="e">
        <f t="shared" si="22"/>
        <v>#VALUE!</v>
      </c>
      <c r="U244" t="str">
        <f t="shared" si="23"/>
        <v>千葉北高高</v>
      </c>
    </row>
    <row r="245" spans="1:21" x14ac:dyDescent="0.2">
      <c r="A245" s="12">
        <v>1672</v>
      </c>
      <c r="B245" s="13" t="s">
        <v>1686</v>
      </c>
      <c r="C245" s="13" t="s">
        <v>1611</v>
      </c>
      <c r="D245" s="14"/>
      <c r="E245" s="13" t="s">
        <v>629</v>
      </c>
      <c r="F245" s="16">
        <v>3</v>
      </c>
      <c r="G245" s="14"/>
      <c r="H245" s="14"/>
      <c r="I245" s="14"/>
      <c r="J245" s="15" t="s">
        <v>2632</v>
      </c>
      <c r="K245" s="15" t="s">
        <v>2918</v>
      </c>
      <c r="L245" s="17" t="s">
        <v>145</v>
      </c>
      <c r="M245" s="17" t="s">
        <v>57</v>
      </c>
      <c r="N245" s="17">
        <v>20060309</v>
      </c>
      <c r="O245" s="17" t="str">
        <f>""</f>
        <v/>
      </c>
      <c r="P245" t="e">
        <f t="shared" si="18"/>
        <v>#VALUE!</v>
      </c>
      <c r="Q245" t="e">
        <f t="shared" si="19"/>
        <v>#VALUE!</v>
      </c>
      <c r="R245" t="e">
        <f t="shared" si="20"/>
        <v>#VALUE!</v>
      </c>
      <c r="S245" t="e">
        <f t="shared" si="21"/>
        <v>#VALUE!</v>
      </c>
      <c r="T245" t="e">
        <f t="shared" si="22"/>
        <v>#VALUE!</v>
      </c>
      <c r="U245" t="str">
        <f t="shared" si="23"/>
        <v>千葉北高高</v>
      </c>
    </row>
    <row r="246" spans="1:21" x14ac:dyDescent="0.2">
      <c r="A246" s="12">
        <v>1673</v>
      </c>
      <c r="B246" s="22" t="s">
        <v>1687</v>
      </c>
      <c r="C246" s="22" t="s">
        <v>1688</v>
      </c>
      <c r="D246" s="14"/>
      <c r="E246" s="22" t="s">
        <v>629</v>
      </c>
      <c r="F246" s="12">
        <v>2</v>
      </c>
      <c r="G246" s="14"/>
      <c r="H246" s="14"/>
      <c r="I246" s="23"/>
      <c r="J246" s="21" t="s">
        <v>2977</v>
      </c>
      <c r="K246" s="21" t="s">
        <v>2978</v>
      </c>
      <c r="L246" s="17" t="s">
        <v>126</v>
      </c>
      <c r="M246" s="17" t="s">
        <v>430</v>
      </c>
      <c r="N246" s="17">
        <v>20061104</v>
      </c>
      <c r="O246" s="17" t="str">
        <f>""</f>
        <v/>
      </c>
      <c r="P246" t="e">
        <f t="shared" si="18"/>
        <v>#VALUE!</v>
      </c>
      <c r="Q246" t="e">
        <f t="shared" si="19"/>
        <v>#VALUE!</v>
      </c>
      <c r="R246" t="e">
        <f t="shared" si="20"/>
        <v>#VALUE!</v>
      </c>
      <c r="S246" t="e">
        <f t="shared" si="21"/>
        <v>#VALUE!</v>
      </c>
      <c r="T246" t="e">
        <f t="shared" si="22"/>
        <v>#VALUE!</v>
      </c>
      <c r="U246" t="str">
        <f t="shared" si="23"/>
        <v>千葉北高高</v>
      </c>
    </row>
    <row r="247" spans="1:21" x14ac:dyDescent="0.2">
      <c r="A247" s="12">
        <v>1674</v>
      </c>
      <c r="B247" s="13" t="s">
        <v>1689</v>
      </c>
      <c r="C247" s="13" t="s">
        <v>1690</v>
      </c>
      <c r="D247" s="14"/>
      <c r="E247" s="13" t="s">
        <v>629</v>
      </c>
      <c r="F247" s="16">
        <v>2</v>
      </c>
      <c r="G247" s="14"/>
      <c r="H247" s="14"/>
      <c r="I247" s="14"/>
      <c r="J247" s="15" t="s">
        <v>2979</v>
      </c>
      <c r="K247" s="15" t="s">
        <v>2643</v>
      </c>
      <c r="L247" s="17" t="s">
        <v>387</v>
      </c>
      <c r="M247" s="17" t="s">
        <v>674</v>
      </c>
      <c r="N247" s="17">
        <v>20070325</v>
      </c>
      <c r="O247" s="17" t="str">
        <f>""</f>
        <v/>
      </c>
      <c r="P247" t="e">
        <f t="shared" si="18"/>
        <v>#VALUE!</v>
      </c>
      <c r="Q247" t="e">
        <f t="shared" si="19"/>
        <v>#VALUE!</v>
      </c>
      <c r="R247" t="e">
        <f t="shared" si="20"/>
        <v>#VALUE!</v>
      </c>
      <c r="S247" t="e">
        <f t="shared" si="21"/>
        <v>#VALUE!</v>
      </c>
      <c r="T247" t="e">
        <f t="shared" si="22"/>
        <v>#VALUE!</v>
      </c>
      <c r="U247" t="str">
        <f t="shared" si="23"/>
        <v>千葉北高高</v>
      </c>
    </row>
    <row r="248" spans="1:21" x14ac:dyDescent="0.2">
      <c r="A248" s="12">
        <v>1675</v>
      </c>
      <c r="B248" s="13" t="s">
        <v>1691</v>
      </c>
      <c r="C248" s="13" t="s">
        <v>1692</v>
      </c>
      <c r="D248" s="14"/>
      <c r="E248" s="13" t="s">
        <v>629</v>
      </c>
      <c r="F248" s="16">
        <v>2</v>
      </c>
      <c r="G248" s="14"/>
      <c r="H248" s="14"/>
      <c r="I248" s="14"/>
      <c r="J248" s="15" t="s">
        <v>2980</v>
      </c>
      <c r="K248" s="15" t="s">
        <v>2981</v>
      </c>
      <c r="L248" s="17" t="s">
        <v>850</v>
      </c>
      <c r="M248" s="17" t="s">
        <v>851</v>
      </c>
      <c r="N248" s="17">
        <v>20060711</v>
      </c>
      <c r="O248" s="17" t="str">
        <f>""</f>
        <v/>
      </c>
      <c r="P248" t="e">
        <f t="shared" si="18"/>
        <v>#VALUE!</v>
      </c>
      <c r="Q248" t="e">
        <f t="shared" si="19"/>
        <v>#VALUE!</v>
      </c>
      <c r="R248" t="e">
        <f t="shared" si="20"/>
        <v>#VALUE!</v>
      </c>
      <c r="S248" t="e">
        <f t="shared" si="21"/>
        <v>#VALUE!</v>
      </c>
      <c r="T248" t="e">
        <f t="shared" si="22"/>
        <v>#VALUE!</v>
      </c>
      <c r="U248" t="str">
        <f t="shared" si="23"/>
        <v>千葉北高高</v>
      </c>
    </row>
    <row r="249" spans="1:21" x14ac:dyDescent="0.2">
      <c r="A249" s="12">
        <v>1676</v>
      </c>
      <c r="B249" s="13" t="s">
        <v>1693</v>
      </c>
      <c r="C249" s="13" t="s">
        <v>1538</v>
      </c>
      <c r="D249" s="14"/>
      <c r="E249" s="13" t="s">
        <v>629</v>
      </c>
      <c r="F249" s="16">
        <v>2</v>
      </c>
      <c r="G249" s="14"/>
      <c r="H249" s="14"/>
      <c r="I249" s="14"/>
      <c r="J249" s="15" t="s">
        <v>2982</v>
      </c>
      <c r="K249" s="15" t="s">
        <v>2857</v>
      </c>
      <c r="L249" s="17" t="s">
        <v>852</v>
      </c>
      <c r="M249" s="17" t="s">
        <v>482</v>
      </c>
      <c r="N249" s="17">
        <v>20060629</v>
      </c>
      <c r="O249" s="17" t="str">
        <f>""</f>
        <v/>
      </c>
      <c r="P249" t="e">
        <f t="shared" si="18"/>
        <v>#VALUE!</v>
      </c>
      <c r="Q249" t="e">
        <f t="shared" si="19"/>
        <v>#VALUE!</v>
      </c>
      <c r="R249" t="e">
        <f t="shared" si="20"/>
        <v>#VALUE!</v>
      </c>
      <c r="S249" t="e">
        <f t="shared" si="21"/>
        <v>#VALUE!</v>
      </c>
      <c r="T249" t="e">
        <f t="shared" si="22"/>
        <v>#VALUE!</v>
      </c>
      <c r="U249" t="str">
        <f t="shared" si="23"/>
        <v>千葉北高高</v>
      </c>
    </row>
    <row r="250" spans="1:21" x14ac:dyDescent="0.2">
      <c r="A250" s="12">
        <v>1677</v>
      </c>
      <c r="B250" s="13" t="s">
        <v>1454</v>
      </c>
      <c r="C250" s="13" t="s">
        <v>1694</v>
      </c>
      <c r="D250" s="14"/>
      <c r="E250" s="13" t="s">
        <v>629</v>
      </c>
      <c r="F250" s="16">
        <v>2</v>
      </c>
      <c r="G250" s="14"/>
      <c r="H250" s="14"/>
      <c r="I250" s="14"/>
      <c r="J250" s="15" t="s">
        <v>2649</v>
      </c>
      <c r="K250" s="15" t="s">
        <v>2650</v>
      </c>
      <c r="L250" s="17" t="s">
        <v>49</v>
      </c>
      <c r="M250" s="17" t="s">
        <v>677</v>
      </c>
      <c r="N250" s="17">
        <v>20060411</v>
      </c>
      <c r="O250" s="17" t="str">
        <f>""</f>
        <v/>
      </c>
      <c r="P250" t="e">
        <f t="shared" si="18"/>
        <v>#VALUE!</v>
      </c>
      <c r="Q250" t="e">
        <f t="shared" si="19"/>
        <v>#VALUE!</v>
      </c>
      <c r="R250" t="e">
        <f t="shared" si="20"/>
        <v>#VALUE!</v>
      </c>
      <c r="S250" t="e">
        <f t="shared" si="21"/>
        <v>#VALUE!</v>
      </c>
      <c r="T250" t="e">
        <f t="shared" si="22"/>
        <v>#VALUE!</v>
      </c>
      <c r="U250" t="str">
        <f t="shared" si="23"/>
        <v>千葉北高高</v>
      </c>
    </row>
    <row r="251" spans="1:21" x14ac:dyDescent="0.2">
      <c r="A251" s="12">
        <v>1678</v>
      </c>
      <c r="B251" s="13" t="s">
        <v>1695</v>
      </c>
      <c r="C251" s="13" t="s">
        <v>1696</v>
      </c>
      <c r="D251" s="14"/>
      <c r="E251" s="13" t="s">
        <v>629</v>
      </c>
      <c r="F251" s="16">
        <v>2</v>
      </c>
      <c r="G251" s="14"/>
      <c r="H251" s="14"/>
      <c r="I251" s="14"/>
      <c r="J251" s="15" t="s">
        <v>2983</v>
      </c>
      <c r="K251" s="15" t="s">
        <v>2984</v>
      </c>
      <c r="L251" s="17" t="s">
        <v>853</v>
      </c>
      <c r="M251" s="17" t="s">
        <v>854</v>
      </c>
      <c r="N251" s="17">
        <v>20061124</v>
      </c>
      <c r="O251" s="17" t="str">
        <f>""</f>
        <v/>
      </c>
      <c r="P251" t="e">
        <f t="shared" si="18"/>
        <v>#VALUE!</v>
      </c>
      <c r="Q251" t="e">
        <f t="shared" si="19"/>
        <v>#VALUE!</v>
      </c>
      <c r="R251" t="e">
        <f t="shared" si="20"/>
        <v>#VALUE!</v>
      </c>
      <c r="S251" t="e">
        <f t="shared" si="21"/>
        <v>#VALUE!</v>
      </c>
      <c r="T251" t="e">
        <f t="shared" si="22"/>
        <v>#VALUE!</v>
      </c>
      <c r="U251" t="str">
        <f t="shared" si="23"/>
        <v>千葉北高高</v>
      </c>
    </row>
    <row r="252" spans="1:21" x14ac:dyDescent="0.2">
      <c r="A252" s="12">
        <v>1679</v>
      </c>
      <c r="B252" s="13" t="s">
        <v>1697</v>
      </c>
      <c r="C252" s="13" t="s">
        <v>1698</v>
      </c>
      <c r="D252" s="14"/>
      <c r="E252" s="13" t="s">
        <v>629</v>
      </c>
      <c r="F252" s="16">
        <v>1</v>
      </c>
      <c r="G252" s="14"/>
      <c r="H252" s="14"/>
      <c r="I252" s="14"/>
      <c r="J252" s="15" t="s">
        <v>2985</v>
      </c>
      <c r="K252" s="15" t="s">
        <v>2986</v>
      </c>
      <c r="L252" s="17" t="s">
        <v>855</v>
      </c>
      <c r="M252" s="17" t="s">
        <v>55</v>
      </c>
      <c r="N252" s="17">
        <v>20070405</v>
      </c>
      <c r="O252" s="17" t="str">
        <f>""</f>
        <v/>
      </c>
      <c r="P252" t="e">
        <f t="shared" si="18"/>
        <v>#VALUE!</v>
      </c>
      <c r="Q252" t="e">
        <f t="shared" si="19"/>
        <v>#VALUE!</v>
      </c>
      <c r="R252" t="e">
        <f t="shared" si="20"/>
        <v>#VALUE!</v>
      </c>
      <c r="S252" t="e">
        <f t="shared" si="21"/>
        <v>#VALUE!</v>
      </c>
      <c r="T252" t="e">
        <f t="shared" si="22"/>
        <v>#VALUE!</v>
      </c>
      <c r="U252" t="str">
        <f t="shared" si="23"/>
        <v>千葉北高高</v>
      </c>
    </row>
    <row r="253" spans="1:21" x14ac:dyDescent="0.2">
      <c r="A253" s="12">
        <v>1680</v>
      </c>
      <c r="B253" s="13" t="s">
        <v>1699</v>
      </c>
      <c r="C253" s="13" t="s">
        <v>1550</v>
      </c>
      <c r="D253" s="14"/>
      <c r="E253" s="13" t="s">
        <v>629</v>
      </c>
      <c r="F253" s="16">
        <v>1</v>
      </c>
      <c r="G253" s="14"/>
      <c r="H253" s="14"/>
      <c r="I253" s="14"/>
      <c r="J253" s="15" t="s">
        <v>2987</v>
      </c>
      <c r="K253" s="15" t="s">
        <v>2988</v>
      </c>
      <c r="L253" s="17" t="s">
        <v>856</v>
      </c>
      <c r="M253" s="17" t="s">
        <v>857</v>
      </c>
      <c r="N253" s="17">
        <v>20070821</v>
      </c>
      <c r="O253" s="17" t="str">
        <f>""</f>
        <v/>
      </c>
      <c r="P253" t="e">
        <f t="shared" si="18"/>
        <v>#VALUE!</v>
      </c>
      <c r="Q253" t="e">
        <f t="shared" si="19"/>
        <v>#VALUE!</v>
      </c>
      <c r="R253" t="e">
        <f t="shared" si="20"/>
        <v>#VALUE!</v>
      </c>
      <c r="S253" t="e">
        <f t="shared" si="21"/>
        <v>#VALUE!</v>
      </c>
      <c r="T253" t="e">
        <f t="shared" si="22"/>
        <v>#VALUE!</v>
      </c>
      <c r="U253" t="str">
        <f t="shared" si="23"/>
        <v>千葉北高高</v>
      </c>
    </row>
    <row r="254" spans="1:21" x14ac:dyDescent="0.2">
      <c r="A254" s="12">
        <v>1681</v>
      </c>
      <c r="B254" s="13" t="s">
        <v>1699</v>
      </c>
      <c r="C254" s="13" t="s">
        <v>1700</v>
      </c>
      <c r="D254" s="14"/>
      <c r="E254" s="13" t="s">
        <v>629</v>
      </c>
      <c r="F254" s="16">
        <v>1</v>
      </c>
      <c r="G254" s="14"/>
      <c r="H254" s="14"/>
      <c r="I254" s="14"/>
      <c r="J254" s="15" t="s">
        <v>2987</v>
      </c>
      <c r="K254" s="15" t="s">
        <v>2989</v>
      </c>
      <c r="L254" s="17" t="s">
        <v>856</v>
      </c>
      <c r="M254" s="17" t="s">
        <v>418</v>
      </c>
      <c r="N254" s="17">
        <v>20070821</v>
      </c>
      <c r="O254" s="17" t="str">
        <f>""</f>
        <v/>
      </c>
      <c r="P254" t="e">
        <f t="shared" si="18"/>
        <v>#VALUE!</v>
      </c>
      <c r="Q254" t="e">
        <f t="shared" si="19"/>
        <v>#VALUE!</v>
      </c>
      <c r="R254" t="e">
        <f t="shared" si="20"/>
        <v>#VALUE!</v>
      </c>
      <c r="S254" t="e">
        <f t="shared" si="21"/>
        <v>#VALUE!</v>
      </c>
      <c r="T254" t="e">
        <f t="shared" si="22"/>
        <v>#VALUE!</v>
      </c>
      <c r="U254" t="str">
        <f t="shared" si="23"/>
        <v>千葉北高高</v>
      </c>
    </row>
    <row r="255" spans="1:21" x14ac:dyDescent="0.2">
      <c r="A255" s="12">
        <v>2499</v>
      </c>
      <c r="B255" s="13" t="s">
        <v>1701</v>
      </c>
      <c r="C255" s="13" t="s">
        <v>1702</v>
      </c>
      <c r="D255" s="14"/>
      <c r="E255" s="13" t="s">
        <v>629</v>
      </c>
      <c r="F255" s="16">
        <v>1</v>
      </c>
      <c r="G255" s="14"/>
      <c r="H255" s="14"/>
      <c r="I255" s="14"/>
      <c r="J255" s="15" t="s">
        <v>2990</v>
      </c>
      <c r="K255" s="15" t="s">
        <v>2991</v>
      </c>
      <c r="L255" s="17" t="s">
        <v>858</v>
      </c>
      <c r="M255" s="17" t="s">
        <v>151</v>
      </c>
      <c r="N255" s="17">
        <v>20070815</v>
      </c>
      <c r="O255" s="17" t="str">
        <f>""</f>
        <v/>
      </c>
      <c r="P255" t="e">
        <f t="shared" si="18"/>
        <v>#VALUE!</v>
      </c>
      <c r="Q255" t="e">
        <f t="shared" si="19"/>
        <v>#VALUE!</v>
      </c>
      <c r="R255" t="e">
        <f t="shared" si="20"/>
        <v>#VALUE!</v>
      </c>
      <c r="S255" t="e">
        <f t="shared" si="21"/>
        <v>#VALUE!</v>
      </c>
      <c r="T255" t="e">
        <f t="shared" si="22"/>
        <v>#VALUE!</v>
      </c>
      <c r="U255" t="str">
        <f t="shared" si="23"/>
        <v>千葉北高高</v>
      </c>
    </row>
    <row r="256" spans="1:21" x14ac:dyDescent="0.2">
      <c r="A256" s="12">
        <v>2500</v>
      </c>
      <c r="B256" s="13" t="s">
        <v>1703</v>
      </c>
      <c r="C256" s="13" t="s">
        <v>1704</v>
      </c>
      <c r="D256" s="14"/>
      <c r="E256" s="13" t="s">
        <v>629</v>
      </c>
      <c r="F256" s="16">
        <v>1</v>
      </c>
      <c r="G256" s="14"/>
      <c r="H256" s="14"/>
      <c r="I256" s="14"/>
      <c r="J256" s="15" t="s">
        <v>2992</v>
      </c>
      <c r="K256" s="15" t="s">
        <v>2739</v>
      </c>
      <c r="L256" s="17" t="s">
        <v>859</v>
      </c>
      <c r="M256" s="17" t="s">
        <v>125</v>
      </c>
      <c r="N256" s="17">
        <v>20070607</v>
      </c>
      <c r="O256" s="17" t="str">
        <f>""</f>
        <v/>
      </c>
      <c r="P256" t="e">
        <f t="shared" si="18"/>
        <v>#VALUE!</v>
      </c>
      <c r="Q256" t="e">
        <f t="shared" si="19"/>
        <v>#VALUE!</v>
      </c>
      <c r="R256" t="e">
        <f t="shared" si="20"/>
        <v>#VALUE!</v>
      </c>
      <c r="S256" t="e">
        <f t="shared" si="21"/>
        <v>#VALUE!</v>
      </c>
      <c r="T256" t="e">
        <f t="shared" si="22"/>
        <v>#VALUE!</v>
      </c>
      <c r="U256" t="str">
        <f t="shared" si="23"/>
        <v>千葉北高高</v>
      </c>
    </row>
    <row r="257" spans="1:21" x14ac:dyDescent="0.2">
      <c r="A257" s="12">
        <v>1682</v>
      </c>
      <c r="B257" s="13" t="s">
        <v>1705</v>
      </c>
      <c r="C257" s="13" t="s">
        <v>1706</v>
      </c>
      <c r="D257" s="14"/>
      <c r="E257" s="13" t="s">
        <v>630</v>
      </c>
      <c r="F257" s="16">
        <v>3</v>
      </c>
      <c r="G257" s="14"/>
      <c r="H257" s="14"/>
      <c r="I257" s="14"/>
      <c r="J257" s="15" t="s">
        <v>2993</v>
      </c>
      <c r="K257" s="15" t="s">
        <v>2926</v>
      </c>
      <c r="L257" s="17" t="s">
        <v>860</v>
      </c>
      <c r="M257" s="17" t="s">
        <v>825</v>
      </c>
      <c r="N257" s="17">
        <v>20050930</v>
      </c>
      <c r="O257" s="17" t="str">
        <f>""</f>
        <v/>
      </c>
      <c r="P257" t="e">
        <f t="shared" si="18"/>
        <v>#VALUE!</v>
      </c>
      <c r="Q257" t="e">
        <f t="shared" si="19"/>
        <v>#VALUE!</v>
      </c>
      <c r="R257" t="e">
        <f t="shared" si="20"/>
        <v>#VALUE!</v>
      </c>
      <c r="S257" t="e">
        <f t="shared" si="21"/>
        <v>#VALUE!</v>
      </c>
      <c r="T257" t="e">
        <f t="shared" si="22"/>
        <v>#VALUE!</v>
      </c>
      <c r="U257" t="str">
        <f t="shared" si="23"/>
        <v>磯辺高高</v>
      </c>
    </row>
    <row r="258" spans="1:21" x14ac:dyDescent="0.2">
      <c r="A258" s="12">
        <v>1683</v>
      </c>
      <c r="B258" s="13" t="s">
        <v>1357</v>
      </c>
      <c r="C258" s="13" t="s">
        <v>1707</v>
      </c>
      <c r="D258" s="14"/>
      <c r="E258" s="13" t="s">
        <v>630</v>
      </c>
      <c r="F258" s="16">
        <v>3</v>
      </c>
      <c r="G258" s="14"/>
      <c r="H258" s="14"/>
      <c r="I258" s="14"/>
      <c r="J258" s="15" t="s">
        <v>2717</v>
      </c>
      <c r="K258" s="15" t="s">
        <v>2994</v>
      </c>
      <c r="L258" s="17" t="s">
        <v>54</v>
      </c>
      <c r="M258" s="17" t="s">
        <v>494</v>
      </c>
      <c r="N258" s="17">
        <v>20060201</v>
      </c>
      <c r="O258" s="17" t="str">
        <f>""</f>
        <v/>
      </c>
      <c r="P258" t="e">
        <f t="shared" si="18"/>
        <v>#VALUE!</v>
      </c>
      <c r="Q258" t="e">
        <f t="shared" si="19"/>
        <v>#VALUE!</v>
      </c>
      <c r="R258" t="e">
        <f t="shared" si="20"/>
        <v>#VALUE!</v>
      </c>
      <c r="S258" t="e">
        <f t="shared" si="21"/>
        <v>#VALUE!</v>
      </c>
      <c r="T258" t="e">
        <f t="shared" si="22"/>
        <v>#VALUE!</v>
      </c>
      <c r="U258" t="str">
        <f t="shared" si="23"/>
        <v>磯辺高高</v>
      </c>
    </row>
    <row r="259" spans="1:21" x14ac:dyDescent="0.2">
      <c r="A259" s="12">
        <v>1684</v>
      </c>
      <c r="B259" s="13" t="s">
        <v>1708</v>
      </c>
      <c r="C259" s="13" t="s">
        <v>1709</v>
      </c>
      <c r="D259" s="14"/>
      <c r="E259" s="13" t="s">
        <v>630</v>
      </c>
      <c r="F259" s="16">
        <v>3</v>
      </c>
      <c r="G259" s="14"/>
      <c r="H259" s="14"/>
      <c r="I259" s="14"/>
      <c r="J259" s="15" t="s">
        <v>2932</v>
      </c>
      <c r="K259" s="15" t="s">
        <v>2622</v>
      </c>
      <c r="L259" s="17" t="s">
        <v>522</v>
      </c>
      <c r="M259" s="17" t="s">
        <v>366</v>
      </c>
      <c r="N259" s="17">
        <v>20060131</v>
      </c>
      <c r="O259" s="17" t="str">
        <f>""</f>
        <v/>
      </c>
      <c r="P259" t="e">
        <f t="shared" ref="P259:P270" si="24">LEFT(B259,FIND("　",B259)-1)</f>
        <v>#VALUE!</v>
      </c>
      <c r="Q259" t="e">
        <f t="shared" ref="Q259:Q270" si="25">RIGHT(B259,LEN(B259)-FIND("　",B259))</f>
        <v>#VALUE!</v>
      </c>
      <c r="R259" t="e">
        <f t="shared" ref="R259:R270" si="26">ASC(LEFT(J259,FIND("　",J259)-1))</f>
        <v>#VALUE!</v>
      </c>
      <c r="S259" t="e">
        <f t="shared" ref="S259:S270" si="27">ASC(RIGHT(J259,LEN(J259)-FIND("　",J259)))</f>
        <v>#VALUE!</v>
      </c>
      <c r="T259" t="e">
        <f t="shared" ref="T259:T270" si="28">LEFT(O259,FIND(" ",O259)-1)</f>
        <v>#VALUE!</v>
      </c>
      <c r="U259" t="str">
        <f t="shared" ref="U259:U270" si="29">E259&amp;"高"</f>
        <v>磯辺高高</v>
      </c>
    </row>
    <row r="260" spans="1:21" x14ac:dyDescent="0.2">
      <c r="A260" s="12">
        <v>1685</v>
      </c>
      <c r="B260" s="13" t="s">
        <v>1710</v>
      </c>
      <c r="C260" s="13" t="s">
        <v>1296</v>
      </c>
      <c r="D260" s="14"/>
      <c r="E260" s="13" t="s">
        <v>630</v>
      </c>
      <c r="F260" s="16">
        <v>3</v>
      </c>
      <c r="G260" s="14"/>
      <c r="H260" s="14"/>
      <c r="I260" s="14"/>
      <c r="J260" s="15" t="s">
        <v>2995</v>
      </c>
      <c r="K260" s="15" t="s">
        <v>2652</v>
      </c>
      <c r="L260" s="17" t="s">
        <v>237</v>
      </c>
      <c r="M260" s="17" t="s">
        <v>155</v>
      </c>
      <c r="N260" s="17">
        <v>20051202</v>
      </c>
      <c r="O260" s="17" t="str">
        <f>""</f>
        <v/>
      </c>
      <c r="P260" t="e">
        <f t="shared" si="24"/>
        <v>#VALUE!</v>
      </c>
      <c r="Q260" t="e">
        <f t="shared" si="25"/>
        <v>#VALUE!</v>
      </c>
      <c r="R260" t="e">
        <f t="shared" si="26"/>
        <v>#VALUE!</v>
      </c>
      <c r="S260" t="e">
        <f t="shared" si="27"/>
        <v>#VALUE!</v>
      </c>
      <c r="T260" t="e">
        <f t="shared" si="28"/>
        <v>#VALUE!</v>
      </c>
      <c r="U260" t="str">
        <f t="shared" si="29"/>
        <v>磯辺高高</v>
      </c>
    </row>
    <row r="261" spans="1:21" x14ac:dyDescent="0.2">
      <c r="A261" s="12">
        <v>1686</v>
      </c>
      <c r="B261" s="13" t="s">
        <v>1711</v>
      </c>
      <c r="C261" s="13" t="s">
        <v>1712</v>
      </c>
      <c r="D261" s="14"/>
      <c r="E261" s="13" t="s">
        <v>630</v>
      </c>
      <c r="F261" s="16">
        <v>3</v>
      </c>
      <c r="G261" s="14"/>
      <c r="H261" s="14"/>
      <c r="I261" s="14"/>
      <c r="J261" s="15" t="s">
        <v>2996</v>
      </c>
      <c r="K261" s="15" t="s">
        <v>2997</v>
      </c>
      <c r="L261" s="17" t="s">
        <v>324</v>
      </c>
      <c r="M261" s="17" t="s">
        <v>247</v>
      </c>
      <c r="N261" s="17">
        <v>20051125</v>
      </c>
      <c r="O261" s="17" t="str">
        <f>""</f>
        <v/>
      </c>
      <c r="P261" t="e">
        <f t="shared" si="24"/>
        <v>#VALUE!</v>
      </c>
      <c r="Q261" t="e">
        <f t="shared" si="25"/>
        <v>#VALUE!</v>
      </c>
      <c r="R261" t="e">
        <f t="shared" si="26"/>
        <v>#VALUE!</v>
      </c>
      <c r="S261" t="e">
        <f t="shared" si="27"/>
        <v>#VALUE!</v>
      </c>
      <c r="T261" t="e">
        <f t="shared" si="28"/>
        <v>#VALUE!</v>
      </c>
      <c r="U261" t="str">
        <f t="shared" si="29"/>
        <v>磯辺高高</v>
      </c>
    </row>
    <row r="262" spans="1:21" x14ac:dyDescent="0.2">
      <c r="A262" s="12">
        <v>1687</v>
      </c>
      <c r="B262" s="13" t="s">
        <v>1713</v>
      </c>
      <c r="C262" s="13" t="s">
        <v>1714</v>
      </c>
      <c r="D262" s="14"/>
      <c r="E262" s="13" t="s">
        <v>630</v>
      </c>
      <c r="F262" s="16">
        <v>2</v>
      </c>
      <c r="G262" s="14"/>
      <c r="H262" s="14"/>
      <c r="I262" s="14"/>
      <c r="J262" s="15" t="s">
        <v>2998</v>
      </c>
      <c r="K262" s="15" t="s">
        <v>2699</v>
      </c>
      <c r="L262" s="17" t="s">
        <v>202</v>
      </c>
      <c r="M262" s="17" t="s">
        <v>691</v>
      </c>
      <c r="N262" s="17">
        <v>20060515</v>
      </c>
      <c r="O262" s="17" t="str">
        <f>""</f>
        <v/>
      </c>
      <c r="P262" t="e">
        <f t="shared" si="24"/>
        <v>#VALUE!</v>
      </c>
      <c r="Q262" t="e">
        <f t="shared" si="25"/>
        <v>#VALUE!</v>
      </c>
      <c r="R262" t="e">
        <f t="shared" si="26"/>
        <v>#VALUE!</v>
      </c>
      <c r="S262" t="e">
        <f t="shared" si="27"/>
        <v>#VALUE!</v>
      </c>
      <c r="T262" t="e">
        <f t="shared" si="28"/>
        <v>#VALUE!</v>
      </c>
      <c r="U262" t="str">
        <f t="shared" si="29"/>
        <v>磯辺高高</v>
      </c>
    </row>
    <row r="263" spans="1:21" x14ac:dyDescent="0.2">
      <c r="A263" s="12">
        <v>1688</v>
      </c>
      <c r="B263" s="13" t="s">
        <v>1715</v>
      </c>
      <c r="C263" s="13" t="s">
        <v>1281</v>
      </c>
      <c r="D263" s="14"/>
      <c r="E263" s="13" t="s">
        <v>630</v>
      </c>
      <c r="F263" s="16">
        <v>2</v>
      </c>
      <c r="G263" s="14"/>
      <c r="H263" s="14"/>
      <c r="I263" s="14"/>
      <c r="J263" s="15" t="s">
        <v>2999</v>
      </c>
      <c r="K263" s="15" t="s">
        <v>2652</v>
      </c>
      <c r="L263" s="17" t="s">
        <v>262</v>
      </c>
      <c r="M263" s="17" t="s">
        <v>155</v>
      </c>
      <c r="N263" s="17">
        <v>20060705</v>
      </c>
      <c r="O263" s="17" t="str">
        <f>""</f>
        <v/>
      </c>
      <c r="P263" t="e">
        <f t="shared" si="24"/>
        <v>#VALUE!</v>
      </c>
      <c r="Q263" t="e">
        <f t="shared" si="25"/>
        <v>#VALUE!</v>
      </c>
      <c r="R263" t="e">
        <f t="shared" si="26"/>
        <v>#VALUE!</v>
      </c>
      <c r="S263" t="e">
        <f t="shared" si="27"/>
        <v>#VALUE!</v>
      </c>
      <c r="T263" t="e">
        <f t="shared" si="28"/>
        <v>#VALUE!</v>
      </c>
      <c r="U263" t="str">
        <f t="shared" si="29"/>
        <v>磯辺高高</v>
      </c>
    </row>
    <row r="264" spans="1:21" x14ac:dyDescent="0.2">
      <c r="A264" s="12">
        <v>1689</v>
      </c>
      <c r="B264" s="13" t="s">
        <v>1716</v>
      </c>
      <c r="C264" s="13" t="s">
        <v>1717</v>
      </c>
      <c r="D264" s="14"/>
      <c r="E264" s="13" t="s">
        <v>630</v>
      </c>
      <c r="F264" s="16">
        <v>2</v>
      </c>
      <c r="G264" s="14"/>
      <c r="H264" s="14"/>
      <c r="I264" s="14"/>
      <c r="J264" s="15" t="s">
        <v>3000</v>
      </c>
      <c r="K264" s="15" t="s">
        <v>2970</v>
      </c>
      <c r="L264" s="17" t="s">
        <v>861</v>
      </c>
      <c r="M264" s="17" t="s">
        <v>59</v>
      </c>
      <c r="N264" s="17">
        <v>20060905</v>
      </c>
      <c r="O264" s="17" t="str">
        <f>""</f>
        <v/>
      </c>
      <c r="P264" t="e">
        <f t="shared" si="24"/>
        <v>#VALUE!</v>
      </c>
      <c r="Q264" t="e">
        <f t="shared" si="25"/>
        <v>#VALUE!</v>
      </c>
      <c r="R264" t="e">
        <f t="shared" si="26"/>
        <v>#VALUE!</v>
      </c>
      <c r="S264" t="e">
        <f t="shared" si="27"/>
        <v>#VALUE!</v>
      </c>
      <c r="T264" t="e">
        <f t="shared" si="28"/>
        <v>#VALUE!</v>
      </c>
      <c r="U264" t="str">
        <f t="shared" si="29"/>
        <v>磯辺高高</v>
      </c>
    </row>
    <row r="265" spans="1:21" x14ac:dyDescent="0.2">
      <c r="A265" s="12">
        <v>1690</v>
      </c>
      <c r="B265" s="13" t="s">
        <v>1369</v>
      </c>
      <c r="C265" s="13" t="s">
        <v>1718</v>
      </c>
      <c r="D265" s="14"/>
      <c r="E265" s="13" t="s">
        <v>630</v>
      </c>
      <c r="F265" s="16">
        <v>2</v>
      </c>
      <c r="G265" s="14"/>
      <c r="H265" s="14"/>
      <c r="I265" s="14"/>
      <c r="J265" s="15" t="s">
        <v>2726</v>
      </c>
      <c r="K265" s="15" t="s">
        <v>2714</v>
      </c>
      <c r="L265" s="17" t="s">
        <v>199</v>
      </c>
      <c r="M265" s="17" t="s">
        <v>111</v>
      </c>
      <c r="N265" s="17">
        <v>20060426</v>
      </c>
      <c r="O265" s="17" t="str">
        <f>""</f>
        <v/>
      </c>
      <c r="P265" t="e">
        <f t="shared" si="24"/>
        <v>#VALUE!</v>
      </c>
      <c r="Q265" t="e">
        <f t="shared" si="25"/>
        <v>#VALUE!</v>
      </c>
      <c r="R265" t="e">
        <f t="shared" si="26"/>
        <v>#VALUE!</v>
      </c>
      <c r="S265" t="e">
        <f t="shared" si="27"/>
        <v>#VALUE!</v>
      </c>
      <c r="T265" t="e">
        <f t="shared" si="28"/>
        <v>#VALUE!</v>
      </c>
      <c r="U265" t="str">
        <f t="shared" si="29"/>
        <v>磯辺高高</v>
      </c>
    </row>
    <row r="266" spans="1:21" x14ac:dyDescent="0.2">
      <c r="A266" s="12">
        <v>2396</v>
      </c>
      <c r="B266" s="17" t="s">
        <v>1719</v>
      </c>
      <c r="C266" s="17" t="s">
        <v>1720</v>
      </c>
      <c r="D266" s="14"/>
      <c r="E266" s="15" t="s">
        <v>630</v>
      </c>
      <c r="F266" s="16">
        <v>1</v>
      </c>
      <c r="G266" s="14"/>
      <c r="H266" s="17"/>
      <c r="I266" s="17"/>
      <c r="J266" s="15" t="s">
        <v>3001</v>
      </c>
      <c r="K266" s="17" t="s">
        <v>3002</v>
      </c>
      <c r="L266" s="17" t="s">
        <v>461</v>
      </c>
      <c r="M266" s="17" t="s">
        <v>244</v>
      </c>
      <c r="N266" s="17">
        <v>20070402</v>
      </c>
      <c r="O266" s="17" t="str">
        <f>""</f>
        <v/>
      </c>
      <c r="P266" t="e">
        <f t="shared" si="24"/>
        <v>#VALUE!</v>
      </c>
      <c r="Q266" t="e">
        <f t="shared" si="25"/>
        <v>#VALUE!</v>
      </c>
      <c r="R266" t="e">
        <f t="shared" si="26"/>
        <v>#VALUE!</v>
      </c>
      <c r="S266" t="e">
        <f t="shared" si="27"/>
        <v>#VALUE!</v>
      </c>
      <c r="T266" t="e">
        <f t="shared" si="28"/>
        <v>#VALUE!</v>
      </c>
      <c r="U266" t="str">
        <f t="shared" si="29"/>
        <v>磯辺高高</v>
      </c>
    </row>
    <row r="267" spans="1:21" x14ac:dyDescent="0.2">
      <c r="A267" s="12">
        <v>2501</v>
      </c>
      <c r="B267" s="13" t="s">
        <v>1721</v>
      </c>
      <c r="C267" s="13" t="s">
        <v>1722</v>
      </c>
      <c r="D267" s="14"/>
      <c r="E267" s="13" t="s">
        <v>630</v>
      </c>
      <c r="F267" s="16">
        <v>1</v>
      </c>
      <c r="G267" s="14"/>
      <c r="H267" s="14"/>
      <c r="I267" s="14"/>
      <c r="J267" s="15" t="s">
        <v>3003</v>
      </c>
      <c r="K267" s="15" t="s">
        <v>3004</v>
      </c>
      <c r="L267" s="17" t="s">
        <v>862</v>
      </c>
      <c r="M267" s="17" t="s">
        <v>863</v>
      </c>
      <c r="N267" s="17">
        <v>20071222</v>
      </c>
      <c r="O267" s="17" t="str">
        <f>""</f>
        <v/>
      </c>
      <c r="P267" t="e">
        <f t="shared" si="24"/>
        <v>#VALUE!</v>
      </c>
      <c r="Q267" t="e">
        <f t="shared" si="25"/>
        <v>#VALUE!</v>
      </c>
      <c r="R267" t="e">
        <f t="shared" si="26"/>
        <v>#VALUE!</v>
      </c>
      <c r="S267" t="e">
        <f t="shared" si="27"/>
        <v>#VALUE!</v>
      </c>
      <c r="T267" t="e">
        <f t="shared" si="28"/>
        <v>#VALUE!</v>
      </c>
      <c r="U267" t="str">
        <f t="shared" si="29"/>
        <v>磯辺高高</v>
      </c>
    </row>
    <row r="268" spans="1:21" x14ac:dyDescent="0.2">
      <c r="A268" s="12">
        <v>2502</v>
      </c>
      <c r="B268" s="13" t="s">
        <v>1541</v>
      </c>
      <c r="C268" s="13" t="s">
        <v>1723</v>
      </c>
      <c r="D268" s="14"/>
      <c r="E268" s="13" t="s">
        <v>630</v>
      </c>
      <c r="F268" s="16">
        <v>1</v>
      </c>
      <c r="G268" s="14"/>
      <c r="H268" s="14"/>
      <c r="I268" s="14"/>
      <c r="J268" s="15" t="s">
        <v>2859</v>
      </c>
      <c r="K268" s="15" t="s">
        <v>2724</v>
      </c>
      <c r="L268" s="17" t="s">
        <v>90</v>
      </c>
      <c r="M268" s="17" t="s">
        <v>168</v>
      </c>
      <c r="N268" s="17">
        <v>20071226</v>
      </c>
      <c r="O268" s="17" t="str">
        <f>""</f>
        <v/>
      </c>
      <c r="P268" t="e">
        <f t="shared" si="24"/>
        <v>#VALUE!</v>
      </c>
      <c r="Q268" t="e">
        <f t="shared" si="25"/>
        <v>#VALUE!</v>
      </c>
      <c r="R268" t="e">
        <f t="shared" si="26"/>
        <v>#VALUE!</v>
      </c>
      <c r="S268" t="e">
        <f t="shared" si="27"/>
        <v>#VALUE!</v>
      </c>
      <c r="T268" t="e">
        <f t="shared" si="28"/>
        <v>#VALUE!</v>
      </c>
      <c r="U268" t="str">
        <f t="shared" si="29"/>
        <v>磯辺高高</v>
      </c>
    </row>
    <row r="269" spans="1:21" x14ac:dyDescent="0.2">
      <c r="A269" s="12">
        <v>2503</v>
      </c>
      <c r="B269" s="13" t="s">
        <v>1724</v>
      </c>
      <c r="C269" s="13" t="s">
        <v>1725</v>
      </c>
      <c r="D269" s="14"/>
      <c r="E269" s="13" t="s">
        <v>630</v>
      </c>
      <c r="F269" s="16">
        <v>1</v>
      </c>
      <c r="G269" s="14"/>
      <c r="H269" s="14"/>
      <c r="I269" s="14"/>
      <c r="J269" s="15" t="s">
        <v>3005</v>
      </c>
      <c r="K269" s="15" t="s">
        <v>2791</v>
      </c>
      <c r="L269" s="17" t="s">
        <v>471</v>
      </c>
      <c r="M269" s="17" t="s">
        <v>740</v>
      </c>
      <c r="N269" s="17">
        <v>20080116</v>
      </c>
      <c r="O269" s="17" t="str">
        <f>""</f>
        <v/>
      </c>
      <c r="P269" t="e">
        <f t="shared" si="24"/>
        <v>#VALUE!</v>
      </c>
      <c r="Q269" t="e">
        <f t="shared" si="25"/>
        <v>#VALUE!</v>
      </c>
      <c r="R269" t="e">
        <f t="shared" si="26"/>
        <v>#VALUE!</v>
      </c>
      <c r="S269" t="e">
        <f t="shared" si="27"/>
        <v>#VALUE!</v>
      </c>
      <c r="T269" t="e">
        <f t="shared" si="28"/>
        <v>#VALUE!</v>
      </c>
      <c r="U269" t="str">
        <f t="shared" si="29"/>
        <v>磯辺高高</v>
      </c>
    </row>
    <row r="270" spans="1:21" x14ac:dyDescent="0.2">
      <c r="A270" s="12">
        <v>1691</v>
      </c>
      <c r="B270" s="13" t="s">
        <v>1726</v>
      </c>
      <c r="C270" s="13" t="s">
        <v>1727</v>
      </c>
      <c r="D270" s="14"/>
      <c r="E270" s="13" t="s">
        <v>631</v>
      </c>
      <c r="F270" s="16">
        <v>3</v>
      </c>
      <c r="G270" s="14"/>
      <c r="H270" s="14"/>
      <c r="I270" s="14"/>
      <c r="J270" s="15" t="s">
        <v>3006</v>
      </c>
      <c r="K270" s="15" t="s">
        <v>3007</v>
      </c>
      <c r="L270" s="17" t="s">
        <v>60</v>
      </c>
      <c r="M270" s="17" t="s">
        <v>864</v>
      </c>
      <c r="N270" s="17">
        <v>20050529</v>
      </c>
      <c r="O270" s="17" t="str">
        <f>""</f>
        <v/>
      </c>
      <c r="P270" t="e">
        <f t="shared" si="24"/>
        <v>#VALUE!</v>
      </c>
      <c r="Q270" t="e">
        <f t="shared" si="25"/>
        <v>#VALUE!</v>
      </c>
      <c r="R270" t="e">
        <f t="shared" si="26"/>
        <v>#VALUE!</v>
      </c>
      <c r="S270" t="e">
        <f t="shared" si="27"/>
        <v>#VALUE!</v>
      </c>
      <c r="T270" t="e">
        <f t="shared" si="28"/>
        <v>#VALUE!</v>
      </c>
      <c r="U270" t="str">
        <f t="shared" si="29"/>
        <v>幕張総合高高</v>
      </c>
    </row>
    <row r="271" spans="1:21" x14ac:dyDescent="0.2">
      <c r="A271" s="12">
        <v>1692</v>
      </c>
      <c r="B271" s="13" t="s">
        <v>1728</v>
      </c>
      <c r="C271" s="13" t="s">
        <v>1729</v>
      </c>
      <c r="D271" s="14"/>
      <c r="E271" s="13" t="s">
        <v>631</v>
      </c>
      <c r="F271" s="16">
        <v>3</v>
      </c>
      <c r="G271" s="14"/>
      <c r="H271" s="14"/>
      <c r="I271" s="14"/>
      <c r="J271" s="15" t="s">
        <v>3008</v>
      </c>
      <c r="K271" s="15" t="s">
        <v>3009</v>
      </c>
      <c r="L271" s="17" t="s">
        <v>74</v>
      </c>
      <c r="M271" s="17" t="s">
        <v>78</v>
      </c>
      <c r="N271" s="17">
        <v>20050714</v>
      </c>
      <c r="O271" s="17" t="str">
        <f>""</f>
        <v/>
      </c>
      <c r="P271" t="e">
        <f t="shared" ref="P271:P289" si="30">LEFT(B271,FIND("　",B271)-1)</f>
        <v>#VALUE!</v>
      </c>
      <c r="Q271" t="e">
        <f t="shared" ref="Q271:Q289" si="31">RIGHT(B271,LEN(B271)-FIND("　",B271))</f>
        <v>#VALUE!</v>
      </c>
      <c r="R271" t="e">
        <f t="shared" ref="R271:R289" si="32">ASC(LEFT(J271,FIND("　",J271)-1))</f>
        <v>#VALUE!</v>
      </c>
      <c r="S271" t="e">
        <f t="shared" ref="S271:S289" si="33">ASC(RIGHT(J271,LEN(J271)-FIND("　",J271)))</f>
        <v>#VALUE!</v>
      </c>
      <c r="T271" t="e">
        <f t="shared" ref="T271:T289" si="34">LEFT(O271,FIND(" ",O271)-1)</f>
        <v>#VALUE!</v>
      </c>
      <c r="U271" t="str">
        <f t="shared" ref="U271:U289" si="35">E271&amp;"高"</f>
        <v>幕張総合高高</v>
      </c>
    </row>
    <row r="272" spans="1:21" x14ac:dyDescent="0.2">
      <c r="A272" s="12">
        <v>1693</v>
      </c>
      <c r="B272" s="13" t="s">
        <v>1541</v>
      </c>
      <c r="C272" s="13" t="s">
        <v>1730</v>
      </c>
      <c r="D272" s="14"/>
      <c r="E272" s="13" t="s">
        <v>631</v>
      </c>
      <c r="F272" s="16">
        <v>3</v>
      </c>
      <c r="G272" s="14"/>
      <c r="H272" s="14"/>
      <c r="I272" s="14"/>
      <c r="J272" s="15" t="s">
        <v>2859</v>
      </c>
      <c r="K272" s="15" t="s">
        <v>3010</v>
      </c>
      <c r="L272" s="17" t="s">
        <v>90</v>
      </c>
      <c r="M272" s="17" t="s">
        <v>865</v>
      </c>
      <c r="N272" s="17">
        <v>20050819</v>
      </c>
      <c r="O272" s="17" t="str">
        <f>""</f>
        <v/>
      </c>
      <c r="P272" t="e">
        <f t="shared" si="30"/>
        <v>#VALUE!</v>
      </c>
      <c r="Q272" t="e">
        <f t="shared" si="31"/>
        <v>#VALUE!</v>
      </c>
      <c r="R272" t="e">
        <f t="shared" si="32"/>
        <v>#VALUE!</v>
      </c>
      <c r="S272" t="e">
        <f t="shared" si="33"/>
        <v>#VALUE!</v>
      </c>
      <c r="T272" t="e">
        <f t="shared" si="34"/>
        <v>#VALUE!</v>
      </c>
      <c r="U272" t="str">
        <f t="shared" si="35"/>
        <v>幕張総合高高</v>
      </c>
    </row>
    <row r="273" spans="1:21" x14ac:dyDescent="0.2">
      <c r="A273" s="12">
        <v>1694</v>
      </c>
      <c r="B273" s="13" t="s">
        <v>1731</v>
      </c>
      <c r="C273" s="13" t="s">
        <v>1603</v>
      </c>
      <c r="D273" s="14"/>
      <c r="E273" s="13" t="s">
        <v>631</v>
      </c>
      <c r="F273" s="16">
        <v>3</v>
      </c>
      <c r="G273" s="14"/>
      <c r="H273" s="14"/>
      <c r="I273" s="14"/>
      <c r="J273" s="15" t="s">
        <v>3011</v>
      </c>
      <c r="K273" s="15" t="s">
        <v>2742</v>
      </c>
      <c r="L273" s="17" t="s">
        <v>389</v>
      </c>
      <c r="M273" s="17" t="s">
        <v>178</v>
      </c>
      <c r="N273" s="17">
        <v>20051102</v>
      </c>
      <c r="O273" s="17" t="str">
        <f>""</f>
        <v/>
      </c>
      <c r="P273" t="e">
        <f t="shared" si="30"/>
        <v>#VALUE!</v>
      </c>
      <c r="Q273" t="e">
        <f t="shared" si="31"/>
        <v>#VALUE!</v>
      </c>
      <c r="R273" t="e">
        <f t="shared" si="32"/>
        <v>#VALUE!</v>
      </c>
      <c r="S273" t="e">
        <f t="shared" si="33"/>
        <v>#VALUE!</v>
      </c>
      <c r="T273" t="e">
        <f t="shared" si="34"/>
        <v>#VALUE!</v>
      </c>
      <c r="U273" t="str">
        <f t="shared" si="35"/>
        <v>幕張総合高高</v>
      </c>
    </row>
    <row r="274" spans="1:21" x14ac:dyDescent="0.2">
      <c r="A274" s="12">
        <v>1695</v>
      </c>
      <c r="B274" s="13" t="s">
        <v>1391</v>
      </c>
      <c r="C274" s="13" t="s">
        <v>1667</v>
      </c>
      <c r="D274" s="14"/>
      <c r="E274" s="13" t="s">
        <v>631</v>
      </c>
      <c r="F274" s="16">
        <v>3</v>
      </c>
      <c r="G274" s="14"/>
      <c r="H274" s="14"/>
      <c r="I274" s="14"/>
      <c r="J274" s="15" t="s">
        <v>2745</v>
      </c>
      <c r="K274" s="15" t="s">
        <v>2624</v>
      </c>
      <c r="L274" s="17" t="s">
        <v>535</v>
      </c>
      <c r="M274" s="17" t="s">
        <v>47</v>
      </c>
      <c r="N274" s="17">
        <v>20050909</v>
      </c>
      <c r="O274" s="17" t="str">
        <f>""</f>
        <v/>
      </c>
      <c r="P274" t="e">
        <f t="shared" si="30"/>
        <v>#VALUE!</v>
      </c>
      <c r="Q274" t="e">
        <f t="shared" si="31"/>
        <v>#VALUE!</v>
      </c>
      <c r="R274" t="e">
        <f t="shared" si="32"/>
        <v>#VALUE!</v>
      </c>
      <c r="S274" t="e">
        <f t="shared" si="33"/>
        <v>#VALUE!</v>
      </c>
      <c r="T274" t="e">
        <f t="shared" si="34"/>
        <v>#VALUE!</v>
      </c>
      <c r="U274" t="str">
        <f t="shared" si="35"/>
        <v>幕張総合高高</v>
      </c>
    </row>
    <row r="275" spans="1:21" x14ac:dyDescent="0.2">
      <c r="A275" s="12">
        <v>1696</v>
      </c>
      <c r="B275" s="13" t="s">
        <v>1732</v>
      </c>
      <c r="C275" s="13" t="s">
        <v>1733</v>
      </c>
      <c r="D275" s="14"/>
      <c r="E275" s="13" t="s">
        <v>631</v>
      </c>
      <c r="F275" s="16">
        <v>3</v>
      </c>
      <c r="G275" s="14"/>
      <c r="H275" s="14"/>
      <c r="I275" s="14"/>
      <c r="J275" s="15" t="s">
        <v>3012</v>
      </c>
      <c r="K275" s="15" t="s">
        <v>3013</v>
      </c>
      <c r="L275" s="17" t="s">
        <v>109</v>
      </c>
      <c r="M275" s="17" t="s">
        <v>866</v>
      </c>
      <c r="N275" s="17">
        <v>20051003</v>
      </c>
      <c r="O275" s="17" t="str">
        <f>""</f>
        <v/>
      </c>
      <c r="P275" t="e">
        <f t="shared" si="30"/>
        <v>#VALUE!</v>
      </c>
      <c r="Q275" t="e">
        <f t="shared" si="31"/>
        <v>#VALUE!</v>
      </c>
      <c r="R275" t="e">
        <f t="shared" si="32"/>
        <v>#VALUE!</v>
      </c>
      <c r="S275" t="e">
        <f t="shared" si="33"/>
        <v>#VALUE!</v>
      </c>
      <c r="T275" t="e">
        <f t="shared" si="34"/>
        <v>#VALUE!</v>
      </c>
      <c r="U275" t="str">
        <f t="shared" si="35"/>
        <v>幕張総合高高</v>
      </c>
    </row>
    <row r="276" spans="1:21" x14ac:dyDescent="0.2">
      <c r="A276" s="12">
        <v>1697</v>
      </c>
      <c r="B276" s="22" t="s">
        <v>1734</v>
      </c>
      <c r="C276" s="22" t="s">
        <v>1735</v>
      </c>
      <c r="D276" s="14"/>
      <c r="E276" s="22" t="s">
        <v>631</v>
      </c>
      <c r="F276" s="12">
        <v>3</v>
      </c>
      <c r="G276" s="14"/>
      <c r="H276" s="14"/>
      <c r="I276" s="23"/>
      <c r="J276" s="21" t="s">
        <v>3014</v>
      </c>
      <c r="K276" s="21" t="s">
        <v>3015</v>
      </c>
      <c r="L276" s="17" t="s">
        <v>432</v>
      </c>
      <c r="M276" s="17" t="s">
        <v>867</v>
      </c>
      <c r="N276" s="17">
        <v>20050421</v>
      </c>
      <c r="O276" s="17" t="str">
        <f>""</f>
        <v/>
      </c>
      <c r="P276" t="e">
        <f t="shared" si="30"/>
        <v>#VALUE!</v>
      </c>
      <c r="Q276" t="e">
        <f t="shared" si="31"/>
        <v>#VALUE!</v>
      </c>
      <c r="R276" t="e">
        <f t="shared" si="32"/>
        <v>#VALUE!</v>
      </c>
      <c r="S276" t="e">
        <f t="shared" si="33"/>
        <v>#VALUE!</v>
      </c>
      <c r="T276" t="e">
        <f t="shared" si="34"/>
        <v>#VALUE!</v>
      </c>
      <c r="U276" t="str">
        <f t="shared" si="35"/>
        <v>幕張総合高高</v>
      </c>
    </row>
    <row r="277" spans="1:21" x14ac:dyDescent="0.2">
      <c r="A277" s="12">
        <v>1698</v>
      </c>
      <c r="B277" s="13" t="s">
        <v>1736</v>
      </c>
      <c r="C277" s="13" t="s">
        <v>1737</v>
      </c>
      <c r="D277" s="14"/>
      <c r="E277" s="13" t="s">
        <v>631</v>
      </c>
      <c r="F277" s="16">
        <v>3</v>
      </c>
      <c r="G277" s="26"/>
      <c r="H277" s="14"/>
      <c r="I277" s="14"/>
      <c r="J277" s="15" t="s">
        <v>3016</v>
      </c>
      <c r="K277" s="15" t="s">
        <v>2750</v>
      </c>
      <c r="L277" s="17" t="s">
        <v>868</v>
      </c>
      <c r="M277" s="17" t="s">
        <v>713</v>
      </c>
      <c r="N277" s="17">
        <v>20060112</v>
      </c>
      <c r="O277" s="17" t="str">
        <f>""</f>
        <v/>
      </c>
      <c r="P277" t="e">
        <f t="shared" si="30"/>
        <v>#VALUE!</v>
      </c>
      <c r="Q277" t="e">
        <f t="shared" si="31"/>
        <v>#VALUE!</v>
      </c>
      <c r="R277" t="e">
        <f t="shared" si="32"/>
        <v>#VALUE!</v>
      </c>
      <c r="S277" t="e">
        <f t="shared" si="33"/>
        <v>#VALUE!</v>
      </c>
      <c r="T277" t="e">
        <f t="shared" si="34"/>
        <v>#VALUE!</v>
      </c>
      <c r="U277" t="str">
        <f t="shared" si="35"/>
        <v>幕張総合高高</v>
      </c>
    </row>
    <row r="278" spans="1:21" x14ac:dyDescent="0.45">
      <c r="A278" s="12">
        <v>1699</v>
      </c>
      <c r="B278" s="27" t="s">
        <v>1738</v>
      </c>
      <c r="C278" s="27" t="s">
        <v>1739</v>
      </c>
      <c r="D278" s="14"/>
      <c r="E278" s="27" t="s">
        <v>631</v>
      </c>
      <c r="F278" s="28">
        <v>3</v>
      </c>
      <c r="G278" s="26"/>
      <c r="H278" s="14"/>
      <c r="I278" s="14"/>
      <c r="J278" s="15" t="s">
        <v>3017</v>
      </c>
      <c r="K278" s="15" t="s">
        <v>3018</v>
      </c>
      <c r="L278" s="17" t="s">
        <v>869</v>
      </c>
      <c r="M278" s="17" t="s">
        <v>559</v>
      </c>
      <c r="N278" s="17">
        <v>20050803</v>
      </c>
      <c r="O278" s="17" t="str">
        <f>""</f>
        <v/>
      </c>
      <c r="P278" t="e">
        <f t="shared" si="30"/>
        <v>#VALUE!</v>
      </c>
      <c r="Q278" t="e">
        <f t="shared" si="31"/>
        <v>#VALUE!</v>
      </c>
      <c r="R278" t="e">
        <f t="shared" si="32"/>
        <v>#VALUE!</v>
      </c>
      <c r="S278" t="e">
        <f t="shared" si="33"/>
        <v>#VALUE!</v>
      </c>
      <c r="T278" t="e">
        <f t="shared" si="34"/>
        <v>#VALUE!</v>
      </c>
      <c r="U278" t="str">
        <f t="shared" si="35"/>
        <v>幕張総合高高</v>
      </c>
    </row>
    <row r="279" spans="1:21" x14ac:dyDescent="0.45">
      <c r="A279" s="12">
        <v>1700</v>
      </c>
      <c r="B279" s="27" t="s">
        <v>1740</v>
      </c>
      <c r="C279" s="27" t="s">
        <v>1741</v>
      </c>
      <c r="D279" s="14"/>
      <c r="E279" s="27" t="s">
        <v>631</v>
      </c>
      <c r="F279" s="28">
        <v>3</v>
      </c>
      <c r="G279" s="26"/>
      <c r="H279" s="14"/>
      <c r="I279" s="14"/>
      <c r="J279" s="15" t="s">
        <v>3019</v>
      </c>
      <c r="K279" s="15" t="s">
        <v>3020</v>
      </c>
      <c r="L279" s="17" t="s">
        <v>870</v>
      </c>
      <c r="M279" s="17" t="s">
        <v>871</v>
      </c>
      <c r="N279" s="17">
        <v>20051125</v>
      </c>
      <c r="O279" s="17" t="str">
        <f>""</f>
        <v/>
      </c>
      <c r="P279" t="e">
        <f t="shared" si="30"/>
        <v>#VALUE!</v>
      </c>
      <c r="Q279" t="e">
        <f t="shared" si="31"/>
        <v>#VALUE!</v>
      </c>
      <c r="R279" t="e">
        <f t="shared" si="32"/>
        <v>#VALUE!</v>
      </c>
      <c r="S279" t="e">
        <f t="shared" si="33"/>
        <v>#VALUE!</v>
      </c>
      <c r="T279" t="e">
        <f t="shared" si="34"/>
        <v>#VALUE!</v>
      </c>
      <c r="U279" t="str">
        <f t="shared" si="35"/>
        <v>幕張総合高高</v>
      </c>
    </row>
    <row r="280" spans="1:21" x14ac:dyDescent="0.45">
      <c r="A280" s="12">
        <v>1701</v>
      </c>
      <c r="B280" s="27" t="s">
        <v>1742</v>
      </c>
      <c r="C280" s="27" t="s">
        <v>1743</v>
      </c>
      <c r="D280" s="14"/>
      <c r="E280" s="27" t="s">
        <v>631</v>
      </c>
      <c r="F280" s="28">
        <v>3</v>
      </c>
      <c r="G280" s="26"/>
      <c r="H280" s="14"/>
      <c r="I280" s="14"/>
      <c r="J280" s="15" t="s">
        <v>3021</v>
      </c>
      <c r="K280" s="15" t="s">
        <v>3022</v>
      </c>
      <c r="L280" s="17" t="s">
        <v>872</v>
      </c>
      <c r="M280" s="17" t="s">
        <v>873</v>
      </c>
      <c r="N280" s="17">
        <v>20050701</v>
      </c>
      <c r="O280" s="17" t="str">
        <f>""</f>
        <v/>
      </c>
      <c r="P280" t="e">
        <f t="shared" si="30"/>
        <v>#VALUE!</v>
      </c>
      <c r="Q280" t="e">
        <f t="shared" si="31"/>
        <v>#VALUE!</v>
      </c>
      <c r="R280" t="e">
        <f t="shared" si="32"/>
        <v>#VALUE!</v>
      </c>
      <c r="S280" t="e">
        <f t="shared" si="33"/>
        <v>#VALUE!</v>
      </c>
      <c r="T280" t="e">
        <f t="shared" si="34"/>
        <v>#VALUE!</v>
      </c>
      <c r="U280" t="str">
        <f t="shared" si="35"/>
        <v>幕張総合高高</v>
      </c>
    </row>
    <row r="281" spans="1:21" x14ac:dyDescent="0.45">
      <c r="A281" s="12">
        <v>1702</v>
      </c>
      <c r="B281" s="27" t="s">
        <v>1744</v>
      </c>
      <c r="C281" s="27" t="s">
        <v>1745</v>
      </c>
      <c r="D281" s="14"/>
      <c r="E281" s="27" t="s">
        <v>631</v>
      </c>
      <c r="F281" s="28">
        <v>2</v>
      </c>
      <c r="G281" s="26"/>
      <c r="H281" s="14"/>
      <c r="I281" s="14"/>
      <c r="J281" s="15" t="s">
        <v>3023</v>
      </c>
      <c r="K281" s="15" t="s">
        <v>3024</v>
      </c>
      <c r="L281" s="17" t="s">
        <v>874</v>
      </c>
      <c r="M281" s="17" t="s">
        <v>875</v>
      </c>
      <c r="N281" s="17">
        <v>20060811</v>
      </c>
      <c r="O281" s="17" t="str">
        <f>""</f>
        <v/>
      </c>
      <c r="P281" t="e">
        <f t="shared" si="30"/>
        <v>#VALUE!</v>
      </c>
      <c r="Q281" t="e">
        <f t="shared" si="31"/>
        <v>#VALUE!</v>
      </c>
      <c r="R281" t="e">
        <f t="shared" si="32"/>
        <v>#VALUE!</v>
      </c>
      <c r="S281" t="e">
        <f t="shared" si="33"/>
        <v>#VALUE!</v>
      </c>
      <c r="T281" t="e">
        <f t="shared" si="34"/>
        <v>#VALUE!</v>
      </c>
      <c r="U281" t="str">
        <f t="shared" si="35"/>
        <v>幕張総合高高</v>
      </c>
    </row>
    <row r="282" spans="1:21" x14ac:dyDescent="0.45">
      <c r="A282" s="12">
        <v>1703</v>
      </c>
      <c r="B282" s="27" t="s">
        <v>1525</v>
      </c>
      <c r="C282" s="27" t="s">
        <v>1746</v>
      </c>
      <c r="D282" s="14"/>
      <c r="E282" s="27" t="s">
        <v>631</v>
      </c>
      <c r="F282" s="28">
        <v>2</v>
      </c>
      <c r="G282" s="26"/>
      <c r="H282" s="14"/>
      <c r="I282" s="14"/>
      <c r="J282" s="15" t="s">
        <v>2846</v>
      </c>
      <c r="K282" s="15" t="s">
        <v>3025</v>
      </c>
      <c r="L282" s="17" t="s">
        <v>255</v>
      </c>
      <c r="M282" s="17" t="s">
        <v>876</v>
      </c>
      <c r="N282" s="17">
        <v>20060516</v>
      </c>
      <c r="O282" s="17" t="str">
        <f>""</f>
        <v/>
      </c>
      <c r="P282" t="e">
        <f t="shared" si="30"/>
        <v>#VALUE!</v>
      </c>
      <c r="Q282" t="e">
        <f t="shared" si="31"/>
        <v>#VALUE!</v>
      </c>
      <c r="R282" t="e">
        <f t="shared" si="32"/>
        <v>#VALUE!</v>
      </c>
      <c r="S282" t="e">
        <f t="shared" si="33"/>
        <v>#VALUE!</v>
      </c>
      <c r="T282" t="e">
        <f t="shared" si="34"/>
        <v>#VALUE!</v>
      </c>
      <c r="U282" t="str">
        <f t="shared" si="35"/>
        <v>幕張総合高高</v>
      </c>
    </row>
    <row r="283" spans="1:21" x14ac:dyDescent="0.45">
      <c r="A283" s="12">
        <v>1704</v>
      </c>
      <c r="B283" s="27" t="s">
        <v>1747</v>
      </c>
      <c r="C283" s="27" t="s">
        <v>1748</v>
      </c>
      <c r="D283" s="14"/>
      <c r="E283" s="27" t="s">
        <v>631</v>
      </c>
      <c r="F283" s="28">
        <v>2</v>
      </c>
      <c r="G283" s="26"/>
      <c r="H283" s="14"/>
      <c r="I283" s="14"/>
      <c r="J283" s="15" t="s">
        <v>3026</v>
      </c>
      <c r="K283" s="15" t="s">
        <v>3027</v>
      </c>
      <c r="L283" s="17" t="s">
        <v>269</v>
      </c>
      <c r="M283" s="17" t="s">
        <v>224</v>
      </c>
      <c r="N283" s="17">
        <v>20061031</v>
      </c>
      <c r="O283" s="17" t="str">
        <f>""</f>
        <v/>
      </c>
      <c r="P283" t="e">
        <f t="shared" si="30"/>
        <v>#VALUE!</v>
      </c>
      <c r="Q283" t="e">
        <f t="shared" si="31"/>
        <v>#VALUE!</v>
      </c>
      <c r="R283" t="e">
        <f t="shared" si="32"/>
        <v>#VALUE!</v>
      </c>
      <c r="S283" t="e">
        <f t="shared" si="33"/>
        <v>#VALUE!</v>
      </c>
      <c r="T283" t="e">
        <f t="shared" si="34"/>
        <v>#VALUE!</v>
      </c>
      <c r="U283" t="str">
        <f t="shared" si="35"/>
        <v>幕張総合高高</v>
      </c>
    </row>
    <row r="284" spans="1:21" x14ac:dyDescent="0.45">
      <c r="A284" s="12">
        <v>1705</v>
      </c>
      <c r="B284" s="27" t="s">
        <v>1749</v>
      </c>
      <c r="C284" s="27" t="s">
        <v>1750</v>
      </c>
      <c r="D284" s="14"/>
      <c r="E284" s="27" t="s">
        <v>631</v>
      </c>
      <c r="F284" s="28">
        <v>2</v>
      </c>
      <c r="G284" s="26"/>
      <c r="H284" s="14"/>
      <c r="I284" s="14"/>
      <c r="J284" s="15" t="s">
        <v>3028</v>
      </c>
      <c r="K284" s="15" t="s">
        <v>3029</v>
      </c>
      <c r="L284" s="17" t="s">
        <v>453</v>
      </c>
      <c r="M284" s="17" t="s">
        <v>62</v>
      </c>
      <c r="N284" s="17">
        <v>20061129</v>
      </c>
      <c r="O284" s="17" t="str">
        <f>""</f>
        <v/>
      </c>
      <c r="P284" t="e">
        <f t="shared" si="30"/>
        <v>#VALUE!</v>
      </c>
      <c r="Q284" t="e">
        <f t="shared" si="31"/>
        <v>#VALUE!</v>
      </c>
      <c r="R284" t="e">
        <f t="shared" si="32"/>
        <v>#VALUE!</v>
      </c>
      <c r="S284" t="e">
        <f t="shared" si="33"/>
        <v>#VALUE!</v>
      </c>
      <c r="T284" t="e">
        <f t="shared" si="34"/>
        <v>#VALUE!</v>
      </c>
      <c r="U284" t="str">
        <f t="shared" si="35"/>
        <v>幕張総合高高</v>
      </c>
    </row>
    <row r="285" spans="1:21" x14ac:dyDescent="0.45">
      <c r="A285" s="12">
        <v>1706</v>
      </c>
      <c r="B285" s="27" t="s">
        <v>1751</v>
      </c>
      <c r="C285" s="27" t="s">
        <v>1752</v>
      </c>
      <c r="D285" s="14"/>
      <c r="E285" s="27" t="s">
        <v>631</v>
      </c>
      <c r="F285" s="28">
        <v>2</v>
      </c>
      <c r="G285" s="26"/>
      <c r="H285" s="14"/>
      <c r="I285" s="14"/>
      <c r="J285" s="15" t="s">
        <v>3030</v>
      </c>
      <c r="K285" s="15" t="s">
        <v>2750</v>
      </c>
      <c r="L285" s="17" t="s">
        <v>183</v>
      </c>
      <c r="M285" s="17" t="s">
        <v>713</v>
      </c>
      <c r="N285" s="17">
        <v>20061201</v>
      </c>
      <c r="O285" s="17" t="str">
        <f>""</f>
        <v/>
      </c>
      <c r="P285" t="e">
        <f t="shared" si="30"/>
        <v>#VALUE!</v>
      </c>
      <c r="Q285" t="e">
        <f t="shared" si="31"/>
        <v>#VALUE!</v>
      </c>
      <c r="R285" t="e">
        <f t="shared" si="32"/>
        <v>#VALUE!</v>
      </c>
      <c r="S285" t="e">
        <f t="shared" si="33"/>
        <v>#VALUE!</v>
      </c>
      <c r="T285" t="e">
        <f t="shared" si="34"/>
        <v>#VALUE!</v>
      </c>
      <c r="U285" t="str">
        <f t="shared" si="35"/>
        <v>幕張総合高高</v>
      </c>
    </row>
    <row r="286" spans="1:21" x14ac:dyDescent="0.45">
      <c r="A286" s="12">
        <v>1707</v>
      </c>
      <c r="B286" s="27" t="s">
        <v>1753</v>
      </c>
      <c r="C286" s="27" t="s">
        <v>1754</v>
      </c>
      <c r="D286" s="14"/>
      <c r="E286" s="27" t="s">
        <v>631</v>
      </c>
      <c r="F286" s="28">
        <v>2</v>
      </c>
      <c r="G286" s="26"/>
      <c r="H286" s="14"/>
      <c r="I286" s="14"/>
      <c r="J286" s="15" t="s">
        <v>3031</v>
      </c>
      <c r="K286" s="15" t="s">
        <v>3032</v>
      </c>
      <c r="L286" s="17" t="s">
        <v>252</v>
      </c>
      <c r="M286" s="17" t="s">
        <v>103</v>
      </c>
      <c r="N286" s="17">
        <v>20061122</v>
      </c>
      <c r="O286" s="17" t="str">
        <f>""</f>
        <v/>
      </c>
      <c r="P286" t="e">
        <f t="shared" si="30"/>
        <v>#VALUE!</v>
      </c>
      <c r="Q286" t="e">
        <f t="shared" si="31"/>
        <v>#VALUE!</v>
      </c>
      <c r="R286" t="e">
        <f t="shared" si="32"/>
        <v>#VALUE!</v>
      </c>
      <c r="S286" t="e">
        <f t="shared" si="33"/>
        <v>#VALUE!</v>
      </c>
      <c r="T286" t="e">
        <f t="shared" si="34"/>
        <v>#VALUE!</v>
      </c>
      <c r="U286" t="str">
        <f t="shared" si="35"/>
        <v>幕張総合高高</v>
      </c>
    </row>
    <row r="287" spans="1:21" x14ac:dyDescent="0.45">
      <c r="A287" s="12">
        <v>2397</v>
      </c>
      <c r="B287" s="27" t="s">
        <v>1755</v>
      </c>
      <c r="C287" s="27" t="s">
        <v>1756</v>
      </c>
      <c r="D287" s="14"/>
      <c r="E287" s="27" t="s">
        <v>631</v>
      </c>
      <c r="F287" s="28">
        <v>1</v>
      </c>
      <c r="G287" s="26"/>
      <c r="H287" s="14"/>
      <c r="I287" s="14"/>
      <c r="J287" s="15" t="s">
        <v>3033</v>
      </c>
      <c r="K287" s="15" t="s">
        <v>3034</v>
      </c>
      <c r="L287" s="17" t="s">
        <v>877</v>
      </c>
      <c r="M287" s="17" t="s">
        <v>243</v>
      </c>
      <c r="N287" s="17">
        <v>20070426</v>
      </c>
      <c r="O287" s="17" t="str">
        <f>""</f>
        <v/>
      </c>
      <c r="P287" t="e">
        <f t="shared" si="30"/>
        <v>#VALUE!</v>
      </c>
      <c r="Q287" t="e">
        <f t="shared" si="31"/>
        <v>#VALUE!</v>
      </c>
      <c r="R287" t="e">
        <f t="shared" si="32"/>
        <v>#VALUE!</v>
      </c>
      <c r="S287" t="e">
        <f t="shared" si="33"/>
        <v>#VALUE!</v>
      </c>
      <c r="T287" t="e">
        <f t="shared" si="34"/>
        <v>#VALUE!</v>
      </c>
      <c r="U287" t="str">
        <f t="shared" si="35"/>
        <v>幕張総合高高</v>
      </c>
    </row>
    <row r="288" spans="1:21" x14ac:dyDescent="0.45">
      <c r="A288" s="12">
        <v>2398</v>
      </c>
      <c r="B288" s="27" t="s">
        <v>1757</v>
      </c>
      <c r="C288" s="27" t="s">
        <v>1758</v>
      </c>
      <c r="D288" s="14"/>
      <c r="E288" s="27" t="s">
        <v>631</v>
      </c>
      <c r="F288" s="28">
        <v>1</v>
      </c>
      <c r="G288" s="26"/>
      <c r="H288" s="14"/>
      <c r="I288" s="14"/>
      <c r="J288" s="15" t="s">
        <v>3035</v>
      </c>
      <c r="K288" s="15" t="s">
        <v>3036</v>
      </c>
      <c r="L288" s="17" t="s">
        <v>106</v>
      </c>
      <c r="M288" s="17" t="s">
        <v>878</v>
      </c>
      <c r="N288" s="17">
        <v>20071203</v>
      </c>
      <c r="O288" s="17" t="str">
        <f>""</f>
        <v/>
      </c>
      <c r="P288" t="e">
        <f t="shared" si="30"/>
        <v>#VALUE!</v>
      </c>
      <c r="Q288" t="e">
        <f t="shared" si="31"/>
        <v>#VALUE!</v>
      </c>
      <c r="R288" t="e">
        <f t="shared" si="32"/>
        <v>#VALUE!</v>
      </c>
      <c r="S288" t="e">
        <f t="shared" si="33"/>
        <v>#VALUE!</v>
      </c>
      <c r="T288" t="e">
        <f t="shared" si="34"/>
        <v>#VALUE!</v>
      </c>
      <c r="U288" t="str">
        <f t="shared" si="35"/>
        <v>幕張総合高高</v>
      </c>
    </row>
    <row r="289" spans="1:21" x14ac:dyDescent="0.45">
      <c r="A289" s="12">
        <v>2399</v>
      </c>
      <c r="B289" s="27" t="s">
        <v>1454</v>
      </c>
      <c r="C289" s="27" t="s">
        <v>1759</v>
      </c>
      <c r="D289" s="14"/>
      <c r="E289" s="27" t="s">
        <v>631</v>
      </c>
      <c r="F289" s="28">
        <v>1</v>
      </c>
      <c r="G289" s="26"/>
      <c r="H289" s="14"/>
      <c r="I289" s="14"/>
      <c r="J289" s="15" t="s">
        <v>2649</v>
      </c>
      <c r="K289" s="15" t="s">
        <v>3037</v>
      </c>
      <c r="L289" s="17" t="s">
        <v>49</v>
      </c>
      <c r="M289" s="17" t="s">
        <v>227</v>
      </c>
      <c r="N289" s="17">
        <v>20070405</v>
      </c>
      <c r="O289" s="17" t="str">
        <f>""</f>
        <v/>
      </c>
      <c r="P289" t="e">
        <f t="shared" si="30"/>
        <v>#VALUE!</v>
      </c>
      <c r="Q289" t="e">
        <f t="shared" si="31"/>
        <v>#VALUE!</v>
      </c>
      <c r="R289" t="e">
        <f t="shared" si="32"/>
        <v>#VALUE!</v>
      </c>
      <c r="S289" t="e">
        <f t="shared" si="33"/>
        <v>#VALUE!</v>
      </c>
      <c r="T289" t="e">
        <f t="shared" si="34"/>
        <v>#VALUE!</v>
      </c>
      <c r="U289" t="str">
        <f t="shared" si="35"/>
        <v>幕張総合高高</v>
      </c>
    </row>
    <row r="290" spans="1:21" x14ac:dyDescent="0.45">
      <c r="A290" s="12">
        <v>2400</v>
      </c>
      <c r="B290" s="27" t="s">
        <v>1760</v>
      </c>
      <c r="C290" s="27" t="s">
        <v>1761</v>
      </c>
      <c r="D290" s="14"/>
      <c r="E290" s="27" t="s">
        <v>631</v>
      </c>
      <c r="F290" s="28">
        <v>1</v>
      </c>
      <c r="G290" s="26"/>
      <c r="H290" s="14"/>
      <c r="I290" s="14"/>
      <c r="J290" s="15" t="s">
        <v>3038</v>
      </c>
      <c r="K290" s="15" t="s">
        <v>2791</v>
      </c>
      <c r="L290" s="17" t="s">
        <v>521</v>
      </c>
      <c r="M290" s="17" t="s">
        <v>740</v>
      </c>
      <c r="N290" s="17">
        <v>20070722</v>
      </c>
      <c r="O290" s="17" t="str">
        <f>""</f>
        <v/>
      </c>
      <c r="P290" t="e">
        <f t="shared" ref="P290:P353" si="36">LEFT(B290,FIND("　",B290)-1)</f>
        <v>#VALUE!</v>
      </c>
      <c r="Q290" t="e">
        <f t="shared" ref="Q290:Q353" si="37">RIGHT(B290,LEN(B290)-FIND("　",B290))</f>
        <v>#VALUE!</v>
      </c>
      <c r="R290" t="e">
        <f t="shared" ref="R290:R353" si="38">ASC(LEFT(J290,FIND("　",J290)-1))</f>
        <v>#VALUE!</v>
      </c>
      <c r="S290" t="e">
        <f t="shared" ref="S290:S353" si="39">ASC(RIGHT(J290,LEN(J290)-FIND("　",J290)))</f>
        <v>#VALUE!</v>
      </c>
      <c r="T290" t="e">
        <f t="shared" ref="T290:T353" si="40">LEFT(O290,FIND(" ",O290)-1)</f>
        <v>#VALUE!</v>
      </c>
      <c r="U290" t="str">
        <f t="shared" ref="U290:U353" si="41">E290&amp;"高"</f>
        <v>幕張総合高高</v>
      </c>
    </row>
    <row r="291" spans="1:21" x14ac:dyDescent="0.45">
      <c r="A291" s="12">
        <v>2401</v>
      </c>
      <c r="B291" s="27" t="s">
        <v>1762</v>
      </c>
      <c r="C291" s="27" t="s">
        <v>1763</v>
      </c>
      <c r="D291" s="14"/>
      <c r="E291" s="27" t="s">
        <v>631</v>
      </c>
      <c r="F291" s="28">
        <v>1</v>
      </c>
      <c r="G291" s="26"/>
      <c r="H291" s="14"/>
      <c r="I291" s="14"/>
      <c r="J291" s="15" t="s">
        <v>3039</v>
      </c>
      <c r="K291" s="15" t="s">
        <v>3040</v>
      </c>
      <c r="L291" s="17" t="s">
        <v>879</v>
      </c>
      <c r="M291" s="17" t="s">
        <v>880</v>
      </c>
      <c r="N291" s="17">
        <v>20070926</v>
      </c>
      <c r="O291" s="17" t="str">
        <f>""</f>
        <v/>
      </c>
      <c r="P291" t="e">
        <f t="shared" si="36"/>
        <v>#VALUE!</v>
      </c>
      <c r="Q291" t="e">
        <f t="shared" si="37"/>
        <v>#VALUE!</v>
      </c>
      <c r="R291" t="e">
        <f t="shared" si="38"/>
        <v>#VALUE!</v>
      </c>
      <c r="S291" t="e">
        <f t="shared" si="39"/>
        <v>#VALUE!</v>
      </c>
      <c r="T291" t="e">
        <f t="shared" si="40"/>
        <v>#VALUE!</v>
      </c>
      <c r="U291" t="str">
        <f t="shared" si="41"/>
        <v>幕張総合高高</v>
      </c>
    </row>
    <row r="292" spans="1:21" x14ac:dyDescent="0.45">
      <c r="A292" s="12">
        <v>2402</v>
      </c>
      <c r="B292" s="27" t="s">
        <v>1764</v>
      </c>
      <c r="C292" s="27" t="s">
        <v>1250</v>
      </c>
      <c r="D292" s="14"/>
      <c r="E292" s="27" t="s">
        <v>631</v>
      </c>
      <c r="F292" s="28">
        <v>1</v>
      </c>
      <c r="G292" s="26"/>
      <c r="H292" s="14"/>
      <c r="I292" s="14"/>
      <c r="J292" s="15" t="s">
        <v>3041</v>
      </c>
      <c r="K292" s="15" t="s">
        <v>2622</v>
      </c>
      <c r="L292" s="17" t="s">
        <v>881</v>
      </c>
      <c r="M292" s="17" t="s">
        <v>366</v>
      </c>
      <c r="N292" s="17">
        <v>20070524</v>
      </c>
      <c r="O292" s="17" t="str">
        <f>""</f>
        <v/>
      </c>
      <c r="P292" t="e">
        <f t="shared" si="36"/>
        <v>#VALUE!</v>
      </c>
      <c r="Q292" t="e">
        <f t="shared" si="37"/>
        <v>#VALUE!</v>
      </c>
      <c r="R292" t="e">
        <f t="shared" si="38"/>
        <v>#VALUE!</v>
      </c>
      <c r="S292" t="e">
        <f t="shared" si="39"/>
        <v>#VALUE!</v>
      </c>
      <c r="T292" t="e">
        <f t="shared" si="40"/>
        <v>#VALUE!</v>
      </c>
      <c r="U292" t="str">
        <f t="shared" si="41"/>
        <v>幕張総合高高</v>
      </c>
    </row>
    <row r="293" spans="1:21" x14ac:dyDescent="0.45">
      <c r="A293" s="12">
        <v>2403</v>
      </c>
      <c r="B293" s="27" t="s">
        <v>1765</v>
      </c>
      <c r="C293" s="27" t="s">
        <v>1766</v>
      </c>
      <c r="D293" s="14"/>
      <c r="E293" s="27" t="s">
        <v>631</v>
      </c>
      <c r="F293" s="28">
        <v>1</v>
      </c>
      <c r="G293" s="26"/>
      <c r="H293" s="14"/>
      <c r="I293" s="14"/>
      <c r="J293" s="15" t="s">
        <v>3042</v>
      </c>
      <c r="K293" s="15" t="s">
        <v>3043</v>
      </c>
      <c r="L293" s="17" t="s">
        <v>882</v>
      </c>
      <c r="M293" s="17" t="s">
        <v>422</v>
      </c>
      <c r="N293" s="17">
        <v>20080201</v>
      </c>
      <c r="O293" s="17" t="str">
        <f>""</f>
        <v/>
      </c>
      <c r="P293" t="e">
        <f t="shared" si="36"/>
        <v>#VALUE!</v>
      </c>
      <c r="Q293" t="e">
        <f t="shared" si="37"/>
        <v>#VALUE!</v>
      </c>
      <c r="R293" t="e">
        <f t="shared" si="38"/>
        <v>#VALUE!</v>
      </c>
      <c r="S293" t="e">
        <f t="shared" si="39"/>
        <v>#VALUE!</v>
      </c>
      <c r="T293" t="e">
        <f t="shared" si="40"/>
        <v>#VALUE!</v>
      </c>
      <c r="U293" t="str">
        <f t="shared" si="41"/>
        <v>幕張総合高高</v>
      </c>
    </row>
    <row r="294" spans="1:21" x14ac:dyDescent="0.45">
      <c r="A294" s="12">
        <v>2504</v>
      </c>
      <c r="B294" s="13" t="s">
        <v>1767</v>
      </c>
      <c r="C294" s="13" t="s">
        <v>1768</v>
      </c>
      <c r="D294" s="14"/>
      <c r="E294" s="13" t="s">
        <v>631</v>
      </c>
      <c r="F294" s="28">
        <v>1</v>
      </c>
      <c r="G294" s="26"/>
      <c r="H294" s="14"/>
      <c r="I294" s="14"/>
      <c r="J294" s="15" t="s">
        <v>3044</v>
      </c>
      <c r="K294" s="15" t="s">
        <v>3045</v>
      </c>
      <c r="L294" s="17" t="s">
        <v>883</v>
      </c>
      <c r="M294" s="17" t="s">
        <v>64</v>
      </c>
      <c r="N294" s="17">
        <v>20070602</v>
      </c>
      <c r="O294" s="17" t="str">
        <f>""</f>
        <v/>
      </c>
      <c r="P294" t="e">
        <f t="shared" si="36"/>
        <v>#VALUE!</v>
      </c>
      <c r="Q294" t="e">
        <f t="shared" si="37"/>
        <v>#VALUE!</v>
      </c>
      <c r="R294" t="e">
        <f t="shared" si="38"/>
        <v>#VALUE!</v>
      </c>
      <c r="S294" t="e">
        <f t="shared" si="39"/>
        <v>#VALUE!</v>
      </c>
      <c r="T294" t="e">
        <f t="shared" si="40"/>
        <v>#VALUE!</v>
      </c>
      <c r="U294" t="str">
        <f t="shared" si="41"/>
        <v>幕張総合高高</v>
      </c>
    </row>
    <row r="295" spans="1:21" x14ac:dyDescent="0.45">
      <c r="A295" s="12">
        <v>2505</v>
      </c>
      <c r="B295" s="13" t="s">
        <v>1769</v>
      </c>
      <c r="C295" s="13" t="s">
        <v>1770</v>
      </c>
      <c r="D295" s="14"/>
      <c r="E295" s="13" t="s">
        <v>631</v>
      </c>
      <c r="F295" s="28">
        <v>1</v>
      </c>
      <c r="G295" s="26"/>
      <c r="H295" s="14"/>
      <c r="I295" s="14"/>
      <c r="J295" s="15" t="s">
        <v>3046</v>
      </c>
      <c r="K295" s="15" t="s">
        <v>3047</v>
      </c>
      <c r="L295" s="17" t="s">
        <v>83</v>
      </c>
      <c r="M295" s="17" t="s">
        <v>884</v>
      </c>
      <c r="N295" s="17">
        <v>20070512</v>
      </c>
      <c r="O295" s="17" t="str">
        <f>""</f>
        <v/>
      </c>
      <c r="P295" t="e">
        <f t="shared" si="36"/>
        <v>#VALUE!</v>
      </c>
      <c r="Q295" t="e">
        <f t="shared" si="37"/>
        <v>#VALUE!</v>
      </c>
      <c r="R295" t="e">
        <f t="shared" si="38"/>
        <v>#VALUE!</v>
      </c>
      <c r="S295" t="e">
        <f t="shared" si="39"/>
        <v>#VALUE!</v>
      </c>
      <c r="T295" t="e">
        <f t="shared" si="40"/>
        <v>#VALUE!</v>
      </c>
      <c r="U295" t="str">
        <f t="shared" si="41"/>
        <v>幕張総合高高</v>
      </c>
    </row>
    <row r="296" spans="1:21" x14ac:dyDescent="0.2">
      <c r="A296" s="12">
        <v>1708</v>
      </c>
      <c r="B296" s="13" t="s">
        <v>1422</v>
      </c>
      <c r="C296" s="13" t="s">
        <v>1771</v>
      </c>
      <c r="D296" s="14"/>
      <c r="E296" s="13" t="s">
        <v>632</v>
      </c>
      <c r="F296" s="16">
        <v>3</v>
      </c>
      <c r="G296" s="26"/>
      <c r="H296" s="14"/>
      <c r="I296" s="14"/>
      <c r="J296" s="15" t="s">
        <v>2773</v>
      </c>
      <c r="K296" s="15" t="s">
        <v>3048</v>
      </c>
      <c r="L296" s="17" t="s">
        <v>254</v>
      </c>
      <c r="M296" s="17" t="s">
        <v>487</v>
      </c>
      <c r="N296" s="17">
        <v>20050618</v>
      </c>
      <c r="O296" s="17" t="str">
        <f>""</f>
        <v/>
      </c>
      <c r="P296" t="e">
        <f t="shared" si="36"/>
        <v>#VALUE!</v>
      </c>
      <c r="Q296" t="e">
        <f t="shared" si="37"/>
        <v>#VALUE!</v>
      </c>
      <c r="R296" t="e">
        <f t="shared" si="38"/>
        <v>#VALUE!</v>
      </c>
      <c r="S296" t="e">
        <f t="shared" si="39"/>
        <v>#VALUE!</v>
      </c>
      <c r="T296" t="e">
        <f t="shared" si="40"/>
        <v>#VALUE!</v>
      </c>
      <c r="U296" t="str">
        <f t="shared" si="41"/>
        <v>柏井高高</v>
      </c>
    </row>
    <row r="297" spans="1:21" x14ac:dyDescent="0.2">
      <c r="A297" s="12">
        <v>1709</v>
      </c>
      <c r="B297" s="13" t="s">
        <v>1772</v>
      </c>
      <c r="C297" s="13" t="s">
        <v>1773</v>
      </c>
      <c r="D297" s="14"/>
      <c r="E297" s="13" t="s">
        <v>632</v>
      </c>
      <c r="F297" s="16">
        <v>3</v>
      </c>
      <c r="G297" s="14"/>
      <c r="H297" s="14"/>
      <c r="I297" s="14"/>
      <c r="J297" s="15" t="s">
        <v>3049</v>
      </c>
      <c r="K297" s="15" t="s">
        <v>2782</v>
      </c>
      <c r="L297" s="17" t="s">
        <v>885</v>
      </c>
      <c r="M297" s="17" t="s">
        <v>71</v>
      </c>
      <c r="N297" s="17">
        <v>20060205</v>
      </c>
      <c r="O297" s="17" t="str">
        <f>""</f>
        <v/>
      </c>
      <c r="P297" t="e">
        <f t="shared" si="36"/>
        <v>#VALUE!</v>
      </c>
      <c r="Q297" t="e">
        <f t="shared" si="37"/>
        <v>#VALUE!</v>
      </c>
      <c r="R297" t="e">
        <f t="shared" si="38"/>
        <v>#VALUE!</v>
      </c>
      <c r="S297" t="e">
        <f t="shared" si="39"/>
        <v>#VALUE!</v>
      </c>
      <c r="T297" t="e">
        <f t="shared" si="40"/>
        <v>#VALUE!</v>
      </c>
      <c r="U297" t="str">
        <f t="shared" si="41"/>
        <v>柏井高高</v>
      </c>
    </row>
    <row r="298" spans="1:21" x14ac:dyDescent="0.2">
      <c r="A298" s="12">
        <v>1710</v>
      </c>
      <c r="B298" s="13" t="s">
        <v>1774</v>
      </c>
      <c r="C298" s="13" t="s">
        <v>1775</v>
      </c>
      <c r="D298" s="14"/>
      <c r="E298" s="13" t="s">
        <v>632</v>
      </c>
      <c r="F298" s="16">
        <v>3</v>
      </c>
      <c r="G298" s="14"/>
      <c r="H298" s="14"/>
      <c r="I298" s="14"/>
      <c r="J298" s="15" t="s">
        <v>3050</v>
      </c>
      <c r="K298" s="15" t="s">
        <v>3051</v>
      </c>
      <c r="L298" s="17" t="s">
        <v>886</v>
      </c>
      <c r="M298" s="17" t="s">
        <v>464</v>
      </c>
      <c r="N298" s="17">
        <v>20051128</v>
      </c>
      <c r="O298" s="17" t="str">
        <f>""</f>
        <v/>
      </c>
      <c r="P298" t="e">
        <f t="shared" si="36"/>
        <v>#VALUE!</v>
      </c>
      <c r="Q298" t="e">
        <f t="shared" si="37"/>
        <v>#VALUE!</v>
      </c>
      <c r="R298" t="e">
        <f t="shared" si="38"/>
        <v>#VALUE!</v>
      </c>
      <c r="S298" t="e">
        <f t="shared" si="39"/>
        <v>#VALUE!</v>
      </c>
      <c r="T298" t="e">
        <f t="shared" si="40"/>
        <v>#VALUE!</v>
      </c>
      <c r="U298" t="str">
        <f t="shared" si="41"/>
        <v>柏井高高</v>
      </c>
    </row>
    <row r="299" spans="1:21" x14ac:dyDescent="0.2">
      <c r="A299" s="12">
        <v>1711</v>
      </c>
      <c r="B299" s="13" t="s">
        <v>1776</v>
      </c>
      <c r="C299" s="13" t="s">
        <v>1777</v>
      </c>
      <c r="D299" s="14"/>
      <c r="E299" s="13" t="s">
        <v>632</v>
      </c>
      <c r="F299" s="16">
        <v>3</v>
      </c>
      <c r="G299" s="14"/>
      <c r="H299" s="14"/>
      <c r="I299" s="14"/>
      <c r="J299" s="15" t="s">
        <v>3052</v>
      </c>
      <c r="K299" s="15" t="s">
        <v>3053</v>
      </c>
      <c r="L299" s="17" t="s">
        <v>38</v>
      </c>
      <c r="M299" s="17" t="s">
        <v>887</v>
      </c>
      <c r="N299" s="17">
        <v>20060223</v>
      </c>
      <c r="O299" s="17" t="str">
        <f>""</f>
        <v/>
      </c>
      <c r="P299" t="e">
        <f t="shared" si="36"/>
        <v>#VALUE!</v>
      </c>
      <c r="Q299" t="e">
        <f t="shared" si="37"/>
        <v>#VALUE!</v>
      </c>
      <c r="R299" t="e">
        <f t="shared" si="38"/>
        <v>#VALUE!</v>
      </c>
      <c r="S299" t="e">
        <f t="shared" si="39"/>
        <v>#VALUE!</v>
      </c>
      <c r="T299" t="e">
        <f t="shared" si="40"/>
        <v>#VALUE!</v>
      </c>
      <c r="U299" t="str">
        <f t="shared" si="41"/>
        <v>柏井高高</v>
      </c>
    </row>
    <row r="300" spans="1:21" x14ac:dyDescent="0.2">
      <c r="A300" s="12">
        <v>1712</v>
      </c>
      <c r="B300" s="13" t="s">
        <v>1272</v>
      </c>
      <c r="C300" s="13" t="s">
        <v>1778</v>
      </c>
      <c r="D300" s="14"/>
      <c r="E300" s="13" t="s">
        <v>632</v>
      </c>
      <c r="F300" s="16">
        <v>3</v>
      </c>
      <c r="G300" s="14"/>
      <c r="H300" s="14"/>
      <c r="I300" s="14"/>
      <c r="J300" s="15" t="s">
        <v>2644</v>
      </c>
      <c r="K300" s="15" t="s">
        <v>3054</v>
      </c>
      <c r="L300" s="17" t="s">
        <v>118</v>
      </c>
      <c r="M300" s="17" t="s">
        <v>888</v>
      </c>
      <c r="N300" s="17">
        <v>20060102</v>
      </c>
      <c r="O300" s="17" t="str">
        <f>""</f>
        <v/>
      </c>
      <c r="P300" t="e">
        <f t="shared" si="36"/>
        <v>#VALUE!</v>
      </c>
      <c r="Q300" t="e">
        <f t="shared" si="37"/>
        <v>#VALUE!</v>
      </c>
      <c r="R300" t="e">
        <f t="shared" si="38"/>
        <v>#VALUE!</v>
      </c>
      <c r="S300" t="e">
        <f t="shared" si="39"/>
        <v>#VALUE!</v>
      </c>
      <c r="T300" t="e">
        <f t="shared" si="40"/>
        <v>#VALUE!</v>
      </c>
      <c r="U300" t="str">
        <f t="shared" si="41"/>
        <v>柏井高高</v>
      </c>
    </row>
    <row r="301" spans="1:21" x14ac:dyDescent="0.2">
      <c r="A301" s="12">
        <v>1713</v>
      </c>
      <c r="B301" s="13" t="s">
        <v>1290</v>
      </c>
      <c r="C301" s="13" t="s">
        <v>1779</v>
      </c>
      <c r="D301" s="14"/>
      <c r="E301" s="13" t="s">
        <v>632</v>
      </c>
      <c r="F301" s="16">
        <v>3</v>
      </c>
      <c r="G301" s="14"/>
      <c r="H301" s="14"/>
      <c r="I301" s="14"/>
      <c r="J301" s="15" t="s">
        <v>2661</v>
      </c>
      <c r="K301" s="15" t="s">
        <v>2742</v>
      </c>
      <c r="L301" s="17" t="s">
        <v>451</v>
      </c>
      <c r="M301" s="17" t="s">
        <v>178</v>
      </c>
      <c r="N301" s="17">
        <v>20051127</v>
      </c>
      <c r="O301" s="17" t="str">
        <f>""</f>
        <v/>
      </c>
      <c r="P301" t="e">
        <f t="shared" si="36"/>
        <v>#VALUE!</v>
      </c>
      <c r="Q301" t="e">
        <f t="shared" si="37"/>
        <v>#VALUE!</v>
      </c>
      <c r="R301" t="e">
        <f t="shared" si="38"/>
        <v>#VALUE!</v>
      </c>
      <c r="S301" t="e">
        <f t="shared" si="39"/>
        <v>#VALUE!</v>
      </c>
      <c r="T301" t="e">
        <f t="shared" si="40"/>
        <v>#VALUE!</v>
      </c>
      <c r="U301" t="str">
        <f t="shared" si="41"/>
        <v>柏井高高</v>
      </c>
    </row>
    <row r="302" spans="1:21" x14ac:dyDescent="0.2">
      <c r="A302" s="12">
        <v>1714</v>
      </c>
      <c r="B302" s="13" t="s">
        <v>1780</v>
      </c>
      <c r="C302" s="13" t="s">
        <v>1781</v>
      </c>
      <c r="D302" s="14"/>
      <c r="E302" s="13" t="s">
        <v>632</v>
      </c>
      <c r="F302" s="16">
        <v>2</v>
      </c>
      <c r="G302" s="14"/>
      <c r="H302" s="14"/>
      <c r="I302" s="14"/>
      <c r="J302" s="15" t="s">
        <v>3055</v>
      </c>
      <c r="K302" s="15" t="s">
        <v>3056</v>
      </c>
      <c r="L302" s="17" t="s">
        <v>218</v>
      </c>
      <c r="M302" s="17" t="s">
        <v>248</v>
      </c>
      <c r="N302" s="17">
        <v>20060425</v>
      </c>
      <c r="O302" s="17" t="str">
        <f>""</f>
        <v/>
      </c>
      <c r="P302" t="e">
        <f t="shared" si="36"/>
        <v>#VALUE!</v>
      </c>
      <c r="Q302" t="e">
        <f t="shared" si="37"/>
        <v>#VALUE!</v>
      </c>
      <c r="R302" t="e">
        <f t="shared" si="38"/>
        <v>#VALUE!</v>
      </c>
      <c r="S302" t="e">
        <f t="shared" si="39"/>
        <v>#VALUE!</v>
      </c>
      <c r="T302" t="e">
        <f t="shared" si="40"/>
        <v>#VALUE!</v>
      </c>
      <c r="U302" t="str">
        <f t="shared" si="41"/>
        <v>柏井高高</v>
      </c>
    </row>
    <row r="303" spans="1:21" x14ac:dyDescent="0.2">
      <c r="A303" s="12">
        <v>1715</v>
      </c>
      <c r="B303" s="13" t="s">
        <v>1610</v>
      </c>
      <c r="C303" s="13" t="s">
        <v>1782</v>
      </c>
      <c r="D303" s="14"/>
      <c r="E303" s="13" t="s">
        <v>632</v>
      </c>
      <c r="F303" s="16">
        <v>2</v>
      </c>
      <c r="G303" s="14"/>
      <c r="H303" s="14"/>
      <c r="I303" s="14"/>
      <c r="J303" s="15" t="s">
        <v>2917</v>
      </c>
      <c r="K303" s="15" t="s">
        <v>2742</v>
      </c>
      <c r="L303" s="17" t="s">
        <v>448</v>
      </c>
      <c r="M303" s="17" t="s">
        <v>178</v>
      </c>
      <c r="N303" s="17">
        <v>20070120</v>
      </c>
      <c r="O303" s="17" t="str">
        <f>""</f>
        <v/>
      </c>
      <c r="P303" t="e">
        <f t="shared" si="36"/>
        <v>#VALUE!</v>
      </c>
      <c r="Q303" t="e">
        <f t="shared" si="37"/>
        <v>#VALUE!</v>
      </c>
      <c r="R303" t="e">
        <f t="shared" si="38"/>
        <v>#VALUE!</v>
      </c>
      <c r="S303" t="e">
        <f t="shared" si="39"/>
        <v>#VALUE!</v>
      </c>
      <c r="T303" t="e">
        <f t="shared" si="40"/>
        <v>#VALUE!</v>
      </c>
      <c r="U303" t="str">
        <f t="shared" si="41"/>
        <v>柏井高高</v>
      </c>
    </row>
    <row r="304" spans="1:21" x14ac:dyDescent="0.2">
      <c r="A304" s="12">
        <v>1716</v>
      </c>
      <c r="B304" s="22" t="s">
        <v>1783</v>
      </c>
      <c r="C304" s="22" t="s">
        <v>1784</v>
      </c>
      <c r="D304" s="14"/>
      <c r="E304" s="22" t="s">
        <v>632</v>
      </c>
      <c r="F304" s="12">
        <v>1</v>
      </c>
      <c r="G304" s="14"/>
      <c r="H304" s="14"/>
      <c r="I304" s="23"/>
      <c r="J304" s="21" t="s">
        <v>3057</v>
      </c>
      <c r="K304" s="21" t="s">
        <v>2806</v>
      </c>
      <c r="L304" s="17" t="s">
        <v>889</v>
      </c>
      <c r="M304" s="17" t="s">
        <v>462</v>
      </c>
      <c r="N304" s="17">
        <v>20060521</v>
      </c>
      <c r="O304" s="17" t="str">
        <f>""</f>
        <v/>
      </c>
      <c r="P304" t="e">
        <f t="shared" si="36"/>
        <v>#VALUE!</v>
      </c>
      <c r="Q304" t="e">
        <f t="shared" si="37"/>
        <v>#VALUE!</v>
      </c>
      <c r="R304" t="e">
        <f t="shared" si="38"/>
        <v>#VALUE!</v>
      </c>
      <c r="S304" t="e">
        <f t="shared" si="39"/>
        <v>#VALUE!</v>
      </c>
      <c r="T304" t="e">
        <f t="shared" si="40"/>
        <v>#VALUE!</v>
      </c>
      <c r="U304" t="str">
        <f t="shared" si="41"/>
        <v>柏井高高</v>
      </c>
    </row>
    <row r="305" spans="1:21" x14ac:dyDescent="0.2">
      <c r="A305" s="12">
        <v>1717</v>
      </c>
      <c r="B305" s="13" t="s">
        <v>1785</v>
      </c>
      <c r="C305" s="13" t="s">
        <v>1786</v>
      </c>
      <c r="D305" s="14"/>
      <c r="E305" s="13" t="s">
        <v>632</v>
      </c>
      <c r="F305" s="16">
        <v>1</v>
      </c>
      <c r="G305" s="14"/>
      <c r="H305" s="14"/>
      <c r="I305" s="14"/>
      <c r="J305" s="15" t="s">
        <v>3058</v>
      </c>
      <c r="K305" s="15" t="s">
        <v>3059</v>
      </c>
      <c r="L305" s="17" t="s">
        <v>890</v>
      </c>
      <c r="M305" s="17" t="s">
        <v>34</v>
      </c>
      <c r="N305" s="17">
        <v>20070820</v>
      </c>
      <c r="O305" s="17" t="str">
        <f>""</f>
        <v/>
      </c>
      <c r="P305" t="e">
        <f t="shared" si="36"/>
        <v>#VALUE!</v>
      </c>
      <c r="Q305" t="e">
        <f t="shared" si="37"/>
        <v>#VALUE!</v>
      </c>
      <c r="R305" t="e">
        <f t="shared" si="38"/>
        <v>#VALUE!</v>
      </c>
      <c r="S305" t="e">
        <f t="shared" si="39"/>
        <v>#VALUE!</v>
      </c>
      <c r="T305" t="e">
        <f t="shared" si="40"/>
        <v>#VALUE!</v>
      </c>
      <c r="U305" t="str">
        <f t="shared" si="41"/>
        <v>柏井高高</v>
      </c>
    </row>
    <row r="306" spans="1:21" x14ac:dyDescent="0.2">
      <c r="A306" s="12">
        <v>2404</v>
      </c>
      <c r="B306" s="22" t="s">
        <v>1787</v>
      </c>
      <c r="C306" s="22" t="s">
        <v>1788</v>
      </c>
      <c r="D306" s="14"/>
      <c r="E306" s="22" t="s">
        <v>632</v>
      </c>
      <c r="F306" s="12">
        <v>1</v>
      </c>
      <c r="G306" s="14"/>
      <c r="H306" s="14"/>
      <c r="I306" s="23"/>
      <c r="J306" s="21" t="s">
        <v>3060</v>
      </c>
      <c r="K306" s="21" t="s">
        <v>2622</v>
      </c>
      <c r="L306" s="17" t="s">
        <v>532</v>
      </c>
      <c r="M306" s="17" t="s">
        <v>366</v>
      </c>
      <c r="N306" s="17">
        <v>20070810</v>
      </c>
      <c r="O306" s="17" t="str">
        <f>""</f>
        <v/>
      </c>
      <c r="P306" t="e">
        <f t="shared" si="36"/>
        <v>#VALUE!</v>
      </c>
      <c r="Q306" t="e">
        <f t="shared" si="37"/>
        <v>#VALUE!</v>
      </c>
      <c r="R306" t="e">
        <f t="shared" si="38"/>
        <v>#VALUE!</v>
      </c>
      <c r="S306" t="e">
        <f t="shared" si="39"/>
        <v>#VALUE!</v>
      </c>
      <c r="T306" t="e">
        <f t="shared" si="40"/>
        <v>#VALUE!</v>
      </c>
      <c r="U306" t="str">
        <f t="shared" si="41"/>
        <v>柏井高高</v>
      </c>
    </row>
    <row r="307" spans="1:21" x14ac:dyDescent="0.2">
      <c r="A307" s="12">
        <v>2506</v>
      </c>
      <c r="B307" s="22" t="s">
        <v>519</v>
      </c>
      <c r="C307" s="22" t="s">
        <v>1789</v>
      </c>
      <c r="D307" s="14"/>
      <c r="E307" s="22" t="s">
        <v>632</v>
      </c>
      <c r="F307" s="12">
        <v>1</v>
      </c>
      <c r="G307" s="14"/>
      <c r="H307" s="14"/>
      <c r="I307" s="23"/>
      <c r="J307" s="21" t="s">
        <v>3061</v>
      </c>
      <c r="K307" s="21" t="s">
        <v>2828</v>
      </c>
      <c r="L307" s="17" t="s">
        <v>891</v>
      </c>
      <c r="M307" s="17" t="s">
        <v>120</v>
      </c>
      <c r="N307" s="17">
        <v>20070802</v>
      </c>
      <c r="O307" s="17" t="str">
        <f>""</f>
        <v/>
      </c>
      <c r="P307" t="e">
        <f t="shared" si="36"/>
        <v>#VALUE!</v>
      </c>
      <c r="Q307" t="e">
        <f t="shared" si="37"/>
        <v>#VALUE!</v>
      </c>
      <c r="R307" t="e">
        <f t="shared" si="38"/>
        <v>#VALUE!</v>
      </c>
      <c r="S307" t="e">
        <f t="shared" si="39"/>
        <v>#VALUE!</v>
      </c>
      <c r="T307" t="e">
        <f t="shared" si="40"/>
        <v>#VALUE!</v>
      </c>
      <c r="U307" t="str">
        <f t="shared" si="41"/>
        <v>柏井高高</v>
      </c>
    </row>
    <row r="308" spans="1:21" x14ac:dyDescent="0.2">
      <c r="A308" s="12">
        <v>2507</v>
      </c>
      <c r="B308" s="13" t="s">
        <v>1790</v>
      </c>
      <c r="C308" s="13" t="s">
        <v>1791</v>
      </c>
      <c r="D308" s="14"/>
      <c r="E308" s="13" t="s">
        <v>632</v>
      </c>
      <c r="F308" s="16">
        <v>1</v>
      </c>
      <c r="G308" s="14"/>
      <c r="H308" s="14"/>
      <c r="I308" s="14"/>
      <c r="J308" s="15" t="s">
        <v>3062</v>
      </c>
      <c r="K308" s="15" t="s">
        <v>2970</v>
      </c>
      <c r="L308" s="17" t="s">
        <v>263</v>
      </c>
      <c r="M308" s="17" t="s">
        <v>59</v>
      </c>
      <c r="N308" s="17">
        <v>20070803</v>
      </c>
      <c r="O308" s="17" t="str">
        <f>""</f>
        <v/>
      </c>
      <c r="P308" t="e">
        <f t="shared" si="36"/>
        <v>#VALUE!</v>
      </c>
      <c r="Q308" t="e">
        <f t="shared" si="37"/>
        <v>#VALUE!</v>
      </c>
      <c r="R308" t="e">
        <f t="shared" si="38"/>
        <v>#VALUE!</v>
      </c>
      <c r="S308" t="e">
        <f t="shared" si="39"/>
        <v>#VALUE!</v>
      </c>
      <c r="T308" t="e">
        <f t="shared" si="40"/>
        <v>#VALUE!</v>
      </c>
      <c r="U308" t="str">
        <f t="shared" si="41"/>
        <v>柏井高高</v>
      </c>
    </row>
    <row r="309" spans="1:21" x14ac:dyDescent="0.2">
      <c r="A309" s="12">
        <v>2508</v>
      </c>
      <c r="B309" s="13" t="s">
        <v>1792</v>
      </c>
      <c r="C309" s="13" t="s">
        <v>1793</v>
      </c>
      <c r="D309" s="14"/>
      <c r="E309" s="13" t="s">
        <v>632</v>
      </c>
      <c r="F309" s="16">
        <v>1</v>
      </c>
      <c r="G309" s="14"/>
      <c r="H309" s="14"/>
      <c r="I309" s="14"/>
      <c r="J309" s="15" t="s">
        <v>3063</v>
      </c>
      <c r="K309" s="15" t="s">
        <v>2997</v>
      </c>
      <c r="L309" s="17" t="s">
        <v>195</v>
      </c>
      <c r="M309" s="17" t="s">
        <v>247</v>
      </c>
      <c r="N309" s="17">
        <v>20071116</v>
      </c>
      <c r="O309" s="17" t="str">
        <f>""</f>
        <v/>
      </c>
      <c r="P309" t="e">
        <f t="shared" si="36"/>
        <v>#VALUE!</v>
      </c>
      <c r="Q309" t="e">
        <f t="shared" si="37"/>
        <v>#VALUE!</v>
      </c>
      <c r="R309" t="e">
        <f t="shared" si="38"/>
        <v>#VALUE!</v>
      </c>
      <c r="S309" t="e">
        <f t="shared" si="39"/>
        <v>#VALUE!</v>
      </c>
      <c r="T309" t="e">
        <f t="shared" si="40"/>
        <v>#VALUE!</v>
      </c>
      <c r="U309" t="str">
        <f t="shared" si="41"/>
        <v>柏井高高</v>
      </c>
    </row>
    <row r="310" spans="1:21" x14ac:dyDescent="0.2">
      <c r="A310" s="12">
        <v>2509</v>
      </c>
      <c r="B310" s="13" t="s">
        <v>1288</v>
      </c>
      <c r="C310" s="13" t="s">
        <v>1794</v>
      </c>
      <c r="D310" s="14"/>
      <c r="E310" s="13" t="s">
        <v>632</v>
      </c>
      <c r="F310" s="16">
        <v>1</v>
      </c>
      <c r="G310" s="14"/>
      <c r="H310" s="14"/>
      <c r="I310" s="14"/>
      <c r="J310" s="15" t="s">
        <v>2659</v>
      </c>
      <c r="K310" s="15" t="s">
        <v>2818</v>
      </c>
      <c r="L310" s="17" t="s">
        <v>680</v>
      </c>
      <c r="M310" s="17" t="s">
        <v>500</v>
      </c>
      <c r="N310" s="17">
        <v>20071002</v>
      </c>
      <c r="O310" s="17" t="str">
        <f>""</f>
        <v/>
      </c>
      <c r="P310" t="e">
        <f t="shared" si="36"/>
        <v>#VALUE!</v>
      </c>
      <c r="Q310" t="e">
        <f t="shared" si="37"/>
        <v>#VALUE!</v>
      </c>
      <c r="R310" t="e">
        <f t="shared" si="38"/>
        <v>#VALUE!</v>
      </c>
      <c r="S310" t="e">
        <f t="shared" si="39"/>
        <v>#VALUE!</v>
      </c>
      <c r="T310" t="e">
        <f t="shared" si="40"/>
        <v>#VALUE!</v>
      </c>
      <c r="U310" t="str">
        <f t="shared" si="41"/>
        <v>柏井高高</v>
      </c>
    </row>
    <row r="311" spans="1:21" x14ac:dyDescent="0.2">
      <c r="A311" s="12">
        <v>1718</v>
      </c>
      <c r="B311" s="13" t="s">
        <v>1795</v>
      </c>
      <c r="C311" s="13" t="s">
        <v>1796</v>
      </c>
      <c r="D311" s="14"/>
      <c r="E311" s="13" t="s">
        <v>633</v>
      </c>
      <c r="F311" s="16">
        <v>3</v>
      </c>
      <c r="G311" s="14"/>
      <c r="H311" s="14"/>
      <c r="I311" s="14"/>
      <c r="J311" s="15" t="s">
        <v>3064</v>
      </c>
      <c r="K311" s="15" t="s">
        <v>3065</v>
      </c>
      <c r="L311" s="17" t="s">
        <v>361</v>
      </c>
      <c r="M311" s="17" t="s">
        <v>469</v>
      </c>
      <c r="N311" s="17">
        <v>20050601</v>
      </c>
      <c r="O311" s="17" t="str">
        <f>""</f>
        <v/>
      </c>
      <c r="P311" t="e">
        <f t="shared" si="36"/>
        <v>#VALUE!</v>
      </c>
      <c r="Q311" t="e">
        <f t="shared" si="37"/>
        <v>#VALUE!</v>
      </c>
      <c r="R311" t="e">
        <f t="shared" si="38"/>
        <v>#VALUE!</v>
      </c>
      <c r="S311" t="e">
        <f t="shared" si="39"/>
        <v>#VALUE!</v>
      </c>
      <c r="T311" t="e">
        <f t="shared" si="40"/>
        <v>#VALUE!</v>
      </c>
      <c r="U311" t="str">
        <f t="shared" si="41"/>
        <v>千葉西高高</v>
      </c>
    </row>
    <row r="312" spans="1:21" x14ac:dyDescent="0.2">
      <c r="A312" s="12">
        <v>1719</v>
      </c>
      <c r="B312" s="22" t="s">
        <v>1537</v>
      </c>
      <c r="C312" s="22" t="s">
        <v>1354</v>
      </c>
      <c r="D312" s="14"/>
      <c r="E312" s="22" t="s">
        <v>633</v>
      </c>
      <c r="F312" s="12">
        <v>3</v>
      </c>
      <c r="G312" s="14"/>
      <c r="H312" s="14"/>
      <c r="I312" s="23"/>
      <c r="J312" s="21" t="s">
        <v>2856</v>
      </c>
      <c r="K312" s="21" t="s">
        <v>2714</v>
      </c>
      <c r="L312" s="17" t="s">
        <v>783</v>
      </c>
      <c r="M312" s="17" t="s">
        <v>111</v>
      </c>
      <c r="N312" s="17">
        <v>20051201</v>
      </c>
      <c r="O312" s="17" t="str">
        <f>""</f>
        <v/>
      </c>
      <c r="P312" t="e">
        <f t="shared" si="36"/>
        <v>#VALUE!</v>
      </c>
      <c r="Q312" t="e">
        <f t="shared" si="37"/>
        <v>#VALUE!</v>
      </c>
      <c r="R312" t="e">
        <f t="shared" si="38"/>
        <v>#VALUE!</v>
      </c>
      <c r="S312" t="e">
        <f t="shared" si="39"/>
        <v>#VALUE!</v>
      </c>
      <c r="T312" t="e">
        <f t="shared" si="40"/>
        <v>#VALUE!</v>
      </c>
      <c r="U312" t="str">
        <f t="shared" si="41"/>
        <v>千葉西高高</v>
      </c>
    </row>
    <row r="313" spans="1:21" x14ac:dyDescent="0.2">
      <c r="A313" s="12">
        <v>1720</v>
      </c>
      <c r="B313" s="13" t="s">
        <v>1797</v>
      </c>
      <c r="C313" s="13" t="s">
        <v>1798</v>
      </c>
      <c r="D313" s="14"/>
      <c r="E313" s="13" t="s">
        <v>633</v>
      </c>
      <c r="F313" s="16">
        <v>3</v>
      </c>
      <c r="G313" s="14"/>
      <c r="H313" s="14"/>
      <c r="I313" s="14"/>
      <c r="J313" s="15" t="s">
        <v>3066</v>
      </c>
      <c r="K313" s="15" t="s">
        <v>3067</v>
      </c>
      <c r="L313" s="17" t="s">
        <v>892</v>
      </c>
      <c r="M313" s="17" t="s">
        <v>425</v>
      </c>
      <c r="N313" s="17">
        <v>20051221</v>
      </c>
      <c r="O313" s="17" t="str">
        <f>""</f>
        <v/>
      </c>
      <c r="P313" t="e">
        <f t="shared" si="36"/>
        <v>#VALUE!</v>
      </c>
      <c r="Q313" t="e">
        <f t="shared" si="37"/>
        <v>#VALUE!</v>
      </c>
      <c r="R313" t="e">
        <f t="shared" si="38"/>
        <v>#VALUE!</v>
      </c>
      <c r="S313" t="e">
        <f t="shared" si="39"/>
        <v>#VALUE!</v>
      </c>
      <c r="T313" t="e">
        <f t="shared" si="40"/>
        <v>#VALUE!</v>
      </c>
      <c r="U313" t="str">
        <f t="shared" si="41"/>
        <v>千葉西高高</v>
      </c>
    </row>
    <row r="314" spans="1:21" x14ac:dyDescent="0.2">
      <c r="A314" s="12">
        <v>1721</v>
      </c>
      <c r="B314" s="22" t="s">
        <v>1329</v>
      </c>
      <c r="C314" s="22" t="s">
        <v>1799</v>
      </c>
      <c r="D314" s="14"/>
      <c r="E314" s="22" t="s">
        <v>633</v>
      </c>
      <c r="F314" s="12">
        <v>3</v>
      </c>
      <c r="G314" s="14"/>
      <c r="H314" s="14"/>
      <c r="I314" s="23"/>
      <c r="J314" s="21" t="s">
        <v>2694</v>
      </c>
      <c r="K314" s="21" t="s">
        <v>3068</v>
      </c>
      <c r="L314" s="17" t="s">
        <v>264</v>
      </c>
      <c r="M314" s="17" t="s">
        <v>893</v>
      </c>
      <c r="N314" s="17">
        <v>20051227</v>
      </c>
      <c r="O314" s="17" t="str">
        <f>""</f>
        <v/>
      </c>
      <c r="P314" t="e">
        <f t="shared" si="36"/>
        <v>#VALUE!</v>
      </c>
      <c r="Q314" t="e">
        <f t="shared" si="37"/>
        <v>#VALUE!</v>
      </c>
      <c r="R314" t="e">
        <f t="shared" si="38"/>
        <v>#VALUE!</v>
      </c>
      <c r="S314" t="e">
        <f t="shared" si="39"/>
        <v>#VALUE!</v>
      </c>
      <c r="T314" t="e">
        <f t="shared" si="40"/>
        <v>#VALUE!</v>
      </c>
      <c r="U314" t="str">
        <f t="shared" si="41"/>
        <v>千葉西高高</v>
      </c>
    </row>
    <row r="315" spans="1:21" x14ac:dyDescent="0.2">
      <c r="A315" s="12">
        <v>1722</v>
      </c>
      <c r="B315" s="22" t="s">
        <v>1800</v>
      </c>
      <c r="C315" s="22" t="s">
        <v>1801</v>
      </c>
      <c r="D315" s="14"/>
      <c r="E315" s="22" t="s">
        <v>633</v>
      </c>
      <c r="F315" s="12">
        <v>3</v>
      </c>
      <c r="G315" s="14"/>
      <c r="H315" s="14"/>
      <c r="I315" s="23"/>
      <c r="J315" s="21" t="s">
        <v>3069</v>
      </c>
      <c r="K315" s="21" t="s">
        <v>2752</v>
      </c>
      <c r="L315" s="17" t="s">
        <v>169</v>
      </c>
      <c r="M315" s="17" t="s">
        <v>37</v>
      </c>
      <c r="N315" s="17">
        <v>20051102</v>
      </c>
      <c r="O315" s="17" t="str">
        <f>""</f>
        <v/>
      </c>
      <c r="P315" t="e">
        <f t="shared" si="36"/>
        <v>#VALUE!</v>
      </c>
      <c r="Q315" t="e">
        <f t="shared" si="37"/>
        <v>#VALUE!</v>
      </c>
      <c r="R315" t="e">
        <f t="shared" si="38"/>
        <v>#VALUE!</v>
      </c>
      <c r="S315" t="e">
        <f t="shared" si="39"/>
        <v>#VALUE!</v>
      </c>
      <c r="T315" t="e">
        <f t="shared" si="40"/>
        <v>#VALUE!</v>
      </c>
      <c r="U315" t="str">
        <f t="shared" si="41"/>
        <v>千葉西高高</v>
      </c>
    </row>
    <row r="316" spans="1:21" x14ac:dyDescent="0.2">
      <c r="A316" s="12">
        <v>1723</v>
      </c>
      <c r="B316" s="13" t="s">
        <v>1489</v>
      </c>
      <c r="C316" s="13" t="s">
        <v>1354</v>
      </c>
      <c r="D316" s="14"/>
      <c r="E316" s="13" t="s">
        <v>633</v>
      </c>
      <c r="F316" s="16">
        <v>3</v>
      </c>
      <c r="G316" s="14"/>
      <c r="H316" s="14"/>
      <c r="I316" s="14"/>
      <c r="J316" s="15" t="s">
        <v>2821</v>
      </c>
      <c r="K316" s="15" t="s">
        <v>2714</v>
      </c>
      <c r="L316" s="17" t="s">
        <v>234</v>
      </c>
      <c r="M316" s="17" t="s">
        <v>111</v>
      </c>
      <c r="N316" s="17">
        <v>20050430</v>
      </c>
      <c r="O316" s="17" t="str">
        <f>""</f>
        <v/>
      </c>
      <c r="P316" t="e">
        <f t="shared" si="36"/>
        <v>#VALUE!</v>
      </c>
      <c r="Q316" t="e">
        <f t="shared" si="37"/>
        <v>#VALUE!</v>
      </c>
      <c r="R316" t="e">
        <f t="shared" si="38"/>
        <v>#VALUE!</v>
      </c>
      <c r="S316" t="e">
        <f t="shared" si="39"/>
        <v>#VALUE!</v>
      </c>
      <c r="T316" t="e">
        <f t="shared" si="40"/>
        <v>#VALUE!</v>
      </c>
      <c r="U316" t="str">
        <f t="shared" si="41"/>
        <v>千葉西高高</v>
      </c>
    </row>
    <row r="317" spans="1:21" x14ac:dyDescent="0.2">
      <c r="A317" s="12">
        <v>1724</v>
      </c>
      <c r="B317" s="13" t="s">
        <v>1802</v>
      </c>
      <c r="C317" s="13" t="s">
        <v>1803</v>
      </c>
      <c r="D317" s="14"/>
      <c r="E317" s="13" t="s">
        <v>633</v>
      </c>
      <c r="F317" s="16">
        <v>3</v>
      </c>
      <c r="G317" s="14"/>
      <c r="H317" s="14"/>
      <c r="I317" s="14"/>
      <c r="J317" s="15" t="s">
        <v>3070</v>
      </c>
      <c r="K317" s="15" t="s">
        <v>3071</v>
      </c>
      <c r="L317" s="17" t="s">
        <v>219</v>
      </c>
      <c r="M317" s="17" t="s">
        <v>70</v>
      </c>
      <c r="N317" s="17">
        <v>20050814</v>
      </c>
      <c r="O317" s="17" t="str">
        <f>""</f>
        <v/>
      </c>
      <c r="P317" t="e">
        <f t="shared" si="36"/>
        <v>#VALUE!</v>
      </c>
      <c r="Q317" t="e">
        <f t="shared" si="37"/>
        <v>#VALUE!</v>
      </c>
      <c r="R317" t="e">
        <f t="shared" si="38"/>
        <v>#VALUE!</v>
      </c>
      <c r="S317" t="e">
        <f t="shared" si="39"/>
        <v>#VALUE!</v>
      </c>
      <c r="T317" t="e">
        <f t="shared" si="40"/>
        <v>#VALUE!</v>
      </c>
      <c r="U317" t="str">
        <f t="shared" si="41"/>
        <v>千葉西高高</v>
      </c>
    </row>
    <row r="318" spans="1:21" x14ac:dyDescent="0.2">
      <c r="A318" s="12">
        <v>1725</v>
      </c>
      <c r="B318" s="13" t="s">
        <v>1804</v>
      </c>
      <c r="C318" s="13" t="s">
        <v>1805</v>
      </c>
      <c r="D318" s="14"/>
      <c r="E318" s="13" t="s">
        <v>633</v>
      </c>
      <c r="F318" s="16">
        <v>3</v>
      </c>
      <c r="G318" s="14"/>
      <c r="H318" s="14"/>
      <c r="I318" s="14"/>
      <c r="J318" s="15" t="s">
        <v>3072</v>
      </c>
      <c r="K318" s="15" t="s">
        <v>3073</v>
      </c>
      <c r="L318" s="17" t="s">
        <v>894</v>
      </c>
      <c r="M318" s="17" t="s">
        <v>491</v>
      </c>
      <c r="N318" s="17">
        <v>20050805</v>
      </c>
      <c r="O318" s="17" t="str">
        <f>""</f>
        <v/>
      </c>
      <c r="P318" t="e">
        <f t="shared" si="36"/>
        <v>#VALUE!</v>
      </c>
      <c r="Q318" t="e">
        <f t="shared" si="37"/>
        <v>#VALUE!</v>
      </c>
      <c r="R318" t="e">
        <f t="shared" si="38"/>
        <v>#VALUE!</v>
      </c>
      <c r="S318" t="e">
        <f t="shared" si="39"/>
        <v>#VALUE!</v>
      </c>
      <c r="T318" t="e">
        <f t="shared" si="40"/>
        <v>#VALUE!</v>
      </c>
      <c r="U318" t="str">
        <f t="shared" si="41"/>
        <v>千葉西高高</v>
      </c>
    </row>
    <row r="319" spans="1:21" x14ac:dyDescent="0.2">
      <c r="A319" s="12">
        <v>1726</v>
      </c>
      <c r="B319" s="13" t="s">
        <v>1806</v>
      </c>
      <c r="C319" s="13" t="s">
        <v>1807</v>
      </c>
      <c r="D319" s="14"/>
      <c r="E319" s="13" t="s">
        <v>633</v>
      </c>
      <c r="F319" s="16">
        <v>3</v>
      </c>
      <c r="G319" s="14"/>
      <c r="H319" s="14"/>
      <c r="I319" s="14"/>
      <c r="J319" s="15" t="s">
        <v>2807</v>
      </c>
      <c r="K319" s="15" t="s">
        <v>3074</v>
      </c>
      <c r="L319" s="17" t="s">
        <v>433</v>
      </c>
      <c r="M319" s="17" t="s">
        <v>895</v>
      </c>
      <c r="N319" s="17">
        <v>20050714</v>
      </c>
      <c r="O319" s="17" t="str">
        <f>""</f>
        <v/>
      </c>
      <c r="P319" t="e">
        <f t="shared" si="36"/>
        <v>#VALUE!</v>
      </c>
      <c r="Q319" t="e">
        <f t="shared" si="37"/>
        <v>#VALUE!</v>
      </c>
      <c r="R319" t="e">
        <f t="shared" si="38"/>
        <v>#VALUE!</v>
      </c>
      <c r="S319" t="e">
        <f t="shared" si="39"/>
        <v>#VALUE!</v>
      </c>
      <c r="T319" t="e">
        <f t="shared" si="40"/>
        <v>#VALUE!</v>
      </c>
      <c r="U319" t="str">
        <f t="shared" si="41"/>
        <v>千葉西高高</v>
      </c>
    </row>
    <row r="320" spans="1:21" x14ac:dyDescent="0.2">
      <c r="A320" s="12">
        <v>1727</v>
      </c>
      <c r="B320" s="13" t="s">
        <v>1808</v>
      </c>
      <c r="C320" s="13" t="s">
        <v>1809</v>
      </c>
      <c r="D320" s="14"/>
      <c r="E320" s="13" t="s">
        <v>633</v>
      </c>
      <c r="F320" s="16">
        <v>3</v>
      </c>
      <c r="G320" s="14"/>
      <c r="H320" s="14"/>
      <c r="I320" s="14"/>
      <c r="J320" s="15" t="s">
        <v>3075</v>
      </c>
      <c r="K320" s="15" t="s">
        <v>2762</v>
      </c>
      <c r="L320" s="17" t="s">
        <v>560</v>
      </c>
      <c r="M320" s="17" t="s">
        <v>115</v>
      </c>
      <c r="N320" s="17">
        <v>20050727</v>
      </c>
      <c r="O320" s="17" t="str">
        <f>""</f>
        <v/>
      </c>
      <c r="P320" t="e">
        <f t="shared" si="36"/>
        <v>#VALUE!</v>
      </c>
      <c r="Q320" t="e">
        <f t="shared" si="37"/>
        <v>#VALUE!</v>
      </c>
      <c r="R320" t="e">
        <f t="shared" si="38"/>
        <v>#VALUE!</v>
      </c>
      <c r="S320" t="e">
        <f t="shared" si="39"/>
        <v>#VALUE!</v>
      </c>
      <c r="T320" t="e">
        <f t="shared" si="40"/>
        <v>#VALUE!</v>
      </c>
      <c r="U320" t="str">
        <f t="shared" si="41"/>
        <v>千葉西高高</v>
      </c>
    </row>
    <row r="321" spans="1:21" x14ac:dyDescent="0.2">
      <c r="A321" s="12">
        <v>1728</v>
      </c>
      <c r="B321" s="13" t="s">
        <v>1305</v>
      </c>
      <c r="C321" s="13" t="s">
        <v>1810</v>
      </c>
      <c r="D321" s="14"/>
      <c r="E321" s="13" t="s">
        <v>633</v>
      </c>
      <c r="F321" s="16">
        <v>2</v>
      </c>
      <c r="G321" s="14"/>
      <c r="H321" s="14"/>
      <c r="I321" s="14"/>
      <c r="J321" s="15" t="s">
        <v>2673</v>
      </c>
      <c r="K321" s="15" t="s">
        <v>3076</v>
      </c>
      <c r="L321" s="17" t="s">
        <v>416</v>
      </c>
      <c r="M321" s="17" t="s">
        <v>896</v>
      </c>
      <c r="N321" s="17">
        <v>20060604</v>
      </c>
      <c r="O321" s="17" t="str">
        <f>""</f>
        <v/>
      </c>
      <c r="P321" t="e">
        <f t="shared" si="36"/>
        <v>#VALUE!</v>
      </c>
      <c r="Q321" t="e">
        <f t="shared" si="37"/>
        <v>#VALUE!</v>
      </c>
      <c r="R321" t="e">
        <f t="shared" si="38"/>
        <v>#VALUE!</v>
      </c>
      <c r="S321" t="e">
        <f t="shared" si="39"/>
        <v>#VALUE!</v>
      </c>
      <c r="T321" t="e">
        <f t="shared" si="40"/>
        <v>#VALUE!</v>
      </c>
      <c r="U321" t="str">
        <f t="shared" si="41"/>
        <v>千葉西高高</v>
      </c>
    </row>
    <row r="322" spans="1:21" x14ac:dyDescent="0.2">
      <c r="A322" s="12">
        <v>1729</v>
      </c>
      <c r="B322" s="13" t="s">
        <v>1305</v>
      </c>
      <c r="C322" s="13" t="s">
        <v>1811</v>
      </c>
      <c r="D322" s="14"/>
      <c r="E322" s="13" t="s">
        <v>633</v>
      </c>
      <c r="F322" s="16">
        <v>2</v>
      </c>
      <c r="G322" s="14"/>
      <c r="H322" s="14"/>
      <c r="I322" s="14"/>
      <c r="J322" s="15" t="s">
        <v>2673</v>
      </c>
      <c r="K322" s="15" t="s">
        <v>2914</v>
      </c>
      <c r="L322" s="17" t="s">
        <v>416</v>
      </c>
      <c r="M322" s="17" t="s">
        <v>66</v>
      </c>
      <c r="N322" s="17">
        <v>20061130</v>
      </c>
      <c r="O322" s="17" t="str">
        <f>""</f>
        <v/>
      </c>
      <c r="P322" t="e">
        <f t="shared" si="36"/>
        <v>#VALUE!</v>
      </c>
      <c r="Q322" t="e">
        <f t="shared" si="37"/>
        <v>#VALUE!</v>
      </c>
      <c r="R322" t="e">
        <f t="shared" si="38"/>
        <v>#VALUE!</v>
      </c>
      <c r="S322" t="e">
        <f t="shared" si="39"/>
        <v>#VALUE!</v>
      </c>
      <c r="T322" t="e">
        <f t="shared" si="40"/>
        <v>#VALUE!</v>
      </c>
      <c r="U322" t="str">
        <f t="shared" si="41"/>
        <v>千葉西高高</v>
      </c>
    </row>
    <row r="323" spans="1:21" x14ac:dyDescent="0.2">
      <c r="A323" s="12">
        <v>1730</v>
      </c>
      <c r="B323" s="13" t="s">
        <v>1812</v>
      </c>
      <c r="C323" s="13" t="s">
        <v>1447</v>
      </c>
      <c r="D323" s="14"/>
      <c r="E323" s="13" t="s">
        <v>633</v>
      </c>
      <c r="F323" s="16">
        <v>2</v>
      </c>
      <c r="G323" s="14"/>
      <c r="H323" s="14"/>
      <c r="I323" s="14"/>
      <c r="J323" s="15" t="s">
        <v>3077</v>
      </c>
      <c r="K323" s="15" t="s">
        <v>2682</v>
      </c>
      <c r="L323" s="17" t="s">
        <v>150</v>
      </c>
      <c r="M323" s="17" t="s">
        <v>359</v>
      </c>
      <c r="N323" s="17">
        <v>20060427</v>
      </c>
      <c r="O323" s="17" t="str">
        <f>""</f>
        <v/>
      </c>
      <c r="P323" t="e">
        <f t="shared" si="36"/>
        <v>#VALUE!</v>
      </c>
      <c r="Q323" t="e">
        <f t="shared" si="37"/>
        <v>#VALUE!</v>
      </c>
      <c r="R323" t="e">
        <f t="shared" si="38"/>
        <v>#VALUE!</v>
      </c>
      <c r="S323" t="e">
        <f t="shared" si="39"/>
        <v>#VALUE!</v>
      </c>
      <c r="T323" t="e">
        <f t="shared" si="40"/>
        <v>#VALUE!</v>
      </c>
      <c r="U323" t="str">
        <f t="shared" si="41"/>
        <v>千葉西高高</v>
      </c>
    </row>
    <row r="324" spans="1:21" x14ac:dyDescent="0.2">
      <c r="A324" s="12">
        <v>1731</v>
      </c>
      <c r="B324" s="13" t="s">
        <v>1813</v>
      </c>
      <c r="C324" s="13" t="s">
        <v>1814</v>
      </c>
      <c r="D324" s="14"/>
      <c r="E324" s="13" t="s">
        <v>633</v>
      </c>
      <c r="F324" s="16">
        <v>2</v>
      </c>
      <c r="G324" s="14"/>
      <c r="H324" s="14"/>
      <c r="I324" s="14"/>
      <c r="J324" s="15" t="s">
        <v>3078</v>
      </c>
      <c r="K324" s="15" t="s">
        <v>3079</v>
      </c>
      <c r="L324" s="17" t="s">
        <v>897</v>
      </c>
      <c r="M324" s="17" t="s">
        <v>898</v>
      </c>
      <c r="N324" s="17">
        <v>20060626</v>
      </c>
      <c r="O324" s="17" t="str">
        <f>""</f>
        <v/>
      </c>
      <c r="P324" t="e">
        <f t="shared" si="36"/>
        <v>#VALUE!</v>
      </c>
      <c r="Q324" t="e">
        <f t="shared" si="37"/>
        <v>#VALUE!</v>
      </c>
      <c r="R324" t="e">
        <f t="shared" si="38"/>
        <v>#VALUE!</v>
      </c>
      <c r="S324" t="e">
        <f t="shared" si="39"/>
        <v>#VALUE!</v>
      </c>
      <c r="T324" t="e">
        <f t="shared" si="40"/>
        <v>#VALUE!</v>
      </c>
      <c r="U324" t="str">
        <f t="shared" si="41"/>
        <v>千葉西高高</v>
      </c>
    </row>
    <row r="325" spans="1:21" x14ac:dyDescent="0.2">
      <c r="A325" s="12">
        <v>1732</v>
      </c>
      <c r="B325" s="13" t="s">
        <v>1610</v>
      </c>
      <c r="C325" s="13" t="s">
        <v>1815</v>
      </c>
      <c r="D325" s="14"/>
      <c r="E325" s="13" t="s">
        <v>633</v>
      </c>
      <c r="F325" s="16">
        <v>2</v>
      </c>
      <c r="G325" s="14"/>
      <c r="H325" s="14"/>
      <c r="I325" s="14"/>
      <c r="J325" s="15" t="s">
        <v>2917</v>
      </c>
      <c r="K325" s="15" t="s">
        <v>3080</v>
      </c>
      <c r="L325" s="17" t="s">
        <v>448</v>
      </c>
      <c r="M325" s="17" t="s">
        <v>52</v>
      </c>
      <c r="N325" s="17">
        <v>20070106</v>
      </c>
      <c r="O325" s="17" t="str">
        <f>""</f>
        <v/>
      </c>
      <c r="P325" t="e">
        <f t="shared" si="36"/>
        <v>#VALUE!</v>
      </c>
      <c r="Q325" t="e">
        <f t="shared" si="37"/>
        <v>#VALUE!</v>
      </c>
      <c r="R325" t="e">
        <f t="shared" si="38"/>
        <v>#VALUE!</v>
      </c>
      <c r="S325" t="e">
        <f t="shared" si="39"/>
        <v>#VALUE!</v>
      </c>
      <c r="T325" t="e">
        <f t="shared" si="40"/>
        <v>#VALUE!</v>
      </c>
      <c r="U325" t="str">
        <f t="shared" si="41"/>
        <v>千葉西高高</v>
      </c>
    </row>
    <row r="326" spans="1:21" x14ac:dyDescent="0.2">
      <c r="A326" s="12">
        <v>1733</v>
      </c>
      <c r="B326" s="13" t="s">
        <v>1612</v>
      </c>
      <c r="C326" s="13" t="s">
        <v>1816</v>
      </c>
      <c r="D326" s="14"/>
      <c r="E326" s="13" t="s">
        <v>633</v>
      </c>
      <c r="F326" s="16">
        <v>2</v>
      </c>
      <c r="G326" s="14"/>
      <c r="H326" s="14"/>
      <c r="I326" s="14"/>
      <c r="J326" s="15" t="s">
        <v>2919</v>
      </c>
      <c r="K326" s="15" t="s">
        <v>2697</v>
      </c>
      <c r="L326" s="17" t="s">
        <v>819</v>
      </c>
      <c r="M326" s="17" t="s">
        <v>85</v>
      </c>
      <c r="N326" s="17">
        <v>20060622</v>
      </c>
      <c r="O326" s="17" t="str">
        <f>""</f>
        <v/>
      </c>
      <c r="P326" t="e">
        <f t="shared" si="36"/>
        <v>#VALUE!</v>
      </c>
      <c r="Q326" t="e">
        <f t="shared" si="37"/>
        <v>#VALUE!</v>
      </c>
      <c r="R326" t="e">
        <f t="shared" si="38"/>
        <v>#VALUE!</v>
      </c>
      <c r="S326" t="e">
        <f t="shared" si="39"/>
        <v>#VALUE!</v>
      </c>
      <c r="T326" t="e">
        <f t="shared" si="40"/>
        <v>#VALUE!</v>
      </c>
      <c r="U326" t="str">
        <f t="shared" si="41"/>
        <v>千葉西高高</v>
      </c>
    </row>
    <row r="327" spans="1:21" x14ac:dyDescent="0.2">
      <c r="A327" s="12">
        <v>1734</v>
      </c>
      <c r="B327" s="13" t="s">
        <v>1817</v>
      </c>
      <c r="C327" s="13" t="s">
        <v>1818</v>
      </c>
      <c r="D327" s="14"/>
      <c r="E327" s="13" t="s">
        <v>633</v>
      </c>
      <c r="F327" s="16">
        <v>2</v>
      </c>
      <c r="G327" s="14"/>
      <c r="H327" s="14"/>
      <c r="I327" s="14"/>
      <c r="J327" s="15" t="s">
        <v>3081</v>
      </c>
      <c r="K327" s="15" t="s">
        <v>3082</v>
      </c>
      <c r="L327" s="17" t="s">
        <v>355</v>
      </c>
      <c r="M327" s="17" t="s">
        <v>899</v>
      </c>
      <c r="N327" s="17">
        <v>20070106</v>
      </c>
      <c r="O327" s="17" t="str">
        <f>""</f>
        <v/>
      </c>
      <c r="P327" t="e">
        <f t="shared" si="36"/>
        <v>#VALUE!</v>
      </c>
      <c r="Q327" t="e">
        <f t="shared" si="37"/>
        <v>#VALUE!</v>
      </c>
      <c r="R327" t="e">
        <f t="shared" si="38"/>
        <v>#VALUE!</v>
      </c>
      <c r="S327" t="e">
        <f t="shared" si="39"/>
        <v>#VALUE!</v>
      </c>
      <c r="T327" t="e">
        <f t="shared" si="40"/>
        <v>#VALUE!</v>
      </c>
      <c r="U327" t="str">
        <f t="shared" si="41"/>
        <v>千葉西高高</v>
      </c>
    </row>
    <row r="328" spans="1:21" x14ac:dyDescent="0.2">
      <c r="A328" s="12">
        <v>1735</v>
      </c>
      <c r="B328" s="13" t="s">
        <v>1819</v>
      </c>
      <c r="C328" s="13" t="s">
        <v>1820</v>
      </c>
      <c r="D328" s="14"/>
      <c r="E328" s="13" t="s">
        <v>633</v>
      </c>
      <c r="F328" s="16">
        <v>2</v>
      </c>
      <c r="G328" s="14"/>
      <c r="H328" s="14"/>
      <c r="I328" s="14"/>
      <c r="J328" s="15" t="s">
        <v>3083</v>
      </c>
      <c r="K328" s="15" t="s">
        <v>3084</v>
      </c>
      <c r="L328" s="17" t="s">
        <v>900</v>
      </c>
      <c r="M328" s="17" t="s">
        <v>901</v>
      </c>
      <c r="N328" s="17">
        <v>20060621</v>
      </c>
      <c r="O328" s="17" t="str">
        <f>""</f>
        <v/>
      </c>
      <c r="P328" t="e">
        <f t="shared" si="36"/>
        <v>#VALUE!</v>
      </c>
      <c r="Q328" t="e">
        <f t="shared" si="37"/>
        <v>#VALUE!</v>
      </c>
      <c r="R328" t="e">
        <f t="shared" si="38"/>
        <v>#VALUE!</v>
      </c>
      <c r="S328" t="e">
        <f t="shared" si="39"/>
        <v>#VALUE!</v>
      </c>
      <c r="T328" t="e">
        <f t="shared" si="40"/>
        <v>#VALUE!</v>
      </c>
      <c r="U328" t="str">
        <f t="shared" si="41"/>
        <v>千葉西高高</v>
      </c>
    </row>
    <row r="329" spans="1:21" x14ac:dyDescent="0.2">
      <c r="A329" s="12">
        <v>1736</v>
      </c>
      <c r="B329" s="13" t="s">
        <v>1621</v>
      </c>
      <c r="C329" s="13" t="s">
        <v>1324</v>
      </c>
      <c r="D329" s="14"/>
      <c r="E329" s="13" t="s">
        <v>633</v>
      </c>
      <c r="F329" s="16">
        <v>2</v>
      </c>
      <c r="G329" s="14"/>
      <c r="H329" s="14"/>
      <c r="I329" s="14"/>
      <c r="J329" s="15" t="s">
        <v>2927</v>
      </c>
      <c r="K329" s="15" t="s">
        <v>2689</v>
      </c>
      <c r="L329" s="17" t="s">
        <v>489</v>
      </c>
      <c r="M329" s="17" t="s">
        <v>503</v>
      </c>
      <c r="N329" s="17">
        <v>20060926</v>
      </c>
      <c r="O329" s="17" t="str">
        <f>""</f>
        <v/>
      </c>
      <c r="P329" t="e">
        <f t="shared" si="36"/>
        <v>#VALUE!</v>
      </c>
      <c r="Q329" t="e">
        <f t="shared" si="37"/>
        <v>#VALUE!</v>
      </c>
      <c r="R329" t="e">
        <f t="shared" si="38"/>
        <v>#VALUE!</v>
      </c>
      <c r="S329" t="e">
        <f t="shared" si="39"/>
        <v>#VALUE!</v>
      </c>
      <c r="T329" t="e">
        <f t="shared" si="40"/>
        <v>#VALUE!</v>
      </c>
      <c r="U329" t="str">
        <f t="shared" si="41"/>
        <v>千葉西高高</v>
      </c>
    </row>
    <row r="330" spans="1:21" x14ac:dyDescent="0.2">
      <c r="A330" s="12">
        <v>1737</v>
      </c>
      <c r="B330" s="13" t="s">
        <v>1541</v>
      </c>
      <c r="C330" s="13" t="s">
        <v>1821</v>
      </c>
      <c r="D330" s="14"/>
      <c r="E330" s="13" t="s">
        <v>633</v>
      </c>
      <c r="F330" s="16">
        <v>2</v>
      </c>
      <c r="G330" s="14"/>
      <c r="H330" s="14"/>
      <c r="I330" s="14"/>
      <c r="J330" s="15" t="s">
        <v>2859</v>
      </c>
      <c r="K330" s="15" t="s">
        <v>3085</v>
      </c>
      <c r="L330" s="17" t="s">
        <v>90</v>
      </c>
      <c r="M330" s="17" t="s">
        <v>902</v>
      </c>
      <c r="N330" s="17">
        <v>20060523</v>
      </c>
      <c r="O330" s="17" t="str">
        <f>""</f>
        <v/>
      </c>
      <c r="P330" t="e">
        <f t="shared" si="36"/>
        <v>#VALUE!</v>
      </c>
      <c r="Q330" t="e">
        <f t="shared" si="37"/>
        <v>#VALUE!</v>
      </c>
      <c r="R330" t="e">
        <f t="shared" si="38"/>
        <v>#VALUE!</v>
      </c>
      <c r="S330" t="e">
        <f t="shared" si="39"/>
        <v>#VALUE!</v>
      </c>
      <c r="T330" t="e">
        <f t="shared" si="40"/>
        <v>#VALUE!</v>
      </c>
      <c r="U330" t="str">
        <f t="shared" si="41"/>
        <v>千葉西高高</v>
      </c>
    </row>
    <row r="331" spans="1:21" x14ac:dyDescent="0.2">
      <c r="A331" s="12">
        <v>2510</v>
      </c>
      <c r="B331" s="13" t="s">
        <v>1822</v>
      </c>
      <c r="C331" s="13" t="s">
        <v>1823</v>
      </c>
      <c r="D331" s="14"/>
      <c r="E331" s="13" t="s">
        <v>633</v>
      </c>
      <c r="F331" s="16">
        <v>1</v>
      </c>
      <c r="G331" s="14"/>
      <c r="H331" s="14"/>
      <c r="I331" s="14"/>
      <c r="J331" s="15" t="s">
        <v>3086</v>
      </c>
      <c r="K331" s="15" t="s">
        <v>2667</v>
      </c>
      <c r="L331" s="17" t="s">
        <v>139</v>
      </c>
      <c r="M331" s="17" t="s">
        <v>207</v>
      </c>
      <c r="N331" s="17">
        <v>20070823</v>
      </c>
      <c r="O331" s="17" t="str">
        <f>""</f>
        <v/>
      </c>
      <c r="P331" t="e">
        <f t="shared" si="36"/>
        <v>#VALUE!</v>
      </c>
      <c r="Q331" t="e">
        <f t="shared" si="37"/>
        <v>#VALUE!</v>
      </c>
      <c r="R331" t="e">
        <f t="shared" si="38"/>
        <v>#VALUE!</v>
      </c>
      <c r="S331" t="e">
        <f t="shared" si="39"/>
        <v>#VALUE!</v>
      </c>
      <c r="T331" t="e">
        <f t="shared" si="40"/>
        <v>#VALUE!</v>
      </c>
      <c r="U331" t="str">
        <f t="shared" si="41"/>
        <v>千葉西高高</v>
      </c>
    </row>
    <row r="332" spans="1:21" x14ac:dyDescent="0.2">
      <c r="A332" s="12">
        <v>2511</v>
      </c>
      <c r="B332" s="13" t="s">
        <v>1824</v>
      </c>
      <c r="C332" s="13" t="s">
        <v>1825</v>
      </c>
      <c r="D332" s="14"/>
      <c r="E332" s="13" t="s">
        <v>633</v>
      </c>
      <c r="F332" s="16">
        <v>1</v>
      </c>
      <c r="G332" s="14"/>
      <c r="H332" s="14"/>
      <c r="I332" s="14"/>
      <c r="J332" s="15" t="s">
        <v>3087</v>
      </c>
      <c r="K332" s="15" t="s">
        <v>3088</v>
      </c>
      <c r="L332" s="17" t="s">
        <v>903</v>
      </c>
      <c r="M332" s="17" t="s">
        <v>165</v>
      </c>
      <c r="N332" s="17">
        <v>20071027</v>
      </c>
      <c r="O332" s="17" t="str">
        <f>""</f>
        <v/>
      </c>
      <c r="P332" t="e">
        <f t="shared" si="36"/>
        <v>#VALUE!</v>
      </c>
      <c r="Q332" t="e">
        <f t="shared" si="37"/>
        <v>#VALUE!</v>
      </c>
      <c r="R332" t="e">
        <f t="shared" si="38"/>
        <v>#VALUE!</v>
      </c>
      <c r="S332" t="e">
        <f t="shared" si="39"/>
        <v>#VALUE!</v>
      </c>
      <c r="T332" t="e">
        <f t="shared" si="40"/>
        <v>#VALUE!</v>
      </c>
      <c r="U332" t="str">
        <f t="shared" si="41"/>
        <v>千葉西高高</v>
      </c>
    </row>
    <row r="333" spans="1:21" x14ac:dyDescent="0.2">
      <c r="A333" s="12">
        <v>2512</v>
      </c>
      <c r="B333" s="13" t="s">
        <v>1826</v>
      </c>
      <c r="C333" s="13" t="s">
        <v>1827</v>
      </c>
      <c r="D333" s="14"/>
      <c r="E333" s="13" t="s">
        <v>633</v>
      </c>
      <c r="F333" s="16">
        <v>1</v>
      </c>
      <c r="G333" s="14"/>
      <c r="H333" s="14"/>
      <c r="I333" s="14"/>
      <c r="J333" s="15" t="s">
        <v>3089</v>
      </c>
      <c r="K333" s="15" t="s">
        <v>2658</v>
      </c>
      <c r="L333" s="17" t="s">
        <v>249</v>
      </c>
      <c r="M333" s="17" t="s">
        <v>156</v>
      </c>
      <c r="N333" s="17">
        <v>20071015</v>
      </c>
      <c r="O333" s="17" t="str">
        <f>""</f>
        <v/>
      </c>
      <c r="P333" t="e">
        <f t="shared" si="36"/>
        <v>#VALUE!</v>
      </c>
      <c r="Q333" t="e">
        <f t="shared" si="37"/>
        <v>#VALUE!</v>
      </c>
      <c r="R333" t="e">
        <f t="shared" si="38"/>
        <v>#VALUE!</v>
      </c>
      <c r="S333" t="e">
        <f t="shared" si="39"/>
        <v>#VALUE!</v>
      </c>
      <c r="T333" t="e">
        <f t="shared" si="40"/>
        <v>#VALUE!</v>
      </c>
      <c r="U333" t="str">
        <f t="shared" si="41"/>
        <v>千葉西高高</v>
      </c>
    </row>
    <row r="334" spans="1:21" x14ac:dyDescent="0.2">
      <c r="A334" s="12">
        <v>2513</v>
      </c>
      <c r="B334" s="13" t="s">
        <v>1357</v>
      </c>
      <c r="C334" s="13" t="s">
        <v>1828</v>
      </c>
      <c r="D334" s="14"/>
      <c r="E334" s="13" t="s">
        <v>633</v>
      </c>
      <c r="F334" s="16">
        <v>1</v>
      </c>
      <c r="G334" s="14"/>
      <c r="H334" s="14"/>
      <c r="I334" s="14"/>
      <c r="J334" s="15" t="s">
        <v>2717</v>
      </c>
      <c r="K334" s="15" t="s">
        <v>3090</v>
      </c>
      <c r="L334" s="17" t="s">
        <v>54</v>
      </c>
      <c r="M334" s="17" t="s">
        <v>375</v>
      </c>
      <c r="N334" s="17">
        <v>20070616</v>
      </c>
      <c r="O334" s="17" t="str">
        <f>""</f>
        <v/>
      </c>
      <c r="P334" t="e">
        <f t="shared" si="36"/>
        <v>#VALUE!</v>
      </c>
      <c r="Q334" t="e">
        <f t="shared" si="37"/>
        <v>#VALUE!</v>
      </c>
      <c r="R334" t="e">
        <f t="shared" si="38"/>
        <v>#VALUE!</v>
      </c>
      <c r="S334" t="e">
        <f t="shared" si="39"/>
        <v>#VALUE!</v>
      </c>
      <c r="T334" t="e">
        <f t="shared" si="40"/>
        <v>#VALUE!</v>
      </c>
      <c r="U334" t="str">
        <f t="shared" si="41"/>
        <v>千葉西高高</v>
      </c>
    </row>
    <row r="335" spans="1:21" x14ac:dyDescent="0.2">
      <c r="A335" s="12">
        <v>2514</v>
      </c>
      <c r="B335" s="13" t="s">
        <v>1829</v>
      </c>
      <c r="C335" s="13" t="s">
        <v>1830</v>
      </c>
      <c r="D335" s="14"/>
      <c r="E335" s="13" t="s">
        <v>633</v>
      </c>
      <c r="F335" s="16">
        <v>1</v>
      </c>
      <c r="G335" s="14"/>
      <c r="H335" s="14"/>
      <c r="I335" s="14"/>
      <c r="J335" s="15" t="s">
        <v>3091</v>
      </c>
      <c r="K335" s="15" t="s">
        <v>2922</v>
      </c>
      <c r="L335" s="17" t="s">
        <v>904</v>
      </c>
      <c r="M335" s="17" t="s">
        <v>233</v>
      </c>
      <c r="N335" s="17">
        <v>20080301</v>
      </c>
      <c r="O335" s="17" t="str">
        <f>""</f>
        <v/>
      </c>
      <c r="P335" t="e">
        <f t="shared" si="36"/>
        <v>#VALUE!</v>
      </c>
      <c r="Q335" t="e">
        <f t="shared" si="37"/>
        <v>#VALUE!</v>
      </c>
      <c r="R335" t="e">
        <f t="shared" si="38"/>
        <v>#VALUE!</v>
      </c>
      <c r="S335" t="e">
        <f t="shared" si="39"/>
        <v>#VALUE!</v>
      </c>
      <c r="T335" t="e">
        <f t="shared" si="40"/>
        <v>#VALUE!</v>
      </c>
      <c r="U335" t="str">
        <f t="shared" si="41"/>
        <v>千葉西高高</v>
      </c>
    </row>
    <row r="336" spans="1:21" x14ac:dyDescent="0.2">
      <c r="A336" s="12">
        <v>2515</v>
      </c>
      <c r="B336" s="13" t="s">
        <v>1831</v>
      </c>
      <c r="C336" s="13" t="s">
        <v>1832</v>
      </c>
      <c r="D336" s="14"/>
      <c r="E336" s="13" t="s">
        <v>633</v>
      </c>
      <c r="F336" s="16">
        <v>1</v>
      </c>
      <c r="G336" s="14"/>
      <c r="H336" s="14"/>
      <c r="I336" s="14"/>
      <c r="J336" s="15" t="s">
        <v>3092</v>
      </c>
      <c r="K336" s="15" t="s">
        <v>2670</v>
      </c>
      <c r="L336" s="17" t="s">
        <v>905</v>
      </c>
      <c r="M336" s="17" t="s">
        <v>442</v>
      </c>
      <c r="N336" s="17">
        <v>20080220</v>
      </c>
      <c r="O336" s="17" t="str">
        <f>""</f>
        <v/>
      </c>
      <c r="P336" t="e">
        <f t="shared" si="36"/>
        <v>#VALUE!</v>
      </c>
      <c r="Q336" t="e">
        <f t="shared" si="37"/>
        <v>#VALUE!</v>
      </c>
      <c r="R336" t="e">
        <f t="shared" si="38"/>
        <v>#VALUE!</v>
      </c>
      <c r="S336" t="e">
        <f t="shared" si="39"/>
        <v>#VALUE!</v>
      </c>
      <c r="T336" t="e">
        <f t="shared" si="40"/>
        <v>#VALUE!</v>
      </c>
      <c r="U336" t="str">
        <f t="shared" si="41"/>
        <v>千葉西高高</v>
      </c>
    </row>
    <row r="337" spans="1:21" x14ac:dyDescent="0.2">
      <c r="A337" s="12">
        <v>1738</v>
      </c>
      <c r="B337" s="13" t="s">
        <v>1732</v>
      </c>
      <c r="C337" s="13" t="s">
        <v>1833</v>
      </c>
      <c r="D337" s="14"/>
      <c r="E337" s="13" t="s">
        <v>634</v>
      </c>
      <c r="F337" s="16">
        <v>3</v>
      </c>
      <c r="G337" s="14"/>
      <c r="H337" s="14"/>
      <c r="I337" s="14"/>
      <c r="J337" s="15" t="s">
        <v>3012</v>
      </c>
      <c r="K337" s="15" t="s">
        <v>3093</v>
      </c>
      <c r="L337" s="17" t="s">
        <v>109</v>
      </c>
      <c r="M337" s="17" t="s">
        <v>906</v>
      </c>
      <c r="N337" s="17">
        <v>20051112</v>
      </c>
      <c r="O337" s="17" t="str">
        <f>""</f>
        <v/>
      </c>
      <c r="P337" t="e">
        <f t="shared" si="36"/>
        <v>#VALUE!</v>
      </c>
      <c r="Q337" t="e">
        <f t="shared" si="37"/>
        <v>#VALUE!</v>
      </c>
      <c r="R337" t="e">
        <f t="shared" si="38"/>
        <v>#VALUE!</v>
      </c>
      <c r="S337" t="e">
        <f t="shared" si="39"/>
        <v>#VALUE!</v>
      </c>
      <c r="T337" t="e">
        <f t="shared" si="40"/>
        <v>#VALUE!</v>
      </c>
      <c r="U337" t="str">
        <f t="shared" si="41"/>
        <v>犢橋高高</v>
      </c>
    </row>
    <row r="338" spans="1:21" x14ac:dyDescent="0.2">
      <c r="A338" s="12">
        <v>1739</v>
      </c>
      <c r="B338" s="13" t="s">
        <v>1834</v>
      </c>
      <c r="C338" s="13" t="s">
        <v>1835</v>
      </c>
      <c r="D338" s="14"/>
      <c r="E338" s="13" t="s">
        <v>634</v>
      </c>
      <c r="F338" s="16">
        <v>3</v>
      </c>
      <c r="G338" s="14"/>
      <c r="H338" s="14"/>
      <c r="I338" s="14"/>
      <c r="J338" s="15" t="s">
        <v>3094</v>
      </c>
      <c r="K338" s="15" t="s">
        <v>3095</v>
      </c>
      <c r="L338" s="17" t="s">
        <v>907</v>
      </c>
      <c r="M338" s="17" t="s">
        <v>56</v>
      </c>
      <c r="N338" s="17">
        <v>20051230</v>
      </c>
      <c r="O338" s="17" t="str">
        <f>""</f>
        <v/>
      </c>
      <c r="P338" t="e">
        <f t="shared" si="36"/>
        <v>#VALUE!</v>
      </c>
      <c r="Q338" t="e">
        <f t="shared" si="37"/>
        <v>#VALUE!</v>
      </c>
      <c r="R338" t="e">
        <f t="shared" si="38"/>
        <v>#VALUE!</v>
      </c>
      <c r="S338" t="e">
        <f t="shared" si="39"/>
        <v>#VALUE!</v>
      </c>
      <c r="T338" t="e">
        <f t="shared" si="40"/>
        <v>#VALUE!</v>
      </c>
      <c r="U338" t="str">
        <f t="shared" si="41"/>
        <v>犢橋高高</v>
      </c>
    </row>
    <row r="339" spans="1:21" x14ac:dyDescent="0.2">
      <c r="A339" s="12">
        <v>1740</v>
      </c>
      <c r="B339" s="13" t="s">
        <v>1769</v>
      </c>
      <c r="C339" s="13" t="s">
        <v>1836</v>
      </c>
      <c r="D339" s="14"/>
      <c r="E339" s="13" t="s">
        <v>634</v>
      </c>
      <c r="F339" s="16">
        <v>3</v>
      </c>
      <c r="G339" s="14"/>
      <c r="H339" s="14"/>
      <c r="I339" s="14"/>
      <c r="J339" s="15" t="s">
        <v>3046</v>
      </c>
      <c r="K339" s="15" t="s">
        <v>3096</v>
      </c>
      <c r="L339" s="17" t="s">
        <v>83</v>
      </c>
      <c r="M339" s="17" t="s">
        <v>908</v>
      </c>
      <c r="N339" s="17">
        <v>20050418</v>
      </c>
      <c r="O339" s="17" t="str">
        <f>""</f>
        <v/>
      </c>
      <c r="P339" t="e">
        <f t="shared" si="36"/>
        <v>#VALUE!</v>
      </c>
      <c r="Q339" t="e">
        <f t="shared" si="37"/>
        <v>#VALUE!</v>
      </c>
      <c r="R339" t="e">
        <f t="shared" si="38"/>
        <v>#VALUE!</v>
      </c>
      <c r="S339" t="e">
        <f t="shared" si="39"/>
        <v>#VALUE!</v>
      </c>
      <c r="T339" t="e">
        <f t="shared" si="40"/>
        <v>#VALUE!</v>
      </c>
      <c r="U339" t="str">
        <f t="shared" si="41"/>
        <v>犢橋高高</v>
      </c>
    </row>
    <row r="340" spans="1:21" x14ac:dyDescent="0.2">
      <c r="A340" s="12">
        <v>1741</v>
      </c>
      <c r="B340" s="13" t="s">
        <v>1837</v>
      </c>
      <c r="C340" s="13" t="s">
        <v>1254</v>
      </c>
      <c r="D340" s="14"/>
      <c r="E340" s="13" t="s">
        <v>634</v>
      </c>
      <c r="F340" s="16">
        <v>3</v>
      </c>
      <c r="G340" s="14"/>
      <c r="H340" s="14"/>
      <c r="I340" s="14"/>
      <c r="J340" s="15" t="s">
        <v>3097</v>
      </c>
      <c r="K340" s="15" t="s">
        <v>2626</v>
      </c>
      <c r="L340" s="17" t="s">
        <v>909</v>
      </c>
      <c r="M340" s="17" t="s">
        <v>458</v>
      </c>
      <c r="N340" s="17">
        <v>20050918</v>
      </c>
      <c r="O340" s="17" t="str">
        <f>""</f>
        <v/>
      </c>
      <c r="P340" t="e">
        <f t="shared" si="36"/>
        <v>#VALUE!</v>
      </c>
      <c r="Q340" t="e">
        <f t="shared" si="37"/>
        <v>#VALUE!</v>
      </c>
      <c r="R340" t="e">
        <f t="shared" si="38"/>
        <v>#VALUE!</v>
      </c>
      <c r="S340" t="e">
        <f t="shared" si="39"/>
        <v>#VALUE!</v>
      </c>
      <c r="T340" t="e">
        <f t="shared" si="40"/>
        <v>#VALUE!</v>
      </c>
      <c r="U340" t="str">
        <f t="shared" si="41"/>
        <v>犢橋高高</v>
      </c>
    </row>
    <row r="341" spans="1:21" x14ac:dyDescent="0.2">
      <c r="A341" s="12">
        <v>1742</v>
      </c>
      <c r="B341" s="13" t="s">
        <v>1710</v>
      </c>
      <c r="C341" s="13" t="s">
        <v>1838</v>
      </c>
      <c r="D341" s="14"/>
      <c r="E341" s="13" t="s">
        <v>634</v>
      </c>
      <c r="F341" s="16">
        <v>3</v>
      </c>
      <c r="G341" s="14"/>
      <c r="H341" s="14"/>
      <c r="I341" s="14"/>
      <c r="J341" s="15" t="s">
        <v>2995</v>
      </c>
      <c r="K341" s="15" t="s">
        <v>2670</v>
      </c>
      <c r="L341" s="17" t="s">
        <v>237</v>
      </c>
      <c r="M341" s="17" t="s">
        <v>442</v>
      </c>
      <c r="N341" s="17">
        <v>20051102</v>
      </c>
      <c r="O341" s="17" t="str">
        <f>""</f>
        <v/>
      </c>
      <c r="P341" t="e">
        <f t="shared" si="36"/>
        <v>#VALUE!</v>
      </c>
      <c r="Q341" t="e">
        <f t="shared" si="37"/>
        <v>#VALUE!</v>
      </c>
      <c r="R341" t="e">
        <f t="shared" si="38"/>
        <v>#VALUE!</v>
      </c>
      <c r="S341" t="e">
        <f t="shared" si="39"/>
        <v>#VALUE!</v>
      </c>
      <c r="T341" t="e">
        <f t="shared" si="40"/>
        <v>#VALUE!</v>
      </c>
      <c r="U341" t="str">
        <f t="shared" si="41"/>
        <v>犢橋高高</v>
      </c>
    </row>
    <row r="342" spans="1:21" x14ac:dyDescent="0.2">
      <c r="A342" s="12">
        <v>1743</v>
      </c>
      <c r="B342" s="13" t="s">
        <v>1839</v>
      </c>
      <c r="C342" s="13" t="s">
        <v>1840</v>
      </c>
      <c r="D342" s="14"/>
      <c r="E342" s="13" t="s">
        <v>634</v>
      </c>
      <c r="F342" s="16">
        <v>2</v>
      </c>
      <c r="G342" s="14"/>
      <c r="H342" s="14"/>
      <c r="I342" s="14"/>
      <c r="J342" s="15" t="s">
        <v>3098</v>
      </c>
      <c r="K342" s="15" t="s">
        <v>3099</v>
      </c>
      <c r="L342" s="17" t="s">
        <v>211</v>
      </c>
      <c r="M342" s="17" t="s">
        <v>910</v>
      </c>
      <c r="N342" s="17">
        <v>20070308</v>
      </c>
      <c r="O342" s="17" t="str">
        <f>""</f>
        <v/>
      </c>
      <c r="P342" t="e">
        <f t="shared" si="36"/>
        <v>#VALUE!</v>
      </c>
      <c r="Q342" t="e">
        <f t="shared" si="37"/>
        <v>#VALUE!</v>
      </c>
      <c r="R342" t="e">
        <f t="shared" si="38"/>
        <v>#VALUE!</v>
      </c>
      <c r="S342" t="e">
        <f t="shared" si="39"/>
        <v>#VALUE!</v>
      </c>
      <c r="T342" t="e">
        <f t="shared" si="40"/>
        <v>#VALUE!</v>
      </c>
      <c r="U342" t="str">
        <f t="shared" si="41"/>
        <v>犢橋高高</v>
      </c>
    </row>
    <row r="343" spans="1:21" x14ac:dyDescent="0.2">
      <c r="A343" s="12">
        <v>1744</v>
      </c>
      <c r="B343" s="13" t="s">
        <v>1282</v>
      </c>
      <c r="C343" s="13" t="s">
        <v>1841</v>
      </c>
      <c r="D343" s="14"/>
      <c r="E343" s="13" t="s">
        <v>634</v>
      </c>
      <c r="F343" s="16">
        <v>2</v>
      </c>
      <c r="G343" s="14"/>
      <c r="H343" s="14"/>
      <c r="I343" s="14"/>
      <c r="J343" s="15" t="s">
        <v>2653</v>
      </c>
      <c r="K343" s="15" t="s">
        <v>2886</v>
      </c>
      <c r="L343" s="17" t="s">
        <v>221</v>
      </c>
      <c r="M343" s="17" t="s">
        <v>801</v>
      </c>
      <c r="N343" s="17">
        <v>20060918</v>
      </c>
      <c r="O343" s="17" t="str">
        <f>""</f>
        <v/>
      </c>
      <c r="P343" t="e">
        <f t="shared" si="36"/>
        <v>#VALUE!</v>
      </c>
      <c r="Q343" t="e">
        <f t="shared" si="37"/>
        <v>#VALUE!</v>
      </c>
      <c r="R343" t="e">
        <f t="shared" si="38"/>
        <v>#VALUE!</v>
      </c>
      <c r="S343" t="e">
        <f t="shared" si="39"/>
        <v>#VALUE!</v>
      </c>
      <c r="T343" t="e">
        <f t="shared" si="40"/>
        <v>#VALUE!</v>
      </c>
      <c r="U343" t="str">
        <f t="shared" si="41"/>
        <v>犢橋高高</v>
      </c>
    </row>
    <row r="344" spans="1:21" x14ac:dyDescent="0.2">
      <c r="A344" s="12">
        <v>1745</v>
      </c>
      <c r="B344" s="29" t="s">
        <v>1382</v>
      </c>
      <c r="C344" s="29" t="s">
        <v>1842</v>
      </c>
      <c r="D344" s="14"/>
      <c r="E344" s="29" t="s">
        <v>634</v>
      </c>
      <c r="F344" s="12">
        <v>2</v>
      </c>
      <c r="G344" s="26"/>
      <c r="H344" s="19"/>
      <c r="I344" s="20"/>
      <c r="J344" s="21" t="s">
        <v>2737</v>
      </c>
      <c r="K344" s="21" t="s">
        <v>2626</v>
      </c>
      <c r="L344" s="17" t="s">
        <v>707</v>
      </c>
      <c r="M344" s="17" t="s">
        <v>458</v>
      </c>
      <c r="N344" s="17">
        <v>20070309</v>
      </c>
      <c r="O344" s="17" t="str">
        <f>""</f>
        <v/>
      </c>
      <c r="P344" t="e">
        <f t="shared" si="36"/>
        <v>#VALUE!</v>
      </c>
      <c r="Q344" t="e">
        <f t="shared" si="37"/>
        <v>#VALUE!</v>
      </c>
      <c r="R344" t="e">
        <f t="shared" si="38"/>
        <v>#VALUE!</v>
      </c>
      <c r="S344" t="e">
        <f t="shared" si="39"/>
        <v>#VALUE!</v>
      </c>
      <c r="T344" t="e">
        <f t="shared" si="40"/>
        <v>#VALUE!</v>
      </c>
      <c r="U344" t="str">
        <f t="shared" si="41"/>
        <v>犢橋高高</v>
      </c>
    </row>
    <row r="345" spans="1:21" x14ac:dyDescent="0.2">
      <c r="A345" s="12">
        <v>1746</v>
      </c>
      <c r="B345" s="29" t="s">
        <v>1843</v>
      </c>
      <c r="C345" s="29" t="s">
        <v>1844</v>
      </c>
      <c r="D345" s="14"/>
      <c r="E345" s="29" t="s">
        <v>634</v>
      </c>
      <c r="F345" s="12">
        <v>2</v>
      </c>
      <c r="G345" s="26"/>
      <c r="H345" s="19"/>
      <c r="I345" s="20"/>
      <c r="J345" s="21" t="s">
        <v>3100</v>
      </c>
      <c r="K345" s="21" t="s">
        <v>3101</v>
      </c>
      <c r="L345" s="17" t="s">
        <v>911</v>
      </c>
      <c r="M345" s="17" t="s">
        <v>431</v>
      </c>
      <c r="N345" s="17">
        <v>20070220</v>
      </c>
      <c r="O345" s="17" t="str">
        <f>""</f>
        <v/>
      </c>
      <c r="P345" t="e">
        <f t="shared" si="36"/>
        <v>#VALUE!</v>
      </c>
      <c r="Q345" t="e">
        <f t="shared" si="37"/>
        <v>#VALUE!</v>
      </c>
      <c r="R345" t="e">
        <f t="shared" si="38"/>
        <v>#VALUE!</v>
      </c>
      <c r="S345" t="e">
        <f t="shared" si="39"/>
        <v>#VALUE!</v>
      </c>
      <c r="T345" t="e">
        <f t="shared" si="40"/>
        <v>#VALUE!</v>
      </c>
      <c r="U345" t="str">
        <f t="shared" si="41"/>
        <v>犢橋高高</v>
      </c>
    </row>
    <row r="346" spans="1:21" x14ac:dyDescent="0.2">
      <c r="A346" s="12">
        <v>1747</v>
      </c>
      <c r="B346" s="29" t="s">
        <v>1845</v>
      </c>
      <c r="C346" s="29" t="s">
        <v>1302</v>
      </c>
      <c r="D346" s="14"/>
      <c r="E346" s="29" t="s">
        <v>634</v>
      </c>
      <c r="F346" s="12">
        <v>2</v>
      </c>
      <c r="G346" s="26"/>
      <c r="H346" s="19"/>
      <c r="I346" s="20"/>
      <c r="J346" s="21" t="s">
        <v>3102</v>
      </c>
      <c r="K346" s="21" t="s">
        <v>3103</v>
      </c>
      <c r="L346" s="17" t="s">
        <v>507</v>
      </c>
      <c r="M346" s="17" t="s">
        <v>157</v>
      </c>
      <c r="N346" s="17">
        <v>20060703</v>
      </c>
      <c r="O346" s="17" t="str">
        <f>""</f>
        <v/>
      </c>
      <c r="P346" t="e">
        <f t="shared" si="36"/>
        <v>#VALUE!</v>
      </c>
      <c r="Q346" t="e">
        <f t="shared" si="37"/>
        <v>#VALUE!</v>
      </c>
      <c r="R346" t="e">
        <f t="shared" si="38"/>
        <v>#VALUE!</v>
      </c>
      <c r="S346" t="e">
        <f t="shared" si="39"/>
        <v>#VALUE!</v>
      </c>
      <c r="T346" t="e">
        <f t="shared" si="40"/>
        <v>#VALUE!</v>
      </c>
      <c r="U346" t="str">
        <f t="shared" si="41"/>
        <v>犢橋高高</v>
      </c>
    </row>
    <row r="347" spans="1:21" x14ac:dyDescent="0.2">
      <c r="A347" s="12">
        <v>1748</v>
      </c>
      <c r="B347" s="29" t="s">
        <v>1846</v>
      </c>
      <c r="C347" s="29" t="s">
        <v>1354</v>
      </c>
      <c r="D347" s="14"/>
      <c r="E347" s="29" t="s">
        <v>634</v>
      </c>
      <c r="F347" s="12">
        <v>1</v>
      </c>
      <c r="G347" s="26"/>
      <c r="H347" s="19"/>
      <c r="I347" s="20"/>
      <c r="J347" s="21" t="s">
        <v>2674</v>
      </c>
      <c r="K347" s="21" t="s">
        <v>2714</v>
      </c>
      <c r="L347" s="17" t="s">
        <v>187</v>
      </c>
      <c r="M347" s="17" t="s">
        <v>111</v>
      </c>
      <c r="N347" s="17">
        <v>20070427</v>
      </c>
      <c r="O347" s="17" t="str">
        <f>""</f>
        <v/>
      </c>
      <c r="P347" t="e">
        <f t="shared" si="36"/>
        <v>#VALUE!</v>
      </c>
      <c r="Q347" t="e">
        <f t="shared" si="37"/>
        <v>#VALUE!</v>
      </c>
      <c r="R347" t="e">
        <f t="shared" si="38"/>
        <v>#VALUE!</v>
      </c>
      <c r="S347" t="e">
        <f t="shared" si="39"/>
        <v>#VALUE!</v>
      </c>
      <c r="T347" t="e">
        <f t="shared" si="40"/>
        <v>#VALUE!</v>
      </c>
      <c r="U347" t="str">
        <f t="shared" si="41"/>
        <v>犢橋高高</v>
      </c>
    </row>
    <row r="348" spans="1:21" x14ac:dyDescent="0.2">
      <c r="A348" s="12">
        <v>1749</v>
      </c>
      <c r="B348" s="29" t="s">
        <v>1757</v>
      </c>
      <c r="C348" s="29" t="s">
        <v>1847</v>
      </c>
      <c r="D348" s="14"/>
      <c r="E348" s="29" t="s">
        <v>634</v>
      </c>
      <c r="F348" s="12">
        <v>1</v>
      </c>
      <c r="G348" s="26"/>
      <c r="H348" s="19"/>
      <c r="I348" s="20"/>
      <c r="J348" s="21" t="s">
        <v>3035</v>
      </c>
      <c r="K348" s="21" t="s">
        <v>2654</v>
      </c>
      <c r="L348" s="17" t="s">
        <v>106</v>
      </c>
      <c r="M348" s="17" t="s">
        <v>99</v>
      </c>
      <c r="N348" s="17">
        <v>20080227</v>
      </c>
      <c r="O348" s="17" t="str">
        <f>""</f>
        <v/>
      </c>
      <c r="P348" t="e">
        <f t="shared" si="36"/>
        <v>#VALUE!</v>
      </c>
      <c r="Q348" t="e">
        <f t="shared" si="37"/>
        <v>#VALUE!</v>
      </c>
      <c r="R348" t="e">
        <f t="shared" si="38"/>
        <v>#VALUE!</v>
      </c>
      <c r="S348" t="e">
        <f t="shared" si="39"/>
        <v>#VALUE!</v>
      </c>
      <c r="T348" t="e">
        <f t="shared" si="40"/>
        <v>#VALUE!</v>
      </c>
      <c r="U348" t="str">
        <f t="shared" si="41"/>
        <v>犢橋高高</v>
      </c>
    </row>
    <row r="349" spans="1:21" x14ac:dyDescent="0.2">
      <c r="A349" s="12">
        <v>1750</v>
      </c>
      <c r="B349" s="29" t="s">
        <v>1357</v>
      </c>
      <c r="C349" s="29" t="s">
        <v>1794</v>
      </c>
      <c r="D349" s="14"/>
      <c r="E349" s="29" t="s">
        <v>634</v>
      </c>
      <c r="F349" s="12">
        <v>1</v>
      </c>
      <c r="G349" s="26"/>
      <c r="H349" s="19"/>
      <c r="I349" s="20"/>
      <c r="J349" s="21" t="s">
        <v>2717</v>
      </c>
      <c r="K349" s="21" t="s">
        <v>2818</v>
      </c>
      <c r="L349" s="17" t="s">
        <v>54</v>
      </c>
      <c r="M349" s="17" t="s">
        <v>500</v>
      </c>
      <c r="N349" s="17">
        <v>20070802</v>
      </c>
      <c r="O349" s="17" t="str">
        <f>""</f>
        <v/>
      </c>
      <c r="P349" t="e">
        <f t="shared" si="36"/>
        <v>#VALUE!</v>
      </c>
      <c r="Q349" t="e">
        <f t="shared" si="37"/>
        <v>#VALUE!</v>
      </c>
      <c r="R349" t="e">
        <f t="shared" si="38"/>
        <v>#VALUE!</v>
      </c>
      <c r="S349" t="e">
        <f t="shared" si="39"/>
        <v>#VALUE!</v>
      </c>
      <c r="T349" t="e">
        <f t="shared" si="40"/>
        <v>#VALUE!</v>
      </c>
      <c r="U349" t="str">
        <f t="shared" si="41"/>
        <v>犢橋高高</v>
      </c>
    </row>
    <row r="350" spans="1:21" x14ac:dyDescent="0.2">
      <c r="A350" s="12">
        <v>1751</v>
      </c>
      <c r="B350" s="29" t="s">
        <v>1553</v>
      </c>
      <c r="C350" s="29" t="s">
        <v>1848</v>
      </c>
      <c r="D350" s="14"/>
      <c r="E350" s="29" t="s">
        <v>634</v>
      </c>
      <c r="F350" s="12">
        <v>1</v>
      </c>
      <c r="G350" s="26"/>
      <c r="H350" s="19"/>
      <c r="I350" s="20"/>
      <c r="J350" s="21" t="s">
        <v>2870</v>
      </c>
      <c r="K350" s="21" t="s">
        <v>2918</v>
      </c>
      <c r="L350" s="17" t="s">
        <v>84</v>
      </c>
      <c r="M350" s="17" t="s">
        <v>57</v>
      </c>
      <c r="N350" s="17">
        <v>20071128</v>
      </c>
      <c r="O350" s="17" t="str">
        <f>""</f>
        <v/>
      </c>
      <c r="P350" t="e">
        <f t="shared" si="36"/>
        <v>#VALUE!</v>
      </c>
      <c r="Q350" t="e">
        <f t="shared" si="37"/>
        <v>#VALUE!</v>
      </c>
      <c r="R350" t="e">
        <f t="shared" si="38"/>
        <v>#VALUE!</v>
      </c>
      <c r="S350" t="e">
        <f t="shared" si="39"/>
        <v>#VALUE!</v>
      </c>
      <c r="T350" t="e">
        <f t="shared" si="40"/>
        <v>#VALUE!</v>
      </c>
      <c r="U350" t="str">
        <f t="shared" si="41"/>
        <v>犢橋高高</v>
      </c>
    </row>
    <row r="351" spans="1:21" x14ac:dyDescent="0.2">
      <c r="A351" s="12">
        <v>1752</v>
      </c>
      <c r="B351" s="29" t="s">
        <v>1249</v>
      </c>
      <c r="C351" s="29" t="s">
        <v>1849</v>
      </c>
      <c r="D351" s="14"/>
      <c r="E351" s="29" t="s">
        <v>635</v>
      </c>
      <c r="F351" s="12">
        <v>3</v>
      </c>
      <c r="G351" s="26"/>
      <c r="H351" s="19"/>
      <c r="I351" s="20"/>
      <c r="J351" s="21" t="s">
        <v>2621</v>
      </c>
      <c r="K351" s="21" t="s">
        <v>3104</v>
      </c>
      <c r="L351" s="17" t="s">
        <v>122</v>
      </c>
      <c r="M351" s="17" t="s">
        <v>912</v>
      </c>
      <c r="N351" s="17">
        <v>20050406</v>
      </c>
      <c r="O351" s="17" t="str">
        <f>""</f>
        <v/>
      </c>
      <c r="P351" t="e">
        <f t="shared" si="36"/>
        <v>#VALUE!</v>
      </c>
      <c r="Q351" t="e">
        <f t="shared" si="37"/>
        <v>#VALUE!</v>
      </c>
      <c r="R351" t="e">
        <f t="shared" si="38"/>
        <v>#VALUE!</v>
      </c>
      <c r="S351" t="e">
        <f t="shared" si="39"/>
        <v>#VALUE!</v>
      </c>
      <c r="T351" t="e">
        <f t="shared" si="40"/>
        <v>#VALUE!</v>
      </c>
      <c r="U351" t="str">
        <f t="shared" si="41"/>
        <v>市立千葉高高</v>
      </c>
    </row>
    <row r="352" spans="1:21" x14ac:dyDescent="0.2">
      <c r="A352" s="12">
        <v>1753</v>
      </c>
      <c r="B352" s="29" t="s">
        <v>1850</v>
      </c>
      <c r="C352" s="29" t="s">
        <v>1851</v>
      </c>
      <c r="D352" s="14"/>
      <c r="E352" s="29" t="s">
        <v>635</v>
      </c>
      <c r="F352" s="12">
        <v>3</v>
      </c>
      <c r="G352" s="26"/>
      <c r="H352" s="19"/>
      <c r="I352" s="20"/>
      <c r="J352" s="21" t="s">
        <v>3105</v>
      </c>
      <c r="K352" s="21" t="s">
        <v>2814</v>
      </c>
      <c r="L352" s="17" t="s">
        <v>913</v>
      </c>
      <c r="M352" s="17" t="s">
        <v>755</v>
      </c>
      <c r="N352" s="17">
        <v>20050801</v>
      </c>
      <c r="O352" s="17" t="str">
        <f>""</f>
        <v/>
      </c>
      <c r="P352" t="e">
        <f t="shared" si="36"/>
        <v>#VALUE!</v>
      </c>
      <c r="Q352" t="e">
        <f t="shared" si="37"/>
        <v>#VALUE!</v>
      </c>
      <c r="R352" t="e">
        <f t="shared" si="38"/>
        <v>#VALUE!</v>
      </c>
      <c r="S352" t="e">
        <f t="shared" si="39"/>
        <v>#VALUE!</v>
      </c>
      <c r="T352" t="e">
        <f t="shared" si="40"/>
        <v>#VALUE!</v>
      </c>
      <c r="U352" t="str">
        <f t="shared" si="41"/>
        <v>市立千葉高高</v>
      </c>
    </row>
    <row r="353" spans="1:21" x14ac:dyDescent="0.2">
      <c r="A353" s="12">
        <v>1754</v>
      </c>
      <c r="B353" s="29" t="s">
        <v>1852</v>
      </c>
      <c r="C353" s="29" t="s">
        <v>1720</v>
      </c>
      <c r="D353" s="14"/>
      <c r="E353" s="29" t="s">
        <v>635</v>
      </c>
      <c r="F353" s="12">
        <v>3</v>
      </c>
      <c r="G353" s="26"/>
      <c r="H353" s="19"/>
      <c r="I353" s="20"/>
      <c r="J353" s="21" t="s">
        <v>3106</v>
      </c>
      <c r="K353" s="21" t="s">
        <v>2841</v>
      </c>
      <c r="L353" s="17" t="s">
        <v>119</v>
      </c>
      <c r="M353" s="17" t="s">
        <v>417</v>
      </c>
      <c r="N353" s="17">
        <v>20050407</v>
      </c>
      <c r="O353" s="17" t="str">
        <f>""</f>
        <v/>
      </c>
      <c r="P353" t="e">
        <f t="shared" si="36"/>
        <v>#VALUE!</v>
      </c>
      <c r="Q353" t="e">
        <f t="shared" si="37"/>
        <v>#VALUE!</v>
      </c>
      <c r="R353" t="e">
        <f t="shared" si="38"/>
        <v>#VALUE!</v>
      </c>
      <c r="S353" t="e">
        <f t="shared" si="39"/>
        <v>#VALUE!</v>
      </c>
      <c r="T353" t="e">
        <f t="shared" si="40"/>
        <v>#VALUE!</v>
      </c>
      <c r="U353" t="str">
        <f t="shared" si="41"/>
        <v>市立千葉高高</v>
      </c>
    </row>
    <row r="354" spans="1:21" x14ac:dyDescent="0.2">
      <c r="A354" s="12">
        <v>1755</v>
      </c>
      <c r="B354" s="29" t="s">
        <v>1666</v>
      </c>
      <c r="C354" s="29" t="s">
        <v>1853</v>
      </c>
      <c r="D354" s="14"/>
      <c r="E354" s="29" t="s">
        <v>635</v>
      </c>
      <c r="F354" s="12">
        <v>3</v>
      </c>
      <c r="G354" s="26"/>
      <c r="H354" s="19"/>
      <c r="I354" s="20"/>
      <c r="J354" s="21" t="s">
        <v>2962</v>
      </c>
      <c r="K354" s="21" t="s">
        <v>3107</v>
      </c>
      <c r="L354" s="17" t="s">
        <v>131</v>
      </c>
      <c r="M354" s="17" t="s">
        <v>68</v>
      </c>
      <c r="N354" s="17">
        <v>20051109</v>
      </c>
      <c r="O354" s="17" t="str">
        <f>""</f>
        <v/>
      </c>
      <c r="P354" t="e">
        <f t="shared" ref="P354:P417" si="42">LEFT(B354,FIND("　",B354)-1)</f>
        <v>#VALUE!</v>
      </c>
      <c r="Q354" t="e">
        <f t="shared" ref="Q354:Q417" si="43">RIGHT(B354,LEN(B354)-FIND("　",B354))</f>
        <v>#VALUE!</v>
      </c>
      <c r="R354" t="e">
        <f t="shared" ref="R354:R417" si="44">ASC(LEFT(J354,FIND("　",J354)-1))</f>
        <v>#VALUE!</v>
      </c>
      <c r="S354" t="e">
        <f t="shared" ref="S354:S417" si="45">ASC(RIGHT(J354,LEN(J354)-FIND("　",J354)))</f>
        <v>#VALUE!</v>
      </c>
      <c r="T354" t="e">
        <f t="shared" ref="T354:T417" si="46">LEFT(O354,FIND(" ",O354)-1)</f>
        <v>#VALUE!</v>
      </c>
      <c r="U354" t="str">
        <f t="shared" ref="U354:U417" si="47">E354&amp;"高"</f>
        <v>市立千葉高高</v>
      </c>
    </row>
    <row r="355" spans="1:21" x14ac:dyDescent="0.2">
      <c r="A355" s="12">
        <v>1756</v>
      </c>
      <c r="B355" s="29" t="s">
        <v>1760</v>
      </c>
      <c r="C355" s="29" t="s">
        <v>1854</v>
      </c>
      <c r="D355" s="14"/>
      <c r="E355" s="29" t="s">
        <v>635</v>
      </c>
      <c r="F355" s="12">
        <v>3</v>
      </c>
      <c r="G355" s="26"/>
      <c r="H355" s="19"/>
      <c r="I355" s="20"/>
      <c r="J355" s="21" t="s">
        <v>3038</v>
      </c>
      <c r="K355" s="21" t="s">
        <v>3108</v>
      </c>
      <c r="L355" s="17" t="s">
        <v>521</v>
      </c>
      <c r="M355" s="17" t="s">
        <v>42</v>
      </c>
      <c r="N355" s="17">
        <v>20051202</v>
      </c>
      <c r="O355" s="17" t="str">
        <f>""</f>
        <v/>
      </c>
      <c r="P355" t="e">
        <f t="shared" si="42"/>
        <v>#VALUE!</v>
      </c>
      <c r="Q355" t="e">
        <f t="shared" si="43"/>
        <v>#VALUE!</v>
      </c>
      <c r="R355" t="e">
        <f t="shared" si="44"/>
        <v>#VALUE!</v>
      </c>
      <c r="S355" t="e">
        <f t="shared" si="45"/>
        <v>#VALUE!</v>
      </c>
      <c r="T355" t="e">
        <f t="shared" si="46"/>
        <v>#VALUE!</v>
      </c>
      <c r="U355" t="str">
        <f t="shared" si="47"/>
        <v>市立千葉高高</v>
      </c>
    </row>
    <row r="356" spans="1:21" x14ac:dyDescent="0.2">
      <c r="A356" s="12">
        <v>1757</v>
      </c>
      <c r="B356" s="29" t="s">
        <v>1855</v>
      </c>
      <c r="C356" s="29" t="s">
        <v>1856</v>
      </c>
      <c r="D356" s="14"/>
      <c r="E356" s="29" t="s">
        <v>635</v>
      </c>
      <c r="F356" s="12">
        <v>3</v>
      </c>
      <c r="G356" s="26"/>
      <c r="H356" s="19"/>
      <c r="I356" s="20"/>
      <c r="J356" s="21" t="s">
        <v>3109</v>
      </c>
      <c r="K356" s="21" t="s">
        <v>2936</v>
      </c>
      <c r="L356" s="17" t="s">
        <v>266</v>
      </c>
      <c r="M356" s="17" t="s">
        <v>114</v>
      </c>
      <c r="N356" s="17">
        <v>20050408</v>
      </c>
      <c r="O356" s="17" t="str">
        <f>""</f>
        <v/>
      </c>
      <c r="P356" t="e">
        <f t="shared" si="42"/>
        <v>#VALUE!</v>
      </c>
      <c r="Q356" t="e">
        <f t="shared" si="43"/>
        <v>#VALUE!</v>
      </c>
      <c r="R356" t="e">
        <f t="shared" si="44"/>
        <v>#VALUE!</v>
      </c>
      <c r="S356" t="e">
        <f t="shared" si="45"/>
        <v>#VALUE!</v>
      </c>
      <c r="T356" t="e">
        <f t="shared" si="46"/>
        <v>#VALUE!</v>
      </c>
      <c r="U356" t="str">
        <f t="shared" si="47"/>
        <v>市立千葉高高</v>
      </c>
    </row>
    <row r="357" spans="1:21" x14ac:dyDescent="0.2">
      <c r="A357" s="12">
        <v>1758</v>
      </c>
      <c r="B357" s="13" t="s">
        <v>1857</v>
      </c>
      <c r="C357" s="13" t="s">
        <v>1858</v>
      </c>
      <c r="D357" s="14"/>
      <c r="E357" s="13" t="s">
        <v>635</v>
      </c>
      <c r="F357" s="16">
        <v>3</v>
      </c>
      <c r="G357" s="14"/>
      <c r="H357" s="14"/>
      <c r="I357" s="14"/>
      <c r="J357" s="15" t="s">
        <v>3110</v>
      </c>
      <c r="K357" s="15" t="s">
        <v>2786</v>
      </c>
      <c r="L357" s="17" t="s">
        <v>914</v>
      </c>
      <c r="M357" s="17" t="s">
        <v>737</v>
      </c>
      <c r="N357" s="17">
        <v>20051123</v>
      </c>
      <c r="O357" s="17" t="str">
        <f>""</f>
        <v/>
      </c>
      <c r="P357" t="e">
        <f t="shared" si="42"/>
        <v>#VALUE!</v>
      </c>
      <c r="Q357" t="e">
        <f t="shared" si="43"/>
        <v>#VALUE!</v>
      </c>
      <c r="R357" t="e">
        <f t="shared" si="44"/>
        <v>#VALUE!</v>
      </c>
      <c r="S357" t="e">
        <f t="shared" si="45"/>
        <v>#VALUE!</v>
      </c>
      <c r="T357" t="e">
        <f t="shared" si="46"/>
        <v>#VALUE!</v>
      </c>
      <c r="U357" t="str">
        <f t="shared" si="47"/>
        <v>市立千葉高高</v>
      </c>
    </row>
    <row r="358" spans="1:21" x14ac:dyDescent="0.2">
      <c r="A358" s="12">
        <v>1759</v>
      </c>
      <c r="B358" s="13" t="s">
        <v>1859</v>
      </c>
      <c r="C358" s="13" t="s">
        <v>1860</v>
      </c>
      <c r="D358" s="14"/>
      <c r="E358" s="13" t="s">
        <v>635</v>
      </c>
      <c r="F358" s="16">
        <v>3</v>
      </c>
      <c r="G358" s="14"/>
      <c r="H358" s="14"/>
      <c r="I358" s="14"/>
      <c r="J358" s="15" t="s">
        <v>3111</v>
      </c>
      <c r="K358" s="15" t="s">
        <v>2689</v>
      </c>
      <c r="L358" s="17" t="s">
        <v>915</v>
      </c>
      <c r="M358" s="17" t="s">
        <v>503</v>
      </c>
      <c r="N358" s="17">
        <v>20050513</v>
      </c>
      <c r="O358" s="17" t="str">
        <f>""</f>
        <v/>
      </c>
      <c r="P358" t="e">
        <f t="shared" si="42"/>
        <v>#VALUE!</v>
      </c>
      <c r="Q358" t="e">
        <f t="shared" si="43"/>
        <v>#VALUE!</v>
      </c>
      <c r="R358" t="e">
        <f t="shared" si="44"/>
        <v>#VALUE!</v>
      </c>
      <c r="S358" t="e">
        <f t="shared" si="45"/>
        <v>#VALUE!</v>
      </c>
      <c r="T358" t="e">
        <f t="shared" si="46"/>
        <v>#VALUE!</v>
      </c>
      <c r="U358" t="str">
        <f t="shared" si="47"/>
        <v>市立千葉高高</v>
      </c>
    </row>
    <row r="359" spans="1:21" x14ac:dyDescent="0.2">
      <c r="A359" s="12">
        <v>1760</v>
      </c>
      <c r="B359" s="13" t="s">
        <v>1450</v>
      </c>
      <c r="C359" s="13" t="s">
        <v>1861</v>
      </c>
      <c r="D359" s="14"/>
      <c r="E359" s="13" t="s">
        <v>635</v>
      </c>
      <c r="F359" s="16">
        <v>2</v>
      </c>
      <c r="G359" s="14"/>
      <c r="H359" s="14"/>
      <c r="I359" s="14"/>
      <c r="J359" s="15" t="s">
        <v>2795</v>
      </c>
      <c r="K359" s="15" t="s">
        <v>2695</v>
      </c>
      <c r="L359" s="17" t="s">
        <v>210</v>
      </c>
      <c r="M359" s="17" t="s">
        <v>198</v>
      </c>
      <c r="N359" s="17">
        <v>20060806</v>
      </c>
      <c r="O359" s="17" t="str">
        <f>""</f>
        <v/>
      </c>
      <c r="P359" t="e">
        <f t="shared" si="42"/>
        <v>#VALUE!</v>
      </c>
      <c r="Q359" t="e">
        <f t="shared" si="43"/>
        <v>#VALUE!</v>
      </c>
      <c r="R359" t="e">
        <f t="shared" si="44"/>
        <v>#VALUE!</v>
      </c>
      <c r="S359" t="e">
        <f t="shared" si="45"/>
        <v>#VALUE!</v>
      </c>
      <c r="T359" t="e">
        <f t="shared" si="46"/>
        <v>#VALUE!</v>
      </c>
      <c r="U359" t="str">
        <f t="shared" si="47"/>
        <v>市立千葉高高</v>
      </c>
    </row>
    <row r="360" spans="1:21" x14ac:dyDescent="0.2">
      <c r="A360" s="12">
        <v>1761</v>
      </c>
      <c r="B360" s="13" t="s">
        <v>1301</v>
      </c>
      <c r="C360" s="13" t="s">
        <v>1413</v>
      </c>
      <c r="D360" s="14"/>
      <c r="E360" s="13" t="s">
        <v>635</v>
      </c>
      <c r="F360" s="16">
        <v>2</v>
      </c>
      <c r="G360" s="14"/>
      <c r="H360" s="14"/>
      <c r="I360" s="14"/>
      <c r="J360" s="15" t="s">
        <v>2669</v>
      </c>
      <c r="K360" s="15" t="s">
        <v>2622</v>
      </c>
      <c r="L360" s="17" t="s">
        <v>421</v>
      </c>
      <c r="M360" s="17" t="s">
        <v>366</v>
      </c>
      <c r="N360" s="17">
        <v>20061030</v>
      </c>
      <c r="O360" s="17" t="str">
        <f>""</f>
        <v/>
      </c>
      <c r="P360" t="e">
        <f t="shared" si="42"/>
        <v>#VALUE!</v>
      </c>
      <c r="Q360" t="e">
        <f t="shared" si="43"/>
        <v>#VALUE!</v>
      </c>
      <c r="R360" t="e">
        <f t="shared" si="44"/>
        <v>#VALUE!</v>
      </c>
      <c r="S360" t="e">
        <f t="shared" si="45"/>
        <v>#VALUE!</v>
      </c>
      <c r="T360" t="e">
        <f t="shared" si="46"/>
        <v>#VALUE!</v>
      </c>
      <c r="U360" t="str">
        <f t="shared" si="47"/>
        <v>市立千葉高高</v>
      </c>
    </row>
    <row r="361" spans="1:21" x14ac:dyDescent="0.2">
      <c r="A361" s="12">
        <v>1762</v>
      </c>
      <c r="B361" s="13" t="s">
        <v>1862</v>
      </c>
      <c r="C361" s="13" t="s">
        <v>1863</v>
      </c>
      <c r="D361" s="14"/>
      <c r="E361" s="13" t="s">
        <v>635</v>
      </c>
      <c r="F361" s="16">
        <v>2</v>
      </c>
      <c r="G361" s="14"/>
      <c r="H361" s="14"/>
      <c r="I361" s="14"/>
      <c r="J361" s="15" t="s">
        <v>3112</v>
      </c>
      <c r="K361" s="15" t="s">
        <v>3113</v>
      </c>
      <c r="L361" s="17" t="s">
        <v>916</v>
      </c>
      <c r="M361" s="17" t="s">
        <v>157</v>
      </c>
      <c r="N361" s="17">
        <v>20060806</v>
      </c>
      <c r="O361" s="17" t="str">
        <f>""</f>
        <v/>
      </c>
      <c r="P361" t="e">
        <f t="shared" si="42"/>
        <v>#VALUE!</v>
      </c>
      <c r="Q361" t="e">
        <f t="shared" si="43"/>
        <v>#VALUE!</v>
      </c>
      <c r="R361" t="e">
        <f t="shared" si="44"/>
        <v>#VALUE!</v>
      </c>
      <c r="S361" t="e">
        <f t="shared" si="45"/>
        <v>#VALUE!</v>
      </c>
      <c r="T361" t="e">
        <f t="shared" si="46"/>
        <v>#VALUE!</v>
      </c>
      <c r="U361" t="str">
        <f t="shared" si="47"/>
        <v>市立千葉高高</v>
      </c>
    </row>
    <row r="362" spans="1:21" x14ac:dyDescent="0.2">
      <c r="A362" s="12">
        <v>1763</v>
      </c>
      <c r="B362" s="13" t="s">
        <v>1864</v>
      </c>
      <c r="C362" s="13" t="s">
        <v>1865</v>
      </c>
      <c r="D362" s="14"/>
      <c r="E362" s="13" t="s">
        <v>635</v>
      </c>
      <c r="F362" s="16">
        <v>2</v>
      </c>
      <c r="G362" s="14"/>
      <c r="H362" s="14"/>
      <c r="I362" s="14"/>
      <c r="J362" s="15" t="s">
        <v>3114</v>
      </c>
      <c r="K362" s="15" t="s">
        <v>3115</v>
      </c>
      <c r="L362" s="17" t="s">
        <v>229</v>
      </c>
      <c r="M362" s="17" t="s">
        <v>917</v>
      </c>
      <c r="N362" s="17">
        <v>20061018</v>
      </c>
      <c r="O362" s="17" t="str">
        <f>""</f>
        <v/>
      </c>
      <c r="P362" t="e">
        <f t="shared" si="42"/>
        <v>#VALUE!</v>
      </c>
      <c r="Q362" t="e">
        <f t="shared" si="43"/>
        <v>#VALUE!</v>
      </c>
      <c r="R362" t="e">
        <f t="shared" si="44"/>
        <v>#VALUE!</v>
      </c>
      <c r="S362" t="e">
        <f t="shared" si="45"/>
        <v>#VALUE!</v>
      </c>
      <c r="T362" t="e">
        <f t="shared" si="46"/>
        <v>#VALUE!</v>
      </c>
      <c r="U362" t="str">
        <f t="shared" si="47"/>
        <v>市立千葉高高</v>
      </c>
    </row>
    <row r="363" spans="1:21" x14ac:dyDescent="0.2">
      <c r="A363" s="12">
        <v>1764</v>
      </c>
      <c r="B363" s="13" t="s">
        <v>1687</v>
      </c>
      <c r="C363" s="13" t="s">
        <v>1866</v>
      </c>
      <c r="D363" s="14"/>
      <c r="E363" s="13" t="s">
        <v>635</v>
      </c>
      <c r="F363" s="16">
        <v>2</v>
      </c>
      <c r="G363" s="14"/>
      <c r="H363" s="14"/>
      <c r="I363" s="14"/>
      <c r="J363" s="15" t="s">
        <v>2977</v>
      </c>
      <c r="K363" s="15" t="s">
        <v>2756</v>
      </c>
      <c r="L363" s="17" t="s">
        <v>126</v>
      </c>
      <c r="M363" s="17" t="s">
        <v>498</v>
      </c>
      <c r="N363" s="17">
        <v>20060518</v>
      </c>
      <c r="O363" s="17" t="str">
        <f>""</f>
        <v/>
      </c>
      <c r="P363" t="e">
        <f t="shared" si="42"/>
        <v>#VALUE!</v>
      </c>
      <c r="Q363" t="e">
        <f t="shared" si="43"/>
        <v>#VALUE!</v>
      </c>
      <c r="R363" t="e">
        <f t="shared" si="44"/>
        <v>#VALUE!</v>
      </c>
      <c r="S363" t="e">
        <f t="shared" si="45"/>
        <v>#VALUE!</v>
      </c>
      <c r="T363" t="e">
        <f t="shared" si="46"/>
        <v>#VALUE!</v>
      </c>
      <c r="U363" t="str">
        <f t="shared" si="47"/>
        <v>市立千葉高高</v>
      </c>
    </row>
    <row r="364" spans="1:21" x14ac:dyDescent="0.2">
      <c r="A364" s="12">
        <v>1765</v>
      </c>
      <c r="B364" s="13" t="s">
        <v>1610</v>
      </c>
      <c r="C364" s="13" t="s">
        <v>1867</v>
      </c>
      <c r="D364" s="14"/>
      <c r="E364" s="13" t="s">
        <v>635</v>
      </c>
      <c r="F364" s="16">
        <v>2</v>
      </c>
      <c r="G364" s="14"/>
      <c r="H364" s="14"/>
      <c r="I364" s="14"/>
      <c r="J364" s="15" t="s">
        <v>2917</v>
      </c>
      <c r="K364" s="15" t="s">
        <v>3116</v>
      </c>
      <c r="L364" s="17" t="s">
        <v>448</v>
      </c>
      <c r="M364" s="17" t="s">
        <v>87</v>
      </c>
      <c r="N364" s="17">
        <v>20070313</v>
      </c>
      <c r="O364" s="17" t="str">
        <f>""</f>
        <v/>
      </c>
      <c r="P364" t="e">
        <f t="shared" si="42"/>
        <v>#VALUE!</v>
      </c>
      <c r="Q364" t="e">
        <f t="shared" si="43"/>
        <v>#VALUE!</v>
      </c>
      <c r="R364" t="e">
        <f t="shared" si="44"/>
        <v>#VALUE!</v>
      </c>
      <c r="S364" t="e">
        <f t="shared" si="45"/>
        <v>#VALUE!</v>
      </c>
      <c r="T364" t="e">
        <f t="shared" si="46"/>
        <v>#VALUE!</v>
      </c>
      <c r="U364" t="str">
        <f t="shared" si="47"/>
        <v>市立千葉高高</v>
      </c>
    </row>
    <row r="365" spans="1:21" x14ac:dyDescent="0.2">
      <c r="A365" s="12">
        <v>1766</v>
      </c>
      <c r="B365" s="13" t="s">
        <v>1868</v>
      </c>
      <c r="C365" s="13" t="s">
        <v>1869</v>
      </c>
      <c r="D365" s="14"/>
      <c r="E365" s="13" t="s">
        <v>635</v>
      </c>
      <c r="F365" s="16">
        <v>2</v>
      </c>
      <c r="G365" s="14"/>
      <c r="H365" s="14"/>
      <c r="I365" s="14"/>
      <c r="J365" s="15" t="s">
        <v>3117</v>
      </c>
      <c r="K365" s="15" t="s">
        <v>3118</v>
      </c>
      <c r="L365" s="17" t="s">
        <v>86</v>
      </c>
      <c r="M365" s="17" t="s">
        <v>918</v>
      </c>
      <c r="N365" s="17">
        <v>20060831</v>
      </c>
      <c r="O365" s="17" t="str">
        <f>""</f>
        <v/>
      </c>
      <c r="P365" t="e">
        <f t="shared" si="42"/>
        <v>#VALUE!</v>
      </c>
      <c r="Q365" t="e">
        <f t="shared" si="43"/>
        <v>#VALUE!</v>
      </c>
      <c r="R365" t="e">
        <f t="shared" si="44"/>
        <v>#VALUE!</v>
      </c>
      <c r="S365" t="e">
        <f t="shared" si="45"/>
        <v>#VALUE!</v>
      </c>
      <c r="T365" t="e">
        <f t="shared" si="46"/>
        <v>#VALUE!</v>
      </c>
      <c r="U365" t="str">
        <f t="shared" si="47"/>
        <v>市立千葉高高</v>
      </c>
    </row>
    <row r="366" spans="1:21" x14ac:dyDescent="0.2">
      <c r="A366" s="12">
        <v>1767</v>
      </c>
      <c r="B366" s="13" t="s">
        <v>1870</v>
      </c>
      <c r="C366" s="13" t="s">
        <v>1871</v>
      </c>
      <c r="D366" s="14"/>
      <c r="E366" s="13" t="s">
        <v>635</v>
      </c>
      <c r="F366" s="16">
        <v>2</v>
      </c>
      <c r="G366" s="14"/>
      <c r="H366" s="14"/>
      <c r="I366" s="14"/>
      <c r="J366" s="15" t="s">
        <v>3119</v>
      </c>
      <c r="K366" s="15" t="s">
        <v>3120</v>
      </c>
      <c r="L366" s="17" t="s">
        <v>919</v>
      </c>
      <c r="M366" s="17" t="s">
        <v>474</v>
      </c>
      <c r="N366" s="17">
        <v>20060716</v>
      </c>
      <c r="O366" s="17" t="str">
        <f>""</f>
        <v/>
      </c>
      <c r="P366" t="e">
        <f t="shared" si="42"/>
        <v>#VALUE!</v>
      </c>
      <c r="Q366" t="e">
        <f t="shared" si="43"/>
        <v>#VALUE!</v>
      </c>
      <c r="R366" t="e">
        <f t="shared" si="44"/>
        <v>#VALUE!</v>
      </c>
      <c r="S366" t="e">
        <f t="shared" si="45"/>
        <v>#VALUE!</v>
      </c>
      <c r="T366" t="e">
        <f t="shared" si="46"/>
        <v>#VALUE!</v>
      </c>
      <c r="U366" t="str">
        <f t="shared" si="47"/>
        <v>市立千葉高高</v>
      </c>
    </row>
    <row r="367" spans="1:21" x14ac:dyDescent="0.2">
      <c r="A367" s="12">
        <v>1768</v>
      </c>
      <c r="B367" s="13" t="s">
        <v>1872</v>
      </c>
      <c r="C367" s="13" t="s">
        <v>1873</v>
      </c>
      <c r="D367" s="14"/>
      <c r="E367" s="13" t="s">
        <v>635</v>
      </c>
      <c r="F367" s="16">
        <v>2</v>
      </c>
      <c r="G367" s="14"/>
      <c r="H367" s="14"/>
      <c r="I367" s="14"/>
      <c r="J367" s="15" t="s">
        <v>3121</v>
      </c>
      <c r="K367" s="15" t="s">
        <v>3095</v>
      </c>
      <c r="L367" s="17" t="s">
        <v>167</v>
      </c>
      <c r="M367" s="17" t="s">
        <v>56</v>
      </c>
      <c r="N367" s="17">
        <v>20060707</v>
      </c>
      <c r="O367" s="17" t="str">
        <f>""</f>
        <v/>
      </c>
      <c r="P367" t="e">
        <f t="shared" si="42"/>
        <v>#VALUE!</v>
      </c>
      <c r="Q367" t="e">
        <f t="shared" si="43"/>
        <v>#VALUE!</v>
      </c>
      <c r="R367" t="e">
        <f t="shared" si="44"/>
        <v>#VALUE!</v>
      </c>
      <c r="S367" t="e">
        <f t="shared" si="45"/>
        <v>#VALUE!</v>
      </c>
      <c r="T367" t="e">
        <f t="shared" si="46"/>
        <v>#VALUE!</v>
      </c>
      <c r="U367" t="str">
        <f t="shared" si="47"/>
        <v>市立千葉高高</v>
      </c>
    </row>
    <row r="368" spans="1:21" x14ac:dyDescent="0.2">
      <c r="A368" s="12">
        <v>1769</v>
      </c>
      <c r="B368" s="13" t="s">
        <v>1543</v>
      </c>
      <c r="C368" s="13" t="s">
        <v>1874</v>
      </c>
      <c r="D368" s="14"/>
      <c r="E368" s="13" t="s">
        <v>635</v>
      </c>
      <c r="F368" s="16">
        <v>2</v>
      </c>
      <c r="G368" s="14"/>
      <c r="H368" s="14"/>
      <c r="I368" s="14"/>
      <c r="J368" s="15" t="s">
        <v>2861</v>
      </c>
      <c r="K368" s="15" t="s">
        <v>3122</v>
      </c>
      <c r="L368" s="17" t="s">
        <v>419</v>
      </c>
      <c r="M368" s="17" t="s">
        <v>472</v>
      </c>
      <c r="N368" s="17">
        <v>20061122</v>
      </c>
      <c r="O368" s="17" t="str">
        <f>""</f>
        <v/>
      </c>
      <c r="P368" t="e">
        <f t="shared" si="42"/>
        <v>#VALUE!</v>
      </c>
      <c r="Q368" t="e">
        <f t="shared" si="43"/>
        <v>#VALUE!</v>
      </c>
      <c r="R368" t="e">
        <f t="shared" si="44"/>
        <v>#VALUE!</v>
      </c>
      <c r="S368" t="e">
        <f t="shared" si="45"/>
        <v>#VALUE!</v>
      </c>
      <c r="T368" t="e">
        <f t="shared" si="46"/>
        <v>#VALUE!</v>
      </c>
      <c r="U368" t="str">
        <f t="shared" si="47"/>
        <v>市立千葉高高</v>
      </c>
    </row>
    <row r="369" spans="1:21" x14ac:dyDescent="0.2">
      <c r="A369" s="12">
        <v>1770</v>
      </c>
      <c r="B369" s="13" t="s">
        <v>1875</v>
      </c>
      <c r="C369" s="13" t="s">
        <v>1876</v>
      </c>
      <c r="D369" s="14"/>
      <c r="E369" s="13" t="s">
        <v>635</v>
      </c>
      <c r="F369" s="16">
        <v>2</v>
      </c>
      <c r="G369" s="14"/>
      <c r="H369" s="14"/>
      <c r="I369" s="14"/>
      <c r="J369" s="15" t="s">
        <v>3123</v>
      </c>
      <c r="K369" s="15" t="s">
        <v>2847</v>
      </c>
      <c r="L369" s="17" t="s">
        <v>920</v>
      </c>
      <c r="M369" s="17" t="s">
        <v>96</v>
      </c>
      <c r="N369" s="17">
        <v>20061021</v>
      </c>
      <c r="O369" s="17" t="str">
        <f>""</f>
        <v/>
      </c>
      <c r="P369" t="e">
        <f t="shared" si="42"/>
        <v>#VALUE!</v>
      </c>
      <c r="Q369" t="e">
        <f t="shared" si="43"/>
        <v>#VALUE!</v>
      </c>
      <c r="R369" t="e">
        <f t="shared" si="44"/>
        <v>#VALUE!</v>
      </c>
      <c r="S369" t="e">
        <f t="shared" si="45"/>
        <v>#VALUE!</v>
      </c>
      <c r="T369" t="e">
        <f t="shared" si="46"/>
        <v>#VALUE!</v>
      </c>
      <c r="U369" t="str">
        <f t="shared" si="47"/>
        <v>市立千葉高高</v>
      </c>
    </row>
    <row r="370" spans="1:21" x14ac:dyDescent="0.2">
      <c r="A370" s="12">
        <v>1771</v>
      </c>
      <c r="B370" s="13" t="s">
        <v>1877</v>
      </c>
      <c r="C370" s="13" t="s">
        <v>1878</v>
      </c>
      <c r="D370" s="14"/>
      <c r="E370" s="13" t="s">
        <v>635</v>
      </c>
      <c r="F370" s="16">
        <v>2</v>
      </c>
      <c r="G370" s="14"/>
      <c r="H370" s="14"/>
      <c r="I370" s="14"/>
      <c r="J370" s="15" t="s">
        <v>3124</v>
      </c>
      <c r="K370" s="15" t="s">
        <v>2802</v>
      </c>
      <c r="L370" s="17" t="s">
        <v>186</v>
      </c>
      <c r="M370" s="17" t="s">
        <v>108</v>
      </c>
      <c r="N370" s="17">
        <v>20060626</v>
      </c>
      <c r="O370" s="17" t="str">
        <f>""</f>
        <v/>
      </c>
      <c r="P370" t="e">
        <f t="shared" si="42"/>
        <v>#VALUE!</v>
      </c>
      <c r="Q370" t="e">
        <f t="shared" si="43"/>
        <v>#VALUE!</v>
      </c>
      <c r="R370" t="e">
        <f t="shared" si="44"/>
        <v>#VALUE!</v>
      </c>
      <c r="S370" t="e">
        <f t="shared" si="45"/>
        <v>#VALUE!</v>
      </c>
      <c r="T370" t="e">
        <f t="shared" si="46"/>
        <v>#VALUE!</v>
      </c>
      <c r="U370" t="str">
        <f t="shared" si="47"/>
        <v>市立千葉高高</v>
      </c>
    </row>
    <row r="371" spans="1:21" x14ac:dyDescent="0.2">
      <c r="A371" s="12">
        <v>2405</v>
      </c>
      <c r="B371" s="13" t="s">
        <v>1879</v>
      </c>
      <c r="C371" s="13" t="s">
        <v>1880</v>
      </c>
      <c r="D371" s="14"/>
      <c r="E371" s="13" t="s">
        <v>635</v>
      </c>
      <c r="F371" s="16">
        <v>2</v>
      </c>
      <c r="G371" s="14"/>
      <c r="H371" s="14"/>
      <c r="I371" s="14"/>
      <c r="J371" s="15" t="s">
        <v>3125</v>
      </c>
      <c r="K371" s="15" t="s">
        <v>3126</v>
      </c>
      <c r="L371" s="17" t="s">
        <v>182</v>
      </c>
      <c r="M371" s="17" t="s">
        <v>484</v>
      </c>
      <c r="N371" s="17">
        <v>20060831</v>
      </c>
      <c r="O371" s="17" t="str">
        <f>""</f>
        <v/>
      </c>
      <c r="P371" t="e">
        <f t="shared" si="42"/>
        <v>#VALUE!</v>
      </c>
      <c r="Q371" t="e">
        <f t="shared" si="43"/>
        <v>#VALUE!</v>
      </c>
      <c r="R371" t="e">
        <f t="shared" si="44"/>
        <v>#VALUE!</v>
      </c>
      <c r="S371" t="e">
        <f t="shared" si="45"/>
        <v>#VALUE!</v>
      </c>
      <c r="T371" t="e">
        <f t="shared" si="46"/>
        <v>#VALUE!</v>
      </c>
      <c r="U371" t="str">
        <f t="shared" si="47"/>
        <v>市立千葉高高</v>
      </c>
    </row>
    <row r="372" spans="1:21" x14ac:dyDescent="0.2">
      <c r="A372" s="12">
        <v>2516</v>
      </c>
      <c r="B372" s="13" t="s">
        <v>1881</v>
      </c>
      <c r="C372" s="13" t="s">
        <v>1882</v>
      </c>
      <c r="D372" s="14"/>
      <c r="E372" s="13" t="s">
        <v>635</v>
      </c>
      <c r="F372" s="16">
        <v>1</v>
      </c>
      <c r="G372" s="14"/>
      <c r="H372" s="14"/>
      <c r="I372" s="14"/>
      <c r="J372" s="15" t="s">
        <v>3127</v>
      </c>
      <c r="K372" s="15" t="s">
        <v>2978</v>
      </c>
      <c r="L372" s="17" t="s">
        <v>921</v>
      </c>
      <c r="M372" s="17" t="s">
        <v>430</v>
      </c>
      <c r="N372" s="17">
        <v>20070919</v>
      </c>
      <c r="O372" s="17" t="str">
        <f>""</f>
        <v/>
      </c>
      <c r="P372" t="e">
        <f t="shared" si="42"/>
        <v>#VALUE!</v>
      </c>
      <c r="Q372" t="e">
        <f t="shared" si="43"/>
        <v>#VALUE!</v>
      </c>
      <c r="R372" t="e">
        <f t="shared" si="44"/>
        <v>#VALUE!</v>
      </c>
      <c r="S372" t="e">
        <f t="shared" si="45"/>
        <v>#VALUE!</v>
      </c>
      <c r="T372" t="e">
        <f t="shared" si="46"/>
        <v>#VALUE!</v>
      </c>
      <c r="U372" t="str">
        <f t="shared" si="47"/>
        <v>市立千葉高高</v>
      </c>
    </row>
    <row r="373" spans="1:21" x14ac:dyDescent="0.2">
      <c r="A373" s="12">
        <v>2517</v>
      </c>
      <c r="B373" s="13" t="s">
        <v>1290</v>
      </c>
      <c r="C373" s="13" t="s">
        <v>1883</v>
      </c>
      <c r="D373" s="14"/>
      <c r="E373" s="13" t="s">
        <v>635</v>
      </c>
      <c r="F373" s="16">
        <v>1</v>
      </c>
      <c r="G373" s="14"/>
      <c r="H373" s="14"/>
      <c r="I373" s="14"/>
      <c r="J373" s="15" t="s">
        <v>2661</v>
      </c>
      <c r="K373" s="15" t="s">
        <v>3128</v>
      </c>
      <c r="L373" s="17" t="s">
        <v>451</v>
      </c>
      <c r="M373" s="17" t="s">
        <v>230</v>
      </c>
      <c r="N373" s="17">
        <v>20071020</v>
      </c>
      <c r="O373" s="17" t="str">
        <f>""</f>
        <v/>
      </c>
      <c r="P373" t="e">
        <f t="shared" si="42"/>
        <v>#VALUE!</v>
      </c>
      <c r="Q373" t="e">
        <f t="shared" si="43"/>
        <v>#VALUE!</v>
      </c>
      <c r="R373" t="e">
        <f t="shared" si="44"/>
        <v>#VALUE!</v>
      </c>
      <c r="S373" t="e">
        <f t="shared" si="45"/>
        <v>#VALUE!</v>
      </c>
      <c r="T373" t="e">
        <f t="shared" si="46"/>
        <v>#VALUE!</v>
      </c>
      <c r="U373" t="str">
        <f t="shared" si="47"/>
        <v>市立千葉高高</v>
      </c>
    </row>
    <row r="374" spans="1:21" x14ac:dyDescent="0.2">
      <c r="A374" s="12">
        <v>2518</v>
      </c>
      <c r="B374" s="13" t="s">
        <v>1884</v>
      </c>
      <c r="C374" s="13" t="s">
        <v>1693</v>
      </c>
      <c r="D374" s="14"/>
      <c r="E374" s="13" t="s">
        <v>635</v>
      </c>
      <c r="F374" s="16">
        <v>1</v>
      </c>
      <c r="G374" s="14"/>
      <c r="H374" s="14"/>
      <c r="I374" s="14"/>
      <c r="J374" s="15" t="s">
        <v>3129</v>
      </c>
      <c r="K374" s="15" t="s">
        <v>2982</v>
      </c>
      <c r="L374" s="17" t="s">
        <v>922</v>
      </c>
      <c r="M374" s="17" t="s">
        <v>273</v>
      </c>
      <c r="N374" s="17">
        <v>20070403</v>
      </c>
      <c r="O374" s="17" t="str">
        <f>""</f>
        <v/>
      </c>
      <c r="P374" t="e">
        <f t="shared" si="42"/>
        <v>#VALUE!</v>
      </c>
      <c r="Q374" t="e">
        <f t="shared" si="43"/>
        <v>#VALUE!</v>
      </c>
      <c r="R374" t="e">
        <f t="shared" si="44"/>
        <v>#VALUE!</v>
      </c>
      <c r="S374" t="e">
        <f t="shared" si="45"/>
        <v>#VALUE!</v>
      </c>
      <c r="T374" t="e">
        <f t="shared" si="46"/>
        <v>#VALUE!</v>
      </c>
      <c r="U374" t="str">
        <f t="shared" si="47"/>
        <v>市立千葉高高</v>
      </c>
    </row>
    <row r="375" spans="1:21" x14ac:dyDescent="0.2">
      <c r="A375" s="12">
        <v>2519</v>
      </c>
      <c r="B375" s="13" t="s">
        <v>1885</v>
      </c>
      <c r="C375" s="13" t="s">
        <v>1886</v>
      </c>
      <c r="D375" s="14"/>
      <c r="E375" s="13" t="s">
        <v>635</v>
      </c>
      <c r="F375" s="16">
        <v>1</v>
      </c>
      <c r="G375" s="14"/>
      <c r="H375" s="14"/>
      <c r="I375" s="14"/>
      <c r="J375" s="15" t="s">
        <v>3130</v>
      </c>
      <c r="K375" s="15" t="s">
        <v>2934</v>
      </c>
      <c r="L375" s="17" t="s">
        <v>147</v>
      </c>
      <c r="M375" s="17" t="s">
        <v>470</v>
      </c>
      <c r="N375" s="17">
        <v>20071021</v>
      </c>
      <c r="O375" s="17" t="str">
        <f>""</f>
        <v/>
      </c>
      <c r="P375" t="e">
        <f t="shared" si="42"/>
        <v>#VALUE!</v>
      </c>
      <c r="Q375" t="e">
        <f t="shared" si="43"/>
        <v>#VALUE!</v>
      </c>
      <c r="R375" t="e">
        <f t="shared" si="44"/>
        <v>#VALUE!</v>
      </c>
      <c r="S375" t="e">
        <f t="shared" si="45"/>
        <v>#VALUE!</v>
      </c>
      <c r="T375" t="e">
        <f t="shared" si="46"/>
        <v>#VALUE!</v>
      </c>
      <c r="U375" t="str">
        <f t="shared" si="47"/>
        <v>市立千葉高高</v>
      </c>
    </row>
    <row r="376" spans="1:21" x14ac:dyDescent="0.2">
      <c r="A376" s="12">
        <v>2520</v>
      </c>
      <c r="B376" s="13" t="s">
        <v>1887</v>
      </c>
      <c r="C376" s="13" t="s">
        <v>1888</v>
      </c>
      <c r="D376" s="14"/>
      <c r="E376" s="13" t="s">
        <v>635</v>
      </c>
      <c r="F376" s="16">
        <v>1</v>
      </c>
      <c r="G376" s="14"/>
      <c r="H376" s="14"/>
      <c r="I376" s="14"/>
      <c r="J376" s="15" t="s">
        <v>3131</v>
      </c>
      <c r="K376" s="15" t="s">
        <v>3132</v>
      </c>
      <c r="L376" s="17" t="s">
        <v>923</v>
      </c>
      <c r="M376" s="17" t="s">
        <v>924</v>
      </c>
      <c r="N376" s="17">
        <v>20070902</v>
      </c>
      <c r="O376" s="17" t="str">
        <f>""</f>
        <v/>
      </c>
      <c r="P376" t="e">
        <f t="shared" si="42"/>
        <v>#VALUE!</v>
      </c>
      <c r="Q376" t="e">
        <f t="shared" si="43"/>
        <v>#VALUE!</v>
      </c>
      <c r="R376" t="e">
        <f t="shared" si="44"/>
        <v>#VALUE!</v>
      </c>
      <c r="S376" t="e">
        <f t="shared" si="45"/>
        <v>#VALUE!</v>
      </c>
      <c r="T376" t="e">
        <f t="shared" si="46"/>
        <v>#VALUE!</v>
      </c>
      <c r="U376" t="str">
        <f t="shared" si="47"/>
        <v>市立千葉高高</v>
      </c>
    </row>
    <row r="377" spans="1:21" x14ac:dyDescent="0.2">
      <c r="A377" s="12">
        <v>2521</v>
      </c>
      <c r="B377" s="13" t="s">
        <v>1889</v>
      </c>
      <c r="C377" s="13" t="s">
        <v>1890</v>
      </c>
      <c r="D377" s="14"/>
      <c r="E377" s="13" t="s">
        <v>635</v>
      </c>
      <c r="F377" s="16">
        <v>1</v>
      </c>
      <c r="G377" s="14"/>
      <c r="H377" s="14"/>
      <c r="I377" s="14"/>
      <c r="J377" s="15" t="s">
        <v>3133</v>
      </c>
      <c r="K377" s="15" t="s">
        <v>2641</v>
      </c>
      <c r="L377" s="17" t="s">
        <v>925</v>
      </c>
      <c r="M377" s="17" t="s">
        <v>514</v>
      </c>
      <c r="N377" s="17">
        <v>20070525</v>
      </c>
      <c r="O377" s="17" t="str">
        <f>""</f>
        <v/>
      </c>
      <c r="P377" t="e">
        <f t="shared" si="42"/>
        <v>#VALUE!</v>
      </c>
      <c r="Q377" t="e">
        <f t="shared" si="43"/>
        <v>#VALUE!</v>
      </c>
      <c r="R377" t="e">
        <f t="shared" si="44"/>
        <v>#VALUE!</v>
      </c>
      <c r="S377" t="e">
        <f t="shared" si="45"/>
        <v>#VALUE!</v>
      </c>
      <c r="T377" t="e">
        <f t="shared" si="46"/>
        <v>#VALUE!</v>
      </c>
      <c r="U377" t="str">
        <f t="shared" si="47"/>
        <v>市立千葉高高</v>
      </c>
    </row>
    <row r="378" spans="1:21" x14ac:dyDescent="0.2">
      <c r="A378" s="12">
        <v>1772</v>
      </c>
      <c r="B378" s="13" t="s">
        <v>1891</v>
      </c>
      <c r="C378" s="13" t="s">
        <v>1892</v>
      </c>
      <c r="D378" s="14"/>
      <c r="E378" s="13" t="s">
        <v>636</v>
      </c>
      <c r="F378" s="16">
        <v>3</v>
      </c>
      <c r="G378" s="14"/>
      <c r="H378" s="14"/>
      <c r="I378" s="14"/>
      <c r="J378" s="15" t="s">
        <v>3134</v>
      </c>
      <c r="K378" s="15" t="s">
        <v>2802</v>
      </c>
      <c r="L378" s="17" t="s">
        <v>926</v>
      </c>
      <c r="M378" s="17" t="s">
        <v>108</v>
      </c>
      <c r="N378" s="17">
        <v>20050602</v>
      </c>
      <c r="O378" s="17" t="str">
        <f>""</f>
        <v/>
      </c>
      <c r="P378" t="e">
        <f t="shared" si="42"/>
        <v>#VALUE!</v>
      </c>
      <c r="Q378" t="e">
        <f t="shared" si="43"/>
        <v>#VALUE!</v>
      </c>
      <c r="R378" t="e">
        <f t="shared" si="44"/>
        <v>#VALUE!</v>
      </c>
      <c r="S378" t="e">
        <f t="shared" si="45"/>
        <v>#VALUE!</v>
      </c>
      <c r="T378" t="e">
        <f t="shared" si="46"/>
        <v>#VALUE!</v>
      </c>
      <c r="U378" t="str">
        <f t="shared" si="47"/>
        <v>市立稲毛高高</v>
      </c>
    </row>
    <row r="379" spans="1:21" x14ac:dyDescent="0.2">
      <c r="A379" s="12">
        <v>1773</v>
      </c>
      <c r="B379" s="13" t="s">
        <v>1893</v>
      </c>
      <c r="C379" s="13" t="s">
        <v>1894</v>
      </c>
      <c r="D379" s="14"/>
      <c r="E379" s="13" t="s">
        <v>636</v>
      </c>
      <c r="F379" s="16">
        <v>3</v>
      </c>
      <c r="G379" s="14"/>
      <c r="H379" s="14"/>
      <c r="I379" s="14"/>
      <c r="J379" s="15" t="s">
        <v>3135</v>
      </c>
      <c r="K379" s="15" t="s">
        <v>3136</v>
      </c>
      <c r="L379" s="17" t="s">
        <v>449</v>
      </c>
      <c r="M379" s="17" t="s">
        <v>927</v>
      </c>
      <c r="N379" s="17">
        <v>20050529</v>
      </c>
      <c r="O379" s="17" t="str">
        <f>""</f>
        <v/>
      </c>
      <c r="P379" t="e">
        <f t="shared" si="42"/>
        <v>#VALUE!</v>
      </c>
      <c r="Q379" t="e">
        <f t="shared" si="43"/>
        <v>#VALUE!</v>
      </c>
      <c r="R379" t="e">
        <f t="shared" si="44"/>
        <v>#VALUE!</v>
      </c>
      <c r="S379" t="e">
        <f t="shared" si="45"/>
        <v>#VALUE!</v>
      </c>
      <c r="T379" t="e">
        <f t="shared" si="46"/>
        <v>#VALUE!</v>
      </c>
      <c r="U379" t="str">
        <f t="shared" si="47"/>
        <v>市立稲毛高高</v>
      </c>
    </row>
    <row r="380" spans="1:21" x14ac:dyDescent="0.2">
      <c r="A380" s="12">
        <v>1774</v>
      </c>
      <c r="B380" s="13" t="s">
        <v>1895</v>
      </c>
      <c r="C380" s="13" t="s">
        <v>1896</v>
      </c>
      <c r="D380" s="14"/>
      <c r="E380" s="13" t="s">
        <v>636</v>
      </c>
      <c r="F380" s="16">
        <v>3</v>
      </c>
      <c r="G380" s="14"/>
      <c r="H380" s="14"/>
      <c r="I380" s="14"/>
      <c r="J380" s="15" t="s">
        <v>3137</v>
      </c>
      <c r="K380" s="15" t="s">
        <v>2806</v>
      </c>
      <c r="L380" s="17" t="s">
        <v>928</v>
      </c>
      <c r="M380" s="17" t="s">
        <v>462</v>
      </c>
      <c r="N380" s="17">
        <v>20051024</v>
      </c>
      <c r="O380" s="17" t="str">
        <f>""</f>
        <v/>
      </c>
      <c r="P380" t="e">
        <f t="shared" si="42"/>
        <v>#VALUE!</v>
      </c>
      <c r="Q380" t="e">
        <f t="shared" si="43"/>
        <v>#VALUE!</v>
      </c>
      <c r="R380" t="e">
        <f t="shared" si="44"/>
        <v>#VALUE!</v>
      </c>
      <c r="S380" t="e">
        <f t="shared" si="45"/>
        <v>#VALUE!</v>
      </c>
      <c r="T380" t="e">
        <f t="shared" si="46"/>
        <v>#VALUE!</v>
      </c>
      <c r="U380" t="str">
        <f t="shared" si="47"/>
        <v>市立稲毛高高</v>
      </c>
    </row>
    <row r="381" spans="1:21" x14ac:dyDescent="0.2">
      <c r="A381" s="12">
        <v>1775</v>
      </c>
      <c r="B381" s="13" t="s">
        <v>1708</v>
      </c>
      <c r="C381" s="13" t="s">
        <v>1897</v>
      </c>
      <c r="D381" s="14"/>
      <c r="E381" s="13" t="s">
        <v>636</v>
      </c>
      <c r="F381" s="16">
        <v>3</v>
      </c>
      <c r="G381" s="14"/>
      <c r="H381" s="14"/>
      <c r="I381" s="14"/>
      <c r="J381" s="15" t="s">
        <v>2932</v>
      </c>
      <c r="K381" s="15" t="s">
        <v>2704</v>
      </c>
      <c r="L381" s="17" t="s">
        <v>522</v>
      </c>
      <c r="M381" s="17" t="s">
        <v>196</v>
      </c>
      <c r="N381" s="17">
        <v>20050709</v>
      </c>
      <c r="O381" s="17" t="str">
        <f>""</f>
        <v/>
      </c>
      <c r="P381" t="e">
        <f t="shared" si="42"/>
        <v>#VALUE!</v>
      </c>
      <c r="Q381" t="e">
        <f t="shared" si="43"/>
        <v>#VALUE!</v>
      </c>
      <c r="R381" t="e">
        <f t="shared" si="44"/>
        <v>#VALUE!</v>
      </c>
      <c r="S381" t="e">
        <f t="shared" si="45"/>
        <v>#VALUE!</v>
      </c>
      <c r="T381" t="e">
        <f t="shared" si="46"/>
        <v>#VALUE!</v>
      </c>
      <c r="U381" t="str">
        <f t="shared" si="47"/>
        <v>市立稲毛高高</v>
      </c>
    </row>
    <row r="382" spans="1:21" x14ac:dyDescent="0.2">
      <c r="A382" s="12">
        <v>1776</v>
      </c>
      <c r="B382" s="13" t="s">
        <v>1898</v>
      </c>
      <c r="C382" s="13" t="s">
        <v>1899</v>
      </c>
      <c r="D382" s="14"/>
      <c r="E382" s="13" t="s">
        <v>636</v>
      </c>
      <c r="F382" s="16">
        <v>3</v>
      </c>
      <c r="G382" s="14"/>
      <c r="H382" s="14"/>
      <c r="I382" s="14"/>
      <c r="J382" s="15" t="s">
        <v>3138</v>
      </c>
      <c r="K382" s="15" t="s">
        <v>3139</v>
      </c>
      <c r="L382" s="17" t="s">
        <v>929</v>
      </c>
      <c r="M382" s="17" t="s">
        <v>53</v>
      </c>
      <c r="N382" s="17">
        <v>20050808</v>
      </c>
      <c r="O382" s="17" t="str">
        <f>""</f>
        <v/>
      </c>
      <c r="P382" t="e">
        <f t="shared" si="42"/>
        <v>#VALUE!</v>
      </c>
      <c r="Q382" t="e">
        <f t="shared" si="43"/>
        <v>#VALUE!</v>
      </c>
      <c r="R382" t="e">
        <f t="shared" si="44"/>
        <v>#VALUE!</v>
      </c>
      <c r="S382" t="e">
        <f t="shared" si="45"/>
        <v>#VALUE!</v>
      </c>
      <c r="T382" t="e">
        <f t="shared" si="46"/>
        <v>#VALUE!</v>
      </c>
      <c r="U382" t="str">
        <f t="shared" si="47"/>
        <v>市立稲毛高高</v>
      </c>
    </row>
    <row r="383" spans="1:21" x14ac:dyDescent="0.2">
      <c r="A383" s="12">
        <v>1777</v>
      </c>
      <c r="B383" s="13" t="s">
        <v>1610</v>
      </c>
      <c r="C383" s="13" t="s">
        <v>1413</v>
      </c>
      <c r="D383" s="14"/>
      <c r="E383" s="13" t="s">
        <v>636</v>
      </c>
      <c r="F383" s="16">
        <v>3</v>
      </c>
      <c r="G383" s="14"/>
      <c r="H383" s="14"/>
      <c r="I383" s="14"/>
      <c r="J383" s="15" t="s">
        <v>2917</v>
      </c>
      <c r="K383" s="15" t="s">
        <v>2622</v>
      </c>
      <c r="L383" s="17" t="s">
        <v>448</v>
      </c>
      <c r="M383" s="17" t="s">
        <v>366</v>
      </c>
      <c r="N383" s="17">
        <v>20050513</v>
      </c>
      <c r="O383" s="17" t="str">
        <f>""</f>
        <v/>
      </c>
      <c r="P383" t="e">
        <f t="shared" si="42"/>
        <v>#VALUE!</v>
      </c>
      <c r="Q383" t="e">
        <f t="shared" si="43"/>
        <v>#VALUE!</v>
      </c>
      <c r="R383" t="e">
        <f t="shared" si="44"/>
        <v>#VALUE!</v>
      </c>
      <c r="S383" t="e">
        <f t="shared" si="45"/>
        <v>#VALUE!</v>
      </c>
      <c r="T383" t="e">
        <f t="shared" si="46"/>
        <v>#VALUE!</v>
      </c>
      <c r="U383" t="str">
        <f t="shared" si="47"/>
        <v>市立稲毛高高</v>
      </c>
    </row>
    <row r="384" spans="1:21" x14ac:dyDescent="0.2">
      <c r="A384" s="12">
        <v>1778</v>
      </c>
      <c r="B384" s="13" t="s">
        <v>1900</v>
      </c>
      <c r="C384" s="13" t="s">
        <v>1901</v>
      </c>
      <c r="D384" s="14"/>
      <c r="E384" s="13" t="s">
        <v>636</v>
      </c>
      <c r="F384" s="16">
        <v>2</v>
      </c>
      <c r="G384" s="14"/>
      <c r="H384" s="14"/>
      <c r="I384" s="14"/>
      <c r="J384" s="15" t="s">
        <v>3140</v>
      </c>
      <c r="K384" s="15" t="s">
        <v>2782</v>
      </c>
      <c r="L384" s="17" t="s">
        <v>930</v>
      </c>
      <c r="M384" s="17" t="s">
        <v>71</v>
      </c>
      <c r="N384" s="17">
        <v>20060526</v>
      </c>
      <c r="O384" s="17" t="str">
        <f>""</f>
        <v/>
      </c>
      <c r="P384" t="e">
        <f t="shared" si="42"/>
        <v>#VALUE!</v>
      </c>
      <c r="Q384" t="e">
        <f t="shared" si="43"/>
        <v>#VALUE!</v>
      </c>
      <c r="R384" t="e">
        <f t="shared" si="44"/>
        <v>#VALUE!</v>
      </c>
      <c r="S384" t="e">
        <f t="shared" si="45"/>
        <v>#VALUE!</v>
      </c>
      <c r="T384" t="e">
        <f t="shared" si="46"/>
        <v>#VALUE!</v>
      </c>
      <c r="U384" t="str">
        <f t="shared" si="47"/>
        <v>市立稲毛高高</v>
      </c>
    </row>
    <row r="385" spans="1:21" x14ac:dyDescent="0.2">
      <c r="A385" s="12">
        <v>1779</v>
      </c>
      <c r="B385" s="13" t="s">
        <v>1430</v>
      </c>
      <c r="C385" s="13" t="s">
        <v>1490</v>
      </c>
      <c r="D385" s="14"/>
      <c r="E385" s="13" t="s">
        <v>636</v>
      </c>
      <c r="F385" s="16">
        <v>2</v>
      </c>
      <c r="G385" s="14"/>
      <c r="H385" s="14"/>
      <c r="I385" s="14"/>
      <c r="J385" s="15" t="s">
        <v>2779</v>
      </c>
      <c r="K385" s="15" t="s">
        <v>2667</v>
      </c>
      <c r="L385" s="17" t="s">
        <v>170</v>
      </c>
      <c r="M385" s="17" t="s">
        <v>207</v>
      </c>
      <c r="N385" s="17">
        <v>20070214</v>
      </c>
      <c r="O385" s="17" t="str">
        <f>""</f>
        <v/>
      </c>
      <c r="P385" t="e">
        <f t="shared" si="42"/>
        <v>#VALUE!</v>
      </c>
      <c r="Q385" t="e">
        <f t="shared" si="43"/>
        <v>#VALUE!</v>
      </c>
      <c r="R385" t="e">
        <f t="shared" si="44"/>
        <v>#VALUE!</v>
      </c>
      <c r="S385" t="e">
        <f t="shared" si="45"/>
        <v>#VALUE!</v>
      </c>
      <c r="T385" t="e">
        <f t="shared" si="46"/>
        <v>#VALUE!</v>
      </c>
      <c r="U385" t="str">
        <f t="shared" si="47"/>
        <v>市立稲毛高高</v>
      </c>
    </row>
    <row r="386" spans="1:21" x14ac:dyDescent="0.2">
      <c r="A386" s="12">
        <v>1780</v>
      </c>
      <c r="B386" s="13" t="s">
        <v>1280</v>
      </c>
      <c r="C386" s="13" t="s">
        <v>1902</v>
      </c>
      <c r="D386" s="14"/>
      <c r="E386" s="13" t="s">
        <v>636</v>
      </c>
      <c r="F386" s="16">
        <v>2</v>
      </c>
      <c r="G386" s="14"/>
      <c r="H386" s="14"/>
      <c r="I386" s="14"/>
      <c r="J386" s="15" t="s">
        <v>2651</v>
      </c>
      <c r="K386" s="15" t="s">
        <v>3141</v>
      </c>
      <c r="L386" s="17" t="s">
        <v>443</v>
      </c>
      <c r="M386" s="17" t="s">
        <v>204</v>
      </c>
      <c r="N386" s="17">
        <v>20060903</v>
      </c>
      <c r="O386" s="17" t="str">
        <f>""</f>
        <v/>
      </c>
      <c r="P386" t="e">
        <f t="shared" si="42"/>
        <v>#VALUE!</v>
      </c>
      <c r="Q386" t="e">
        <f t="shared" si="43"/>
        <v>#VALUE!</v>
      </c>
      <c r="R386" t="e">
        <f t="shared" si="44"/>
        <v>#VALUE!</v>
      </c>
      <c r="S386" t="e">
        <f t="shared" si="45"/>
        <v>#VALUE!</v>
      </c>
      <c r="T386" t="e">
        <f t="shared" si="46"/>
        <v>#VALUE!</v>
      </c>
      <c r="U386" t="str">
        <f t="shared" si="47"/>
        <v>市立稲毛高高</v>
      </c>
    </row>
    <row r="387" spans="1:21" x14ac:dyDescent="0.2">
      <c r="A387" s="12">
        <v>1781</v>
      </c>
      <c r="B387" s="13" t="s">
        <v>1903</v>
      </c>
      <c r="C387" s="13" t="s">
        <v>1904</v>
      </c>
      <c r="D387" s="14"/>
      <c r="E387" s="13" t="s">
        <v>636</v>
      </c>
      <c r="F387" s="16">
        <v>1</v>
      </c>
      <c r="G387" s="14"/>
      <c r="H387" s="14"/>
      <c r="I387" s="14"/>
      <c r="J387" s="15" t="s">
        <v>3142</v>
      </c>
      <c r="K387" s="15" t="s">
        <v>3143</v>
      </c>
      <c r="L387" s="17" t="s">
        <v>931</v>
      </c>
      <c r="M387" s="17" t="s">
        <v>246</v>
      </c>
      <c r="N387" s="17">
        <v>20071115</v>
      </c>
      <c r="O387" s="17" t="str">
        <f>""</f>
        <v/>
      </c>
      <c r="P387" t="e">
        <f t="shared" si="42"/>
        <v>#VALUE!</v>
      </c>
      <c r="Q387" t="e">
        <f t="shared" si="43"/>
        <v>#VALUE!</v>
      </c>
      <c r="R387" t="e">
        <f t="shared" si="44"/>
        <v>#VALUE!</v>
      </c>
      <c r="S387" t="e">
        <f t="shared" si="45"/>
        <v>#VALUE!</v>
      </c>
      <c r="T387" t="e">
        <f t="shared" si="46"/>
        <v>#VALUE!</v>
      </c>
      <c r="U387" t="str">
        <f t="shared" si="47"/>
        <v>市立稲毛高高</v>
      </c>
    </row>
    <row r="388" spans="1:21" x14ac:dyDescent="0.2">
      <c r="A388" s="12">
        <v>1782</v>
      </c>
      <c r="B388" s="13" t="s">
        <v>1628</v>
      </c>
      <c r="C388" s="13" t="s">
        <v>1905</v>
      </c>
      <c r="D388" s="14"/>
      <c r="E388" s="13" t="s">
        <v>636</v>
      </c>
      <c r="F388" s="16">
        <v>1</v>
      </c>
      <c r="G388" s="14"/>
      <c r="H388" s="14"/>
      <c r="I388" s="14"/>
      <c r="J388" s="15" t="s">
        <v>2932</v>
      </c>
      <c r="K388" s="15" t="s">
        <v>3103</v>
      </c>
      <c r="L388" s="17" t="s">
        <v>522</v>
      </c>
      <c r="M388" s="17" t="s">
        <v>157</v>
      </c>
      <c r="N388" s="17">
        <v>20070522</v>
      </c>
      <c r="O388" s="17" t="str">
        <f>""</f>
        <v/>
      </c>
      <c r="P388" t="e">
        <f t="shared" si="42"/>
        <v>#VALUE!</v>
      </c>
      <c r="Q388" t="e">
        <f t="shared" si="43"/>
        <v>#VALUE!</v>
      </c>
      <c r="R388" t="e">
        <f t="shared" si="44"/>
        <v>#VALUE!</v>
      </c>
      <c r="S388" t="e">
        <f t="shared" si="45"/>
        <v>#VALUE!</v>
      </c>
      <c r="T388" t="e">
        <f t="shared" si="46"/>
        <v>#VALUE!</v>
      </c>
      <c r="U388" t="str">
        <f t="shared" si="47"/>
        <v>市立稲毛高高</v>
      </c>
    </row>
    <row r="389" spans="1:21" x14ac:dyDescent="0.2">
      <c r="A389" s="12">
        <v>2522</v>
      </c>
      <c r="B389" s="13" t="s">
        <v>1357</v>
      </c>
      <c r="C389" s="13" t="s">
        <v>1906</v>
      </c>
      <c r="D389" s="14"/>
      <c r="E389" s="13" t="s">
        <v>636</v>
      </c>
      <c r="F389" s="16">
        <v>1</v>
      </c>
      <c r="G389" s="14"/>
      <c r="H389" s="14"/>
      <c r="I389" s="14"/>
      <c r="J389" s="15" t="s">
        <v>2717</v>
      </c>
      <c r="K389" s="15" t="s">
        <v>3144</v>
      </c>
      <c r="L389" s="17" t="s">
        <v>54</v>
      </c>
      <c r="M389" s="17" t="s">
        <v>932</v>
      </c>
      <c r="N389" s="17">
        <v>20070427</v>
      </c>
      <c r="O389" s="17" t="str">
        <f>""</f>
        <v/>
      </c>
      <c r="P389" t="e">
        <f t="shared" si="42"/>
        <v>#VALUE!</v>
      </c>
      <c r="Q389" t="e">
        <f t="shared" si="43"/>
        <v>#VALUE!</v>
      </c>
      <c r="R389" t="e">
        <f t="shared" si="44"/>
        <v>#VALUE!</v>
      </c>
      <c r="S389" t="e">
        <f t="shared" si="45"/>
        <v>#VALUE!</v>
      </c>
      <c r="T389" t="e">
        <f t="shared" si="46"/>
        <v>#VALUE!</v>
      </c>
      <c r="U389" t="str">
        <f t="shared" si="47"/>
        <v>市立稲毛高高</v>
      </c>
    </row>
    <row r="390" spans="1:21" x14ac:dyDescent="0.2">
      <c r="A390" s="12">
        <v>1783</v>
      </c>
      <c r="B390" s="13" t="s">
        <v>1907</v>
      </c>
      <c r="C390" s="13" t="s">
        <v>1908</v>
      </c>
      <c r="D390" s="14"/>
      <c r="E390" s="13" t="s">
        <v>637</v>
      </c>
      <c r="F390" s="16">
        <v>3</v>
      </c>
      <c r="G390" s="14"/>
      <c r="H390" s="14"/>
      <c r="I390" s="14"/>
      <c r="J390" s="15" t="s">
        <v>3145</v>
      </c>
      <c r="K390" s="15" t="s">
        <v>2714</v>
      </c>
      <c r="L390" s="17" t="s">
        <v>933</v>
      </c>
      <c r="M390" s="17" t="s">
        <v>111</v>
      </c>
      <c r="N390" s="17">
        <v>20050731</v>
      </c>
      <c r="O390" s="17" t="str">
        <f>""</f>
        <v/>
      </c>
      <c r="P390" t="e">
        <f t="shared" si="42"/>
        <v>#VALUE!</v>
      </c>
      <c r="Q390" t="e">
        <f t="shared" si="43"/>
        <v>#VALUE!</v>
      </c>
      <c r="R390" t="e">
        <f t="shared" si="44"/>
        <v>#VALUE!</v>
      </c>
      <c r="S390" t="e">
        <f t="shared" si="45"/>
        <v>#VALUE!</v>
      </c>
      <c r="T390" t="e">
        <f t="shared" si="46"/>
        <v>#VALUE!</v>
      </c>
      <c r="U390" t="str">
        <f t="shared" si="47"/>
        <v>千葉経大附高高</v>
      </c>
    </row>
    <row r="391" spans="1:21" x14ac:dyDescent="0.2">
      <c r="A391" s="12">
        <v>1784</v>
      </c>
      <c r="B391" s="13" t="s">
        <v>1909</v>
      </c>
      <c r="C391" s="13" t="s">
        <v>1910</v>
      </c>
      <c r="D391" s="14"/>
      <c r="E391" s="13" t="s">
        <v>637</v>
      </c>
      <c r="F391" s="16">
        <v>3</v>
      </c>
      <c r="G391" s="14"/>
      <c r="H391" s="14"/>
      <c r="I391" s="14"/>
      <c r="J391" s="15" t="s">
        <v>3146</v>
      </c>
      <c r="K391" s="15" t="s">
        <v>2832</v>
      </c>
      <c r="L391" s="17" t="s">
        <v>934</v>
      </c>
      <c r="M391" s="17" t="s">
        <v>769</v>
      </c>
      <c r="N391" s="17">
        <v>20050902</v>
      </c>
      <c r="O391" s="17" t="str">
        <f>""</f>
        <v/>
      </c>
      <c r="P391" t="e">
        <f t="shared" si="42"/>
        <v>#VALUE!</v>
      </c>
      <c r="Q391" t="e">
        <f t="shared" si="43"/>
        <v>#VALUE!</v>
      </c>
      <c r="R391" t="e">
        <f t="shared" si="44"/>
        <v>#VALUE!</v>
      </c>
      <c r="S391" t="e">
        <f t="shared" si="45"/>
        <v>#VALUE!</v>
      </c>
      <c r="T391" t="e">
        <f t="shared" si="46"/>
        <v>#VALUE!</v>
      </c>
      <c r="U391" t="str">
        <f t="shared" si="47"/>
        <v>千葉経大附高高</v>
      </c>
    </row>
    <row r="392" spans="1:21" x14ac:dyDescent="0.2">
      <c r="A392" s="12">
        <v>1785</v>
      </c>
      <c r="B392" s="13" t="s">
        <v>1822</v>
      </c>
      <c r="C392" s="13" t="s">
        <v>1771</v>
      </c>
      <c r="D392" s="14"/>
      <c r="E392" s="13" t="s">
        <v>637</v>
      </c>
      <c r="F392" s="16">
        <v>3</v>
      </c>
      <c r="G392" s="14"/>
      <c r="H392" s="14"/>
      <c r="I392" s="14"/>
      <c r="J392" s="15" t="s">
        <v>3086</v>
      </c>
      <c r="K392" s="15" t="s">
        <v>3048</v>
      </c>
      <c r="L392" s="17" t="s">
        <v>139</v>
      </c>
      <c r="M392" s="17" t="s">
        <v>487</v>
      </c>
      <c r="N392" s="17">
        <v>20060126</v>
      </c>
      <c r="O392" s="17" t="str">
        <f>""</f>
        <v/>
      </c>
      <c r="P392" t="e">
        <f t="shared" si="42"/>
        <v>#VALUE!</v>
      </c>
      <c r="Q392" t="e">
        <f t="shared" si="43"/>
        <v>#VALUE!</v>
      </c>
      <c r="R392" t="e">
        <f t="shared" si="44"/>
        <v>#VALUE!</v>
      </c>
      <c r="S392" t="e">
        <f t="shared" si="45"/>
        <v>#VALUE!</v>
      </c>
      <c r="T392" t="e">
        <f t="shared" si="46"/>
        <v>#VALUE!</v>
      </c>
      <c r="U392" t="str">
        <f t="shared" si="47"/>
        <v>千葉経大附高高</v>
      </c>
    </row>
    <row r="393" spans="1:21" x14ac:dyDescent="0.2">
      <c r="A393" s="12">
        <v>1786</v>
      </c>
      <c r="B393" s="13" t="s">
        <v>1911</v>
      </c>
      <c r="C393" s="13" t="s">
        <v>1912</v>
      </c>
      <c r="D393" s="14"/>
      <c r="E393" s="13" t="s">
        <v>637</v>
      </c>
      <c r="F393" s="16">
        <v>3</v>
      </c>
      <c r="G393" s="14"/>
      <c r="H393" s="14"/>
      <c r="I393" s="14"/>
      <c r="J393" s="15" t="s">
        <v>3147</v>
      </c>
      <c r="K393" s="15" t="s">
        <v>3148</v>
      </c>
      <c r="L393" s="17" t="s">
        <v>935</v>
      </c>
      <c r="M393" s="17" t="s">
        <v>149</v>
      </c>
      <c r="N393" s="17">
        <v>20050420</v>
      </c>
      <c r="O393" s="17" t="str">
        <f>""</f>
        <v/>
      </c>
      <c r="P393" t="e">
        <f t="shared" si="42"/>
        <v>#VALUE!</v>
      </c>
      <c r="Q393" t="e">
        <f t="shared" si="43"/>
        <v>#VALUE!</v>
      </c>
      <c r="R393" t="e">
        <f t="shared" si="44"/>
        <v>#VALUE!</v>
      </c>
      <c r="S393" t="e">
        <f t="shared" si="45"/>
        <v>#VALUE!</v>
      </c>
      <c r="T393" t="e">
        <f t="shared" si="46"/>
        <v>#VALUE!</v>
      </c>
      <c r="U393" t="str">
        <f t="shared" si="47"/>
        <v>千葉経大附高高</v>
      </c>
    </row>
    <row r="394" spans="1:21" x14ac:dyDescent="0.2">
      <c r="A394" s="12">
        <v>1787</v>
      </c>
      <c r="B394" s="13" t="s">
        <v>1913</v>
      </c>
      <c r="C394" s="13" t="s">
        <v>1914</v>
      </c>
      <c r="D394" s="14"/>
      <c r="E394" s="13" t="s">
        <v>637</v>
      </c>
      <c r="F394" s="16">
        <v>3</v>
      </c>
      <c r="G394" s="14"/>
      <c r="H394" s="14"/>
      <c r="I394" s="14"/>
      <c r="J394" s="15" t="s">
        <v>3149</v>
      </c>
      <c r="K394" s="15" t="s">
        <v>2936</v>
      </c>
      <c r="L394" s="17" t="s">
        <v>531</v>
      </c>
      <c r="M394" s="17" t="s">
        <v>114</v>
      </c>
      <c r="N394" s="17">
        <v>20050531</v>
      </c>
      <c r="O394" s="17" t="str">
        <f>""</f>
        <v/>
      </c>
      <c r="P394" t="e">
        <f t="shared" si="42"/>
        <v>#VALUE!</v>
      </c>
      <c r="Q394" t="e">
        <f t="shared" si="43"/>
        <v>#VALUE!</v>
      </c>
      <c r="R394" t="e">
        <f t="shared" si="44"/>
        <v>#VALUE!</v>
      </c>
      <c r="S394" t="e">
        <f t="shared" si="45"/>
        <v>#VALUE!</v>
      </c>
      <c r="T394" t="e">
        <f t="shared" si="46"/>
        <v>#VALUE!</v>
      </c>
      <c r="U394" t="str">
        <f t="shared" si="47"/>
        <v>千葉経大附高高</v>
      </c>
    </row>
    <row r="395" spans="1:21" x14ac:dyDescent="0.2">
      <c r="A395" s="12">
        <v>1788</v>
      </c>
      <c r="B395" s="13" t="s">
        <v>1915</v>
      </c>
      <c r="C395" s="13" t="s">
        <v>1720</v>
      </c>
      <c r="D395" s="14"/>
      <c r="E395" s="13" t="s">
        <v>637</v>
      </c>
      <c r="F395" s="16">
        <v>3</v>
      </c>
      <c r="G395" s="14"/>
      <c r="H395" s="14"/>
      <c r="I395" s="14"/>
      <c r="J395" s="15" t="s">
        <v>3150</v>
      </c>
      <c r="K395" s="15" t="s">
        <v>2841</v>
      </c>
      <c r="L395" s="17" t="s">
        <v>936</v>
      </c>
      <c r="M395" s="17" t="s">
        <v>417</v>
      </c>
      <c r="N395" s="17">
        <v>20060310</v>
      </c>
      <c r="O395" s="17" t="str">
        <f>""</f>
        <v/>
      </c>
      <c r="P395" t="e">
        <f t="shared" si="42"/>
        <v>#VALUE!</v>
      </c>
      <c r="Q395" t="e">
        <f t="shared" si="43"/>
        <v>#VALUE!</v>
      </c>
      <c r="R395" t="e">
        <f t="shared" si="44"/>
        <v>#VALUE!</v>
      </c>
      <c r="S395" t="e">
        <f t="shared" si="45"/>
        <v>#VALUE!</v>
      </c>
      <c r="T395" t="e">
        <f t="shared" si="46"/>
        <v>#VALUE!</v>
      </c>
      <c r="U395" t="str">
        <f t="shared" si="47"/>
        <v>千葉経大附高高</v>
      </c>
    </row>
    <row r="396" spans="1:21" x14ac:dyDescent="0.2">
      <c r="A396" s="12">
        <v>1789</v>
      </c>
      <c r="B396" s="13" t="s">
        <v>1916</v>
      </c>
      <c r="C396" s="13" t="s">
        <v>1917</v>
      </c>
      <c r="D396" s="14"/>
      <c r="E396" s="13" t="s">
        <v>637</v>
      </c>
      <c r="F396" s="16">
        <v>3</v>
      </c>
      <c r="G396" s="14"/>
      <c r="H396" s="14"/>
      <c r="I396" s="14"/>
      <c r="J396" s="15" t="s">
        <v>3151</v>
      </c>
      <c r="K396" s="15" t="s">
        <v>2724</v>
      </c>
      <c r="L396" s="17" t="s">
        <v>41</v>
      </c>
      <c r="M396" s="17" t="s">
        <v>168</v>
      </c>
      <c r="N396" s="17">
        <v>20050927</v>
      </c>
      <c r="O396" s="17" t="str">
        <f>""</f>
        <v/>
      </c>
      <c r="P396" t="e">
        <f t="shared" si="42"/>
        <v>#VALUE!</v>
      </c>
      <c r="Q396" t="e">
        <f t="shared" si="43"/>
        <v>#VALUE!</v>
      </c>
      <c r="R396" t="e">
        <f t="shared" si="44"/>
        <v>#VALUE!</v>
      </c>
      <c r="S396" t="e">
        <f t="shared" si="45"/>
        <v>#VALUE!</v>
      </c>
      <c r="T396" t="e">
        <f t="shared" si="46"/>
        <v>#VALUE!</v>
      </c>
      <c r="U396" t="str">
        <f t="shared" si="47"/>
        <v>千葉経大附高高</v>
      </c>
    </row>
    <row r="397" spans="1:21" x14ac:dyDescent="0.2">
      <c r="A397" s="12">
        <v>1790</v>
      </c>
      <c r="B397" s="13" t="s">
        <v>1918</v>
      </c>
      <c r="C397" s="13" t="s">
        <v>1919</v>
      </c>
      <c r="D397" s="14"/>
      <c r="E397" s="13" t="s">
        <v>637</v>
      </c>
      <c r="F397" s="16">
        <v>3</v>
      </c>
      <c r="G397" s="14"/>
      <c r="H397" s="14"/>
      <c r="I397" s="14"/>
      <c r="J397" s="15" t="s">
        <v>2700</v>
      </c>
      <c r="K397" s="15" t="s">
        <v>3152</v>
      </c>
      <c r="L397" s="17" t="s">
        <v>46</v>
      </c>
      <c r="M397" s="17" t="s">
        <v>937</v>
      </c>
      <c r="N397" s="17">
        <v>20050430</v>
      </c>
      <c r="O397" s="17" t="str">
        <f>""</f>
        <v/>
      </c>
      <c r="P397" t="e">
        <f t="shared" si="42"/>
        <v>#VALUE!</v>
      </c>
      <c r="Q397" t="e">
        <f t="shared" si="43"/>
        <v>#VALUE!</v>
      </c>
      <c r="R397" t="e">
        <f t="shared" si="44"/>
        <v>#VALUE!</v>
      </c>
      <c r="S397" t="e">
        <f t="shared" si="45"/>
        <v>#VALUE!</v>
      </c>
      <c r="T397" t="e">
        <f t="shared" si="46"/>
        <v>#VALUE!</v>
      </c>
      <c r="U397" t="str">
        <f t="shared" si="47"/>
        <v>千葉経大附高高</v>
      </c>
    </row>
    <row r="398" spans="1:21" x14ac:dyDescent="0.2">
      <c r="A398" s="12">
        <v>1791</v>
      </c>
      <c r="B398" s="13" t="s">
        <v>1369</v>
      </c>
      <c r="C398" s="13" t="s">
        <v>1920</v>
      </c>
      <c r="D398" s="14"/>
      <c r="E398" s="13" t="s">
        <v>637</v>
      </c>
      <c r="F398" s="16">
        <v>3</v>
      </c>
      <c r="G398" s="14"/>
      <c r="H398" s="14"/>
      <c r="I398" s="14"/>
      <c r="J398" s="15" t="s">
        <v>2726</v>
      </c>
      <c r="K398" s="15" t="s">
        <v>2970</v>
      </c>
      <c r="L398" s="17" t="s">
        <v>199</v>
      </c>
      <c r="M398" s="17" t="s">
        <v>59</v>
      </c>
      <c r="N398" s="17">
        <v>20050715</v>
      </c>
      <c r="O398" s="17" t="str">
        <f>""</f>
        <v/>
      </c>
      <c r="P398" t="e">
        <f t="shared" si="42"/>
        <v>#VALUE!</v>
      </c>
      <c r="Q398" t="e">
        <f t="shared" si="43"/>
        <v>#VALUE!</v>
      </c>
      <c r="R398" t="e">
        <f t="shared" si="44"/>
        <v>#VALUE!</v>
      </c>
      <c r="S398" t="e">
        <f t="shared" si="45"/>
        <v>#VALUE!</v>
      </c>
      <c r="T398" t="e">
        <f t="shared" si="46"/>
        <v>#VALUE!</v>
      </c>
      <c r="U398" t="str">
        <f t="shared" si="47"/>
        <v>千葉経大附高高</v>
      </c>
    </row>
    <row r="399" spans="1:21" x14ac:dyDescent="0.2">
      <c r="A399" s="12">
        <v>1792</v>
      </c>
      <c r="B399" s="13" t="s">
        <v>1496</v>
      </c>
      <c r="C399" s="13" t="s">
        <v>1921</v>
      </c>
      <c r="D399" s="14"/>
      <c r="E399" s="13" t="s">
        <v>637</v>
      </c>
      <c r="F399" s="16">
        <v>3</v>
      </c>
      <c r="G399" s="14"/>
      <c r="H399" s="14"/>
      <c r="I399" s="14"/>
      <c r="J399" s="15" t="s">
        <v>2826</v>
      </c>
      <c r="K399" s="15" t="s">
        <v>2641</v>
      </c>
      <c r="L399" s="17" t="s">
        <v>529</v>
      </c>
      <c r="M399" s="17" t="s">
        <v>514</v>
      </c>
      <c r="N399" s="17">
        <v>20050427</v>
      </c>
      <c r="O399" s="17" t="str">
        <f>""</f>
        <v/>
      </c>
      <c r="P399" t="e">
        <f t="shared" si="42"/>
        <v>#VALUE!</v>
      </c>
      <c r="Q399" t="e">
        <f t="shared" si="43"/>
        <v>#VALUE!</v>
      </c>
      <c r="R399" t="e">
        <f t="shared" si="44"/>
        <v>#VALUE!</v>
      </c>
      <c r="S399" t="e">
        <f t="shared" si="45"/>
        <v>#VALUE!</v>
      </c>
      <c r="T399" t="e">
        <f t="shared" si="46"/>
        <v>#VALUE!</v>
      </c>
      <c r="U399" t="str">
        <f t="shared" si="47"/>
        <v>千葉経大附高高</v>
      </c>
    </row>
    <row r="400" spans="1:21" x14ac:dyDescent="0.2">
      <c r="A400" s="12">
        <v>1793</v>
      </c>
      <c r="B400" s="13" t="s">
        <v>1922</v>
      </c>
      <c r="C400" s="13" t="s">
        <v>1923</v>
      </c>
      <c r="D400" s="14"/>
      <c r="E400" s="13" t="s">
        <v>637</v>
      </c>
      <c r="F400" s="16">
        <v>2</v>
      </c>
      <c r="G400" s="14"/>
      <c r="H400" s="14"/>
      <c r="I400" s="14"/>
      <c r="J400" s="15" t="s">
        <v>3153</v>
      </c>
      <c r="K400" s="15" t="s">
        <v>2970</v>
      </c>
      <c r="L400" s="17" t="s">
        <v>258</v>
      </c>
      <c r="M400" s="17" t="s">
        <v>59</v>
      </c>
      <c r="N400" s="17">
        <v>20061117</v>
      </c>
      <c r="O400" s="17" t="str">
        <f>""</f>
        <v/>
      </c>
      <c r="P400" t="e">
        <f t="shared" si="42"/>
        <v>#VALUE!</v>
      </c>
      <c r="Q400" t="e">
        <f t="shared" si="43"/>
        <v>#VALUE!</v>
      </c>
      <c r="R400" t="e">
        <f t="shared" si="44"/>
        <v>#VALUE!</v>
      </c>
      <c r="S400" t="e">
        <f t="shared" si="45"/>
        <v>#VALUE!</v>
      </c>
      <c r="T400" t="e">
        <f t="shared" si="46"/>
        <v>#VALUE!</v>
      </c>
      <c r="U400" t="str">
        <f t="shared" si="47"/>
        <v>千葉経大附高高</v>
      </c>
    </row>
    <row r="401" spans="1:21" x14ac:dyDescent="0.2">
      <c r="A401" s="12">
        <v>1794</v>
      </c>
      <c r="B401" s="13" t="s">
        <v>1924</v>
      </c>
      <c r="C401" s="13" t="s">
        <v>1925</v>
      </c>
      <c r="D401" s="14"/>
      <c r="E401" s="13" t="s">
        <v>637</v>
      </c>
      <c r="F401" s="16">
        <v>2</v>
      </c>
      <c r="G401" s="14"/>
      <c r="H401" s="14"/>
      <c r="I401" s="14"/>
      <c r="J401" s="15" t="s">
        <v>3154</v>
      </c>
      <c r="K401" s="15" t="s">
        <v>3155</v>
      </c>
      <c r="L401" s="17" t="s">
        <v>476</v>
      </c>
      <c r="M401" s="17" t="s">
        <v>938</v>
      </c>
      <c r="N401" s="17">
        <v>20060520</v>
      </c>
      <c r="O401" s="17" t="str">
        <f>""</f>
        <v/>
      </c>
      <c r="P401" t="e">
        <f t="shared" si="42"/>
        <v>#VALUE!</v>
      </c>
      <c r="Q401" t="e">
        <f t="shared" si="43"/>
        <v>#VALUE!</v>
      </c>
      <c r="R401" t="e">
        <f t="shared" si="44"/>
        <v>#VALUE!</v>
      </c>
      <c r="S401" t="e">
        <f t="shared" si="45"/>
        <v>#VALUE!</v>
      </c>
      <c r="T401" t="e">
        <f t="shared" si="46"/>
        <v>#VALUE!</v>
      </c>
      <c r="U401" t="str">
        <f t="shared" si="47"/>
        <v>千葉経大附高高</v>
      </c>
    </row>
    <row r="402" spans="1:21" x14ac:dyDescent="0.2">
      <c r="A402" s="12">
        <v>1795</v>
      </c>
      <c r="B402" s="13" t="s">
        <v>1926</v>
      </c>
      <c r="C402" s="13" t="s">
        <v>1866</v>
      </c>
      <c r="D402" s="14"/>
      <c r="E402" s="13" t="s">
        <v>637</v>
      </c>
      <c r="F402" s="16">
        <v>2</v>
      </c>
      <c r="G402" s="14"/>
      <c r="H402" s="14"/>
      <c r="I402" s="14"/>
      <c r="J402" s="15" t="s">
        <v>3156</v>
      </c>
      <c r="K402" s="15" t="s">
        <v>2756</v>
      </c>
      <c r="L402" s="17" t="s">
        <v>505</v>
      </c>
      <c r="M402" s="17" t="s">
        <v>498</v>
      </c>
      <c r="N402" s="17">
        <v>20060926</v>
      </c>
      <c r="O402" s="17" t="str">
        <f>""</f>
        <v/>
      </c>
      <c r="P402" t="e">
        <f t="shared" si="42"/>
        <v>#VALUE!</v>
      </c>
      <c r="Q402" t="e">
        <f t="shared" si="43"/>
        <v>#VALUE!</v>
      </c>
      <c r="R402" t="e">
        <f t="shared" si="44"/>
        <v>#VALUE!</v>
      </c>
      <c r="S402" t="e">
        <f t="shared" si="45"/>
        <v>#VALUE!</v>
      </c>
      <c r="T402" t="e">
        <f t="shared" si="46"/>
        <v>#VALUE!</v>
      </c>
      <c r="U402" t="str">
        <f t="shared" si="47"/>
        <v>千葉経大附高高</v>
      </c>
    </row>
    <row r="403" spans="1:21" x14ac:dyDescent="0.2">
      <c r="A403" s="12">
        <v>1796</v>
      </c>
      <c r="B403" s="13" t="s">
        <v>1808</v>
      </c>
      <c r="C403" s="13" t="s">
        <v>1927</v>
      </c>
      <c r="D403" s="14"/>
      <c r="E403" s="13" t="s">
        <v>637</v>
      </c>
      <c r="F403" s="16">
        <v>2</v>
      </c>
      <c r="G403" s="14"/>
      <c r="H403" s="14"/>
      <c r="I403" s="14"/>
      <c r="J403" s="15" t="s">
        <v>3075</v>
      </c>
      <c r="K403" s="15" t="s">
        <v>2739</v>
      </c>
      <c r="L403" s="17" t="s">
        <v>560</v>
      </c>
      <c r="M403" s="17" t="s">
        <v>125</v>
      </c>
      <c r="N403" s="17">
        <v>20070208</v>
      </c>
      <c r="O403" s="17" t="str">
        <f>""</f>
        <v/>
      </c>
      <c r="P403" t="e">
        <f t="shared" si="42"/>
        <v>#VALUE!</v>
      </c>
      <c r="Q403" t="e">
        <f t="shared" si="43"/>
        <v>#VALUE!</v>
      </c>
      <c r="R403" t="e">
        <f t="shared" si="44"/>
        <v>#VALUE!</v>
      </c>
      <c r="S403" t="e">
        <f t="shared" si="45"/>
        <v>#VALUE!</v>
      </c>
      <c r="T403" t="e">
        <f t="shared" si="46"/>
        <v>#VALUE!</v>
      </c>
      <c r="U403" t="str">
        <f t="shared" si="47"/>
        <v>千葉経大附高高</v>
      </c>
    </row>
    <row r="404" spans="1:21" x14ac:dyDescent="0.2">
      <c r="A404" s="12">
        <v>2406</v>
      </c>
      <c r="B404" s="13" t="s">
        <v>1928</v>
      </c>
      <c r="C404" s="13" t="s">
        <v>1929</v>
      </c>
      <c r="D404" s="14"/>
      <c r="E404" s="13" t="s">
        <v>637</v>
      </c>
      <c r="F404" s="16">
        <v>1</v>
      </c>
      <c r="G404" s="14"/>
      <c r="H404" s="14"/>
      <c r="I404" s="14"/>
      <c r="J404" s="15" t="s">
        <v>3157</v>
      </c>
      <c r="K404" s="15" t="s">
        <v>2970</v>
      </c>
      <c r="L404" s="17" t="s">
        <v>172</v>
      </c>
      <c r="M404" s="17" t="s">
        <v>59</v>
      </c>
      <c r="N404" s="17">
        <v>20070605</v>
      </c>
      <c r="O404" s="17" t="str">
        <f>""</f>
        <v/>
      </c>
      <c r="P404" t="e">
        <f t="shared" si="42"/>
        <v>#VALUE!</v>
      </c>
      <c r="Q404" t="e">
        <f t="shared" si="43"/>
        <v>#VALUE!</v>
      </c>
      <c r="R404" t="e">
        <f t="shared" si="44"/>
        <v>#VALUE!</v>
      </c>
      <c r="S404" t="e">
        <f t="shared" si="45"/>
        <v>#VALUE!</v>
      </c>
      <c r="T404" t="e">
        <f t="shared" si="46"/>
        <v>#VALUE!</v>
      </c>
      <c r="U404" t="str">
        <f t="shared" si="47"/>
        <v>千葉経大附高高</v>
      </c>
    </row>
    <row r="405" spans="1:21" x14ac:dyDescent="0.2">
      <c r="A405" s="12">
        <v>2523</v>
      </c>
      <c r="B405" s="13" t="s">
        <v>1516</v>
      </c>
      <c r="C405" s="13" t="s">
        <v>1311</v>
      </c>
      <c r="D405" s="14"/>
      <c r="E405" s="13" t="s">
        <v>637</v>
      </c>
      <c r="F405" s="16">
        <v>1</v>
      </c>
      <c r="G405" s="14"/>
      <c r="H405" s="14"/>
      <c r="I405" s="14"/>
      <c r="J405" s="15" t="s">
        <v>2840</v>
      </c>
      <c r="K405" s="15" t="s">
        <v>2633</v>
      </c>
      <c r="L405" s="17" t="s">
        <v>445</v>
      </c>
      <c r="M405" s="17" t="s">
        <v>666</v>
      </c>
      <c r="N405" s="17">
        <v>20071203</v>
      </c>
      <c r="O405" s="17" t="str">
        <f>""</f>
        <v/>
      </c>
      <c r="P405" t="e">
        <f t="shared" si="42"/>
        <v>#VALUE!</v>
      </c>
      <c r="Q405" t="e">
        <f t="shared" si="43"/>
        <v>#VALUE!</v>
      </c>
      <c r="R405" t="e">
        <f t="shared" si="44"/>
        <v>#VALUE!</v>
      </c>
      <c r="S405" t="e">
        <f t="shared" si="45"/>
        <v>#VALUE!</v>
      </c>
      <c r="T405" t="e">
        <f t="shared" si="46"/>
        <v>#VALUE!</v>
      </c>
      <c r="U405" t="str">
        <f t="shared" si="47"/>
        <v>千葉経大附高高</v>
      </c>
    </row>
    <row r="406" spans="1:21" x14ac:dyDescent="0.2">
      <c r="A406" s="12">
        <v>2524</v>
      </c>
      <c r="B406" s="13" t="s">
        <v>1930</v>
      </c>
      <c r="C406" s="13" t="s">
        <v>1931</v>
      </c>
      <c r="D406" s="14"/>
      <c r="E406" s="13" t="s">
        <v>637</v>
      </c>
      <c r="F406" s="16">
        <v>1</v>
      </c>
      <c r="G406" s="14"/>
      <c r="H406" s="14"/>
      <c r="I406" s="14"/>
      <c r="J406" s="15" t="s">
        <v>3158</v>
      </c>
      <c r="K406" s="15" t="s">
        <v>3126</v>
      </c>
      <c r="L406" s="17" t="s">
        <v>328</v>
      </c>
      <c r="M406" s="17" t="s">
        <v>484</v>
      </c>
      <c r="N406" s="17">
        <v>20070930</v>
      </c>
      <c r="O406" s="17" t="str">
        <f>""</f>
        <v/>
      </c>
      <c r="P406" t="e">
        <f t="shared" si="42"/>
        <v>#VALUE!</v>
      </c>
      <c r="Q406" t="e">
        <f t="shared" si="43"/>
        <v>#VALUE!</v>
      </c>
      <c r="R406" t="e">
        <f t="shared" si="44"/>
        <v>#VALUE!</v>
      </c>
      <c r="S406" t="e">
        <f t="shared" si="45"/>
        <v>#VALUE!</v>
      </c>
      <c r="T406" t="e">
        <f t="shared" si="46"/>
        <v>#VALUE!</v>
      </c>
      <c r="U406" t="str">
        <f t="shared" si="47"/>
        <v>千葉経大附高高</v>
      </c>
    </row>
    <row r="407" spans="1:21" x14ac:dyDescent="0.2">
      <c r="A407" s="12">
        <v>2525</v>
      </c>
      <c r="B407" s="13" t="s">
        <v>1932</v>
      </c>
      <c r="C407" s="13" t="s">
        <v>1933</v>
      </c>
      <c r="D407" s="14"/>
      <c r="E407" s="13" t="s">
        <v>637</v>
      </c>
      <c r="F407" s="16">
        <v>1</v>
      </c>
      <c r="G407" s="14"/>
      <c r="H407" s="14"/>
      <c r="I407" s="14"/>
      <c r="J407" s="15" t="s">
        <v>3159</v>
      </c>
      <c r="K407" s="15" t="s">
        <v>3103</v>
      </c>
      <c r="L407" s="17" t="s">
        <v>513</v>
      </c>
      <c r="M407" s="17" t="s">
        <v>157</v>
      </c>
      <c r="N407" s="17">
        <v>20071113</v>
      </c>
      <c r="O407" s="17" t="str">
        <f>""</f>
        <v/>
      </c>
      <c r="P407" t="e">
        <f t="shared" si="42"/>
        <v>#VALUE!</v>
      </c>
      <c r="Q407" t="e">
        <f t="shared" si="43"/>
        <v>#VALUE!</v>
      </c>
      <c r="R407" t="e">
        <f t="shared" si="44"/>
        <v>#VALUE!</v>
      </c>
      <c r="S407" t="e">
        <f t="shared" si="45"/>
        <v>#VALUE!</v>
      </c>
      <c r="T407" t="e">
        <f t="shared" si="46"/>
        <v>#VALUE!</v>
      </c>
      <c r="U407" t="str">
        <f t="shared" si="47"/>
        <v>千葉経大附高高</v>
      </c>
    </row>
    <row r="408" spans="1:21" x14ac:dyDescent="0.2">
      <c r="A408" s="12">
        <v>2526</v>
      </c>
      <c r="B408" s="13" t="s">
        <v>1930</v>
      </c>
      <c r="C408" s="13" t="s">
        <v>1934</v>
      </c>
      <c r="D408" s="14"/>
      <c r="E408" s="13" t="s">
        <v>637</v>
      </c>
      <c r="F408" s="16">
        <v>1</v>
      </c>
      <c r="G408" s="14"/>
      <c r="H408" s="14"/>
      <c r="I408" s="14"/>
      <c r="J408" s="15" t="s">
        <v>3158</v>
      </c>
      <c r="K408" s="15" t="s">
        <v>3160</v>
      </c>
      <c r="L408" s="17" t="s">
        <v>328</v>
      </c>
      <c r="M408" s="17" t="s">
        <v>558</v>
      </c>
      <c r="N408" s="17">
        <v>20080306</v>
      </c>
      <c r="O408" s="17" t="str">
        <f>""</f>
        <v/>
      </c>
      <c r="P408" t="e">
        <f t="shared" si="42"/>
        <v>#VALUE!</v>
      </c>
      <c r="Q408" t="e">
        <f t="shared" si="43"/>
        <v>#VALUE!</v>
      </c>
      <c r="R408" t="e">
        <f t="shared" si="44"/>
        <v>#VALUE!</v>
      </c>
      <c r="S408" t="e">
        <f t="shared" si="45"/>
        <v>#VALUE!</v>
      </c>
      <c r="T408" t="e">
        <f t="shared" si="46"/>
        <v>#VALUE!</v>
      </c>
      <c r="U408" t="str">
        <f t="shared" si="47"/>
        <v>千葉経大附高高</v>
      </c>
    </row>
    <row r="409" spans="1:21" x14ac:dyDescent="0.2">
      <c r="A409" s="12">
        <v>2527</v>
      </c>
      <c r="B409" s="13" t="s">
        <v>1935</v>
      </c>
      <c r="C409" s="13" t="s">
        <v>1936</v>
      </c>
      <c r="D409" s="14"/>
      <c r="E409" s="13" t="s">
        <v>637</v>
      </c>
      <c r="F409" s="16">
        <v>1</v>
      </c>
      <c r="G409" s="14"/>
      <c r="H409" s="14"/>
      <c r="I409" s="14"/>
      <c r="J409" s="15" t="s">
        <v>3161</v>
      </c>
      <c r="K409" s="15" t="s">
        <v>3162</v>
      </c>
      <c r="L409" s="17" t="s">
        <v>939</v>
      </c>
      <c r="M409" s="17" t="s">
        <v>480</v>
      </c>
      <c r="N409" s="17">
        <v>20070417</v>
      </c>
      <c r="O409" s="17" t="str">
        <f>""</f>
        <v/>
      </c>
      <c r="P409" t="e">
        <f t="shared" si="42"/>
        <v>#VALUE!</v>
      </c>
      <c r="Q409" t="e">
        <f t="shared" si="43"/>
        <v>#VALUE!</v>
      </c>
      <c r="R409" t="e">
        <f t="shared" si="44"/>
        <v>#VALUE!</v>
      </c>
      <c r="S409" t="e">
        <f t="shared" si="45"/>
        <v>#VALUE!</v>
      </c>
      <c r="T409" t="e">
        <f t="shared" si="46"/>
        <v>#VALUE!</v>
      </c>
      <c r="U409" t="str">
        <f t="shared" si="47"/>
        <v>千葉経大附高高</v>
      </c>
    </row>
    <row r="410" spans="1:21" x14ac:dyDescent="0.2">
      <c r="A410" s="12">
        <v>2528</v>
      </c>
      <c r="B410" s="13" t="s">
        <v>1937</v>
      </c>
      <c r="C410" s="13" t="s">
        <v>1938</v>
      </c>
      <c r="D410" s="14"/>
      <c r="E410" s="13" t="s">
        <v>637</v>
      </c>
      <c r="F410" s="16">
        <v>1</v>
      </c>
      <c r="G410" s="14"/>
      <c r="H410" s="14"/>
      <c r="I410" s="14"/>
      <c r="J410" s="15" t="s">
        <v>3163</v>
      </c>
      <c r="K410" s="15" t="s">
        <v>2970</v>
      </c>
      <c r="L410" s="17" t="s">
        <v>940</v>
      </c>
      <c r="M410" s="17" t="s">
        <v>59</v>
      </c>
      <c r="N410" s="17">
        <v>20080228</v>
      </c>
      <c r="O410" s="17" t="str">
        <f>""</f>
        <v/>
      </c>
      <c r="P410" t="e">
        <f t="shared" si="42"/>
        <v>#VALUE!</v>
      </c>
      <c r="Q410" t="e">
        <f t="shared" si="43"/>
        <v>#VALUE!</v>
      </c>
      <c r="R410" t="e">
        <f t="shared" si="44"/>
        <v>#VALUE!</v>
      </c>
      <c r="S410" t="e">
        <f t="shared" si="45"/>
        <v>#VALUE!</v>
      </c>
      <c r="T410" t="e">
        <f t="shared" si="46"/>
        <v>#VALUE!</v>
      </c>
      <c r="U410" t="str">
        <f t="shared" si="47"/>
        <v>千葉経大附高高</v>
      </c>
    </row>
    <row r="411" spans="1:21" x14ac:dyDescent="0.2">
      <c r="A411" s="12">
        <v>1797</v>
      </c>
      <c r="B411" s="13" t="s">
        <v>1939</v>
      </c>
      <c r="C411" s="13" t="s">
        <v>1940</v>
      </c>
      <c r="D411" s="14"/>
      <c r="E411" s="13" t="s">
        <v>638</v>
      </c>
      <c r="F411" s="16">
        <v>3</v>
      </c>
      <c r="G411" s="14"/>
      <c r="H411" s="14"/>
      <c r="I411" s="14"/>
      <c r="J411" s="15" t="s">
        <v>3164</v>
      </c>
      <c r="K411" s="15" t="s">
        <v>3165</v>
      </c>
      <c r="L411" s="17" t="s">
        <v>941</v>
      </c>
      <c r="M411" s="17" t="s">
        <v>942</v>
      </c>
      <c r="N411" s="17">
        <v>20050823</v>
      </c>
      <c r="O411" s="17" t="str">
        <f>""</f>
        <v/>
      </c>
      <c r="P411" t="e">
        <f t="shared" si="42"/>
        <v>#VALUE!</v>
      </c>
      <c r="Q411" t="e">
        <f t="shared" si="43"/>
        <v>#VALUE!</v>
      </c>
      <c r="R411" t="e">
        <f t="shared" si="44"/>
        <v>#VALUE!</v>
      </c>
      <c r="S411" t="e">
        <f t="shared" si="45"/>
        <v>#VALUE!</v>
      </c>
      <c r="T411" t="e">
        <f t="shared" si="46"/>
        <v>#VALUE!</v>
      </c>
      <c r="U411" t="str">
        <f t="shared" si="47"/>
        <v>敬愛学園高高</v>
      </c>
    </row>
    <row r="412" spans="1:21" x14ac:dyDescent="0.2">
      <c r="A412" s="12">
        <v>1798</v>
      </c>
      <c r="B412" s="13" t="s">
        <v>1941</v>
      </c>
      <c r="C412" s="13" t="s">
        <v>1942</v>
      </c>
      <c r="D412" s="14"/>
      <c r="E412" s="13" t="s">
        <v>638</v>
      </c>
      <c r="F412" s="16">
        <v>3</v>
      </c>
      <c r="G412" s="14"/>
      <c r="H412" s="14"/>
      <c r="I412" s="14"/>
      <c r="J412" s="15" t="s">
        <v>3166</v>
      </c>
      <c r="K412" s="15" t="s">
        <v>3167</v>
      </c>
      <c r="L412" s="17" t="s">
        <v>943</v>
      </c>
      <c r="M412" s="17" t="s">
        <v>944</v>
      </c>
      <c r="N412" s="17">
        <v>20051207</v>
      </c>
      <c r="O412" s="17" t="str">
        <f>""</f>
        <v/>
      </c>
      <c r="P412" t="e">
        <f t="shared" si="42"/>
        <v>#VALUE!</v>
      </c>
      <c r="Q412" t="e">
        <f t="shared" si="43"/>
        <v>#VALUE!</v>
      </c>
      <c r="R412" t="e">
        <f t="shared" si="44"/>
        <v>#VALUE!</v>
      </c>
      <c r="S412" t="e">
        <f t="shared" si="45"/>
        <v>#VALUE!</v>
      </c>
      <c r="T412" t="e">
        <f t="shared" si="46"/>
        <v>#VALUE!</v>
      </c>
      <c r="U412" t="str">
        <f t="shared" si="47"/>
        <v>敬愛学園高高</v>
      </c>
    </row>
    <row r="413" spans="1:21" x14ac:dyDescent="0.2">
      <c r="A413" s="12">
        <v>1799</v>
      </c>
      <c r="B413" s="13" t="s">
        <v>1943</v>
      </c>
      <c r="C413" s="13" t="s">
        <v>1944</v>
      </c>
      <c r="D413" s="14"/>
      <c r="E413" s="13" t="s">
        <v>638</v>
      </c>
      <c r="F413" s="16">
        <v>3</v>
      </c>
      <c r="G413" s="14"/>
      <c r="H413" s="14"/>
      <c r="I413" s="14"/>
      <c r="J413" s="15" t="s">
        <v>3168</v>
      </c>
      <c r="K413" s="15" t="s">
        <v>3169</v>
      </c>
      <c r="L413" s="17" t="s">
        <v>945</v>
      </c>
      <c r="M413" s="17" t="s">
        <v>369</v>
      </c>
      <c r="N413" s="17">
        <v>20051114</v>
      </c>
      <c r="O413" s="17" t="str">
        <f>""</f>
        <v/>
      </c>
      <c r="P413" t="e">
        <f t="shared" si="42"/>
        <v>#VALUE!</v>
      </c>
      <c r="Q413" t="e">
        <f t="shared" si="43"/>
        <v>#VALUE!</v>
      </c>
      <c r="R413" t="e">
        <f t="shared" si="44"/>
        <v>#VALUE!</v>
      </c>
      <c r="S413" t="e">
        <f t="shared" si="45"/>
        <v>#VALUE!</v>
      </c>
      <c r="T413" t="e">
        <f t="shared" si="46"/>
        <v>#VALUE!</v>
      </c>
      <c r="U413" t="str">
        <f t="shared" si="47"/>
        <v>敬愛学園高高</v>
      </c>
    </row>
    <row r="414" spans="1:21" x14ac:dyDescent="0.2">
      <c r="A414" s="12">
        <v>1800</v>
      </c>
      <c r="B414" s="13" t="s">
        <v>1945</v>
      </c>
      <c r="C414" s="13" t="s">
        <v>1946</v>
      </c>
      <c r="D414" s="14"/>
      <c r="E414" s="13" t="s">
        <v>638</v>
      </c>
      <c r="F414" s="16">
        <v>3</v>
      </c>
      <c r="G414" s="14"/>
      <c r="H414" s="14"/>
      <c r="I414" s="14"/>
      <c r="J414" s="15" t="s">
        <v>3170</v>
      </c>
      <c r="K414" s="15" t="s">
        <v>3171</v>
      </c>
      <c r="L414" s="17" t="s">
        <v>946</v>
      </c>
      <c r="M414" s="17" t="s">
        <v>184</v>
      </c>
      <c r="N414" s="17">
        <v>20050412</v>
      </c>
      <c r="O414" s="17" t="str">
        <f>""</f>
        <v/>
      </c>
      <c r="P414" t="e">
        <f t="shared" si="42"/>
        <v>#VALUE!</v>
      </c>
      <c r="Q414" t="e">
        <f t="shared" si="43"/>
        <v>#VALUE!</v>
      </c>
      <c r="R414" t="e">
        <f t="shared" si="44"/>
        <v>#VALUE!</v>
      </c>
      <c r="S414" t="e">
        <f t="shared" si="45"/>
        <v>#VALUE!</v>
      </c>
      <c r="T414" t="e">
        <f t="shared" si="46"/>
        <v>#VALUE!</v>
      </c>
      <c r="U414" t="str">
        <f t="shared" si="47"/>
        <v>敬愛学園高高</v>
      </c>
    </row>
    <row r="415" spans="1:21" x14ac:dyDescent="0.2">
      <c r="A415" s="12">
        <v>1801</v>
      </c>
      <c r="B415" s="13" t="s">
        <v>1713</v>
      </c>
      <c r="C415" s="13" t="s">
        <v>1947</v>
      </c>
      <c r="D415" s="14"/>
      <c r="E415" s="13" t="s">
        <v>638</v>
      </c>
      <c r="F415" s="16">
        <v>3</v>
      </c>
      <c r="G415" s="14"/>
      <c r="H415" s="14"/>
      <c r="I415" s="14"/>
      <c r="J415" s="15" t="s">
        <v>2998</v>
      </c>
      <c r="K415" s="15" t="s">
        <v>2712</v>
      </c>
      <c r="L415" s="17" t="s">
        <v>202</v>
      </c>
      <c r="M415" s="17" t="s">
        <v>440</v>
      </c>
      <c r="N415" s="17">
        <v>20050723</v>
      </c>
      <c r="O415" s="17" t="str">
        <f>""</f>
        <v/>
      </c>
      <c r="P415" t="e">
        <f t="shared" si="42"/>
        <v>#VALUE!</v>
      </c>
      <c r="Q415" t="e">
        <f t="shared" si="43"/>
        <v>#VALUE!</v>
      </c>
      <c r="R415" t="e">
        <f t="shared" si="44"/>
        <v>#VALUE!</v>
      </c>
      <c r="S415" t="e">
        <f t="shared" si="45"/>
        <v>#VALUE!</v>
      </c>
      <c r="T415" t="e">
        <f t="shared" si="46"/>
        <v>#VALUE!</v>
      </c>
      <c r="U415" t="str">
        <f t="shared" si="47"/>
        <v>敬愛学園高高</v>
      </c>
    </row>
    <row r="416" spans="1:21" x14ac:dyDescent="0.2">
      <c r="A416" s="12">
        <v>1802</v>
      </c>
      <c r="B416" s="13" t="s">
        <v>1537</v>
      </c>
      <c r="C416" s="13" t="s">
        <v>1948</v>
      </c>
      <c r="D416" s="14"/>
      <c r="E416" s="13" t="s">
        <v>638</v>
      </c>
      <c r="F416" s="16">
        <v>3</v>
      </c>
      <c r="G416" s="14"/>
      <c r="H416" s="14"/>
      <c r="I416" s="14"/>
      <c r="J416" s="15" t="s">
        <v>2856</v>
      </c>
      <c r="K416" s="15" t="s">
        <v>2670</v>
      </c>
      <c r="L416" s="17" t="s">
        <v>783</v>
      </c>
      <c r="M416" s="17" t="s">
        <v>442</v>
      </c>
      <c r="N416" s="17">
        <v>20050603</v>
      </c>
      <c r="O416" s="17" t="str">
        <f>""</f>
        <v/>
      </c>
      <c r="P416" t="e">
        <f t="shared" si="42"/>
        <v>#VALUE!</v>
      </c>
      <c r="Q416" t="e">
        <f t="shared" si="43"/>
        <v>#VALUE!</v>
      </c>
      <c r="R416" t="e">
        <f t="shared" si="44"/>
        <v>#VALUE!</v>
      </c>
      <c r="S416" t="e">
        <f t="shared" si="45"/>
        <v>#VALUE!</v>
      </c>
      <c r="T416" t="e">
        <f t="shared" si="46"/>
        <v>#VALUE!</v>
      </c>
      <c r="U416" t="str">
        <f t="shared" si="47"/>
        <v>敬愛学園高高</v>
      </c>
    </row>
    <row r="417" spans="1:21" x14ac:dyDescent="0.2">
      <c r="A417" s="12">
        <v>1803</v>
      </c>
      <c r="B417" s="13" t="s">
        <v>1918</v>
      </c>
      <c r="C417" s="13" t="s">
        <v>1949</v>
      </c>
      <c r="D417" s="14"/>
      <c r="E417" s="13" t="s">
        <v>638</v>
      </c>
      <c r="F417" s="16">
        <v>3</v>
      </c>
      <c r="G417" s="14"/>
      <c r="H417" s="14"/>
      <c r="I417" s="14"/>
      <c r="J417" s="15" t="s">
        <v>2700</v>
      </c>
      <c r="K417" s="15" t="s">
        <v>3172</v>
      </c>
      <c r="L417" s="17" t="s">
        <v>46</v>
      </c>
      <c r="M417" s="17" t="s">
        <v>947</v>
      </c>
      <c r="N417" s="17">
        <v>20051113</v>
      </c>
      <c r="O417" s="17" t="str">
        <f>""</f>
        <v/>
      </c>
      <c r="P417" t="e">
        <f t="shared" si="42"/>
        <v>#VALUE!</v>
      </c>
      <c r="Q417" t="e">
        <f t="shared" si="43"/>
        <v>#VALUE!</v>
      </c>
      <c r="R417" t="e">
        <f t="shared" si="44"/>
        <v>#VALUE!</v>
      </c>
      <c r="S417" t="e">
        <f t="shared" si="45"/>
        <v>#VALUE!</v>
      </c>
      <c r="T417" t="e">
        <f t="shared" si="46"/>
        <v>#VALUE!</v>
      </c>
      <c r="U417" t="str">
        <f t="shared" si="47"/>
        <v>敬愛学園高高</v>
      </c>
    </row>
    <row r="418" spans="1:21" x14ac:dyDescent="0.2">
      <c r="A418" s="12">
        <v>1804</v>
      </c>
      <c r="B418" s="13" t="s">
        <v>1950</v>
      </c>
      <c r="C418" s="13" t="s">
        <v>1951</v>
      </c>
      <c r="D418" s="14"/>
      <c r="E418" s="13" t="s">
        <v>638</v>
      </c>
      <c r="F418" s="16">
        <v>3</v>
      </c>
      <c r="G418" s="14"/>
      <c r="H418" s="14"/>
      <c r="I418" s="14"/>
      <c r="J418" s="15" t="s">
        <v>3173</v>
      </c>
      <c r="K418" s="15" t="s">
        <v>2654</v>
      </c>
      <c r="L418" s="17" t="s">
        <v>948</v>
      </c>
      <c r="M418" s="17" t="s">
        <v>99</v>
      </c>
      <c r="N418" s="17">
        <v>20051128</v>
      </c>
      <c r="O418" s="17" t="str">
        <f>""</f>
        <v/>
      </c>
      <c r="P418" t="e">
        <f t="shared" ref="P418:P481" si="48">LEFT(B418,FIND("　",B418)-1)</f>
        <v>#VALUE!</v>
      </c>
      <c r="Q418" t="e">
        <f t="shared" ref="Q418:Q481" si="49">RIGHT(B418,LEN(B418)-FIND("　",B418))</f>
        <v>#VALUE!</v>
      </c>
      <c r="R418" t="e">
        <f t="shared" ref="R418:R481" si="50">ASC(LEFT(J418,FIND("　",J418)-1))</f>
        <v>#VALUE!</v>
      </c>
      <c r="S418" t="e">
        <f t="shared" ref="S418:S481" si="51">ASC(RIGHT(J418,LEN(J418)-FIND("　",J418)))</f>
        <v>#VALUE!</v>
      </c>
      <c r="T418" t="e">
        <f t="shared" ref="T418:T481" si="52">LEFT(O418,FIND(" ",O418)-1)</f>
        <v>#VALUE!</v>
      </c>
      <c r="U418" t="str">
        <f t="shared" ref="U418:U481" si="53">E418&amp;"高"</f>
        <v>敬愛学園高高</v>
      </c>
    </row>
    <row r="419" spans="1:21" x14ac:dyDescent="0.2">
      <c r="A419" s="12">
        <v>1805</v>
      </c>
      <c r="B419" s="13" t="s">
        <v>1501</v>
      </c>
      <c r="C419" s="13" t="s">
        <v>1952</v>
      </c>
      <c r="D419" s="14"/>
      <c r="E419" s="13" t="s">
        <v>638</v>
      </c>
      <c r="F419" s="16">
        <v>3</v>
      </c>
      <c r="G419" s="14"/>
      <c r="H419" s="14"/>
      <c r="I419" s="14"/>
      <c r="J419" s="15" t="s">
        <v>2830</v>
      </c>
      <c r="K419" s="15" t="s">
        <v>3174</v>
      </c>
      <c r="L419" s="17" t="s">
        <v>767</v>
      </c>
      <c r="M419" s="17" t="s">
        <v>272</v>
      </c>
      <c r="N419" s="17">
        <v>20060314</v>
      </c>
      <c r="O419" s="17" t="str">
        <f>""</f>
        <v/>
      </c>
      <c r="P419" t="e">
        <f t="shared" si="48"/>
        <v>#VALUE!</v>
      </c>
      <c r="Q419" t="e">
        <f t="shared" si="49"/>
        <v>#VALUE!</v>
      </c>
      <c r="R419" t="e">
        <f t="shared" si="50"/>
        <v>#VALUE!</v>
      </c>
      <c r="S419" t="e">
        <f t="shared" si="51"/>
        <v>#VALUE!</v>
      </c>
      <c r="T419" t="e">
        <f t="shared" si="52"/>
        <v>#VALUE!</v>
      </c>
      <c r="U419" t="str">
        <f t="shared" si="53"/>
        <v>敬愛学園高高</v>
      </c>
    </row>
    <row r="420" spans="1:21" x14ac:dyDescent="0.2">
      <c r="A420" s="12">
        <v>1806</v>
      </c>
      <c r="B420" s="13" t="s">
        <v>1953</v>
      </c>
      <c r="C420" s="13" t="s">
        <v>1954</v>
      </c>
      <c r="D420" s="14"/>
      <c r="E420" s="13" t="s">
        <v>638</v>
      </c>
      <c r="F420" s="16">
        <v>3</v>
      </c>
      <c r="G420" s="14"/>
      <c r="H420" s="14"/>
      <c r="I420" s="14"/>
      <c r="J420" s="15" t="s">
        <v>3175</v>
      </c>
      <c r="K420" s="15" t="s">
        <v>3176</v>
      </c>
      <c r="L420" s="17" t="s">
        <v>949</v>
      </c>
      <c r="M420" s="17" t="s">
        <v>497</v>
      </c>
      <c r="N420" s="17">
        <v>20051110</v>
      </c>
      <c r="O420" s="17" t="str">
        <f>""</f>
        <v/>
      </c>
      <c r="P420" t="e">
        <f t="shared" si="48"/>
        <v>#VALUE!</v>
      </c>
      <c r="Q420" t="e">
        <f t="shared" si="49"/>
        <v>#VALUE!</v>
      </c>
      <c r="R420" t="e">
        <f t="shared" si="50"/>
        <v>#VALUE!</v>
      </c>
      <c r="S420" t="e">
        <f t="shared" si="51"/>
        <v>#VALUE!</v>
      </c>
      <c r="T420" t="e">
        <f t="shared" si="52"/>
        <v>#VALUE!</v>
      </c>
      <c r="U420" t="str">
        <f t="shared" si="53"/>
        <v>敬愛学園高高</v>
      </c>
    </row>
    <row r="421" spans="1:21" x14ac:dyDescent="0.2">
      <c r="A421" s="12">
        <v>1807</v>
      </c>
      <c r="B421" s="13" t="s">
        <v>1955</v>
      </c>
      <c r="C421" s="13" t="s">
        <v>1956</v>
      </c>
      <c r="D421" s="14"/>
      <c r="E421" s="13" t="s">
        <v>638</v>
      </c>
      <c r="F421" s="16">
        <v>3</v>
      </c>
      <c r="G421" s="14"/>
      <c r="H421" s="14"/>
      <c r="I421" s="14"/>
      <c r="J421" s="15" t="s">
        <v>3177</v>
      </c>
      <c r="K421" s="15" t="s">
        <v>3178</v>
      </c>
      <c r="L421" s="17" t="s">
        <v>950</v>
      </c>
      <c r="M421" s="17" t="s">
        <v>377</v>
      </c>
      <c r="N421" s="17">
        <v>20060110</v>
      </c>
      <c r="O421" s="17" t="str">
        <f>""</f>
        <v/>
      </c>
      <c r="P421" t="e">
        <f t="shared" si="48"/>
        <v>#VALUE!</v>
      </c>
      <c r="Q421" t="e">
        <f t="shared" si="49"/>
        <v>#VALUE!</v>
      </c>
      <c r="R421" t="e">
        <f t="shared" si="50"/>
        <v>#VALUE!</v>
      </c>
      <c r="S421" t="e">
        <f t="shared" si="51"/>
        <v>#VALUE!</v>
      </c>
      <c r="T421" t="e">
        <f t="shared" si="52"/>
        <v>#VALUE!</v>
      </c>
      <c r="U421" t="str">
        <f t="shared" si="53"/>
        <v>敬愛学園高高</v>
      </c>
    </row>
    <row r="422" spans="1:21" x14ac:dyDescent="0.2">
      <c r="A422" s="12">
        <v>1808</v>
      </c>
      <c r="B422" s="13" t="s">
        <v>1957</v>
      </c>
      <c r="C422" s="13" t="s">
        <v>1958</v>
      </c>
      <c r="D422" s="14"/>
      <c r="E422" s="13" t="s">
        <v>638</v>
      </c>
      <c r="F422" s="16">
        <v>3</v>
      </c>
      <c r="G422" s="14"/>
      <c r="H422" s="14"/>
      <c r="I422" s="14"/>
      <c r="J422" s="15" t="s">
        <v>3179</v>
      </c>
      <c r="K422" s="15" t="s">
        <v>3180</v>
      </c>
      <c r="L422" s="17" t="s">
        <v>951</v>
      </c>
      <c r="M422" s="17" t="s">
        <v>952</v>
      </c>
      <c r="N422" s="17">
        <v>20050402</v>
      </c>
      <c r="O422" s="17" t="str">
        <f>""</f>
        <v/>
      </c>
      <c r="P422" t="e">
        <f t="shared" si="48"/>
        <v>#VALUE!</v>
      </c>
      <c r="Q422" t="e">
        <f t="shared" si="49"/>
        <v>#VALUE!</v>
      </c>
      <c r="R422" t="e">
        <f t="shared" si="50"/>
        <v>#VALUE!</v>
      </c>
      <c r="S422" t="e">
        <f t="shared" si="51"/>
        <v>#VALUE!</v>
      </c>
      <c r="T422" t="e">
        <f t="shared" si="52"/>
        <v>#VALUE!</v>
      </c>
      <c r="U422" t="str">
        <f t="shared" si="53"/>
        <v>敬愛学園高高</v>
      </c>
    </row>
    <row r="423" spans="1:21" x14ac:dyDescent="0.2">
      <c r="A423" s="12">
        <v>1809</v>
      </c>
      <c r="B423" s="13" t="s">
        <v>1959</v>
      </c>
      <c r="C423" s="13" t="s">
        <v>1960</v>
      </c>
      <c r="D423" s="14"/>
      <c r="E423" s="13" t="s">
        <v>638</v>
      </c>
      <c r="F423" s="16">
        <v>3</v>
      </c>
      <c r="G423" s="14"/>
      <c r="H423" s="14"/>
      <c r="I423" s="14"/>
      <c r="J423" s="15" t="s">
        <v>3181</v>
      </c>
      <c r="K423" s="15" t="s">
        <v>3182</v>
      </c>
      <c r="L423" s="17" t="s">
        <v>510</v>
      </c>
      <c r="M423" s="17" t="s">
        <v>154</v>
      </c>
      <c r="N423" s="17">
        <v>20051014</v>
      </c>
      <c r="O423" s="17" t="str">
        <f>""</f>
        <v/>
      </c>
      <c r="P423" t="e">
        <f t="shared" si="48"/>
        <v>#VALUE!</v>
      </c>
      <c r="Q423" t="e">
        <f t="shared" si="49"/>
        <v>#VALUE!</v>
      </c>
      <c r="R423" t="e">
        <f t="shared" si="50"/>
        <v>#VALUE!</v>
      </c>
      <c r="S423" t="e">
        <f t="shared" si="51"/>
        <v>#VALUE!</v>
      </c>
      <c r="T423" t="e">
        <f t="shared" si="52"/>
        <v>#VALUE!</v>
      </c>
      <c r="U423" t="str">
        <f t="shared" si="53"/>
        <v>敬愛学園高高</v>
      </c>
    </row>
    <row r="424" spans="1:21" x14ac:dyDescent="0.2">
      <c r="A424" s="12">
        <v>1810</v>
      </c>
      <c r="B424" s="13" t="s">
        <v>1864</v>
      </c>
      <c r="C424" s="13" t="s">
        <v>1811</v>
      </c>
      <c r="D424" s="14"/>
      <c r="E424" s="13" t="s">
        <v>638</v>
      </c>
      <c r="F424" s="16">
        <v>3</v>
      </c>
      <c r="G424" s="14"/>
      <c r="H424" s="14"/>
      <c r="I424" s="14"/>
      <c r="J424" s="15" t="s">
        <v>3114</v>
      </c>
      <c r="K424" s="15" t="s">
        <v>3183</v>
      </c>
      <c r="L424" s="17" t="s">
        <v>229</v>
      </c>
      <c r="M424" s="17" t="s">
        <v>953</v>
      </c>
      <c r="N424" s="17">
        <v>20051017</v>
      </c>
      <c r="O424" s="17" t="str">
        <f>""</f>
        <v/>
      </c>
      <c r="P424" t="e">
        <f t="shared" si="48"/>
        <v>#VALUE!</v>
      </c>
      <c r="Q424" t="e">
        <f t="shared" si="49"/>
        <v>#VALUE!</v>
      </c>
      <c r="R424" t="e">
        <f t="shared" si="50"/>
        <v>#VALUE!</v>
      </c>
      <c r="S424" t="e">
        <f t="shared" si="51"/>
        <v>#VALUE!</v>
      </c>
      <c r="T424" t="e">
        <f t="shared" si="52"/>
        <v>#VALUE!</v>
      </c>
      <c r="U424" t="str">
        <f t="shared" si="53"/>
        <v>敬愛学園高高</v>
      </c>
    </row>
    <row r="425" spans="1:21" x14ac:dyDescent="0.2">
      <c r="A425" s="12">
        <v>1811</v>
      </c>
      <c r="B425" s="13" t="s">
        <v>1961</v>
      </c>
      <c r="C425" s="13" t="s">
        <v>1962</v>
      </c>
      <c r="D425" s="14"/>
      <c r="E425" s="13" t="s">
        <v>638</v>
      </c>
      <c r="F425" s="16">
        <v>3</v>
      </c>
      <c r="G425" s="14"/>
      <c r="H425" s="14"/>
      <c r="I425" s="14"/>
      <c r="J425" s="15" t="s">
        <v>3184</v>
      </c>
      <c r="K425" s="15" t="s">
        <v>3032</v>
      </c>
      <c r="L425" s="17" t="s">
        <v>504</v>
      </c>
      <c r="M425" s="17" t="s">
        <v>103</v>
      </c>
      <c r="N425" s="17">
        <v>20050710</v>
      </c>
      <c r="O425" s="17" t="str">
        <f>""</f>
        <v/>
      </c>
      <c r="P425" t="e">
        <f t="shared" si="48"/>
        <v>#VALUE!</v>
      </c>
      <c r="Q425" t="e">
        <f t="shared" si="49"/>
        <v>#VALUE!</v>
      </c>
      <c r="R425" t="e">
        <f t="shared" si="50"/>
        <v>#VALUE!</v>
      </c>
      <c r="S425" t="e">
        <f t="shared" si="51"/>
        <v>#VALUE!</v>
      </c>
      <c r="T425" t="e">
        <f t="shared" si="52"/>
        <v>#VALUE!</v>
      </c>
      <c r="U425" t="str">
        <f t="shared" si="53"/>
        <v>敬愛学園高高</v>
      </c>
    </row>
    <row r="426" spans="1:21" x14ac:dyDescent="0.2">
      <c r="A426" s="12">
        <v>1812</v>
      </c>
      <c r="B426" s="13" t="s">
        <v>1963</v>
      </c>
      <c r="C426" s="13" t="s">
        <v>1964</v>
      </c>
      <c r="D426" s="14"/>
      <c r="E426" s="13" t="s">
        <v>638</v>
      </c>
      <c r="F426" s="16">
        <v>3</v>
      </c>
      <c r="G426" s="14"/>
      <c r="H426" s="14"/>
      <c r="I426" s="14"/>
      <c r="J426" s="15" t="s">
        <v>3185</v>
      </c>
      <c r="K426" s="15" t="s">
        <v>3186</v>
      </c>
      <c r="L426" s="17" t="s">
        <v>193</v>
      </c>
      <c r="M426" s="17" t="s">
        <v>954</v>
      </c>
      <c r="N426" s="17">
        <v>20060325</v>
      </c>
      <c r="O426" s="17" t="str">
        <f>""</f>
        <v/>
      </c>
      <c r="P426" t="e">
        <f t="shared" si="48"/>
        <v>#VALUE!</v>
      </c>
      <c r="Q426" t="e">
        <f t="shared" si="49"/>
        <v>#VALUE!</v>
      </c>
      <c r="R426" t="e">
        <f t="shared" si="50"/>
        <v>#VALUE!</v>
      </c>
      <c r="S426" t="e">
        <f t="shared" si="51"/>
        <v>#VALUE!</v>
      </c>
      <c r="T426" t="e">
        <f t="shared" si="52"/>
        <v>#VALUE!</v>
      </c>
      <c r="U426" t="str">
        <f t="shared" si="53"/>
        <v>敬愛学園高高</v>
      </c>
    </row>
    <row r="427" spans="1:21" x14ac:dyDescent="0.2">
      <c r="A427" s="12">
        <v>1813</v>
      </c>
      <c r="B427" s="13" t="s">
        <v>1461</v>
      </c>
      <c r="C427" s="13" t="s">
        <v>1965</v>
      </c>
      <c r="D427" s="14"/>
      <c r="E427" s="13" t="s">
        <v>638</v>
      </c>
      <c r="F427" s="16">
        <v>3</v>
      </c>
      <c r="G427" s="14"/>
      <c r="H427" s="14"/>
      <c r="I427" s="14"/>
      <c r="J427" s="15" t="s">
        <v>2803</v>
      </c>
      <c r="K427" s="15" t="s">
        <v>2806</v>
      </c>
      <c r="L427" s="17" t="s">
        <v>65</v>
      </c>
      <c r="M427" s="17" t="s">
        <v>462</v>
      </c>
      <c r="N427" s="17">
        <v>20060205</v>
      </c>
      <c r="O427" s="17" t="str">
        <f>""</f>
        <v/>
      </c>
      <c r="P427" t="e">
        <f t="shared" si="48"/>
        <v>#VALUE!</v>
      </c>
      <c r="Q427" t="e">
        <f t="shared" si="49"/>
        <v>#VALUE!</v>
      </c>
      <c r="R427" t="e">
        <f t="shared" si="50"/>
        <v>#VALUE!</v>
      </c>
      <c r="S427" t="e">
        <f t="shared" si="51"/>
        <v>#VALUE!</v>
      </c>
      <c r="T427" t="e">
        <f t="shared" si="52"/>
        <v>#VALUE!</v>
      </c>
      <c r="U427" t="str">
        <f t="shared" si="53"/>
        <v>敬愛学園高高</v>
      </c>
    </row>
    <row r="428" spans="1:21" x14ac:dyDescent="0.2">
      <c r="A428" s="12">
        <v>1814</v>
      </c>
      <c r="B428" s="13" t="s">
        <v>1966</v>
      </c>
      <c r="C428" s="13" t="s">
        <v>1967</v>
      </c>
      <c r="D428" s="14"/>
      <c r="E428" s="13" t="s">
        <v>638</v>
      </c>
      <c r="F428" s="16">
        <v>2</v>
      </c>
      <c r="G428" s="14"/>
      <c r="H428" s="14"/>
      <c r="I428" s="14"/>
      <c r="J428" s="15" t="s">
        <v>3187</v>
      </c>
      <c r="K428" s="15" t="s">
        <v>3188</v>
      </c>
      <c r="L428" s="17" t="s">
        <v>261</v>
      </c>
      <c r="M428" s="17" t="s">
        <v>955</v>
      </c>
      <c r="N428" s="17">
        <v>20060908</v>
      </c>
      <c r="O428" s="17" t="str">
        <f>""</f>
        <v/>
      </c>
      <c r="P428" t="e">
        <f t="shared" si="48"/>
        <v>#VALUE!</v>
      </c>
      <c r="Q428" t="e">
        <f t="shared" si="49"/>
        <v>#VALUE!</v>
      </c>
      <c r="R428" t="e">
        <f t="shared" si="50"/>
        <v>#VALUE!</v>
      </c>
      <c r="S428" t="e">
        <f t="shared" si="51"/>
        <v>#VALUE!</v>
      </c>
      <c r="T428" t="e">
        <f t="shared" si="52"/>
        <v>#VALUE!</v>
      </c>
      <c r="U428" t="str">
        <f t="shared" si="53"/>
        <v>敬愛学園高高</v>
      </c>
    </row>
    <row r="429" spans="1:21" x14ac:dyDescent="0.2">
      <c r="A429" s="12">
        <v>1815</v>
      </c>
      <c r="B429" s="13" t="s">
        <v>1968</v>
      </c>
      <c r="C429" s="13" t="s">
        <v>1969</v>
      </c>
      <c r="D429" s="14"/>
      <c r="E429" s="13" t="s">
        <v>638</v>
      </c>
      <c r="F429" s="16">
        <v>2</v>
      </c>
      <c r="G429" s="14"/>
      <c r="H429" s="14"/>
      <c r="I429" s="14"/>
      <c r="J429" s="15" t="s">
        <v>3189</v>
      </c>
      <c r="K429" s="15" t="s">
        <v>3020</v>
      </c>
      <c r="L429" s="17" t="s">
        <v>956</v>
      </c>
      <c r="M429" s="17" t="s">
        <v>871</v>
      </c>
      <c r="N429" s="17">
        <v>20070325</v>
      </c>
      <c r="O429" s="17" t="str">
        <f>""</f>
        <v/>
      </c>
      <c r="P429" t="e">
        <f t="shared" si="48"/>
        <v>#VALUE!</v>
      </c>
      <c r="Q429" t="e">
        <f t="shared" si="49"/>
        <v>#VALUE!</v>
      </c>
      <c r="R429" t="e">
        <f t="shared" si="50"/>
        <v>#VALUE!</v>
      </c>
      <c r="S429" t="e">
        <f t="shared" si="51"/>
        <v>#VALUE!</v>
      </c>
      <c r="T429" t="e">
        <f t="shared" si="52"/>
        <v>#VALUE!</v>
      </c>
      <c r="U429" t="str">
        <f t="shared" si="53"/>
        <v>敬愛学園高高</v>
      </c>
    </row>
    <row r="430" spans="1:21" x14ac:dyDescent="0.2">
      <c r="A430" s="12">
        <v>1816</v>
      </c>
      <c r="B430" s="13" t="s">
        <v>1687</v>
      </c>
      <c r="C430" s="13" t="s">
        <v>1970</v>
      </c>
      <c r="D430" s="14"/>
      <c r="E430" s="13" t="s">
        <v>638</v>
      </c>
      <c r="F430" s="16">
        <v>2</v>
      </c>
      <c r="G430" s="14"/>
      <c r="H430" s="14"/>
      <c r="I430" s="14"/>
      <c r="J430" s="15" t="s">
        <v>2977</v>
      </c>
      <c r="K430" s="15" t="s">
        <v>2814</v>
      </c>
      <c r="L430" s="17" t="s">
        <v>126</v>
      </c>
      <c r="M430" s="17" t="s">
        <v>755</v>
      </c>
      <c r="N430" s="17">
        <v>20060519</v>
      </c>
      <c r="O430" s="17" t="str">
        <f>""</f>
        <v/>
      </c>
      <c r="P430" t="e">
        <f t="shared" si="48"/>
        <v>#VALUE!</v>
      </c>
      <c r="Q430" t="e">
        <f t="shared" si="49"/>
        <v>#VALUE!</v>
      </c>
      <c r="R430" t="e">
        <f t="shared" si="50"/>
        <v>#VALUE!</v>
      </c>
      <c r="S430" t="e">
        <f t="shared" si="51"/>
        <v>#VALUE!</v>
      </c>
      <c r="T430" t="e">
        <f t="shared" si="52"/>
        <v>#VALUE!</v>
      </c>
      <c r="U430" t="str">
        <f t="shared" si="53"/>
        <v>敬愛学園高高</v>
      </c>
    </row>
    <row r="431" spans="1:21" x14ac:dyDescent="0.2">
      <c r="A431" s="12">
        <v>1817</v>
      </c>
      <c r="B431" s="13" t="s">
        <v>1971</v>
      </c>
      <c r="C431" s="13" t="s">
        <v>1972</v>
      </c>
      <c r="D431" s="14"/>
      <c r="E431" s="13" t="s">
        <v>638</v>
      </c>
      <c r="F431" s="16">
        <v>2</v>
      </c>
      <c r="G431" s="14"/>
      <c r="H431" s="14"/>
      <c r="I431" s="14"/>
      <c r="J431" s="15" t="s">
        <v>3190</v>
      </c>
      <c r="K431" s="15" t="s">
        <v>2630</v>
      </c>
      <c r="L431" s="17" t="s">
        <v>957</v>
      </c>
      <c r="M431" s="17" t="s">
        <v>129</v>
      </c>
      <c r="N431" s="17">
        <v>20070227</v>
      </c>
      <c r="O431" s="17" t="str">
        <f>""</f>
        <v/>
      </c>
      <c r="P431" t="e">
        <f t="shared" si="48"/>
        <v>#VALUE!</v>
      </c>
      <c r="Q431" t="e">
        <f t="shared" si="49"/>
        <v>#VALUE!</v>
      </c>
      <c r="R431" t="e">
        <f t="shared" si="50"/>
        <v>#VALUE!</v>
      </c>
      <c r="S431" t="e">
        <f t="shared" si="51"/>
        <v>#VALUE!</v>
      </c>
      <c r="T431" t="e">
        <f t="shared" si="52"/>
        <v>#VALUE!</v>
      </c>
      <c r="U431" t="str">
        <f t="shared" si="53"/>
        <v>敬愛学園高高</v>
      </c>
    </row>
    <row r="432" spans="1:21" x14ac:dyDescent="0.2">
      <c r="A432" s="12">
        <v>1818</v>
      </c>
      <c r="B432" s="13" t="s">
        <v>1973</v>
      </c>
      <c r="C432" s="13" t="s">
        <v>1974</v>
      </c>
      <c r="D432" s="14"/>
      <c r="E432" s="13" t="s">
        <v>638</v>
      </c>
      <c r="F432" s="16">
        <v>2</v>
      </c>
      <c r="G432" s="14"/>
      <c r="H432" s="14"/>
      <c r="I432" s="14"/>
      <c r="J432" s="15" t="s">
        <v>3191</v>
      </c>
      <c r="K432" s="15" t="s">
        <v>3192</v>
      </c>
      <c r="L432" s="17" t="s">
        <v>140</v>
      </c>
      <c r="M432" s="17" t="s">
        <v>235</v>
      </c>
      <c r="N432" s="17">
        <v>20060804</v>
      </c>
      <c r="O432" s="17" t="str">
        <f>""</f>
        <v/>
      </c>
      <c r="P432" t="e">
        <f t="shared" si="48"/>
        <v>#VALUE!</v>
      </c>
      <c r="Q432" t="e">
        <f t="shared" si="49"/>
        <v>#VALUE!</v>
      </c>
      <c r="R432" t="e">
        <f t="shared" si="50"/>
        <v>#VALUE!</v>
      </c>
      <c r="S432" t="e">
        <f t="shared" si="51"/>
        <v>#VALUE!</v>
      </c>
      <c r="T432" t="e">
        <f t="shared" si="52"/>
        <v>#VALUE!</v>
      </c>
      <c r="U432" t="str">
        <f t="shared" si="53"/>
        <v>敬愛学園高高</v>
      </c>
    </row>
    <row r="433" spans="1:21" x14ac:dyDescent="0.2">
      <c r="A433" s="12">
        <v>1819</v>
      </c>
      <c r="B433" s="22" t="s">
        <v>1975</v>
      </c>
      <c r="C433" s="22" t="s">
        <v>1976</v>
      </c>
      <c r="D433" s="14"/>
      <c r="E433" s="22" t="s">
        <v>638</v>
      </c>
      <c r="F433" s="12">
        <v>2</v>
      </c>
      <c r="G433" s="14"/>
      <c r="H433" s="14"/>
      <c r="I433" s="23"/>
      <c r="J433" s="21" t="s">
        <v>3193</v>
      </c>
      <c r="K433" s="21" t="s">
        <v>3029</v>
      </c>
      <c r="L433" s="17" t="s">
        <v>958</v>
      </c>
      <c r="M433" s="17" t="s">
        <v>62</v>
      </c>
      <c r="N433" s="17">
        <v>20061009</v>
      </c>
      <c r="O433" s="17" t="str">
        <f>""</f>
        <v/>
      </c>
      <c r="P433" t="e">
        <f t="shared" si="48"/>
        <v>#VALUE!</v>
      </c>
      <c r="Q433" t="e">
        <f t="shared" si="49"/>
        <v>#VALUE!</v>
      </c>
      <c r="R433" t="e">
        <f t="shared" si="50"/>
        <v>#VALUE!</v>
      </c>
      <c r="S433" t="e">
        <f t="shared" si="51"/>
        <v>#VALUE!</v>
      </c>
      <c r="T433" t="e">
        <f t="shared" si="52"/>
        <v>#VALUE!</v>
      </c>
      <c r="U433" t="str">
        <f t="shared" si="53"/>
        <v>敬愛学園高高</v>
      </c>
    </row>
    <row r="434" spans="1:21" x14ac:dyDescent="0.2">
      <c r="A434" s="12">
        <v>1820</v>
      </c>
      <c r="B434" s="13" t="s">
        <v>1708</v>
      </c>
      <c r="C434" s="13" t="s">
        <v>1977</v>
      </c>
      <c r="D434" s="14"/>
      <c r="E434" s="13" t="s">
        <v>638</v>
      </c>
      <c r="F434" s="16">
        <v>2</v>
      </c>
      <c r="G434" s="14"/>
      <c r="H434" s="14"/>
      <c r="I434" s="14"/>
      <c r="J434" s="15" t="s">
        <v>2932</v>
      </c>
      <c r="K434" s="15" t="s">
        <v>3194</v>
      </c>
      <c r="L434" s="17" t="s">
        <v>522</v>
      </c>
      <c r="M434" s="17" t="s">
        <v>959</v>
      </c>
      <c r="N434" s="17">
        <v>20060917</v>
      </c>
      <c r="O434" s="17" t="str">
        <f>""</f>
        <v/>
      </c>
      <c r="P434" t="e">
        <f t="shared" si="48"/>
        <v>#VALUE!</v>
      </c>
      <c r="Q434" t="e">
        <f t="shared" si="49"/>
        <v>#VALUE!</v>
      </c>
      <c r="R434" t="e">
        <f t="shared" si="50"/>
        <v>#VALUE!</v>
      </c>
      <c r="S434" t="e">
        <f t="shared" si="51"/>
        <v>#VALUE!</v>
      </c>
      <c r="T434" t="e">
        <f t="shared" si="52"/>
        <v>#VALUE!</v>
      </c>
      <c r="U434" t="str">
        <f t="shared" si="53"/>
        <v>敬愛学園高高</v>
      </c>
    </row>
    <row r="435" spans="1:21" x14ac:dyDescent="0.2">
      <c r="A435" s="12">
        <v>1821</v>
      </c>
      <c r="B435" s="13" t="s">
        <v>1978</v>
      </c>
      <c r="C435" s="13" t="s">
        <v>1979</v>
      </c>
      <c r="D435" s="14"/>
      <c r="E435" s="13" t="s">
        <v>638</v>
      </c>
      <c r="F435" s="16">
        <v>2</v>
      </c>
      <c r="G435" s="14"/>
      <c r="H435" s="14"/>
      <c r="I435" s="14"/>
      <c r="J435" s="15" t="s">
        <v>2700</v>
      </c>
      <c r="K435" s="15" t="s">
        <v>3195</v>
      </c>
      <c r="L435" s="17" t="s">
        <v>46</v>
      </c>
      <c r="M435" s="17" t="s">
        <v>960</v>
      </c>
      <c r="N435" s="17">
        <v>20060930</v>
      </c>
      <c r="O435" s="17" t="str">
        <f>""</f>
        <v/>
      </c>
      <c r="P435" t="e">
        <f t="shared" si="48"/>
        <v>#VALUE!</v>
      </c>
      <c r="Q435" t="e">
        <f t="shared" si="49"/>
        <v>#VALUE!</v>
      </c>
      <c r="R435" t="e">
        <f t="shared" si="50"/>
        <v>#VALUE!</v>
      </c>
      <c r="S435" t="e">
        <f t="shared" si="51"/>
        <v>#VALUE!</v>
      </c>
      <c r="T435" t="e">
        <f t="shared" si="52"/>
        <v>#VALUE!</v>
      </c>
      <c r="U435" t="str">
        <f t="shared" si="53"/>
        <v>敬愛学園高高</v>
      </c>
    </row>
    <row r="436" spans="1:21" x14ac:dyDescent="0.2">
      <c r="A436" s="12">
        <v>1822</v>
      </c>
      <c r="B436" s="13" t="s">
        <v>1980</v>
      </c>
      <c r="C436" s="13" t="s">
        <v>1981</v>
      </c>
      <c r="D436" s="14"/>
      <c r="E436" s="13" t="s">
        <v>638</v>
      </c>
      <c r="F436" s="16">
        <v>2</v>
      </c>
      <c r="G436" s="14"/>
      <c r="H436" s="14"/>
      <c r="I436" s="14"/>
      <c r="J436" s="15" t="s">
        <v>3196</v>
      </c>
      <c r="K436" s="15" t="s">
        <v>2970</v>
      </c>
      <c r="L436" s="17" t="s">
        <v>961</v>
      </c>
      <c r="M436" s="17" t="s">
        <v>59</v>
      </c>
      <c r="N436" s="17">
        <v>20070318</v>
      </c>
      <c r="O436" s="17" t="str">
        <f>""</f>
        <v/>
      </c>
      <c r="P436" t="e">
        <f t="shared" si="48"/>
        <v>#VALUE!</v>
      </c>
      <c r="Q436" t="e">
        <f t="shared" si="49"/>
        <v>#VALUE!</v>
      </c>
      <c r="R436" t="e">
        <f t="shared" si="50"/>
        <v>#VALUE!</v>
      </c>
      <c r="S436" t="e">
        <f t="shared" si="51"/>
        <v>#VALUE!</v>
      </c>
      <c r="T436" t="e">
        <f t="shared" si="52"/>
        <v>#VALUE!</v>
      </c>
      <c r="U436" t="str">
        <f t="shared" si="53"/>
        <v>敬愛学園高高</v>
      </c>
    </row>
    <row r="437" spans="1:21" x14ac:dyDescent="0.2">
      <c r="A437" s="12">
        <v>1823</v>
      </c>
      <c r="B437" s="13" t="s">
        <v>1982</v>
      </c>
      <c r="C437" s="13" t="s">
        <v>1983</v>
      </c>
      <c r="D437" s="14"/>
      <c r="E437" s="13" t="s">
        <v>638</v>
      </c>
      <c r="F437" s="16">
        <v>2</v>
      </c>
      <c r="G437" s="14"/>
      <c r="H437" s="14"/>
      <c r="I437" s="14"/>
      <c r="J437" s="15" t="s">
        <v>3197</v>
      </c>
      <c r="K437" s="15" t="s">
        <v>3198</v>
      </c>
      <c r="L437" s="17" t="s">
        <v>435</v>
      </c>
      <c r="M437" s="17" t="s">
        <v>384</v>
      </c>
      <c r="N437" s="17">
        <v>20070130</v>
      </c>
      <c r="O437" s="17" t="str">
        <f>""</f>
        <v/>
      </c>
      <c r="P437" t="e">
        <f t="shared" si="48"/>
        <v>#VALUE!</v>
      </c>
      <c r="Q437" t="e">
        <f t="shared" si="49"/>
        <v>#VALUE!</v>
      </c>
      <c r="R437" t="e">
        <f t="shared" si="50"/>
        <v>#VALUE!</v>
      </c>
      <c r="S437" t="e">
        <f t="shared" si="51"/>
        <v>#VALUE!</v>
      </c>
      <c r="T437" t="e">
        <f t="shared" si="52"/>
        <v>#VALUE!</v>
      </c>
      <c r="U437" t="str">
        <f t="shared" si="53"/>
        <v>敬愛学園高高</v>
      </c>
    </row>
    <row r="438" spans="1:21" x14ac:dyDescent="0.2">
      <c r="A438" s="12">
        <v>1824</v>
      </c>
      <c r="B438" s="13" t="s">
        <v>1984</v>
      </c>
      <c r="C438" s="13" t="s">
        <v>1985</v>
      </c>
      <c r="D438" s="14"/>
      <c r="E438" s="13" t="s">
        <v>638</v>
      </c>
      <c r="F438" s="16">
        <v>2</v>
      </c>
      <c r="G438" s="14"/>
      <c r="H438" s="14"/>
      <c r="I438" s="14"/>
      <c r="J438" s="15" t="s">
        <v>3199</v>
      </c>
      <c r="K438" s="15" t="s">
        <v>3200</v>
      </c>
      <c r="L438" s="17" t="s">
        <v>962</v>
      </c>
      <c r="M438" s="17" t="s">
        <v>226</v>
      </c>
      <c r="N438" s="17">
        <v>20060814</v>
      </c>
      <c r="O438" s="17" t="str">
        <f>""</f>
        <v/>
      </c>
      <c r="P438" t="e">
        <f t="shared" si="48"/>
        <v>#VALUE!</v>
      </c>
      <c r="Q438" t="e">
        <f t="shared" si="49"/>
        <v>#VALUE!</v>
      </c>
      <c r="R438" t="e">
        <f t="shared" si="50"/>
        <v>#VALUE!</v>
      </c>
      <c r="S438" t="e">
        <f t="shared" si="51"/>
        <v>#VALUE!</v>
      </c>
      <c r="T438" t="e">
        <f t="shared" si="52"/>
        <v>#VALUE!</v>
      </c>
      <c r="U438" t="str">
        <f t="shared" si="53"/>
        <v>敬愛学園高高</v>
      </c>
    </row>
    <row r="439" spans="1:21" x14ac:dyDescent="0.2">
      <c r="A439" s="12">
        <v>1825</v>
      </c>
      <c r="B439" s="13" t="s">
        <v>1986</v>
      </c>
      <c r="C439" s="13" t="s">
        <v>1589</v>
      </c>
      <c r="D439" s="14"/>
      <c r="E439" s="13" t="s">
        <v>638</v>
      </c>
      <c r="F439" s="16">
        <v>2</v>
      </c>
      <c r="G439" s="14"/>
      <c r="H439" s="14"/>
      <c r="I439" s="14"/>
      <c r="J439" s="15" t="s">
        <v>3062</v>
      </c>
      <c r="K439" s="15" t="s">
        <v>2900</v>
      </c>
      <c r="L439" s="17" t="s">
        <v>263</v>
      </c>
      <c r="M439" s="17" t="s">
        <v>127</v>
      </c>
      <c r="N439" s="17">
        <v>20061013</v>
      </c>
      <c r="O439" s="17" t="str">
        <f>""</f>
        <v/>
      </c>
      <c r="P439" t="e">
        <f t="shared" si="48"/>
        <v>#VALUE!</v>
      </c>
      <c r="Q439" t="e">
        <f t="shared" si="49"/>
        <v>#VALUE!</v>
      </c>
      <c r="R439" t="e">
        <f t="shared" si="50"/>
        <v>#VALUE!</v>
      </c>
      <c r="S439" t="e">
        <f t="shared" si="51"/>
        <v>#VALUE!</v>
      </c>
      <c r="T439" t="e">
        <f t="shared" si="52"/>
        <v>#VALUE!</v>
      </c>
      <c r="U439" t="str">
        <f t="shared" si="53"/>
        <v>敬愛学園高高</v>
      </c>
    </row>
    <row r="440" spans="1:21" x14ac:dyDescent="0.2">
      <c r="A440" s="12">
        <v>1826</v>
      </c>
      <c r="B440" s="13" t="s">
        <v>1357</v>
      </c>
      <c r="C440" s="13" t="s">
        <v>1987</v>
      </c>
      <c r="D440" s="14"/>
      <c r="E440" s="13" t="s">
        <v>638</v>
      </c>
      <c r="F440" s="16">
        <v>2</v>
      </c>
      <c r="G440" s="14"/>
      <c r="H440" s="14"/>
      <c r="I440" s="14"/>
      <c r="J440" s="15" t="s">
        <v>2717</v>
      </c>
      <c r="K440" s="15" t="s">
        <v>3201</v>
      </c>
      <c r="L440" s="17" t="s">
        <v>54</v>
      </c>
      <c r="M440" s="17" t="s">
        <v>512</v>
      </c>
      <c r="N440" s="17">
        <v>20061130</v>
      </c>
      <c r="O440" s="17" t="str">
        <f>""</f>
        <v/>
      </c>
      <c r="P440" t="e">
        <f t="shared" si="48"/>
        <v>#VALUE!</v>
      </c>
      <c r="Q440" t="e">
        <f t="shared" si="49"/>
        <v>#VALUE!</v>
      </c>
      <c r="R440" t="e">
        <f t="shared" si="50"/>
        <v>#VALUE!</v>
      </c>
      <c r="S440" t="e">
        <f t="shared" si="51"/>
        <v>#VALUE!</v>
      </c>
      <c r="T440" t="e">
        <f t="shared" si="52"/>
        <v>#VALUE!</v>
      </c>
      <c r="U440" t="str">
        <f t="shared" si="53"/>
        <v>敬愛学園高高</v>
      </c>
    </row>
    <row r="441" spans="1:21" x14ac:dyDescent="0.2">
      <c r="A441" s="12">
        <v>1827</v>
      </c>
      <c r="B441" s="13" t="s">
        <v>1988</v>
      </c>
      <c r="C441" s="13" t="s">
        <v>1549</v>
      </c>
      <c r="D441" s="14"/>
      <c r="E441" s="13" t="s">
        <v>638</v>
      </c>
      <c r="F441" s="16">
        <v>2</v>
      </c>
      <c r="G441" s="14"/>
      <c r="H441" s="14"/>
      <c r="I441" s="14"/>
      <c r="J441" s="15" t="s">
        <v>3202</v>
      </c>
      <c r="K441" s="15" t="s">
        <v>2686</v>
      </c>
      <c r="L441" s="17" t="s">
        <v>437</v>
      </c>
      <c r="M441" s="17" t="s">
        <v>50</v>
      </c>
      <c r="N441" s="17">
        <v>20061010</v>
      </c>
      <c r="O441" s="17" t="str">
        <f>""</f>
        <v/>
      </c>
      <c r="P441" t="e">
        <f t="shared" si="48"/>
        <v>#VALUE!</v>
      </c>
      <c r="Q441" t="e">
        <f t="shared" si="49"/>
        <v>#VALUE!</v>
      </c>
      <c r="R441" t="e">
        <f t="shared" si="50"/>
        <v>#VALUE!</v>
      </c>
      <c r="S441" t="e">
        <f t="shared" si="51"/>
        <v>#VALUE!</v>
      </c>
      <c r="T441" t="e">
        <f t="shared" si="52"/>
        <v>#VALUE!</v>
      </c>
      <c r="U441" t="str">
        <f t="shared" si="53"/>
        <v>敬愛学園高高</v>
      </c>
    </row>
    <row r="442" spans="1:21" x14ac:dyDescent="0.2">
      <c r="A442" s="12">
        <v>1828</v>
      </c>
      <c r="B442" s="13" t="s">
        <v>1989</v>
      </c>
      <c r="C442" s="13" t="s">
        <v>1860</v>
      </c>
      <c r="D442" s="14"/>
      <c r="E442" s="13" t="s">
        <v>638</v>
      </c>
      <c r="F442" s="16">
        <v>1</v>
      </c>
      <c r="G442" s="14"/>
      <c r="H442" s="14"/>
      <c r="I442" s="14"/>
      <c r="J442" s="15" t="s">
        <v>3203</v>
      </c>
      <c r="K442" s="15" t="s">
        <v>2689</v>
      </c>
      <c r="L442" s="17" t="s">
        <v>963</v>
      </c>
      <c r="M442" s="17" t="s">
        <v>503</v>
      </c>
      <c r="N442" s="17">
        <v>20071129</v>
      </c>
      <c r="O442" s="17" t="str">
        <f>""</f>
        <v/>
      </c>
      <c r="P442" t="e">
        <f t="shared" si="48"/>
        <v>#VALUE!</v>
      </c>
      <c r="Q442" t="e">
        <f t="shared" si="49"/>
        <v>#VALUE!</v>
      </c>
      <c r="R442" t="e">
        <f t="shared" si="50"/>
        <v>#VALUE!</v>
      </c>
      <c r="S442" t="e">
        <f t="shared" si="51"/>
        <v>#VALUE!</v>
      </c>
      <c r="T442" t="e">
        <f t="shared" si="52"/>
        <v>#VALUE!</v>
      </c>
      <c r="U442" t="str">
        <f t="shared" si="53"/>
        <v>敬愛学園高高</v>
      </c>
    </row>
    <row r="443" spans="1:21" x14ac:dyDescent="0.2">
      <c r="A443" s="12">
        <v>1829</v>
      </c>
      <c r="B443" s="13" t="s">
        <v>1990</v>
      </c>
      <c r="C443" s="13" t="s">
        <v>1991</v>
      </c>
      <c r="D443" s="14"/>
      <c r="E443" s="13" t="s">
        <v>638</v>
      </c>
      <c r="F443" s="16">
        <v>1</v>
      </c>
      <c r="G443" s="14"/>
      <c r="H443" s="14"/>
      <c r="I443" s="14"/>
      <c r="J443" s="15" t="s">
        <v>3204</v>
      </c>
      <c r="K443" s="15" t="s">
        <v>2770</v>
      </c>
      <c r="L443" s="17" t="s">
        <v>964</v>
      </c>
      <c r="M443" s="17" t="s">
        <v>372</v>
      </c>
      <c r="N443" s="17">
        <v>20070619</v>
      </c>
      <c r="O443" s="17" t="str">
        <f>""</f>
        <v/>
      </c>
      <c r="P443" t="e">
        <f t="shared" si="48"/>
        <v>#VALUE!</v>
      </c>
      <c r="Q443" t="e">
        <f t="shared" si="49"/>
        <v>#VALUE!</v>
      </c>
      <c r="R443" t="e">
        <f t="shared" si="50"/>
        <v>#VALUE!</v>
      </c>
      <c r="S443" t="e">
        <f t="shared" si="51"/>
        <v>#VALUE!</v>
      </c>
      <c r="T443" t="e">
        <f t="shared" si="52"/>
        <v>#VALUE!</v>
      </c>
      <c r="U443" t="str">
        <f t="shared" si="53"/>
        <v>敬愛学園高高</v>
      </c>
    </row>
    <row r="444" spans="1:21" x14ac:dyDescent="0.2">
      <c r="A444" s="12">
        <v>1830</v>
      </c>
      <c r="B444" s="13" t="s">
        <v>1992</v>
      </c>
      <c r="C444" s="13" t="s">
        <v>1336</v>
      </c>
      <c r="D444" s="14"/>
      <c r="E444" s="13" t="s">
        <v>638</v>
      </c>
      <c r="F444" s="16">
        <v>1</v>
      </c>
      <c r="G444" s="14"/>
      <c r="H444" s="14"/>
      <c r="I444" s="14"/>
      <c r="J444" s="15" t="s">
        <v>3205</v>
      </c>
      <c r="K444" s="15" t="s">
        <v>2658</v>
      </c>
      <c r="L444" s="17" t="s">
        <v>965</v>
      </c>
      <c r="M444" s="17" t="s">
        <v>156</v>
      </c>
      <c r="N444" s="17">
        <v>20071215</v>
      </c>
      <c r="O444" s="17" t="str">
        <f>""</f>
        <v/>
      </c>
      <c r="P444" t="e">
        <f t="shared" si="48"/>
        <v>#VALUE!</v>
      </c>
      <c r="Q444" t="e">
        <f t="shared" si="49"/>
        <v>#VALUE!</v>
      </c>
      <c r="R444" t="e">
        <f t="shared" si="50"/>
        <v>#VALUE!</v>
      </c>
      <c r="S444" t="e">
        <f t="shared" si="51"/>
        <v>#VALUE!</v>
      </c>
      <c r="T444" t="e">
        <f t="shared" si="52"/>
        <v>#VALUE!</v>
      </c>
      <c r="U444" t="str">
        <f t="shared" si="53"/>
        <v>敬愛学園高高</v>
      </c>
    </row>
    <row r="445" spans="1:21" x14ac:dyDescent="0.2">
      <c r="A445" s="12">
        <v>2529</v>
      </c>
      <c r="B445" s="13" t="s">
        <v>1993</v>
      </c>
      <c r="C445" s="13" t="s">
        <v>1994</v>
      </c>
      <c r="D445" s="14"/>
      <c r="E445" s="13" t="s">
        <v>638</v>
      </c>
      <c r="F445" s="16">
        <v>1</v>
      </c>
      <c r="G445" s="14"/>
      <c r="H445" s="14"/>
      <c r="I445" s="14"/>
      <c r="J445" s="15" t="s">
        <v>3206</v>
      </c>
      <c r="K445" s="15" t="s">
        <v>3207</v>
      </c>
      <c r="L445" s="17" t="s">
        <v>966</v>
      </c>
      <c r="M445" s="17" t="s">
        <v>967</v>
      </c>
      <c r="N445" s="17">
        <v>20070724</v>
      </c>
      <c r="O445" s="17" t="str">
        <f>""</f>
        <v/>
      </c>
      <c r="P445" t="e">
        <f t="shared" si="48"/>
        <v>#VALUE!</v>
      </c>
      <c r="Q445" t="e">
        <f t="shared" si="49"/>
        <v>#VALUE!</v>
      </c>
      <c r="R445" t="e">
        <f t="shared" si="50"/>
        <v>#VALUE!</v>
      </c>
      <c r="S445" t="e">
        <f t="shared" si="51"/>
        <v>#VALUE!</v>
      </c>
      <c r="T445" t="e">
        <f t="shared" si="52"/>
        <v>#VALUE!</v>
      </c>
      <c r="U445" t="str">
        <f t="shared" si="53"/>
        <v>敬愛学園高高</v>
      </c>
    </row>
    <row r="446" spans="1:21" x14ac:dyDescent="0.2">
      <c r="A446" s="12">
        <v>2530</v>
      </c>
      <c r="B446" s="13" t="s">
        <v>1995</v>
      </c>
      <c r="C446" s="13" t="s">
        <v>1996</v>
      </c>
      <c r="D446" s="14"/>
      <c r="E446" s="13" t="s">
        <v>638</v>
      </c>
      <c r="F446" s="16">
        <v>1</v>
      </c>
      <c r="G446" s="14"/>
      <c r="H446" s="14"/>
      <c r="I446" s="14"/>
      <c r="J446" s="15" t="s">
        <v>3208</v>
      </c>
      <c r="K446" s="15" t="s">
        <v>3209</v>
      </c>
      <c r="L446" s="17" t="s">
        <v>968</v>
      </c>
      <c r="M446" s="17" t="s">
        <v>357</v>
      </c>
      <c r="N446" s="17">
        <v>20070519</v>
      </c>
      <c r="O446" s="17" t="str">
        <f>""</f>
        <v/>
      </c>
      <c r="P446" t="e">
        <f t="shared" si="48"/>
        <v>#VALUE!</v>
      </c>
      <c r="Q446" t="e">
        <f t="shared" si="49"/>
        <v>#VALUE!</v>
      </c>
      <c r="R446" t="e">
        <f t="shared" si="50"/>
        <v>#VALUE!</v>
      </c>
      <c r="S446" t="e">
        <f t="shared" si="51"/>
        <v>#VALUE!</v>
      </c>
      <c r="T446" t="e">
        <f t="shared" si="52"/>
        <v>#VALUE!</v>
      </c>
      <c r="U446" t="str">
        <f t="shared" si="53"/>
        <v>敬愛学園高高</v>
      </c>
    </row>
    <row r="447" spans="1:21" x14ac:dyDescent="0.2">
      <c r="A447" s="12">
        <v>2531</v>
      </c>
      <c r="B447" s="13" t="s">
        <v>1769</v>
      </c>
      <c r="C447" s="13" t="s">
        <v>1997</v>
      </c>
      <c r="D447" s="14"/>
      <c r="E447" s="13" t="s">
        <v>638</v>
      </c>
      <c r="F447" s="16">
        <v>1</v>
      </c>
      <c r="G447" s="14"/>
      <c r="H447" s="14"/>
      <c r="I447" s="14"/>
      <c r="J447" s="15" t="s">
        <v>3046</v>
      </c>
      <c r="K447" s="15" t="s">
        <v>2670</v>
      </c>
      <c r="L447" s="17" t="s">
        <v>83</v>
      </c>
      <c r="M447" s="17" t="s">
        <v>442</v>
      </c>
      <c r="N447" s="17">
        <v>20070528</v>
      </c>
      <c r="O447" s="17" t="str">
        <f>""</f>
        <v/>
      </c>
      <c r="P447" t="e">
        <f t="shared" si="48"/>
        <v>#VALUE!</v>
      </c>
      <c r="Q447" t="e">
        <f t="shared" si="49"/>
        <v>#VALUE!</v>
      </c>
      <c r="R447" t="e">
        <f t="shared" si="50"/>
        <v>#VALUE!</v>
      </c>
      <c r="S447" t="e">
        <f t="shared" si="51"/>
        <v>#VALUE!</v>
      </c>
      <c r="T447" t="e">
        <f t="shared" si="52"/>
        <v>#VALUE!</v>
      </c>
      <c r="U447" t="str">
        <f t="shared" si="53"/>
        <v>敬愛学園高高</v>
      </c>
    </row>
    <row r="448" spans="1:21" x14ac:dyDescent="0.2">
      <c r="A448" s="12">
        <v>2532</v>
      </c>
      <c r="B448" s="13" t="s">
        <v>1687</v>
      </c>
      <c r="C448" s="13" t="s">
        <v>1998</v>
      </c>
      <c r="D448" s="14"/>
      <c r="E448" s="13" t="s">
        <v>638</v>
      </c>
      <c r="F448" s="16">
        <v>1</v>
      </c>
      <c r="G448" s="14"/>
      <c r="H448" s="14"/>
      <c r="I448" s="14"/>
      <c r="J448" s="15" t="s">
        <v>2977</v>
      </c>
      <c r="K448" s="15" t="s">
        <v>3210</v>
      </c>
      <c r="L448" s="17" t="s">
        <v>126</v>
      </c>
      <c r="M448" s="17" t="s">
        <v>969</v>
      </c>
      <c r="N448" s="17">
        <v>20070711</v>
      </c>
      <c r="O448" s="17" t="str">
        <f>""</f>
        <v/>
      </c>
      <c r="P448" t="e">
        <f t="shared" si="48"/>
        <v>#VALUE!</v>
      </c>
      <c r="Q448" t="e">
        <f t="shared" si="49"/>
        <v>#VALUE!</v>
      </c>
      <c r="R448" t="e">
        <f t="shared" si="50"/>
        <v>#VALUE!</v>
      </c>
      <c r="S448" t="e">
        <f t="shared" si="51"/>
        <v>#VALUE!</v>
      </c>
      <c r="T448" t="e">
        <f t="shared" si="52"/>
        <v>#VALUE!</v>
      </c>
      <c r="U448" t="str">
        <f t="shared" si="53"/>
        <v>敬愛学園高高</v>
      </c>
    </row>
    <row r="449" spans="1:21" x14ac:dyDescent="0.2">
      <c r="A449" s="12">
        <v>1831</v>
      </c>
      <c r="B449" s="13" t="s">
        <v>1804</v>
      </c>
      <c r="C449" s="13" t="s">
        <v>1999</v>
      </c>
      <c r="D449" s="14"/>
      <c r="E449" s="13" t="s">
        <v>639</v>
      </c>
      <c r="F449" s="16">
        <v>3</v>
      </c>
      <c r="G449" s="14"/>
      <c r="H449" s="14"/>
      <c r="I449" s="14"/>
      <c r="J449" s="15" t="s">
        <v>3072</v>
      </c>
      <c r="K449" s="15" t="s">
        <v>2630</v>
      </c>
      <c r="L449" s="17" t="s">
        <v>894</v>
      </c>
      <c r="M449" s="17" t="s">
        <v>129</v>
      </c>
      <c r="N449" s="17">
        <v>20050727</v>
      </c>
      <c r="O449" s="17" t="str">
        <f>""</f>
        <v/>
      </c>
      <c r="P449" t="e">
        <f t="shared" si="48"/>
        <v>#VALUE!</v>
      </c>
      <c r="Q449" t="e">
        <f t="shared" si="49"/>
        <v>#VALUE!</v>
      </c>
      <c r="R449" t="e">
        <f t="shared" si="50"/>
        <v>#VALUE!</v>
      </c>
      <c r="S449" t="e">
        <f t="shared" si="51"/>
        <v>#VALUE!</v>
      </c>
      <c r="T449" t="e">
        <f t="shared" si="52"/>
        <v>#VALUE!</v>
      </c>
      <c r="U449" t="str">
        <f t="shared" si="53"/>
        <v>渋谷学園幕張高高</v>
      </c>
    </row>
    <row r="450" spans="1:21" x14ac:dyDescent="0.2">
      <c r="A450" s="12">
        <v>1832</v>
      </c>
      <c r="B450" s="13" t="s">
        <v>2000</v>
      </c>
      <c r="C450" s="13" t="s">
        <v>1493</v>
      </c>
      <c r="D450" s="14"/>
      <c r="E450" s="13" t="s">
        <v>639</v>
      </c>
      <c r="F450" s="16">
        <v>3</v>
      </c>
      <c r="G450" s="14"/>
      <c r="H450" s="14"/>
      <c r="I450" s="14"/>
      <c r="J450" s="15" t="s">
        <v>3211</v>
      </c>
      <c r="K450" s="15" t="s">
        <v>2824</v>
      </c>
      <c r="L450" s="17" t="s">
        <v>970</v>
      </c>
      <c r="M450" s="17" t="s">
        <v>506</v>
      </c>
      <c r="N450" s="17">
        <v>20051212</v>
      </c>
      <c r="O450" s="17" t="str">
        <f>""</f>
        <v/>
      </c>
      <c r="P450" t="e">
        <f t="shared" si="48"/>
        <v>#VALUE!</v>
      </c>
      <c r="Q450" t="e">
        <f t="shared" si="49"/>
        <v>#VALUE!</v>
      </c>
      <c r="R450" t="e">
        <f t="shared" si="50"/>
        <v>#VALUE!</v>
      </c>
      <c r="S450" t="e">
        <f t="shared" si="51"/>
        <v>#VALUE!</v>
      </c>
      <c r="T450" t="e">
        <f t="shared" si="52"/>
        <v>#VALUE!</v>
      </c>
      <c r="U450" t="str">
        <f t="shared" si="53"/>
        <v>渋谷学園幕張高高</v>
      </c>
    </row>
    <row r="451" spans="1:21" x14ac:dyDescent="0.2">
      <c r="A451" s="12">
        <v>1833</v>
      </c>
      <c r="B451" s="13" t="s">
        <v>2001</v>
      </c>
      <c r="C451" s="13" t="s">
        <v>2002</v>
      </c>
      <c r="D451" s="14"/>
      <c r="E451" s="13" t="s">
        <v>639</v>
      </c>
      <c r="F451" s="16">
        <v>3</v>
      </c>
      <c r="G451" s="14"/>
      <c r="H451" s="14"/>
      <c r="I451" s="14"/>
      <c r="J451" s="15" t="s">
        <v>3212</v>
      </c>
      <c r="K451" s="15" t="s">
        <v>3213</v>
      </c>
      <c r="L451" s="17" t="s">
        <v>971</v>
      </c>
      <c r="M451" s="17" t="s">
        <v>972</v>
      </c>
      <c r="N451" s="17">
        <v>20060115</v>
      </c>
      <c r="O451" s="17" t="str">
        <f>""</f>
        <v/>
      </c>
      <c r="P451" t="e">
        <f t="shared" si="48"/>
        <v>#VALUE!</v>
      </c>
      <c r="Q451" t="e">
        <f t="shared" si="49"/>
        <v>#VALUE!</v>
      </c>
      <c r="R451" t="e">
        <f t="shared" si="50"/>
        <v>#VALUE!</v>
      </c>
      <c r="S451" t="e">
        <f t="shared" si="51"/>
        <v>#VALUE!</v>
      </c>
      <c r="T451" t="e">
        <f t="shared" si="52"/>
        <v>#VALUE!</v>
      </c>
      <c r="U451" t="str">
        <f t="shared" si="53"/>
        <v>渋谷学園幕張高高</v>
      </c>
    </row>
    <row r="452" spans="1:21" x14ac:dyDescent="0.2">
      <c r="A452" s="12">
        <v>1834</v>
      </c>
      <c r="B452" s="13" t="s">
        <v>2003</v>
      </c>
      <c r="C452" s="13" t="s">
        <v>2004</v>
      </c>
      <c r="D452" s="14"/>
      <c r="E452" s="13" t="s">
        <v>639</v>
      </c>
      <c r="F452" s="16">
        <v>3</v>
      </c>
      <c r="G452" s="14"/>
      <c r="H452" s="14"/>
      <c r="I452" s="14"/>
      <c r="J452" s="15" t="s">
        <v>3214</v>
      </c>
      <c r="K452" s="15" t="s">
        <v>2806</v>
      </c>
      <c r="L452" s="17" t="s">
        <v>973</v>
      </c>
      <c r="M452" s="17" t="s">
        <v>462</v>
      </c>
      <c r="N452" s="17">
        <v>20050428</v>
      </c>
      <c r="O452" s="17" t="str">
        <f>""</f>
        <v/>
      </c>
      <c r="P452" t="e">
        <f t="shared" si="48"/>
        <v>#VALUE!</v>
      </c>
      <c r="Q452" t="e">
        <f t="shared" si="49"/>
        <v>#VALUE!</v>
      </c>
      <c r="R452" t="e">
        <f t="shared" si="50"/>
        <v>#VALUE!</v>
      </c>
      <c r="S452" t="e">
        <f t="shared" si="51"/>
        <v>#VALUE!</v>
      </c>
      <c r="T452" t="e">
        <f t="shared" si="52"/>
        <v>#VALUE!</v>
      </c>
      <c r="U452" t="str">
        <f t="shared" si="53"/>
        <v>渋谷学園幕張高高</v>
      </c>
    </row>
    <row r="453" spans="1:21" x14ac:dyDescent="0.2">
      <c r="A453" s="12">
        <v>1835</v>
      </c>
      <c r="B453" s="13" t="s">
        <v>2005</v>
      </c>
      <c r="C453" s="13" t="s">
        <v>2006</v>
      </c>
      <c r="D453" s="14"/>
      <c r="E453" s="13" t="s">
        <v>639</v>
      </c>
      <c r="F453" s="16">
        <v>3</v>
      </c>
      <c r="G453" s="14"/>
      <c r="H453" s="14"/>
      <c r="I453" s="14"/>
      <c r="J453" s="15" t="s">
        <v>3215</v>
      </c>
      <c r="K453" s="15" t="s">
        <v>3216</v>
      </c>
      <c r="L453" s="17" t="s">
        <v>562</v>
      </c>
      <c r="M453" s="17" t="s">
        <v>72</v>
      </c>
      <c r="N453" s="17">
        <v>20060118</v>
      </c>
      <c r="O453" s="17" t="str">
        <f>""</f>
        <v/>
      </c>
      <c r="P453" t="e">
        <f t="shared" si="48"/>
        <v>#VALUE!</v>
      </c>
      <c r="Q453" t="e">
        <f t="shared" si="49"/>
        <v>#VALUE!</v>
      </c>
      <c r="R453" t="e">
        <f t="shared" si="50"/>
        <v>#VALUE!</v>
      </c>
      <c r="S453" t="e">
        <f t="shared" si="51"/>
        <v>#VALUE!</v>
      </c>
      <c r="T453" t="e">
        <f t="shared" si="52"/>
        <v>#VALUE!</v>
      </c>
      <c r="U453" t="str">
        <f t="shared" si="53"/>
        <v>渋谷学園幕張高高</v>
      </c>
    </row>
    <row r="454" spans="1:21" x14ac:dyDescent="0.2">
      <c r="A454" s="12">
        <v>1836</v>
      </c>
      <c r="B454" s="13" t="s">
        <v>2007</v>
      </c>
      <c r="C454" s="13" t="s">
        <v>2008</v>
      </c>
      <c r="D454" s="14"/>
      <c r="E454" s="13" t="s">
        <v>639</v>
      </c>
      <c r="F454" s="16">
        <v>3</v>
      </c>
      <c r="G454" s="14"/>
      <c r="H454" s="14"/>
      <c r="I454" s="14"/>
      <c r="J454" s="15" t="s">
        <v>3217</v>
      </c>
      <c r="K454" s="15" t="s">
        <v>2957</v>
      </c>
      <c r="L454" s="17" t="s">
        <v>974</v>
      </c>
      <c r="M454" s="17" t="s">
        <v>61</v>
      </c>
      <c r="N454" s="17">
        <v>20050618</v>
      </c>
      <c r="O454" s="17" t="str">
        <f>""</f>
        <v/>
      </c>
      <c r="P454" t="e">
        <f t="shared" si="48"/>
        <v>#VALUE!</v>
      </c>
      <c r="Q454" t="e">
        <f t="shared" si="49"/>
        <v>#VALUE!</v>
      </c>
      <c r="R454" t="e">
        <f t="shared" si="50"/>
        <v>#VALUE!</v>
      </c>
      <c r="S454" t="e">
        <f t="shared" si="51"/>
        <v>#VALUE!</v>
      </c>
      <c r="T454" t="e">
        <f t="shared" si="52"/>
        <v>#VALUE!</v>
      </c>
      <c r="U454" t="str">
        <f t="shared" si="53"/>
        <v>渋谷学園幕張高高</v>
      </c>
    </row>
    <row r="455" spans="1:21" x14ac:dyDescent="0.2">
      <c r="A455" s="12">
        <v>1837</v>
      </c>
      <c r="B455" s="13" t="s">
        <v>2009</v>
      </c>
      <c r="C455" s="13" t="s">
        <v>2010</v>
      </c>
      <c r="D455" s="14"/>
      <c r="E455" s="13" t="s">
        <v>639</v>
      </c>
      <c r="F455" s="16">
        <v>3</v>
      </c>
      <c r="G455" s="14"/>
      <c r="H455" s="14"/>
      <c r="I455" s="14"/>
      <c r="J455" s="15" t="s">
        <v>3218</v>
      </c>
      <c r="K455" s="15" t="s">
        <v>2679</v>
      </c>
      <c r="L455" s="17" t="s">
        <v>975</v>
      </c>
      <c r="M455" s="17" t="s">
        <v>45</v>
      </c>
      <c r="N455" s="17">
        <v>20050417</v>
      </c>
      <c r="O455" s="17" t="str">
        <f>""</f>
        <v/>
      </c>
      <c r="P455" t="e">
        <f t="shared" si="48"/>
        <v>#VALUE!</v>
      </c>
      <c r="Q455" t="e">
        <f t="shared" si="49"/>
        <v>#VALUE!</v>
      </c>
      <c r="R455" t="e">
        <f t="shared" si="50"/>
        <v>#VALUE!</v>
      </c>
      <c r="S455" t="e">
        <f t="shared" si="51"/>
        <v>#VALUE!</v>
      </c>
      <c r="T455" t="e">
        <f t="shared" si="52"/>
        <v>#VALUE!</v>
      </c>
      <c r="U455" t="str">
        <f t="shared" si="53"/>
        <v>渋谷学園幕張高高</v>
      </c>
    </row>
    <row r="456" spans="1:21" x14ac:dyDescent="0.2">
      <c r="A456" s="12">
        <v>1838</v>
      </c>
      <c r="B456" s="13" t="s">
        <v>2011</v>
      </c>
      <c r="C456" s="13" t="s">
        <v>1451</v>
      </c>
      <c r="D456" s="14"/>
      <c r="E456" s="13" t="s">
        <v>639</v>
      </c>
      <c r="F456" s="16">
        <v>3</v>
      </c>
      <c r="G456" s="14"/>
      <c r="H456" s="14"/>
      <c r="I456" s="14"/>
      <c r="J456" s="15" t="s">
        <v>3219</v>
      </c>
      <c r="K456" s="15" t="s">
        <v>2714</v>
      </c>
      <c r="L456" s="17" t="s">
        <v>378</v>
      </c>
      <c r="M456" s="17" t="s">
        <v>111</v>
      </c>
      <c r="N456" s="17">
        <v>20050913</v>
      </c>
      <c r="O456" s="17" t="str">
        <f>""</f>
        <v/>
      </c>
      <c r="P456" t="e">
        <f t="shared" si="48"/>
        <v>#VALUE!</v>
      </c>
      <c r="Q456" t="e">
        <f t="shared" si="49"/>
        <v>#VALUE!</v>
      </c>
      <c r="R456" t="e">
        <f t="shared" si="50"/>
        <v>#VALUE!</v>
      </c>
      <c r="S456" t="e">
        <f t="shared" si="51"/>
        <v>#VALUE!</v>
      </c>
      <c r="T456" t="e">
        <f t="shared" si="52"/>
        <v>#VALUE!</v>
      </c>
      <c r="U456" t="str">
        <f t="shared" si="53"/>
        <v>渋谷学園幕張高高</v>
      </c>
    </row>
    <row r="457" spans="1:21" x14ac:dyDescent="0.2">
      <c r="A457" s="12">
        <v>1839</v>
      </c>
      <c r="B457" s="13" t="s">
        <v>2012</v>
      </c>
      <c r="C457" s="13" t="s">
        <v>1931</v>
      </c>
      <c r="D457" s="14"/>
      <c r="E457" s="13" t="s">
        <v>639</v>
      </c>
      <c r="F457" s="16">
        <v>3</v>
      </c>
      <c r="G457" s="14"/>
      <c r="H457" s="14"/>
      <c r="I457" s="14"/>
      <c r="J457" s="15" t="s">
        <v>2731</v>
      </c>
      <c r="K457" s="15" t="s">
        <v>2806</v>
      </c>
      <c r="L457" s="17" t="s">
        <v>456</v>
      </c>
      <c r="M457" s="17" t="s">
        <v>462</v>
      </c>
      <c r="N457" s="17">
        <v>20050528</v>
      </c>
      <c r="O457" s="17" t="str">
        <f>""</f>
        <v/>
      </c>
      <c r="P457" t="e">
        <f t="shared" si="48"/>
        <v>#VALUE!</v>
      </c>
      <c r="Q457" t="e">
        <f t="shared" si="49"/>
        <v>#VALUE!</v>
      </c>
      <c r="R457" t="e">
        <f t="shared" si="50"/>
        <v>#VALUE!</v>
      </c>
      <c r="S457" t="e">
        <f t="shared" si="51"/>
        <v>#VALUE!</v>
      </c>
      <c r="T457" t="e">
        <f t="shared" si="52"/>
        <v>#VALUE!</v>
      </c>
      <c r="U457" t="str">
        <f t="shared" si="53"/>
        <v>渋谷学園幕張高高</v>
      </c>
    </row>
    <row r="458" spans="1:21" x14ac:dyDescent="0.2">
      <c r="A458" s="12">
        <v>1840</v>
      </c>
      <c r="B458" s="13" t="s">
        <v>2013</v>
      </c>
      <c r="C458" s="13" t="s">
        <v>2014</v>
      </c>
      <c r="D458" s="14"/>
      <c r="E458" s="13" t="s">
        <v>639</v>
      </c>
      <c r="F458" s="16">
        <v>2</v>
      </c>
      <c r="G458" s="14"/>
      <c r="H458" s="14"/>
      <c r="I458" s="14"/>
      <c r="J458" s="15" t="s">
        <v>3220</v>
      </c>
      <c r="K458" s="15" t="s">
        <v>2762</v>
      </c>
      <c r="L458" s="17" t="s">
        <v>239</v>
      </c>
      <c r="M458" s="17" t="s">
        <v>115</v>
      </c>
      <c r="N458" s="17">
        <v>20060606</v>
      </c>
      <c r="O458" s="17" t="str">
        <f>""</f>
        <v/>
      </c>
      <c r="P458" t="e">
        <f t="shared" si="48"/>
        <v>#VALUE!</v>
      </c>
      <c r="Q458" t="e">
        <f t="shared" si="49"/>
        <v>#VALUE!</v>
      </c>
      <c r="R458" t="e">
        <f t="shared" si="50"/>
        <v>#VALUE!</v>
      </c>
      <c r="S458" t="e">
        <f t="shared" si="51"/>
        <v>#VALUE!</v>
      </c>
      <c r="T458" t="e">
        <f t="shared" si="52"/>
        <v>#VALUE!</v>
      </c>
      <c r="U458" t="str">
        <f t="shared" si="53"/>
        <v>渋谷学園幕張高高</v>
      </c>
    </row>
    <row r="459" spans="1:21" x14ac:dyDescent="0.2">
      <c r="A459" s="12">
        <v>1841</v>
      </c>
      <c r="B459" s="13" t="s">
        <v>2015</v>
      </c>
      <c r="C459" s="13" t="s">
        <v>2016</v>
      </c>
      <c r="D459" s="14"/>
      <c r="E459" s="13" t="s">
        <v>639</v>
      </c>
      <c r="F459" s="16">
        <v>2</v>
      </c>
      <c r="G459" s="14"/>
      <c r="H459" s="14"/>
      <c r="I459" s="14"/>
      <c r="J459" s="15" t="s">
        <v>3221</v>
      </c>
      <c r="K459" s="15" t="s">
        <v>3032</v>
      </c>
      <c r="L459" s="15" t="s">
        <v>976</v>
      </c>
      <c r="M459" s="17" t="s">
        <v>103</v>
      </c>
      <c r="N459" s="17">
        <v>20061229</v>
      </c>
      <c r="O459" s="17" t="str">
        <f>""</f>
        <v/>
      </c>
      <c r="P459" t="e">
        <f t="shared" si="48"/>
        <v>#VALUE!</v>
      </c>
      <c r="Q459" t="e">
        <f t="shared" si="49"/>
        <v>#VALUE!</v>
      </c>
      <c r="R459" t="e">
        <f t="shared" si="50"/>
        <v>#VALUE!</v>
      </c>
      <c r="S459" t="e">
        <f t="shared" si="51"/>
        <v>#VALUE!</v>
      </c>
      <c r="T459" t="e">
        <f t="shared" si="52"/>
        <v>#VALUE!</v>
      </c>
      <c r="U459" t="str">
        <f t="shared" si="53"/>
        <v>渋谷学園幕張高高</v>
      </c>
    </row>
    <row r="460" spans="1:21" x14ac:dyDescent="0.2">
      <c r="A460" s="12">
        <v>1842</v>
      </c>
      <c r="B460" s="22" t="s">
        <v>2017</v>
      </c>
      <c r="C460" s="22" t="s">
        <v>2018</v>
      </c>
      <c r="D460" s="14"/>
      <c r="E460" s="22" t="s">
        <v>639</v>
      </c>
      <c r="F460" s="12">
        <v>2</v>
      </c>
      <c r="G460" s="14"/>
      <c r="H460" s="14"/>
      <c r="I460" s="23"/>
      <c r="J460" s="21" t="s">
        <v>3064</v>
      </c>
      <c r="K460" s="21" t="s">
        <v>3222</v>
      </c>
      <c r="L460" s="21" t="s">
        <v>361</v>
      </c>
      <c r="M460" s="17" t="s">
        <v>977</v>
      </c>
      <c r="N460" s="17">
        <v>20060511</v>
      </c>
      <c r="O460" s="17" t="str">
        <f>""</f>
        <v/>
      </c>
      <c r="P460" t="e">
        <f t="shared" si="48"/>
        <v>#VALUE!</v>
      </c>
      <c r="Q460" t="e">
        <f t="shared" si="49"/>
        <v>#VALUE!</v>
      </c>
      <c r="R460" t="e">
        <f t="shared" si="50"/>
        <v>#VALUE!</v>
      </c>
      <c r="S460" t="e">
        <f t="shared" si="51"/>
        <v>#VALUE!</v>
      </c>
      <c r="T460" t="e">
        <f t="shared" si="52"/>
        <v>#VALUE!</v>
      </c>
      <c r="U460" t="str">
        <f t="shared" si="53"/>
        <v>渋谷学園幕張高高</v>
      </c>
    </row>
    <row r="461" spans="1:21" x14ac:dyDescent="0.2">
      <c r="A461" s="12">
        <v>1843</v>
      </c>
      <c r="B461" s="13" t="s">
        <v>2019</v>
      </c>
      <c r="C461" s="13" t="s">
        <v>2020</v>
      </c>
      <c r="D461" s="14"/>
      <c r="E461" s="13" t="s">
        <v>639</v>
      </c>
      <c r="F461" s="16">
        <v>2</v>
      </c>
      <c r="G461" s="14"/>
      <c r="H461" s="14"/>
      <c r="I461" s="14"/>
      <c r="J461" s="15" t="s">
        <v>3223</v>
      </c>
      <c r="K461" s="15" t="s">
        <v>3224</v>
      </c>
      <c r="L461" s="17" t="s">
        <v>978</v>
      </c>
      <c r="M461" s="17" t="s">
        <v>537</v>
      </c>
      <c r="N461" s="17">
        <v>20060526</v>
      </c>
      <c r="O461" s="17" t="str">
        <f>""</f>
        <v/>
      </c>
      <c r="P461" t="e">
        <f t="shared" si="48"/>
        <v>#VALUE!</v>
      </c>
      <c r="Q461" t="e">
        <f t="shared" si="49"/>
        <v>#VALUE!</v>
      </c>
      <c r="R461" t="e">
        <f t="shared" si="50"/>
        <v>#VALUE!</v>
      </c>
      <c r="S461" t="e">
        <f t="shared" si="51"/>
        <v>#VALUE!</v>
      </c>
      <c r="T461" t="e">
        <f t="shared" si="52"/>
        <v>#VALUE!</v>
      </c>
      <c r="U461" t="str">
        <f t="shared" si="53"/>
        <v>渋谷学園幕張高高</v>
      </c>
    </row>
    <row r="462" spans="1:21" x14ac:dyDescent="0.2">
      <c r="A462" s="12">
        <v>1844</v>
      </c>
      <c r="B462" s="13" t="s">
        <v>1301</v>
      </c>
      <c r="C462" s="13" t="s">
        <v>2021</v>
      </c>
      <c r="D462" s="14"/>
      <c r="E462" s="13" t="s">
        <v>639</v>
      </c>
      <c r="F462" s="16">
        <v>2</v>
      </c>
      <c r="G462" s="14"/>
      <c r="H462" s="14"/>
      <c r="I462" s="14"/>
      <c r="J462" s="15" t="s">
        <v>2669</v>
      </c>
      <c r="K462" s="15" t="s">
        <v>3225</v>
      </c>
      <c r="L462" s="17" t="s">
        <v>421</v>
      </c>
      <c r="M462" s="17" t="s">
        <v>479</v>
      </c>
      <c r="N462" s="17">
        <v>20070103</v>
      </c>
      <c r="O462" s="17" t="str">
        <f>""</f>
        <v/>
      </c>
      <c r="P462" t="e">
        <f t="shared" si="48"/>
        <v>#VALUE!</v>
      </c>
      <c r="Q462" t="e">
        <f t="shared" si="49"/>
        <v>#VALUE!</v>
      </c>
      <c r="R462" t="e">
        <f t="shared" si="50"/>
        <v>#VALUE!</v>
      </c>
      <c r="S462" t="e">
        <f t="shared" si="51"/>
        <v>#VALUE!</v>
      </c>
      <c r="T462" t="e">
        <f t="shared" si="52"/>
        <v>#VALUE!</v>
      </c>
      <c r="U462" t="str">
        <f t="shared" si="53"/>
        <v>渋谷学園幕張高高</v>
      </c>
    </row>
    <row r="463" spans="1:21" x14ac:dyDescent="0.2">
      <c r="A463" s="12">
        <v>1845</v>
      </c>
      <c r="B463" s="13" t="s">
        <v>2017</v>
      </c>
      <c r="C463" s="13" t="s">
        <v>1300</v>
      </c>
      <c r="D463" s="14"/>
      <c r="E463" s="13" t="s">
        <v>639</v>
      </c>
      <c r="F463" s="16">
        <v>2</v>
      </c>
      <c r="G463" s="14"/>
      <c r="H463" s="14"/>
      <c r="I463" s="14"/>
      <c r="J463" s="15" t="s">
        <v>3064</v>
      </c>
      <c r="K463" s="15" t="s">
        <v>2624</v>
      </c>
      <c r="L463" s="17" t="s">
        <v>361</v>
      </c>
      <c r="M463" s="17" t="s">
        <v>47</v>
      </c>
      <c r="N463" s="17">
        <v>20060727</v>
      </c>
      <c r="O463" s="17" t="str">
        <f>""</f>
        <v/>
      </c>
      <c r="P463" t="e">
        <f t="shared" si="48"/>
        <v>#VALUE!</v>
      </c>
      <c r="Q463" t="e">
        <f t="shared" si="49"/>
        <v>#VALUE!</v>
      </c>
      <c r="R463" t="e">
        <f t="shared" si="50"/>
        <v>#VALUE!</v>
      </c>
      <c r="S463" t="e">
        <f t="shared" si="51"/>
        <v>#VALUE!</v>
      </c>
      <c r="T463" t="e">
        <f t="shared" si="52"/>
        <v>#VALUE!</v>
      </c>
      <c r="U463" t="str">
        <f t="shared" si="53"/>
        <v>渋谷学園幕張高高</v>
      </c>
    </row>
    <row r="464" spans="1:21" x14ac:dyDescent="0.2">
      <c r="A464" s="12">
        <v>1846</v>
      </c>
      <c r="B464" s="13" t="s">
        <v>1280</v>
      </c>
      <c r="C464" s="13" t="s">
        <v>2022</v>
      </c>
      <c r="D464" s="14"/>
      <c r="E464" s="13" t="s">
        <v>639</v>
      </c>
      <c r="F464" s="16">
        <v>2</v>
      </c>
      <c r="G464" s="14"/>
      <c r="H464" s="14"/>
      <c r="I464" s="14"/>
      <c r="J464" s="15" t="s">
        <v>2651</v>
      </c>
      <c r="K464" s="15" t="s">
        <v>3226</v>
      </c>
      <c r="L464" s="17" t="s">
        <v>443</v>
      </c>
      <c r="M464" s="17" t="s">
        <v>353</v>
      </c>
      <c r="N464" s="17">
        <v>20060730</v>
      </c>
      <c r="O464" s="17" t="str">
        <f>""</f>
        <v/>
      </c>
      <c r="P464" t="e">
        <f t="shared" si="48"/>
        <v>#VALUE!</v>
      </c>
      <c r="Q464" t="e">
        <f t="shared" si="49"/>
        <v>#VALUE!</v>
      </c>
      <c r="R464" t="e">
        <f t="shared" si="50"/>
        <v>#VALUE!</v>
      </c>
      <c r="S464" t="e">
        <f t="shared" si="51"/>
        <v>#VALUE!</v>
      </c>
      <c r="T464" t="e">
        <f t="shared" si="52"/>
        <v>#VALUE!</v>
      </c>
      <c r="U464" t="str">
        <f t="shared" si="53"/>
        <v>渋谷学園幕張高高</v>
      </c>
    </row>
    <row r="465" spans="1:21" x14ac:dyDescent="0.2">
      <c r="A465" s="12">
        <v>1847</v>
      </c>
      <c r="B465" s="13" t="s">
        <v>2023</v>
      </c>
      <c r="C465" s="13" t="s">
        <v>1322</v>
      </c>
      <c r="D465" s="14"/>
      <c r="E465" s="13" t="s">
        <v>639</v>
      </c>
      <c r="F465" s="16">
        <v>2</v>
      </c>
      <c r="G465" s="14"/>
      <c r="H465" s="14"/>
      <c r="I465" s="14"/>
      <c r="J465" s="15" t="s">
        <v>3227</v>
      </c>
      <c r="K465" s="15" t="s">
        <v>2633</v>
      </c>
      <c r="L465" s="17" t="s">
        <v>979</v>
      </c>
      <c r="M465" s="17" t="s">
        <v>666</v>
      </c>
      <c r="N465" s="17">
        <v>20061113</v>
      </c>
      <c r="O465" s="17" t="str">
        <f>""</f>
        <v/>
      </c>
      <c r="P465" t="e">
        <f t="shared" si="48"/>
        <v>#VALUE!</v>
      </c>
      <c r="Q465" t="e">
        <f t="shared" si="49"/>
        <v>#VALUE!</v>
      </c>
      <c r="R465" t="e">
        <f t="shared" si="50"/>
        <v>#VALUE!</v>
      </c>
      <c r="S465" t="e">
        <f t="shared" si="51"/>
        <v>#VALUE!</v>
      </c>
      <c r="T465" t="e">
        <f t="shared" si="52"/>
        <v>#VALUE!</v>
      </c>
      <c r="U465" t="str">
        <f t="shared" si="53"/>
        <v>渋谷学園幕張高高</v>
      </c>
    </row>
    <row r="466" spans="1:21" x14ac:dyDescent="0.2">
      <c r="A466" s="12">
        <v>1848</v>
      </c>
      <c r="B466" s="13" t="s">
        <v>2024</v>
      </c>
      <c r="C466" s="13" t="s">
        <v>2025</v>
      </c>
      <c r="D466" s="14"/>
      <c r="E466" s="13" t="s">
        <v>639</v>
      </c>
      <c r="F466" s="16">
        <v>2</v>
      </c>
      <c r="G466" s="14"/>
      <c r="H466" s="14"/>
      <c r="I466" s="14"/>
      <c r="J466" s="15" t="s">
        <v>2645</v>
      </c>
      <c r="K466" s="15" t="s">
        <v>3228</v>
      </c>
      <c r="L466" s="17" t="s">
        <v>980</v>
      </c>
      <c r="M466" s="17" t="s">
        <v>981</v>
      </c>
      <c r="N466" s="17">
        <v>20061221</v>
      </c>
      <c r="O466" s="17" t="str">
        <f>""</f>
        <v/>
      </c>
      <c r="P466" t="e">
        <f t="shared" si="48"/>
        <v>#VALUE!</v>
      </c>
      <c r="Q466" t="e">
        <f t="shared" si="49"/>
        <v>#VALUE!</v>
      </c>
      <c r="R466" t="e">
        <f t="shared" si="50"/>
        <v>#VALUE!</v>
      </c>
      <c r="S466" t="e">
        <f t="shared" si="51"/>
        <v>#VALUE!</v>
      </c>
      <c r="T466" t="e">
        <f t="shared" si="52"/>
        <v>#VALUE!</v>
      </c>
      <c r="U466" t="str">
        <f t="shared" si="53"/>
        <v>渋谷学園幕張高高</v>
      </c>
    </row>
    <row r="467" spans="1:21" x14ac:dyDescent="0.2">
      <c r="A467" s="12">
        <v>1849</v>
      </c>
      <c r="B467" s="13" t="s">
        <v>2026</v>
      </c>
      <c r="C467" s="13" t="s">
        <v>2027</v>
      </c>
      <c r="D467" s="14"/>
      <c r="E467" s="13" t="s">
        <v>639</v>
      </c>
      <c r="F467" s="16">
        <v>2</v>
      </c>
      <c r="G467" s="14"/>
      <c r="H467" s="14"/>
      <c r="I467" s="14"/>
      <c r="J467" s="15" t="s">
        <v>3229</v>
      </c>
      <c r="K467" s="15" t="s">
        <v>2742</v>
      </c>
      <c r="L467" s="17" t="s">
        <v>374</v>
      </c>
      <c r="M467" s="17" t="s">
        <v>178</v>
      </c>
      <c r="N467" s="17">
        <v>20061105</v>
      </c>
      <c r="O467" s="17" t="str">
        <f>""</f>
        <v/>
      </c>
      <c r="P467" t="e">
        <f t="shared" si="48"/>
        <v>#VALUE!</v>
      </c>
      <c r="Q467" t="e">
        <f t="shared" si="49"/>
        <v>#VALUE!</v>
      </c>
      <c r="R467" t="e">
        <f t="shared" si="50"/>
        <v>#VALUE!</v>
      </c>
      <c r="S467" t="e">
        <f t="shared" si="51"/>
        <v>#VALUE!</v>
      </c>
      <c r="T467" t="e">
        <f t="shared" si="52"/>
        <v>#VALUE!</v>
      </c>
      <c r="U467" t="str">
        <f t="shared" si="53"/>
        <v>渋谷学園幕張高高</v>
      </c>
    </row>
    <row r="468" spans="1:21" x14ac:dyDescent="0.2">
      <c r="A468" s="12">
        <v>1850</v>
      </c>
      <c r="B468" s="13" t="s">
        <v>1957</v>
      </c>
      <c r="C468" s="13" t="s">
        <v>1460</v>
      </c>
      <c r="D468" s="14"/>
      <c r="E468" s="13" t="s">
        <v>639</v>
      </c>
      <c r="F468" s="16">
        <v>2</v>
      </c>
      <c r="G468" s="14"/>
      <c r="H468" s="14"/>
      <c r="I468" s="14"/>
      <c r="J468" s="15" t="s">
        <v>3179</v>
      </c>
      <c r="K468" s="15" t="s">
        <v>2802</v>
      </c>
      <c r="L468" s="17" t="s">
        <v>951</v>
      </c>
      <c r="M468" s="17" t="s">
        <v>108</v>
      </c>
      <c r="N468" s="17">
        <v>20060917</v>
      </c>
      <c r="O468" s="17" t="str">
        <f>""</f>
        <v/>
      </c>
      <c r="P468" t="e">
        <f t="shared" si="48"/>
        <v>#VALUE!</v>
      </c>
      <c r="Q468" t="e">
        <f t="shared" si="49"/>
        <v>#VALUE!</v>
      </c>
      <c r="R468" t="e">
        <f t="shared" si="50"/>
        <v>#VALUE!</v>
      </c>
      <c r="S468" t="e">
        <f t="shared" si="51"/>
        <v>#VALUE!</v>
      </c>
      <c r="T468" t="e">
        <f t="shared" si="52"/>
        <v>#VALUE!</v>
      </c>
      <c r="U468" t="str">
        <f t="shared" si="53"/>
        <v>渋谷学園幕張高高</v>
      </c>
    </row>
    <row r="469" spans="1:21" x14ac:dyDescent="0.2">
      <c r="A469" s="12">
        <v>1851</v>
      </c>
      <c r="B469" s="13" t="s">
        <v>1465</v>
      </c>
      <c r="C469" s="13" t="s">
        <v>2028</v>
      </c>
      <c r="D469" s="14"/>
      <c r="E469" s="13" t="s">
        <v>639</v>
      </c>
      <c r="F469" s="16">
        <v>2</v>
      </c>
      <c r="G469" s="14"/>
      <c r="H469" s="14"/>
      <c r="I469" s="14"/>
      <c r="J469" s="15" t="s">
        <v>2807</v>
      </c>
      <c r="K469" s="15" t="s">
        <v>2772</v>
      </c>
      <c r="L469" s="17" t="s">
        <v>433</v>
      </c>
      <c r="M469" s="17" t="s">
        <v>481</v>
      </c>
      <c r="N469" s="17">
        <v>20060814</v>
      </c>
      <c r="O469" s="17" t="str">
        <f>""</f>
        <v/>
      </c>
      <c r="P469" t="e">
        <f t="shared" si="48"/>
        <v>#VALUE!</v>
      </c>
      <c r="Q469" t="e">
        <f t="shared" si="49"/>
        <v>#VALUE!</v>
      </c>
      <c r="R469" t="e">
        <f t="shared" si="50"/>
        <v>#VALUE!</v>
      </c>
      <c r="S469" t="e">
        <f t="shared" si="51"/>
        <v>#VALUE!</v>
      </c>
      <c r="T469" t="e">
        <f t="shared" si="52"/>
        <v>#VALUE!</v>
      </c>
      <c r="U469" t="str">
        <f t="shared" si="53"/>
        <v>渋谷学園幕張高高</v>
      </c>
    </row>
    <row r="470" spans="1:21" x14ac:dyDescent="0.2">
      <c r="A470" s="12">
        <v>1852</v>
      </c>
      <c r="B470" s="13" t="s">
        <v>1465</v>
      </c>
      <c r="C470" s="13" t="s">
        <v>2029</v>
      </c>
      <c r="D470" s="14"/>
      <c r="E470" s="13" t="s">
        <v>639</v>
      </c>
      <c r="F470" s="16">
        <v>2</v>
      </c>
      <c r="G470" s="14"/>
      <c r="H470" s="14"/>
      <c r="I470" s="14"/>
      <c r="J470" s="15" t="s">
        <v>2807</v>
      </c>
      <c r="K470" s="15" t="s">
        <v>2806</v>
      </c>
      <c r="L470" s="17" t="s">
        <v>433</v>
      </c>
      <c r="M470" s="17" t="s">
        <v>462</v>
      </c>
      <c r="N470" s="17">
        <v>20060814</v>
      </c>
      <c r="O470" s="17" t="str">
        <f>""</f>
        <v/>
      </c>
      <c r="P470" t="e">
        <f t="shared" si="48"/>
        <v>#VALUE!</v>
      </c>
      <c r="Q470" t="e">
        <f t="shared" si="49"/>
        <v>#VALUE!</v>
      </c>
      <c r="R470" t="e">
        <f t="shared" si="50"/>
        <v>#VALUE!</v>
      </c>
      <c r="S470" t="e">
        <f t="shared" si="51"/>
        <v>#VALUE!</v>
      </c>
      <c r="T470" t="e">
        <f t="shared" si="52"/>
        <v>#VALUE!</v>
      </c>
      <c r="U470" t="str">
        <f t="shared" si="53"/>
        <v>渋谷学園幕張高高</v>
      </c>
    </row>
    <row r="471" spans="1:21" x14ac:dyDescent="0.2">
      <c r="A471" s="12">
        <v>1853</v>
      </c>
      <c r="B471" s="13" t="s">
        <v>2030</v>
      </c>
      <c r="C471" s="13" t="s">
        <v>2031</v>
      </c>
      <c r="D471" s="14"/>
      <c r="E471" s="13" t="s">
        <v>639</v>
      </c>
      <c r="F471" s="16">
        <v>2</v>
      </c>
      <c r="G471" s="14"/>
      <c r="H471" s="14"/>
      <c r="I471" s="14"/>
      <c r="J471" s="15" t="s">
        <v>3230</v>
      </c>
      <c r="K471" s="15" t="s">
        <v>2888</v>
      </c>
      <c r="L471" s="17" t="s">
        <v>982</v>
      </c>
      <c r="M471" s="17" t="s">
        <v>511</v>
      </c>
      <c r="N471" s="17">
        <v>20070315</v>
      </c>
      <c r="O471" s="17" t="str">
        <f>""</f>
        <v/>
      </c>
      <c r="P471" t="e">
        <f t="shared" si="48"/>
        <v>#VALUE!</v>
      </c>
      <c r="Q471" t="e">
        <f t="shared" si="49"/>
        <v>#VALUE!</v>
      </c>
      <c r="R471" t="e">
        <f t="shared" si="50"/>
        <v>#VALUE!</v>
      </c>
      <c r="S471" t="e">
        <f t="shared" si="51"/>
        <v>#VALUE!</v>
      </c>
      <c r="T471" t="e">
        <f t="shared" si="52"/>
        <v>#VALUE!</v>
      </c>
      <c r="U471" t="str">
        <f t="shared" si="53"/>
        <v>渋谷学園幕張高高</v>
      </c>
    </row>
    <row r="472" spans="1:21" x14ac:dyDescent="0.2">
      <c r="A472" s="12">
        <v>1854</v>
      </c>
      <c r="B472" s="22" t="s">
        <v>1864</v>
      </c>
      <c r="C472" s="22" t="s">
        <v>2032</v>
      </c>
      <c r="D472" s="14"/>
      <c r="E472" s="22" t="s">
        <v>639</v>
      </c>
      <c r="F472" s="12">
        <v>1</v>
      </c>
      <c r="G472" s="14"/>
      <c r="H472" s="14"/>
      <c r="I472" s="23"/>
      <c r="J472" s="21" t="s">
        <v>3114</v>
      </c>
      <c r="K472" s="21" t="s">
        <v>2928</v>
      </c>
      <c r="L472" s="17" t="s">
        <v>229</v>
      </c>
      <c r="M472" s="17" t="s">
        <v>515</v>
      </c>
      <c r="N472" s="17">
        <v>20070730</v>
      </c>
      <c r="O472" s="17" t="str">
        <f>""</f>
        <v/>
      </c>
      <c r="P472" t="e">
        <f t="shared" si="48"/>
        <v>#VALUE!</v>
      </c>
      <c r="Q472" t="e">
        <f t="shared" si="49"/>
        <v>#VALUE!</v>
      </c>
      <c r="R472" t="e">
        <f t="shared" si="50"/>
        <v>#VALUE!</v>
      </c>
      <c r="S472" t="e">
        <f t="shared" si="51"/>
        <v>#VALUE!</v>
      </c>
      <c r="T472" t="e">
        <f t="shared" si="52"/>
        <v>#VALUE!</v>
      </c>
      <c r="U472" t="str">
        <f t="shared" si="53"/>
        <v>渋谷学園幕張高高</v>
      </c>
    </row>
    <row r="473" spans="1:21" x14ac:dyDescent="0.2">
      <c r="A473" s="12">
        <v>1855</v>
      </c>
      <c r="B473" s="13" t="s">
        <v>2033</v>
      </c>
      <c r="C473" s="13" t="s">
        <v>2034</v>
      </c>
      <c r="D473" s="14"/>
      <c r="E473" s="13" t="s">
        <v>639</v>
      </c>
      <c r="F473" s="16">
        <v>1</v>
      </c>
      <c r="G473" s="14"/>
      <c r="H473" s="14"/>
      <c r="I473" s="14"/>
      <c r="J473" s="15" t="s">
        <v>3231</v>
      </c>
      <c r="K473" s="15" t="s">
        <v>2624</v>
      </c>
      <c r="L473" s="17" t="s">
        <v>983</v>
      </c>
      <c r="M473" s="17" t="s">
        <v>47</v>
      </c>
      <c r="N473" s="17">
        <v>20070928</v>
      </c>
      <c r="O473" s="17" t="str">
        <f>""</f>
        <v/>
      </c>
      <c r="P473" t="e">
        <f t="shared" si="48"/>
        <v>#VALUE!</v>
      </c>
      <c r="Q473" t="e">
        <f t="shared" si="49"/>
        <v>#VALUE!</v>
      </c>
      <c r="R473" t="e">
        <f t="shared" si="50"/>
        <v>#VALUE!</v>
      </c>
      <c r="S473" t="e">
        <f t="shared" si="51"/>
        <v>#VALUE!</v>
      </c>
      <c r="T473" t="e">
        <f t="shared" si="52"/>
        <v>#VALUE!</v>
      </c>
      <c r="U473" t="str">
        <f t="shared" si="53"/>
        <v>渋谷学園幕張高高</v>
      </c>
    </row>
    <row r="474" spans="1:21" x14ac:dyDescent="0.2">
      <c r="A474" s="12">
        <v>1856</v>
      </c>
      <c r="B474" s="13" t="s">
        <v>2035</v>
      </c>
      <c r="C474" s="13" t="s">
        <v>2036</v>
      </c>
      <c r="D474" s="14"/>
      <c r="E474" s="13" t="s">
        <v>639</v>
      </c>
      <c r="F474" s="16">
        <v>1</v>
      </c>
      <c r="G474" s="14"/>
      <c r="H474" s="14"/>
      <c r="I474" s="14"/>
      <c r="J474" s="15" t="s">
        <v>3232</v>
      </c>
      <c r="K474" s="15" t="s">
        <v>3233</v>
      </c>
      <c r="L474" s="17" t="s">
        <v>984</v>
      </c>
      <c r="M474" s="17" t="s">
        <v>534</v>
      </c>
      <c r="N474" s="17">
        <v>20070816</v>
      </c>
      <c r="O474" s="17" t="str">
        <f>""</f>
        <v/>
      </c>
      <c r="P474" t="e">
        <f t="shared" si="48"/>
        <v>#VALUE!</v>
      </c>
      <c r="Q474" t="e">
        <f t="shared" si="49"/>
        <v>#VALUE!</v>
      </c>
      <c r="R474" t="e">
        <f t="shared" si="50"/>
        <v>#VALUE!</v>
      </c>
      <c r="S474" t="e">
        <f t="shared" si="51"/>
        <v>#VALUE!</v>
      </c>
      <c r="T474" t="e">
        <f t="shared" si="52"/>
        <v>#VALUE!</v>
      </c>
      <c r="U474" t="str">
        <f t="shared" si="53"/>
        <v>渋谷学園幕張高高</v>
      </c>
    </row>
    <row r="475" spans="1:21" x14ac:dyDescent="0.2">
      <c r="A475" s="12">
        <v>1857</v>
      </c>
      <c r="B475" s="13" t="s">
        <v>2037</v>
      </c>
      <c r="C475" s="13" t="s">
        <v>2038</v>
      </c>
      <c r="D475" s="14"/>
      <c r="E475" s="13" t="s">
        <v>639</v>
      </c>
      <c r="F475" s="16">
        <v>1</v>
      </c>
      <c r="G475" s="14"/>
      <c r="H475" s="14"/>
      <c r="I475" s="14"/>
      <c r="J475" s="15" t="s">
        <v>3234</v>
      </c>
      <c r="K475" s="15" t="s">
        <v>2847</v>
      </c>
      <c r="L475" s="17" t="s">
        <v>985</v>
      </c>
      <c r="M475" s="17" t="s">
        <v>96</v>
      </c>
      <c r="N475" s="17">
        <v>20070819</v>
      </c>
      <c r="O475" s="17" t="str">
        <f>""</f>
        <v/>
      </c>
      <c r="P475" t="e">
        <f t="shared" si="48"/>
        <v>#VALUE!</v>
      </c>
      <c r="Q475" t="e">
        <f t="shared" si="49"/>
        <v>#VALUE!</v>
      </c>
      <c r="R475" t="e">
        <f t="shared" si="50"/>
        <v>#VALUE!</v>
      </c>
      <c r="S475" t="e">
        <f t="shared" si="51"/>
        <v>#VALUE!</v>
      </c>
      <c r="T475" t="e">
        <f t="shared" si="52"/>
        <v>#VALUE!</v>
      </c>
      <c r="U475" t="str">
        <f t="shared" si="53"/>
        <v>渋谷学園幕張高高</v>
      </c>
    </row>
    <row r="476" spans="1:21" x14ac:dyDescent="0.2">
      <c r="A476" s="12">
        <v>1858</v>
      </c>
      <c r="B476" s="13" t="s">
        <v>2039</v>
      </c>
      <c r="C476" s="13" t="s">
        <v>2040</v>
      </c>
      <c r="D476" s="14"/>
      <c r="E476" s="13" t="s">
        <v>639</v>
      </c>
      <c r="F476" s="16">
        <v>1</v>
      </c>
      <c r="G476" s="14"/>
      <c r="H476" s="14"/>
      <c r="I476" s="14"/>
      <c r="J476" s="15" t="s">
        <v>3235</v>
      </c>
      <c r="K476" s="15" t="s">
        <v>2961</v>
      </c>
      <c r="L476" s="17" t="s">
        <v>986</v>
      </c>
      <c r="M476" s="17" t="s">
        <v>102</v>
      </c>
      <c r="N476" s="17">
        <v>20080304</v>
      </c>
      <c r="O476" s="17" t="str">
        <f>""</f>
        <v/>
      </c>
      <c r="P476" t="e">
        <f t="shared" si="48"/>
        <v>#VALUE!</v>
      </c>
      <c r="Q476" t="e">
        <f t="shared" si="49"/>
        <v>#VALUE!</v>
      </c>
      <c r="R476" t="e">
        <f t="shared" si="50"/>
        <v>#VALUE!</v>
      </c>
      <c r="S476" t="e">
        <f t="shared" si="51"/>
        <v>#VALUE!</v>
      </c>
      <c r="T476" t="e">
        <f t="shared" si="52"/>
        <v>#VALUE!</v>
      </c>
      <c r="U476" t="str">
        <f t="shared" si="53"/>
        <v>渋谷学園幕張高高</v>
      </c>
    </row>
    <row r="477" spans="1:21" x14ac:dyDescent="0.2">
      <c r="A477" s="12">
        <v>1859</v>
      </c>
      <c r="B477" s="17" t="s">
        <v>1374</v>
      </c>
      <c r="C477" s="17" t="s">
        <v>2041</v>
      </c>
      <c r="D477" s="14"/>
      <c r="E477" s="15" t="s">
        <v>639</v>
      </c>
      <c r="F477" s="16">
        <v>1</v>
      </c>
      <c r="G477" s="14"/>
      <c r="H477" s="14"/>
      <c r="I477" s="17"/>
      <c r="J477" s="15" t="s">
        <v>2731</v>
      </c>
      <c r="K477" s="17" t="s">
        <v>3236</v>
      </c>
      <c r="L477" s="17" t="s">
        <v>456</v>
      </c>
      <c r="M477" s="17" t="s">
        <v>987</v>
      </c>
      <c r="N477" s="17">
        <v>20071205</v>
      </c>
      <c r="O477" s="17" t="str">
        <f>""</f>
        <v/>
      </c>
      <c r="P477" t="e">
        <f t="shared" si="48"/>
        <v>#VALUE!</v>
      </c>
      <c r="Q477" t="e">
        <f t="shared" si="49"/>
        <v>#VALUE!</v>
      </c>
      <c r="R477" t="e">
        <f t="shared" si="50"/>
        <v>#VALUE!</v>
      </c>
      <c r="S477" t="e">
        <f t="shared" si="51"/>
        <v>#VALUE!</v>
      </c>
      <c r="T477" t="e">
        <f t="shared" si="52"/>
        <v>#VALUE!</v>
      </c>
      <c r="U477" t="str">
        <f t="shared" si="53"/>
        <v>渋谷学園幕張高高</v>
      </c>
    </row>
    <row r="478" spans="1:21" x14ac:dyDescent="0.2">
      <c r="A478" s="12">
        <v>1860</v>
      </c>
      <c r="B478" s="17" t="s">
        <v>1416</v>
      </c>
      <c r="C478" s="17" t="s">
        <v>1646</v>
      </c>
      <c r="D478" s="14"/>
      <c r="E478" s="15" t="s">
        <v>639</v>
      </c>
      <c r="F478" s="16">
        <v>1</v>
      </c>
      <c r="G478" s="14"/>
      <c r="H478" s="14"/>
      <c r="I478" s="17"/>
      <c r="J478" s="15" t="s">
        <v>2767</v>
      </c>
      <c r="K478" s="17" t="s">
        <v>2654</v>
      </c>
      <c r="L478" s="17" t="s">
        <v>104</v>
      </c>
      <c r="M478" s="17" t="s">
        <v>99</v>
      </c>
      <c r="N478" s="17">
        <v>20070629</v>
      </c>
      <c r="O478" s="17" t="str">
        <f>""</f>
        <v/>
      </c>
      <c r="P478" t="e">
        <f t="shared" si="48"/>
        <v>#VALUE!</v>
      </c>
      <c r="Q478" t="e">
        <f t="shared" si="49"/>
        <v>#VALUE!</v>
      </c>
      <c r="R478" t="e">
        <f t="shared" si="50"/>
        <v>#VALUE!</v>
      </c>
      <c r="S478" t="e">
        <f t="shared" si="51"/>
        <v>#VALUE!</v>
      </c>
      <c r="T478" t="e">
        <f t="shared" si="52"/>
        <v>#VALUE!</v>
      </c>
      <c r="U478" t="str">
        <f t="shared" si="53"/>
        <v>渋谷学園幕張高高</v>
      </c>
    </row>
    <row r="479" spans="1:21" x14ac:dyDescent="0.2">
      <c r="A479" s="12">
        <v>1861</v>
      </c>
      <c r="B479" s="17" t="s">
        <v>1930</v>
      </c>
      <c r="C479" s="17" t="s">
        <v>2042</v>
      </c>
      <c r="D479" s="14"/>
      <c r="E479" s="15" t="s">
        <v>639</v>
      </c>
      <c r="F479" s="16">
        <v>1</v>
      </c>
      <c r="G479" s="14"/>
      <c r="H479" s="14"/>
      <c r="I479" s="17"/>
      <c r="J479" s="15" t="s">
        <v>3158</v>
      </c>
      <c r="K479" s="17" t="s">
        <v>2679</v>
      </c>
      <c r="L479" s="17" t="s">
        <v>328</v>
      </c>
      <c r="M479" s="17" t="s">
        <v>45</v>
      </c>
      <c r="N479" s="17">
        <v>20070404</v>
      </c>
      <c r="O479" s="17" t="str">
        <f>""</f>
        <v/>
      </c>
      <c r="P479" t="e">
        <f t="shared" si="48"/>
        <v>#VALUE!</v>
      </c>
      <c r="Q479" t="e">
        <f t="shared" si="49"/>
        <v>#VALUE!</v>
      </c>
      <c r="R479" t="e">
        <f t="shared" si="50"/>
        <v>#VALUE!</v>
      </c>
      <c r="S479" t="e">
        <f t="shared" si="51"/>
        <v>#VALUE!</v>
      </c>
      <c r="T479" t="e">
        <f t="shared" si="52"/>
        <v>#VALUE!</v>
      </c>
      <c r="U479" t="str">
        <f t="shared" si="53"/>
        <v>渋谷学園幕張高高</v>
      </c>
    </row>
    <row r="480" spans="1:21" x14ac:dyDescent="0.2">
      <c r="A480" s="12">
        <v>1862</v>
      </c>
      <c r="B480" s="17" t="s">
        <v>1301</v>
      </c>
      <c r="C480" s="17" t="s">
        <v>1627</v>
      </c>
      <c r="D480" s="14"/>
      <c r="E480" s="15" t="s">
        <v>639</v>
      </c>
      <c r="F480" s="16">
        <v>1</v>
      </c>
      <c r="G480" s="14"/>
      <c r="H480" s="14"/>
      <c r="I480" s="17"/>
      <c r="J480" s="15" t="s">
        <v>2669</v>
      </c>
      <c r="K480" s="17" t="s">
        <v>2772</v>
      </c>
      <c r="L480" s="17" t="s">
        <v>421</v>
      </c>
      <c r="M480" s="17" t="s">
        <v>481</v>
      </c>
      <c r="N480" s="17">
        <v>20070709</v>
      </c>
      <c r="O480" s="17" t="str">
        <f>""</f>
        <v/>
      </c>
      <c r="P480" t="e">
        <f t="shared" si="48"/>
        <v>#VALUE!</v>
      </c>
      <c r="Q480" t="e">
        <f t="shared" si="49"/>
        <v>#VALUE!</v>
      </c>
      <c r="R480" t="e">
        <f t="shared" si="50"/>
        <v>#VALUE!</v>
      </c>
      <c r="S480" t="e">
        <f t="shared" si="51"/>
        <v>#VALUE!</v>
      </c>
      <c r="T480" t="e">
        <f t="shared" si="52"/>
        <v>#VALUE!</v>
      </c>
      <c r="U480" t="str">
        <f t="shared" si="53"/>
        <v>渋谷学園幕張高高</v>
      </c>
    </row>
    <row r="481" spans="1:21" x14ac:dyDescent="0.2">
      <c r="A481" s="12">
        <v>1863</v>
      </c>
      <c r="B481" s="17" t="s">
        <v>2043</v>
      </c>
      <c r="C481" s="17" t="s">
        <v>2044</v>
      </c>
      <c r="D481" s="14"/>
      <c r="E481" s="15" t="s">
        <v>639</v>
      </c>
      <c r="F481" s="16">
        <v>1</v>
      </c>
      <c r="G481" s="14"/>
      <c r="H481" s="14"/>
      <c r="I481" s="17"/>
      <c r="J481" s="15" t="s">
        <v>3237</v>
      </c>
      <c r="K481" s="17" t="s">
        <v>2677</v>
      </c>
      <c r="L481" s="17" t="s">
        <v>383</v>
      </c>
      <c r="M481" s="17" t="s">
        <v>116</v>
      </c>
      <c r="N481" s="17">
        <v>20070429</v>
      </c>
      <c r="O481" s="17" t="str">
        <f>""</f>
        <v/>
      </c>
      <c r="P481" t="e">
        <f t="shared" si="48"/>
        <v>#VALUE!</v>
      </c>
      <c r="Q481" t="e">
        <f t="shared" si="49"/>
        <v>#VALUE!</v>
      </c>
      <c r="R481" t="e">
        <f t="shared" si="50"/>
        <v>#VALUE!</v>
      </c>
      <c r="S481" t="e">
        <f t="shared" si="51"/>
        <v>#VALUE!</v>
      </c>
      <c r="T481" t="e">
        <f t="shared" si="52"/>
        <v>#VALUE!</v>
      </c>
      <c r="U481" t="str">
        <f t="shared" si="53"/>
        <v>渋谷学園幕張高高</v>
      </c>
    </row>
    <row r="482" spans="1:21" x14ac:dyDescent="0.2">
      <c r="A482" s="12">
        <v>1864</v>
      </c>
      <c r="B482" s="17" t="s">
        <v>1357</v>
      </c>
      <c r="C482" s="17" t="s">
        <v>2045</v>
      </c>
      <c r="D482" s="14"/>
      <c r="E482" s="15" t="s">
        <v>639</v>
      </c>
      <c r="F482" s="16">
        <v>1</v>
      </c>
      <c r="G482" s="14"/>
      <c r="H482" s="14"/>
      <c r="I482" s="17"/>
      <c r="J482" s="15" t="s">
        <v>2717</v>
      </c>
      <c r="K482" s="17" t="s">
        <v>3238</v>
      </c>
      <c r="L482" s="17" t="s">
        <v>54</v>
      </c>
      <c r="M482" s="17" t="s">
        <v>988</v>
      </c>
      <c r="N482" s="17">
        <v>20071015</v>
      </c>
      <c r="O482" s="17" t="str">
        <f>""</f>
        <v/>
      </c>
      <c r="P482" t="e">
        <f t="shared" ref="P482:P545" si="54">LEFT(B482,FIND("　",B482)-1)</f>
        <v>#VALUE!</v>
      </c>
      <c r="Q482" t="e">
        <f t="shared" ref="Q482:Q545" si="55">RIGHT(B482,LEN(B482)-FIND("　",B482))</f>
        <v>#VALUE!</v>
      </c>
      <c r="R482" t="e">
        <f t="shared" ref="R482:R545" si="56">ASC(LEFT(J482,FIND("　",J482)-1))</f>
        <v>#VALUE!</v>
      </c>
      <c r="S482" t="e">
        <f t="shared" ref="S482:S545" si="57">ASC(RIGHT(J482,LEN(J482)-FIND("　",J482)))</f>
        <v>#VALUE!</v>
      </c>
      <c r="T482" t="e">
        <f t="shared" ref="T482:T545" si="58">LEFT(O482,FIND(" ",O482)-1)</f>
        <v>#VALUE!</v>
      </c>
      <c r="U482" t="str">
        <f t="shared" ref="U482:U545" si="59">E482&amp;"高"</f>
        <v>渋谷学園幕張高高</v>
      </c>
    </row>
    <row r="483" spans="1:21" x14ac:dyDescent="0.2">
      <c r="A483" s="12">
        <v>2533</v>
      </c>
      <c r="B483" s="17" t="s">
        <v>1376</v>
      </c>
      <c r="C483" s="17" t="s">
        <v>2046</v>
      </c>
      <c r="D483" s="14"/>
      <c r="E483" s="15" t="s">
        <v>639</v>
      </c>
      <c r="F483" s="16">
        <v>1</v>
      </c>
      <c r="G483" s="14"/>
      <c r="H483" s="14"/>
      <c r="I483" s="17"/>
      <c r="J483" s="15" t="s">
        <v>3239</v>
      </c>
      <c r="K483" s="17" t="s">
        <v>2641</v>
      </c>
      <c r="L483" s="17" t="s">
        <v>989</v>
      </c>
      <c r="M483" s="17" t="s">
        <v>514</v>
      </c>
      <c r="N483" s="17">
        <v>20070919</v>
      </c>
      <c r="O483" s="17" t="str">
        <f>""</f>
        <v/>
      </c>
      <c r="P483" t="e">
        <f t="shared" si="54"/>
        <v>#VALUE!</v>
      </c>
      <c r="Q483" t="e">
        <f t="shared" si="55"/>
        <v>#VALUE!</v>
      </c>
      <c r="R483" t="e">
        <f t="shared" si="56"/>
        <v>#VALUE!</v>
      </c>
      <c r="S483" t="e">
        <f t="shared" si="57"/>
        <v>#VALUE!</v>
      </c>
      <c r="T483" t="e">
        <f t="shared" si="58"/>
        <v>#VALUE!</v>
      </c>
      <c r="U483" t="str">
        <f t="shared" si="59"/>
        <v>渋谷学園幕張高高</v>
      </c>
    </row>
    <row r="484" spans="1:21" x14ac:dyDescent="0.2">
      <c r="A484" s="12">
        <v>2534</v>
      </c>
      <c r="B484" s="17" t="s">
        <v>1918</v>
      </c>
      <c r="C484" s="17" t="s">
        <v>2047</v>
      </c>
      <c r="D484" s="14"/>
      <c r="E484" s="15" t="s">
        <v>639</v>
      </c>
      <c r="F484" s="16">
        <v>1</v>
      </c>
      <c r="G484" s="14"/>
      <c r="H484" s="14"/>
      <c r="I484" s="17"/>
      <c r="J484" s="15" t="s">
        <v>2700</v>
      </c>
      <c r="K484" s="17" t="s">
        <v>3240</v>
      </c>
      <c r="L484" s="17" t="s">
        <v>46</v>
      </c>
      <c r="M484" s="17" t="s">
        <v>990</v>
      </c>
      <c r="N484" s="17">
        <v>20070606</v>
      </c>
      <c r="O484" s="17" t="str">
        <f>""</f>
        <v/>
      </c>
      <c r="P484" t="e">
        <f t="shared" si="54"/>
        <v>#VALUE!</v>
      </c>
      <c r="Q484" t="e">
        <f t="shared" si="55"/>
        <v>#VALUE!</v>
      </c>
      <c r="R484" t="e">
        <f t="shared" si="56"/>
        <v>#VALUE!</v>
      </c>
      <c r="S484" t="e">
        <f t="shared" si="57"/>
        <v>#VALUE!</v>
      </c>
      <c r="T484" t="e">
        <f t="shared" si="58"/>
        <v>#VALUE!</v>
      </c>
      <c r="U484" t="str">
        <f t="shared" si="59"/>
        <v>渋谷学園幕張高高</v>
      </c>
    </row>
    <row r="485" spans="1:21" x14ac:dyDescent="0.2">
      <c r="A485" s="12">
        <v>2535</v>
      </c>
      <c r="B485" s="17" t="s">
        <v>2048</v>
      </c>
      <c r="C485" s="17" t="s">
        <v>2049</v>
      </c>
      <c r="D485" s="14"/>
      <c r="E485" s="15" t="s">
        <v>639</v>
      </c>
      <c r="F485" s="16">
        <v>1</v>
      </c>
      <c r="G485" s="14"/>
      <c r="H485" s="14"/>
      <c r="I485" s="17"/>
      <c r="J485" s="15" t="s">
        <v>3241</v>
      </c>
      <c r="K485" s="17" t="s">
        <v>2712</v>
      </c>
      <c r="L485" s="17" t="s">
        <v>215</v>
      </c>
      <c r="M485" s="17" t="s">
        <v>440</v>
      </c>
      <c r="N485" s="17">
        <v>20080222</v>
      </c>
      <c r="O485" s="17" t="str">
        <f>""</f>
        <v/>
      </c>
      <c r="P485" t="e">
        <f t="shared" si="54"/>
        <v>#VALUE!</v>
      </c>
      <c r="Q485" t="e">
        <f t="shared" si="55"/>
        <v>#VALUE!</v>
      </c>
      <c r="R485" t="e">
        <f t="shared" si="56"/>
        <v>#VALUE!</v>
      </c>
      <c r="S485" t="e">
        <f t="shared" si="57"/>
        <v>#VALUE!</v>
      </c>
      <c r="T485" t="e">
        <f t="shared" si="58"/>
        <v>#VALUE!</v>
      </c>
      <c r="U485" t="str">
        <f t="shared" si="59"/>
        <v>渋谷学園幕張高高</v>
      </c>
    </row>
    <row r="486" spans="1:21" x14ac:dyDescent="0.2">
      <c r="A486" s="12">
        <v>1865</v>
      </c>
      <c r="B486" s="17" t="s">
        <v>2050</v>
      </c>
      <c r="C486" s="17" t="s">
        <v>2051</v>
      </c>
      <c r="D486" s="14"/>
      <c r="E486" s="15" t="s">
        <v>640</v>
      </c>
      <c r="F486" s="16">
        <v>3</v>
      </c>
      <c r="G486" s="14"/>
      <c r="H486" s="14"/>
      <c r="I486" s="17"/>
      <c r="J486" s="15" t="s">
        <v>3242</v>
      </c>
      <c r="K486" s="17" t="s">
        <v>2739</v>
      </c>
      <c r="L486" s="17" t="s">
        <v>991</v>
      </c>
      <c r="M486" s="17" t="s">
        <v>125</v>
      </c>
      <c r="N486" s="17">
        <v>20050704</v>
      </c>
      <c r="O486" s="17" t="str">
        <f>""</f>
        <v/>
      </c>
      <c r="P486" t="e">
        <f t="shared" si="54"/>
        <v>#VALUE!</v>
      </c>
      <c r="Q486" t="e">
        <f t="shared" si="55"/>
        <v>#VALUE!</v>
      </c>
      <c r="R486" t="e">
        <f t="shared" si="56"/>
        <v>#VALUE!</v>
      </c>
      <c r="S486" t="e">
        <f t="shared" si="57"/>
        <v>#VALUE!</v>
      </c>
      <c r="T486" t="e">
        <f t="shared" si="58"/>
        <v>#VALUE!</v>
      </c>
      <c r="U486" t="str">
        <f t="shared" si="59"/>
        <v>昭和学院秀英高高</v>
      </c>
    </row>
    <row r="487" spans="1:21" x14ac:dyDescent="0.2">
      <c r="A487" s="12">
        <v>1866</v>
      </c>
      <c r="B487" s="17" t="s">
        <v>2052</v>
      </c>
      <c r="C487" s="17" t="s">
        <v>1311</v>
      </c>
      <c r="D487" s="14"/>
      <c r="E487" s="15" t="s">
        <v>640</v>
      </c>
      <c r="F487" s="16">
        <v>3</v>
      </c>
      <c r="G487" s="14"/>
      <c r="H487" s="14"/>
      <c r="I487" s="17"/>
      <c r="J487" s="15" t="s">
        <v>3243</v>
      </c>
      <c r="K487" s="17" t="s">
        <v>2633</v>
      </c>
      <c r="L487" s="17" t="s">
        <v>160</v>
      </c>
      <c r="M487" s="17" t="s">
        <v>666</v>
      </c>
      <c r="N487" s="17">
        <v>20060104</v>
      </c>
      <c r="O487" s="17" t="str">
        <f>""</f>
        <v/>
      </c>
      <c r="P487" t="e">
        <f t="shared" si="54"/>
        <v>#VALUE!</v>
      </c>
      <c r="Q487" t="e">
        <f t="shared" si="55"/>
        <v>#VALUE!</v>
      </c>
      <c r="R487" t="e">
        <f t="shared" si="56"/>
        <v>#VALUE!</v>
      </c>
      <c r="S487" t="e">
        <f t="shared" si="57"/>
        <v>#VALUE!</v>
      </c>
      <c r="T487" t="e">
        <f t="shared" si="58"/>
        <v>#VALUE!</v>
      </c>
      <c r="U487" t="str">
        <f t="shared" si="59"/>
        <v>昭和学院秀英高高</v>
      </c>
    </row>
    <row r="488" spans="1:21" x14ac:dyDescent="0.2">
      <c r="A488" s="12">
        <v>1867</v>
      </c>
      <c r="B488" s="17" t="s">
        <v>2053</v>
      </c>
      <c r="C488" s="17" t="s">
        <v>2054</v>
      </c>
      <c r="D488" s="14"/>
      <c r="E488" s="15" t="s">
        <v>640</v>
      </c>
      <c r="F488" s="16">
        <v>3</v>
      </c>
      <c r="G488" s="14"/>
      <c r="H488" s="14"/>
      <c r="I488" s="17"/>
      <c r="J488" s="15" t="s">
        <v>3244</v>
      </c>
      <c r="K488" s="17" t="s">
        <v>3245</v>
      </c>
      <c r="L488" s="17" t="s">
        <v>992</v>
      </c>
      <c r="M488" s="17" t="s">
        <v>76</v>
      </c>
      <c r="N488" s="17">
        <v>20051226</v>
      </c>
      <c r="O488" s="17" t="str">
        <f>""</f>
        <v/>
      </c>
      <c r="P488" t="e">
        <f t="shared" si="54"/>
        <v>#VALUE!</v>
      </c>
      <c r="Q488" t="e">
        <f t="shared" si="55"/>
        <v>#VALUE!</v>
      </c>
      <c r="R488" t="e">
        <f t="shared" si="56"/>
        <v>#VALUE!</v>
      </c>
      <c r="S488" t="e">
        <f t="shared" si="57"/>
        <v>#VALUE!</v>
      </c>
      <c r="T488" t="e">
        <f t="shared" si="58"/>
        <v>#VALUE!</v>
      </c>
      <c r="U488" t="str">
        <f t="shared" si="59"/>
        <v>昭和学院秀英高高</v>
      </c>
    </row>
    <row r="489" spans="1:21" x14ac:dyDescent="0.2">
      <c r="A489" s="12">
        <v>1868</v>
      </c>
      <c r="B489" s="17" t="s">
        <v>2055</v>
      </c>
      <c r="C489" s="17" t="s">
        <v>2056</v>
      </c>
      <c r="D489" s="14"/>
      <c r="E489" s="15" t="s">
        <v>640</v>
      </c>
      <c r="F489" s="16">
        <v>3</v>
      </c>
      <c r="G489" s="14"/>
      <c r="H489" s="14"/>
      <c r="I489" s="17"/>
      <c r="J489" s="15" t="s">
        <v>3246</v>
      </c>
      <c r="K489" s="17" t="s">
        <v>2721</v>
      </c>
      <c r="L489" s="17" t="s">
        <v>993</v>
      </c>
      <c r="M489" s="17" t="s">
        <v>420</v>
      </c>
      <c r="N489" s="17">
        <v>20050731</v>
      </c>
      <c r="O489" s="17" t="str">
        <f>""</f>
        <v/>
      </c>
      <c r="P489" t="e">
        <f t="shared" si="54"/>
        <v>#VALUE!</v>
      </c>
      <c r="Q489" t="e">
        <f t="shared" si="55"/>
        <v>#VALUE!</v>
      </c>
      <c r="R489" t="e">
        <f t="shared" si="56"/>
        <v>#VALUE!</v>
      </c>
      <c r="S489" t="e">
        <f t="shared" si="57"/>
        <v>#VALUE!</v>
      </c>
      <c r="T489" t="e">
        <f t="shared" si="58"/>
        <v>#VALUE!</v>
      </c>
      <c r="U489" t="str">
        <f t="shared" si="59"/>
        <v>昭和学院秀英高高</v>
      </c>
    </row>
    <row r="490" spans="1:21" x14ac:dyDescent="0.2">
      <c r="A490" s="12">
        <v>1869</v>
      </c>
      <c r="B490" s="17" t="s">
        <v>1732</v>
      </c>
      <c r="C490" s="17" t="s">
        <v>2057</v>
      </c>
      <c r="D490" s="14"/>
      <c r="E490" s="15" t="s">
        <v>640</v>
      </c>
      <c r="F490" s="16">
        <v>3</v>
      </c>
      <c r="G490" s="14"/>
      <c r="H490" s="14"/>
      <c r="I490" s="17"/>
      <c r="J490" s="15" t="s">
        <v>3012</v>
      </c>
      <c r="K490" s="17" t="s">
        <v>3247</v>
      </c>
      <c r="L490" s="17" t="s">
        <v>109</v>
      </c>
      <c r="M490" s="17" t="s">
        <v>994</v>
      </c>
      <c r="N490" s="17">
        <v>20050715</v>
      </c>
      <c r="O490" s="17" t="str">
        <f>""</f>
        <v/>
      </c>
      <c r="P490" t="e">
        <f t="shared" si="54"/>
        <v>#VALUE!</v>
      </c>
      <c r="Q490" t="e">
        <f t="shared" si="55"/>
        <v>#VALUE!</v>
      </c>
      <c r="R490" t="e">
        <f t="shared" si="56"/>
        <v>#VALUE!</v>
      </c>
      <c r="S490" t="e">
        <f t="shared" si="57"/>
        <v>#VALUE!</v>
      </c>
      <c r="T490" t="e">
        <f t="shared" si="58"/>
        <v>#VALUE!</v>
      </c>
      <c r="U490" t="str">
        <f t="shared" si="59"/>
        <v>昭和学院秀英高高</v>
      </c>
    </row>
    <row r="491" spans="1:21" x14ac:dyDescent="0.2">
      <c r="A491" s="12">
        <v>1870</v>
      </c>
      <c r="B491" s="17" t="s">
        <v>1543</v>
      </c>
      <c r="C491" s="17" t="s">
        <v>1455</v>
      </c>
      <c r="D491" s="14"/>
      <c r="E491" s="15" t="s">
        <v>640</v>
      </c>
      <c r="F491" s="16">
        <v>3</v>
      </c>
      <c r="G491" s="14"/>
      <c r="H491" s="14"/>
      <c r="I491" s="17"/>
      <c r="J491" s="15" t="s">
        <v>2861</v>
      </c>
      <c r="K491" s="17" t="s">
        <v>2798</v>
      </c>
      <c r="L491" s="17" t="s">
        <v>419</v>
      </c>
      <c r="M491" s="17" t="s">
        <v>40</v>
      </c>
      <c r="N491" s="17">
        <v>20051125</v>
      </c>
      <c r="O491" s="17" t="str">
        <f>""</f>
        <v/>
      </c>
      <c r="P491" t="e">
        <f t="shared" si="54"/>
        <v>#VALUE!</v>
      </c>
      <c r="Q491" t="e">
        <f t="shared" si="55"/>
        <v>#VALUE!</v>
      </c>
      <c r="R491" t="e">
        <f t="shared" si="56"/>
        <v>#VALUE!</v>
      </c>
      <c r="S491" t="e">
        <f t="shared" si="57"/>
        <v>#VALUE!</v>
      </c>
      <c r="T491" t="e">
        <f t="shared" si="58"/>
        <v>#VALUE!</v>
      </c>
      <c r="U491" t="str">
        <f t="shared" si="59"/>
        <v>昭和学院秀英高高</v>
      </c>
    </row>
    <row r="492" spans="1:21" x14ac:dyDescent="0.2">
      <c r="A492" s="12">
        <v>1871</v>
      </c>
      <c r="B492" s="17" t="s">
        <v>1290</v>
      </c>
      <c r="C492" s="17" t="s">
        <v>2058</v>
      </c>
      <c r="D492" s="14"/>
      <c r="E492" s="15" t="s">
        <v>640</v>
      </c>
      <c r="F492" s="16">
        <v>2</v>
      </c>
      <c r="G492" s="14"/>
      <c r="H492" s="14"/>
      <c r="I492" s="17"/>
      <c r="J492" s="15" t="s">
        <v>2661</v>
      </c>
      <c r="K492" s="17" t="s">
        <v>3248</v>
      </c>
      <c r="L492" s="17" t="s">
        <v>451</v>
      </c>
      <c r="M492" s="17" t="s">
        <v>995</v>
      </c>
      <c r="N492" s="17">
        <v>20070212</v>
      </c>
      <c r="O492" s="17" t="str">
        <f>""</f>
        <v/>
      </c>
      <c r="P492" t="e">
        <f t="shared" si="54"/>
        <v>#VALUE!</v>
      </c>
      <c r="Q492" t="e">
        <f t="shared" si="55"/>
        <v>#VALUE!</v>
      </c>
      <c r="R492" t="e">
        <f t="shared" si="56"/>
        <v>#VALUE!</v>
      </c>
      <c r="S492" t="e">
        <f t="shared" si="57"/>
        <v>#VALUE!</v>
      </c>
      <c r="T492" t="e">
        <f t="shared" si="58"/>
        <v>#VALUE!</v>
      </c>
      <c r="U492" t="str">
        <f t="shared" si="59"/>
        <v>昭和学院秀英高高</v>
      </c>
    </row>
    <row r="493" spans="1:21" x14ac:dyDescent="0.2">
      <c r="A493" s="12">
        <v>1872</v>
      </c>
      <c r="B493" s="17" t="s">
        <v>2059</v>
      </c>
      <c r="C493" s="17" t="s">
        <v>2060</v>
      </c>
      <c r="D493" s="14"/>
      <c r="E493" s="15" t="s">
        <v>640</v>
      </c>
      <c r="F493" s="16">
        <v>2</v>
      </c>
      <c r="G493" s="14"/>
      <c r="H493" s="14"/>
      <c r="I493" s="17"/>
      <c r="J493" s="15" t="s">
        <v>3249</v>
      </c>
      <c r="K493" s="17" t="s">
        <v>3059</v>
      </c>
      <c r="L493" s="17" t="s">
        <v>996</v>
      </c>
      <c r="M493" s="17" t="s">
        <v>34</v>
      </c>
      <c r="N493" s="17">
        <v>20060925</v>
      </c>
      <c r="O493" s="17" t="str">
        <f>""</f>
        <v/>
      </c>
      <c r="P493" t="e">
        <f t="shared" si="54"/>
        <v>#VALUE!</v>
      </c>
      <c r="Q493" t="e">
        <f t="shared" si="55"/>
        <v>#VALUE!</v>
      </c>
      <c r="R493" t="e">
        <f t="shared" si="56"/>
        <v>#VALUE!</v>
      </c>
      <c r="S493" t="e">
        <f t="shared" si="57"/>
        <v>#VALUE!</v>
      </c>
      <c r="T493" t="e">
        <f t="shared" si="58"/>
        <v>#VALUE!</v>
      </c>
      <c r="U493" t="str">
        <f t="shared" si="59"/>
        <v>昭和学院秀英高高</v>
      </c>
    </row>
    <row r="494" spans="1:21" x14ac:dyDescent="0.2">
      <c r="A494" s="12">
        <v>1873</v>
      </c>
      <c r="B494" s="17" t="s">
        <v>1973</v>
      </c>
      <c r="C494" s="17" t="s">
        <v>2061</v>
      </c>
      <c r="D494" s="14"/>
      <c r="E494" s="15" t="s">
        <v>640</v>
      </c>
      <c r="F494" s="16">
        <v>2</v>
      </c>
      <c r="G494" s="14"/>
      <c r="H494" s="14"/>
      <c r="I494" s="17"/>
      <c r="J494" s="15" t="s">
        <v>3191</v>
      </c>
      <c r="K494" s="17" t="s">
        <v>3250</v>
      </c>
      <c r="L494" s="17" t="s">
        <v>140</v>
      </c>
      <c r="M494" s="17" t="s">
        <v>997</v>
      </c>
      <c r="N494" s="17">
        <v>20060420</v>
      </c>
      <c r="O494" s="17" t="str">
        <f>""</f>
        <v/>
      </c>
      <c r="P494" t="e">
        <f t="shared" si="54"/>
        <v>#VALUE!</v>
      </c>
      <c r="Q494" t="e">
        <f t="shared" si="55"/>
        <v>#VALUE!</v>
      </c>
      <c r="R494" t="e">
        <f t="shared" si="56"/>
        <v>#VALUE!</v>
      </c>
      <c r="S494" t="e">
        <f t="shared" si="57"/>
        <v>#VALUE!</v>
      </c>
      <c r="T494" t="e">
        <f t="shared" si="58"/>
        <v>#VALUE!</v>
      </c>
      <c r="U494" t="str">
        <f t="shared" si="59"/>
        <v>昭和学院秀英高高</v>
      </c>
    </row>
    <row r="495" spans="1:21" x14ac:dyDescent="0.2">
      <c r="A495" s="12">
        <v>1874</v>
      </c>
      <c r="B495" s="17" t="s">
        <v>1416</v>
      </c>
      <c r="C495" s="17" t="s">
        <v>2062</v>
      </c>
      <c r="D495" s="14"/>
      <c r="E495" s="15" t="s">
        <v>640</v>
      </c>
      <c r="F495" s="16">
        <v>2</v>
      </c>
      <c r="G495" s="14"/>
      <c r="H495" s="14"/>
      <c r="I495" s="17"/>
      <c r="J495" s="15" t="s">
        <v>2767</v>
      </c>
      <c r="K495" s="17" t="s">
        <v>3251</v>
      </c>
      <c r="L495" s="17" t="s">
        <v>104</v>
      </c>
      <c r="M495" s="17" t="s">
        <v>998</v>
      </c>
      <c r="N495" s="17">
        <v>20060831</v>
      </c>
      <c r="O495" s="17" t="str">
        <f>""</f>
        <v/>
      </c>
      <c r="P495" t="e">
        <f t="shared" si="54"/>
        <v>#VALUE!</v>
      </c>
      <c r="Q495" t="e">
        <f t="shared" si="55"/>
        <v>#VALUE!</v>
      </c>
      <c r="R495" t="e">
        <f t="shared" si="56"/>
        <v>#VALUE!</v>
      </c>
      <c r="S495" t="e">
        <f t="shared" si="57"/>
        <v>#VALUE!</v>
      </c>
      <c r="T495" t="e">
        <f t="shared" si="58"/>
        <v>#VALUE!</v>
      </c>
      <c r="U495" t="str">
        <f t="shared" si="59"/>
        <v>昭和学院秀英高高</v>
      </c>
    </row>
    <row r="496" spans="1:21" x14ac:dyDescent="0.2">
      <c r="A496" s="12">
        <v>1875</v>
      </c>
      <c r="B496" s="17" t="s">
        <v>1685</v>
      </c>
      <c r="C496" s="17" t="s">
        <v>2063</v>
      </c>
      <c r="D496" s="14"/>
      <c r="E496" s="15" t="s">
        <v>640</v>
      </c>
      <c r="F496" s="16">
        <v>2</v>
      </c>
      <c r="G496" s="14"/>
      <c r="H496" s="14"/>
      <c r="I496" s="17"/>
      <c r="J496" s="15" t="s">
        <v>2976</v>
      </c>
      <c r="K496" s="17" t="s">
        <v>3252</v>
      </c>
      <c r="L496" s="17" t="s">
        <v>267</v>
      </c>
      <c r="M496" s="17" t="s">
        <v>192</v>
      </c>
      <c r="N496" s="17">
        <v>20070119</v>
      </c>
      <c r="O496" s="17" t="str">
        <f>""</f>
        <v/>
      </c>
      <c r="P496" t="e">
        <f t="shared" si="54"/>
        <v>#VALUE!</v>
      </c>
      <c r="Q496" t="e">
        <f t="shared" si="55"/>
        <v>#VALUE!</v>
      </c>
      <c r="R496" t="e">
        <f t="shared" si="56"/>
        <v>#VALUE!</v>
      </c>
      <c r="S496" t="e">
        <f t="shared" si="57"/>
        <v>#VALUE!</v>
      </c>
      <c r="T496" t="e">
        <f t="shared" si="58"/>
        <v>#VALUE!</v>
      </c>
      <c r="U496" t="str">
        <f t="shared" si="59"/>
        <v>昭和学院秀英高高</v>
      </c>
    </row>
    <row r="497" spans="1:21" x14ac:dyDescent="0.2">
      <c r="A497" s="12">
        <v>1876</v>
      </c>
      <c r="B497" s="17" t="s">
        <v>1570</v>
      </c>
      <c r="C497" s="17" t="s">
        <v>2064</v>
      </c>
      <c r="D497" s="14"/>
      <c r="E497" s="15" t="s">
        <v>640</v>
      </c>
      <c r="F497" s="16">
        <v>2</v>
      </c>
      <c r="G497" s="14"/>
      <c r="H497" s="14"/>
      <c r="I497" s="17"/>
      <c r="J497" s="15" t="s">
        <v>2884</v>
      </c>
      <c r="K497" s="17" t="s">
        <v>2630</v>
      </c>
      <c r="L497" s="17" t="s">
        <v>390</v>
      </c>
      <c r="M497" s="17" t="s">
        <v>129</v>
      </c>
      <c r="N497" s="17">
        <v>20060912</v>
      </c>
      <c r="O497" s="17" t="str">
        <f>""</f>
        <v/>
      </c>
      <c r="P497" t="e">
        <f t="shared" si="54"/>
        <v>#VALUE!</v>
      </c>
      <c r="Q497" t="e">
        <f t="shared" si="55"/>
        <v>#VALUE!</v>
      </c>
      <c r="R497" t="e">
        <f t="shared" si="56"/>
        <v>#VALUE!</v>
      </c>
      <c r="S497" t="e">
        <f t="shared" si="57"/>
        <v>#VALUE!</v>
      </c>
      <c r="T497" t="e">
        <f t="shared" si="58"/>
        <v>#VALUE!</v>
      </c>
      <c r="U497" t="str">
        <f t="shared" si="59"/>
        <v>昭和学院秀英高高</v>
      </c>
    </row>
    <row r="498" spans="1:21" x14ac:dyDescent="0.2">
      <c r="A498" s="12">
        <v>1877</v>
      </c>
      <c r="B498" s="17" t="s">
        <v>2065</v>
      </c>
      <c r="C498" s="17" t="s">
        <v>2066</v>
      </c>
      <c r="D498" s="14"/>
      <c r="E498" s="15" t="s">
        <v>640</v>
      </c>
      <c r="F498" s="16">
        <v>2</v>
      </c>
      <c r="G498" s="14"/>
      <c r="H498" s="14"/>
      <c r="I498" s="17"/>
      <c r="J498" s="15" t="s">
        <v>2944</v>
      </c>
      <c r="K498" s="17" t="s">
        <v>3059</v>
      </c>
      <c r="L498" s="17" t="s">
        <v>834</v>
      </c>
      <c r="M498" s="17" t="s">
        <v>34</v>
      </c>
      <c r="N498" s="17">
        <v>20061227</v>
      </c>
      <c r="O498" s="17" t="str">
        <f>""</f>
        <v/>
      </c>
      <c r="P498" t="e">
        <f t="shared" si="54"/>
        <v>#VALUE!</v>
      </c>
      <c r="Q498" t="e">
        <f t="shared" si="55"/>
        <v>#VALUE!</v>
      </c>
      <c r="R498" t="e">
        <f t="shared" si="56"/>
        <v>#VALUE!</v>
      </c>
      <c r="S498" t="e">
        <f t="shared" si="57"/>
        <v>#VALUE!</v>
      </c>
      <c r="T498" t="e">
        <f t="shared" si="58"/>
        <v>#VALUE!</v>
      </c>
      <c r="U498" t="str">
        <f t="shared" si="59"/>
        <v>昭和学院秀英高高</v>
      </c>
    </row>
    <row r="499" spans="1:21" x14ac:dyDescent="0.2">
      <c r="A499" s="12">
        <v>1878</v>
      </c>
      <c r="B499" s="17" t="s">
        <v>2067</v>
      </c>
      <c r="C499" s="17" t="s">
        <v>1667</v>
      </c>
      <c r="D499" s="14"/>
      <c r="E499" s="15" t="s">
        <v>640</v>
      </c>
      <c r="F499" s="16">
        <v>2</v>
      </c>
      <c r="G499" s="14"/>
      <c r="H499" s="14"/>
      <c r="I499" s="17"/>
      <c r="J499" s="15" t="s">
        <v>3253</v>
      </c>
      <c r="K499" s="17" t="s">
        <v>2670</v>
      </c>
      <c r="L499" s="17" t="s">
        <v>477</v>
      </c>
      <c r="M499" s="17" t="s">
        <v>442</v>
      </c>
      <c r="N499" s="17">
        <v>20060719</v>
      </c>
      <c r="O499" s="17" t="str">
        <f>""</f>
        <v/>
      </c>
      <c r="P499" t="e">
        <f t="shared" si="54"/>
        <v>#VALUE!</v>
      </c>
      <c r="Q499" t="e">
        <f t="shared" si="55"/>
        <v>#VALUE!</v>
      </c>
      <c r="R499" t="e">
        <f t="shared" si="56"/>
        <v>#VALUE!</v>
      </c>
      <c r="S499" t="e">
        <f t="shared" si="57"/>
        <v>#VALUE!</v>
      </c>
      <c r="T499" t="e">
        <f t="shared" si="58"/>
        <v>#VALUE!</v>
      </c>
      <c r="U499" t="str">
        <f t="shared" si="59"/>
        <v>昭和学院秀英高高</v>
      </c>
    </row>
    <row r="500" spans="1:21" x14ac:dyDescent="0.2">
      <c r="A500" s="12">
        <v>1879</v>
      </c>
      <c r="B500" s="17" t="s">
        <v>2068</v>
      </c>
      <c r="C500" s="17" t="s">
        <v>2069</v>
      </c>
      <c r="D500" s="14"/>
      <c r="E500" s="15" t="s">
        <v>640</v>
      </c>
      <c r="F500" s="16">
        <v>2</v>
      </c>
      <c r="G500" s="14"/>
      <c r="H500" s="14"/>
      <c r="I500" s="17"/>
      <c r="J500" s="15" t="s">
        <v>3254</v>
      </c>
      <c r="K500" s="17" t="s">
        <v>3015</v>
      </c>
      <c r="L500" s="17" t="s">
        <v>999</v>
      </c>
      <c r="M500" s="17" t="s">
        <v>867</v>
      </c>
      <c r="N500" s="17">
        <v>20070313</v>
      </c>
      <c r="O500" s="17" t="str">
        <f>""</f>
        <v/>
      </c>
      <c r="P500" t="e">
        <f t="shared" si="54"/>
        <v>#VALUE!</v>
      </c>
      <c r="Q500" t="e">
        <f t="shared" si="55"/>
        <v>#VALUE!</v>
      </c>
      <c r="R500" t="e">
        <f t="shared" si="56"/>
        <v>#VALUE!</v>
      </c>
      <c r="S500" t="e">
        <f t="shared" si="57"/>
        <v>#VALUE!</v>
      </c>
      <c r="T500" t="e">
        <f t="shared" si="58"/>
        <v>#VALUE!</v>
      </c>
      <c r="U500" t="str">
        <f t="shared" si="59"/>
        <v>昭和学院秀英高高</v>
      </c>
    </row>
    <row r="501" spans="1:21" x14ac:dyDescent="0.2">
      <c r="A501" s="12">
        <v>1880</v>
      </c>
      <c r="B501" s="17" t="s">
        <v>2070</v>
      </c>
      <c r="C501" s="17" t="s">
        <v>2071</v>
      </c>
      <c r="D501" s="14"/>
      <c r="E501" s="15" t="s">
        <v>640</v>
      </c>
      <c r="F501" s="16">
        <v>2</v>
      </c>
      <c r="G501" s="14"/>
      <c r="H501" s="17"/>
      <c r="I501" s="17"/>
      <c r="J501" s="15" t="s">
        <v>3255</v>
      </c>
      <c r="K501" s="17" t="s">
        <v>2679</v>
      </c>
      <c r="L501" s="17" t="s">
        <v>1000</v>
      </c>
      <c r="M501" s="17" t="s">
        <v>45</v>
      </c>
      <c r="N501" s="17">
        <v>20060716</v>
      </c>
      <c r="O501" s="17" t="str">
        <f>""</f>
        <v/>
      </c>
      <c r="P501" t="e">
        <f t="shared" si="54"/>
        <v>#VALUE!</v>
      </c>
      <c r="Q501" t="e">
        <f t="shared" si="55"/>
        <v>#VALUE!</v>
      </c>
      <c r="R501" t="e">
        <f t="shared" si="56"/>
        <v>#VALUE!</v>
      </c>
      <c r="S501" t="e">
        <f t="shared" si="57"/>
        <v>#VALUE!</v>
      </c>
      <c r="T501" t="e">
        <f t="shared" si="58"/>
        <v>#VALUE!</v>
      </c>
      <c r="U501" t="str">
        <f t="shared" si="59"/>
        <v>昭和学院秀英高高</v>
      </c>
    </row>
    <row r="502" spans="1:21" x14ac:dyDescent="0.2">
      <c r="A502" s="12">
        <v>1881</v>
      </c>
      <c r="B502" s="17" t="s">
        <v>2072</v>
      </c>
      <c r="C502" s="17" t="s">
        <v>2073</v>
      </c>
      <c r="D502" s="14"/>
      <c r="E502" s="15" t="s">
        <v>640</v>
      </c>
      <c r="F502" s="16">
        <v>2</v>
      </c>
      <c r="G502" s="14"/>
      <c r="H502" s="17"/>
      <c r="I502" s="17"/>
      <c r="J502" s="15" t="s">
        <v>3256</v>
      </c>
      <c r="K502" s="17" t="s">
        <v>2934</v>
      </c>
      <c r="L502" s="17" t="s">
        <v>1001</v>
      </c>
      <c r="M502" s="17" t="s">
        <v>470</v>
      </c>
      <c r="N502" s="17">
        <v>20061123</v>
      </c>
      <c r="O502" s="17" t="str">
        <f>""</f>
        <v/>
      </c>
      <c r="P502" t="e">
        <f t="shared" si="54"/>
        <v>#VALUE!</v>
      </c>
      <c r="Q502" t="e">
        <f t="shared" si="55"/>
        <v>#VALUE!</v>
      </c>
      <c r="R502" t="e">
        <f t="shared" si="56"/>
        <v>#VALUE!</v>
      </c>
      <c r="S502" t="e">
        <f t="shared" si="57"/>
        <v>#VALUE!</v>
      </c>
      <c r="T502" t="e">
        <f t="shared" si="58"/>
        <v>#VALUE!</v>
      </c>
      <c r="U502" t="str">
        <f t="shared" si="59"/>
        <v>昭和学院秀英高高</v>
      </c>
    </row>
    <row r="503" spans="1:21" x14ac:dyDescent="0.2">
      <c r="A503" s="12">
        <v>1882</v>
      </c>
      <c r="B503" s="17" t="s">
        <v>1594</v>
      </c>
      <c r="C503" s="17" t="s">
        <v>2074</v>
      </c>
      <c r="D503" s="14"/>
      <c r="E503" s="15" t="s">
        <v>640</v>
      </c>
      <c r="F503" s="16">
        <v>1</v>
      </c>
      <c r="G503" s="14"/>
      <c r="H503" s="17"/>
      <c r="I503" s="17"/>
      <c r="J503" s="15" t="s">
        <v>2904</v>
      </c>
      <c r="K503" s="17" t="s">
        <v>3257</v>
      </c>
      <c r="L503" s="17" t="s">
        <v>812</v>
      </c>
      <c r="M503" s="17" t="s">
        <v>1002</v>
      </c>
      <c r="N503" s="17">
        <v>20071208</v>
      </c>
      <c r="O503" s="17" t="str">
        <f>""</f>
        <v/>
      </c>
      <c r="P503" t="e">
        <f t="shared" si="54"/>
        <v>#VALUE!</v>
      </c>
      <c r="Q503" t="e">
        <f t="shared" si="55"/>
        <v>#VALUE!</v>
      </c>
      <c r="R503" t="e">
        <f t="shared" si="56"/>
        <v>#VALUE!</v>
      </c>
      <c r="S503" t="e">
        <f t="shared" si="57"/>
        <v>#VALUE!</v>
      </c>
      <c r="T503" t="e">
        <f t="shared" si="58"/>
        <v>#VALUE!</v>
      </c>
      <c r="U503" t="str">
        <f t="shared" si="59"/>
        <v>昭和学院秀英高高</v>
      </c>
    </row>
    <row r="504" spans="1:21" x14ac:dyDescent="0.2">
      <c r="A504" s="12">
        <v>1883</v>
      </c>
      <c r="B504" s="17" t="s">
        <v>2075</v>
      </c>
      <c r="C504" s="17" t="s">
        <v>2076</v>
      </c>
      <c r="D504" s="14"/>
      <c r="E504" s="15" t="s">
        <v>640</v>
      </c>
      <c r="F504" s="16">
        <v>1</v>
      </c>
      <c r="G504" s="14"/>
      <c r="H504" s="17"/>
      <c r="I504" s="17"/>
      <c r="J504" s="15" t="s">
        <v>3258</v>
      </c>
      <c r="K504" s="17" t="s">
        <v>2814</v>
      </c>
      <c r="L504" s="17" t="s">
        <v>1003</v>
      </c>
      <c r="M504" s="17" t="s">
        <v>755</v>
      </c>
      <c r="N504" s="17">
        <v>20070703</v>
      </c>
      <c r="O504" s="17" t="str">
        <f>""</f>
        <v/>
      </c>
      <c r="P504" t="e">
        <f t="shared" si="54"/>
        <v>#VALUE!</v>
      </c>
      <c r="Q504" t="e">
        <f t="shared" si="55"/>
        <v>#VALUE!</v>
      </c>
      <c r="R504" t="e">
        <f t="shared" si="56"/>
        <v>#VALUE!</v>
      </c>
      <c r="S504" t="e">
        <f t="shared" si="57"/>
        <v>#VALUE!</v>
      </c>
      <c r="T504" t="e">
        <f t="shared" si="58"/>
        <v>#VALUE!</v>
      </c>
      <c r="U504" t="str">
        <f t="shared" si="59"/>
        <v>昭和学院秀英高高</v>
      </c>
    </row>
    <row r="505" spans="1:21" x14ac:dyDescent="0.2">
      <c r="A505" s="12">
        <v>1884</v>
      </c>
      <c r="B505" s="17" t="s">
        <v>2077</v>
      </c>
      <c r="C505" s="17" t="s">
        <v>2078</v>
      </c>
      <c r="D505" s="14"/>
      <c r="E505" s="15" t="s">
        <v>640</v>
      </c>
      <c r="F505" s="16">
        <v>1</v>
      </c>
      <c r="G505" s="14"/>
      <c r="H505" s="17"/>
      <c r="I505" s="17"/>
      <c r="J505" s="15" t="s">
        <v>3259</v>
      </c>
      <c r="K505" s="17" t="s">
        <v>3260</v>
      </c>
      <c r="L505" s="17" t="s">
        <v>253</v>
      </c>
      <c r="M505" s="17" t="s">
        <v>450</v>
      </c>
      <c r="N505" s="17">
        <v>20070616</v>
      </c>
      <c r="O505" s="17" t="str">
        <f>""</f>
        <v/>
      </c>
      <c r="P505" t="e">
        <f t="shared" si="54"/>
        <v>#VALUE!</v>
      </c>
      <c r="Q505" t="e">
        <f t="shared" si="55"/>
        <v>#VALUE!</v>
      </c>
      <c r="R505" t="e">
        <f t="shared" si="56"/>
        <v>#VALUE!</v>
      </c>
      <c r="S505" t="e">
        <f t="shared" si="57"/>
        <v>#VALUE!</v>
      </c>
      <c r="T505" t="e">
        <f t="shared" si="58"/>
        <v>#VALUE!</v>
      </c>
      <c r="U505" t="str">
        <f t="shared" si="59"/>
        <v>昭和学院秀英高高</v>
      </c>
    </row>
    <row r="506" spans="1:21" x14ac:dyDescent="0.2">
      <c r="A506" s="12">
        <v>2536</v>
      </c>
      <c r="B506" s="17" t="s">
        <v>2079</v>
      </c>
      <c r="C506" s="17" t="s">
        <v>2080</v>
      </c>
      <c r="D506" s="14"/>
      <c r="E506" s="15" t="s">
        <v>640</v>
      </c>
      <c r="F506" s="16">
        <v>1</v>
      </c>
      <c r="G506" s="14"/>
      <c r="H506" s="17"/>
      <c r="I506" s="17"/>
      <c r="J506" s="15" t="s">
        <v>3261</v>
      </c>
      <c r="K506" s="17" t="s">
        <v>3262</v>
      </c>
      <c r="L506" s="17" t="s">
        <v>1004</v>
      </c>
      <c r="M506" s="17" t="s">
        <v>1005</v>
      </c>
      <c r="N506" s="17">
        <v>20070718</v>
      </c>
      <c r="O506" s="17" t="str">
        <f>""</f>
        <v/>
      </c>
      <c r="P506" t="e">
        <f t="shared" si="54"/>
        <v>#VALUE!</v>
      </c>
      <c r="Q506" t="e">
        <f t="shared" si="55"/>
        <v>#VALUE!</v>
      </c>
      <c r="R506" t="e">
        <f t="shared" si="56"/>
        <v>#VALUE!</v>
      </c>
      <c r="S506" t="e">
        <f t="shared" si="57"/>
        <v>#VALUE!</v>
      </c>
      <c r="T506" t="e">
        <f t="shared" si="58"/>
        <v>#VALUE!</v>
      </c>
      <c r="U506" t="str">
        <f t="shared" si="59"/>
        <v>昭和学院秀英高高</v>
      </c>
    </row>
    <row r="507" spans="1:21" x14ac:dyDescent="0.2">
      <c r="A507" s="12">
        <v>2537</v>
      </c>
      <c r="B507" s="17" t="s">
        <v>1290</v>
      </c>
      <c r="C507" s="17" t="s">
        <v>1526</v>
      </c>
      <c r="D507" s="14"/>
      <c r="E507" s="15" t="s">
        <v>640</v>
      </c>
      <c r="F507" s="16">
        <v>1</v>
      </c>
      <c r="G507" s="14"/>
      <c r="H507" s="17"/>
      <c r="I507" s="17"/>
      <c r="J507" s="15" t="s">
        <v>2661</v>
      </c>
      <c r="K507" s="17" t="s">
        <v>2847</v>
      </c>
      <c r="L507" s="17" t="s">
        <v>451</v>
      </c>
      <c r="M507" s="17" t="s">
        <v>96</v>
      </c>
      <c r="N507" s="17">
        <v>20070822</v>
      </c>
      <c r="O507" s="17" t="str">
        <f>""</f>
        <v/>
      </c>
      <c r="P507" t="e">
        <f t="shared" si="54"/>
        <v>#VALUE!</v>
      </c>
      <c r="Q507" t="e">
        <f t="shared" si="55"/>
        <v>#VALUE!</v>
      </c>
      <c r="R507" t="e">
        <f t="shared" si="56"/>
        <v>#VALUE!</v>
      </c>
      <c r="S507" t="e">
        <f t="shared" si="57"/>
        <v>#VALUE!</v>
      </c>
      <c r="T507" t="e">
        <f t="shared" si="58"/>
        <v>#VALUE!</v>
      </c>
      <c r="U507" t="str">
        <f t="shared" si="59"/>
        <v>昭和学院秀英高高</v>
      </c>
    </row>
    <row r="508" spans="1:21" x14ac:dyDescent="0.2">
      <c r="A508" s="12">
        <v>2538</v>
      </c>
      <c r="B508" s="17" t="s">
        <v>1380</v>
      </c>
      <c r="C508" s="17" t="s">
        <v>2081</v>
      </c>
      <c r="D508" s="14"/>
      <c r="E508" s="15" t="s">
        <v>640</v>
      </c>
      <c r="F508" s="16">
        <v>1</v>
      </c>
      <c r="G508" s="14"/>
      <c r="H508" s="17"/>
      <c r="I508" s="17"/>
      <c r="J508" s="15" t="s">
        <v>2735</v>
      </c>
      <c r="K508" s="17" t="s">
        <v>3263</v>
      </c>
      <c r="L508" s="17" t="s">
        <v>523</v>
      </c>
      <c r="M508" s="17" t="s">
        <v>467</v>
      </c>
      <c r="N508" s="17">
        <v>20070704</v>
      </c>
      <c r="O508" s="17" t="str">
        <f>""</f>
        <v/>
      </c>
      <c r="P508" t="e">
        <f t="shared" si="54"/>
        <v>#VALUE!</v>
      </c>
      <c r="Q508" t="e">
        <f t="shared" si="55"/>
        <v>#VALUE!</v>
      </c>
      <c r="R508" t="e">
        <f t="shared" si="56"/>
        <v>#VALUE!</v>
      </c>
      <c r="S508" t="e">
        <f t="shared" si="57"/>
        <v>#VALUE!</v>
      </c>
      <c r="T508" t="e">
        <f t="shared" si="58"/>
        <v>#VALUE!</v>
      </c>
      <c r="U508" t="str">
        <f t="shared" si="59"/>
        <v>昭和学院秀英高高</v>
      </c>
    </row>
    <row r="509" spans="1:21" x14ac:dyDescent="0.2">
      <c r="A509" s="12">
        <v>2539</v>
      </c>
      <c r="B509" s="17" t="s">
        <v>2082</v>
      </c>
      <c r="C509" s="17" t="s">
        <v>2083</v>
      </c>
      <c r="D509" s="14"/>
      <c r="E509" s="15" t="s">
        <v>640</v>
      </c>
      <c r="F509" s="16">
        <v>1</v>
      </c>
      <c r="G509" s="14"/>
      <c r="H509" s="17"/>
      <c r="I509" s="17"/>
      <c r="J509" s="15" t="s">
        <v>3264</v>
      </c>
      <c r="K509" s="17" t="s">
        <v>3265</v>
      </c>
      <c r="L509" s="17" t="s">
        <v>1006</v>
      </c>
      <c r="M509" s="17" t="s">
        <v>91</v>
      </c>
      <c r="N509" s="17">
        <v>20071208</v>
      </c>
      <c r="O509" s="17" t="str">
        <f>""</f>
        <v/>
      </c>
      <c r="P509" t="e">
        <f t="shared" si="54"/>
        <v>#VALUE!</v>
      </c>
      <c r="Q509" t="e">
        <f t="shared" si="55"/>
        <v>#VALUE!</v>
      </c>
      <c r="R509" t="e">
        <f t="shared" si="56"/>
        <v>#VALUE!</v>
      </c>
      <c r="S509" t="e">
        <f t="shared" si="57"/>
        <v>#VALUE!</v>
      </c>
      <c r="T509" t="e">
        <f t="shared" si="58"/>
        <v>#VALUE!</v>
      </c>
      <c r="U509" t="str">
        <f t="shared" si="59"/>
        <v>昭和学院秀英高高</v>
      </c>
    </row>
    <row r="510" spans="1:21" x14ac:dyDescent="0.2">
      <c r="A510" s="12">
        <v>2540</v>
      </c>
      <c r="B510" s="17" t="s">
        <v>2084</v>
      </c>
      <c r="C510" s="17" t="s">
        <v>1455</v>
      </c>
      <c r="D510" s="14"/>
      <c r="E510" s="15" t="s">
        <v>640</v>
      </c>
      <c r="F510" s="16">
        <v>1</v>
      </c>
      <c r="G510" s="14"/>
      <c r="H510" s="17"/>
      <c r="I510" s="17"/>
      <c r="J510" s="15" t="s">
        <v>3266</v>
      </c>
      <c r="K510" s="17" t="s">
        <v>2798</v>
      </c>
      <c r="L510" s="17" t="s">
        <v>1007</v>
      </c>
      <c r="M510" s="17" t="s">
        <v>40</v>
      </c>
      <c r="N510" s="17">
        <v>20080124</v>
      </c>
      <c r="O510" s="17" t="str">
        <f>""</f>
        <v/>
      </c>
      <c r="P510" t="e">
        <f t="shared" si="54"/>
        <v>#VALUE!</v>
      </c>
      <c r="Q510" t="e">
        <f t="shared" si="55"/>
        <v>#VALUE!</v>
      </c>
      <c r="R510" t="e">
        <f t="shared" si="56"/>
        <v>#VALUE!</v>
      </c>
      <c r="S510" t="e">
        <f t="shared" si="57"/>
        <v>#VALUE!</v>
      </c>
      <c r="T510" t="e">
        <f t="shared" si="58"/>
        <v>#VALUE!</v>
      </c>
      <c r="U510" t="str">
        <f t="shared" si="59"/>
        <v>昭和学院秀英高高</v>
      </c>
    </row>
    <row r="511" spans="1:21" x14ac:dyDescent="0.2">
      <c r="A511" s="12">
        <v>2541</v>
      </c>
      <c r="B511" s="17" t="s">
        <v>2085</v>
      </c>
      <c r="C511" s="17" t="s">
        <v>2086</v>
      </c>
      <c r="D511" s="14"/>
      <c r="E511" s="15" t="s">
        <v>640</v>
      </c>
      <c r="F511" s="16">
        <v>1</v>
      </c>
      <c r="G511" s="14"/>
      <c r="H511" s="17"/>
      <c r="I511" s="17"/>
      <c r="J511" s="15" t="s">
        <v>3267</v>
      </c>
      <c r="K511" s="17" t="s">
        <v>3268</v>
      </c>
      <c r="L511" s="17" t="s">
        <v>1008</v>
      </c>
      <c r="M511" s="17" t="s">
        <v>1009</v>
      </c>
      <c r="N511" s="17">
        <v>20070426</v>
      </c>
      <c r="O511" s="17" t="str">
        <f>""</f>
        <v/>
      </c>
      <c r="P511" t="e">
        <f t="shared" si="54"/>
        <v>#VALUE!</v>
      </c>
      <c r="Q511" t="e">
        <f t="shared" si="55"/>
        <v>#VALUE!</v>
      </c>
      <c r="R511" t="e">
        <f t="shared" si="56"/>
        <v>#VALUE!</v>
      </c>
      <c r="S511" t="e">
        <f t="shared" si="57"/>
        <v>#VALUE!</v>
      </c>
      <c r="T511" t="e">
        <f t="shared" si="58"/>
        <v>#VALUE!</v>
      </c>
      <c r="U511" t="str">
        <f t="shared" si="59"/>
        <v>昭和学院秀英高高</v>
      </c>
    </row>
    <row r="512" spans="1:21" x14ac:dyDescent="0.2">
      <c r="A512" s="12">
        <v>2542</v>
      </c>
      <c r="B512" s="17" t="s">
        <v>1516</v>
      </c>
      <c r="C512" s="17" t="s">
        <v>2087</v>
      </c>
      <c r="D512" s="14"/>
      <c r="E512" s="15" t="s">
        <v>640</v>
      </c>
      <c r="F512" s="16">
        <v>1</v>
      </c>
      <c r="G512" s="14"/>
      <c r="H512" s="17"/>
      <c r="I512" s="17"/>
      <c r="J512" s="15" t="s">
        <v>2840</v>
      </c>
      <c r="K512" s="17" t="s">
        <v>2624</v>
      </c>
      <c r="L512" s="17" t="s">
        <v>445</v>
      </c>
      <c r="M512" s="17" t="s">
        <v>47</v>
      </c>
      <c r="N512" s="17">
        <v>20070502</v>
      </c>
      <c r="O512" s="17" t="str">
        <f>""</f>
        <v/>
      </c>
      <c r="P512" t="e">
        <f t="shared" si="54"/>
        <v>#VALUE!</v>
      </c>
      <c r="Q512" t="e">
        <f t="shared" si="55"/>
        <v>#VALUE!</v>
      </c>
      <c r="R512" t="e">
        <f t="shared" si="56"/>
        <v>#VALUE!</v>
      </c>
      <c r="S512" t="e">
        <f t="shared" si="57"/>
        <v>#VALUE!</v>
      </c>
      <c r="T512" t="e">
        <f t="shared" si="58"/>
        <v>#VALUE!</v>
      </c>
      <c r="U512" t="str">
        <f t="shared" si="59"/>
        <v>昭和学院秀英高高</v>
      </c>
    </row>
    <row r="513" spans="1:21" x14ac:dyDescent="0.2">
      <c r="A513" s="12">
        <v>1885</v>
      </c>
      <c r="B513" s="17" t="s">
        <v>2088</v>
      </c>
      <c r="C513" s="17" t="s">
        <v>2089</v>
      </c>
      <c r="D513" s="14"/>
      <c r="E513" s="15" t="s">
        <v>641</v>
      </c>
      <c r="F513" s="16">
        <v>3</v>
      </c>
      <c r="G513" s="14"/>
      <c r="H513" s="17"/>
      <c r="I513" s="17"/>
      <c r="J513" s="15" t="s">
        <v>3269</v>
      </c>
      <c r="K513" s="17" t="s">
        <v>2791</v>
      </c>
      <c r="L513" s="17" t="s">
        <v>1010</v>
      </c>
      <c r="M513" s="17" t="s">
        <v>740</v>
      </c>
      <c r="N513" s="17">
        <v>20051212</v>
      </c>
      <c r="O513" s="17" t="str">
        <f>""</f>
        <v/>
      </c>
      <c r="P513" t="e">
        <f t="shared" si="54"/>
        <v>#VALUE!</v>
      </c>
      <c r="Q513" t="e">
        <f t="shared" si="55"/>
        <v>#VALUE!</v>
      </c>
      <c r="R513" t="e">
        <f t="shared" si="56"/>
        <v>#VALUE!</v>
      </c>
      <c r="S513" t="e">
        <f t="shared" si="57"/>
        <v>#VALUE!</v>
      </c>
      <c r="T513" t="e">
        <f t="shared" si="58"/>
        <v>#VALUE!</v>
      </c>
      <c r="U513" t="str">
        <f t="shared" si="59"/>
        <v>船橋高高</v>
      </c>
    </row>
    <row r="514" spans="1:21" x14ac:dyDescent="0.2">
      <c r="A514" s="12">
        <v>1886</v>
      </c>
      <c r="B514" s="17" t="s">
        <v>1416</v>
      </c>
      <c r="C514" s="17" t="s">
        <v>2090</v>
      </c>
      <c r="D514" s="14"/>
      <c r="E514" s="15" t="s">
        <v>641</v>
      </c>
      <c r="F514" s="16">
        <v>3</v>
      </c>
      <c r="G514" s="14"/>
      <c r="H514" s="17"/>
      <c r="I514" s="17"/>
      <c r="J514" s="15" t="s">
        <v>2767</v>
      </c>
      <c r="K514" s="17" t="s">
        <v>3270</v>
      </c>
      <c r="L514" s="17" t="s">
        <v>104</v>
      </c>
      <c r="M514" s="17" t="s">
        <v>220</v>
      </c>
      <c r="N514" s="17">
        <v>20060215</v>
      </c>
      <c r="O514" s="17" t="str">
        <f>""</f>
        <v/>
      </c>
      <c r="P514" t="e">
        <f t="shared" si="54"/>
        <v>#VALUE!</v>
      </c>
      <c r="Q514" t="e">
        <f t="shared" si="55"/>
        <v>#VALUE!</v>
      </c>
      <c r="R514" t="e">
        <f t="shared" si="56"/>
        <v>#VALUE!</v>
      </c>
      <c r="S514" t="e">
        <f t="shared" si="57"/>
        <v>#VALUE!</v>
      </c>
      <c r="T514" t="e">
        <f t="shared" si="58"/>
        <v>#VALUE!</v>
      </c>
      <c r="U514" t="str">
        <f t="shared" si="59"/>
        <v>船橋高高</v>
      </c>
    </row>
    <row r="515" spans="1:21" x14ac:dyDescent="0.2">
      <c r="A515" s="12">
        <v>1887</v>
      </c>
      <c r="B515" s="17" t="s">
        <v>2091</v>
      </c>
      <c r="C515" s="17" t="s">
        <v>2092</v>
      </c>
      <c r="D515" s="14"/>
      <c r="E515" s="15" t="s">
        <v>641</v>
      </c>
      <c r="F515" s="16">
        <v>3</v>
      </c>
      <c r="G515" s="14"/>
      <c r="H515" s="17"/>
      <c r="I515" s="17"/>
      <c r="J515" s="15" t="s">
        <v>3271</v>
      </c>
      <c r="K515" s="17" t="s">
        <v>2900</v>
      </c>
      <c r="L515" s="17" t="s">
        <v>364</v>
      </c>
      <c r="M515" s="17" t="s">
        <v>127</v>
      </c>
      <c r="N515" s="17">
        <v>20060114</v>
      </c>
      <c r="O515" s="17" t="str">
        <f>""</f>
        <v/>
      </c>
      <c r="P515" t="e">
        <f t="shared" si="54"/>
        <v>#VALUE!</v>
      </c>
      <c r="Q515" t="e">
        <f t="shared" si="55"/>
        <v>#VALUE!</v>
      </c>
      <c r="R515" t="e">
        <f t="shared" si="56"/>
        <v>#VALUE!</v>
      </c>
      <c r="S515" t="e">
        <f t="shared" si="57"/>
        <v>#VALUE!</v>
      </c>
      <c r="T515" t="e">
        <f t="shared" si="58"/>
        <v>#VALUE!</v>
      </c>
      <c r="U515" t="str">
        <f t="shared" si="59"/>
        <v>船橋高高</v>
      </c>
    </row>
    <row r="516" spans="1:21" x14ac:dyDescent="0.2">
      <c r="A516" s="12">
        <v>1888</v>
      </c>
      <c r="B516" s="17" t="s">
        <v>1541</v>
      </c>
      <c r="C516" s="17" t="s">
        <v>2093</v>
      </c>
      <c r="D516" s="14"/>
      <c r="E516" s="15" t="s">
        <v>641</v>
      </c>
      <c r="F516" s="16">
        <v>3</v>
      </c>
      <c r="G516" s="14"/>
      <c r="H516" s="17"/>
      <c r="I516" s="17"/>
      <c r="J516" s="15" t="s">
        <v>2859</v>
      </c>
      <c r="K516" s="17" t="s">
        <v>2972</v>
      </c>
      <c r="L516" s="17" t="s">
        <v>90</v>
      </c>
      <c r="M516" s="17" t="s">
        <v>848</v>
      </c>
      <c r="N516" s="17">
        <v>20050805</v>
      </c>
      <c r="O516" s="17" t="str">
        <f>""</f>
        <v/>
      </c>
      <c r="P516" t="e">
        <f t="shared" si="54"/>
        <v>#VALUE!</v>
      </c>
      <c r="Q516" t="e">
        <f t="shared" si="55"/>
        <v>#VALUE!</v>
      </c>
      <c r="R516" t="e">
        <f t="shared" si="56"/>
        <v>#VALUE!</v>
      </c>
      <c r="S516" t="e">
        <f t="shared" si="57"/>
        <v>#VALUE!</v>
      </c>
      <c r="T516" t="e">
        <f t="shared" si="58"/>
        <v>#VALUE!</v>
      </c>
      <c r="U516" t="str">
        <f t="shared" si="59"/>
        <v>船橋高高</v>
      </c>
    </row>
    <row r="517" spans="1:21" x14ac:dyDescent="0.2">
      <c r="A517" s="12">
        <v>1889</v>
      </c>
      <c r="B517" s="17" t="s">
        <v>2094</v>
      </c>
      <c r="C517" s="17" t="s">
        <v>2095</v>
      </c>
      <c r="D517" s="14"/>
      <c r="E517" s="15" t="s">
        <v>641</v>
      </c>
      <c r="F517" s="16">
        <v>3</v>
      </c>
      <c r="G517" s="14"/>
      <c r="H517" s="17"/>
      <c r="I517" s="17"/>
      <c r="J517" s="15" t="s">
        <v>3272</v>
      </c>
      <c r="K517" s="17" t="s">
        <v>2654</v>
      </c>
      <c r="L517" s="17" t="s">
        <v>1011</v>
      </c>
      <c r="M517" s="17" t="s">
        <v>99</v>
      </c>
      <c r="N517" s="17">
        <v>20051209</v>
      </c>
      <c r="O517" s="17" t="str">
        <f>""</f>
        <v/>
      </c>
      <c r="P517" t="e">
        <f t="shared" si="54"/>
        <v>#VALUE!</v>
      </c>
      <c r="Q517" t="e">
        <f t="shared" si="55"/>
        <v>#VALUE!</v>
      </c>
      <c r="R517" t="e">
        <f t="shared" si="56"/>
        <v>#VALUE!</v>
      </c>
      <c r="S517" t="e">
        <f t="shared" si="57"/>
        <v>#VALUE!</v>
      </c>
      <c r="T517" t="e">
        <f t="shared" si="58"/>
        <v>#VALUE!</v>
      </c>
      <c r="U517" t="str">
        <f t="shared" si="59"/>
        <v>船橋高高</v>
      </c>
    </row>
    <row r="518" spans="1:21" x14ac:dyDescent="0.2">
      <c r="A518" s="12">
        <v>1890</v>
      </c>
      <c r="B518" s="17" t="s">
        <v>2096</v>
      </c>
      <c r="C518" s="17" t="s">
        <v>2097</v>
      </c>
      <c r="D518" s="14"/>
      <c r="E518" s="15" t="s">
        <v>641</v>
      </c>
      <c r="F518" s="16">
        <v>3</v>
      </c>
      <c r="G518" s="14"/>
      <c r="H518" s="17"/>
      <c r="I518" s="17"/>
      <c r="J518" s="15" t="s">
        <v>3273</v>
      </c>
      <c r="K518" s="17" t="s">
        <v>3274</v>
      </c>
      <c r="L518" s="17" t="s">
        <v>1012</v>
      </c>
      <c r="M518" s="17" t="s">
        <v>1013</v>
      </c>
      <c r="N518" s="17">
        <v>20050506</v>
      </c>
      <c r="O518" s="17" t="str">
        <f>""</f>
        <v/>
      </c>
      <c r="P518" t="e">
        <f t="shared" si="54"/>
        <v>#VALUE!</v>
      </c>
      <c r="Q518" t="e">
        <f t="shared" si="55"/>
        <v>#VALUE!</v>
      </c>
      <c r="R518" t="e">
        <f t="shared" si="56"/>
        <v>#VALUE!</v>
      </c>
      <c r="S518" t="e">
        <f t="shared" si="57"/>
        <v>#VALUE!</v>
      </c>
      <c r="T518" t="e">
        <f t="shared" si="58"/>
        <v>#VALUE!</v>
      </c>
      <c r="U518" t="str">
        <f t="shared" si="59"/>
        <v>船橋高高</v>
      </c>
    </row>
    <row r="519" spans="1:21" x14ac:dyDescent="0.2">
      <c r="A519" s="12">
        <v>1891</v>
      </c>
      <c r="B519" s="17" t="s">
        <v>2098</v>
      </c>
      <c r="C519" s="17" t="s">
        <v>2099</v>
      </c>
      <c r="D519" s="14"/>
      <c r="E519" s="15" t="s">
        <v>641</v>
      </c>
      <c r="F519" s="16">
        <v>3</v>
      </c>
      <c r="G519" s="14"/>
      <c r="H519" s="17"/>
      <c r="I519" s="17"/>
      <c r="J519" s="15" t="s">
        <v>3275</v>
      </c>
      <c r="K519" s="17" t="s">
        <v>3276</v>
      </c>
      <c r="L519" s="17" t="s">
        <v>1014</v>
      </c>
      <c r="M519" s="17" t="s">
        <v>1015</v>
      </c>
      <c r="N519" s="17">
        <v>20051208</v>
      </c>
      <c r="O519" s="17" t="str">
        <f>""</f>
        <v/>
      </c>
      <c r="P519" t="e">
        <f t="shared" si="54"/>
        <v>#VALUE!</v>
      </c>
      <c r="Q519" t="e">
        <f t="shared" si="55"/>
        <v>#VALUE!</v>
      </c>
      <c r="R519" t="e">
        <f t="shared" si="56"/>
        <v>#VALUE!</v>
      </c>
      <c r="S519" t="e">
        <f t="shared" si="57"/>
        <v>#VALUE!</v>
      </c>
      <c r="T519" t="e">
        <f t="shared" si="58"/>
        <v>#VALUE!</v>
      </c>
      <c r="U519" t="str">
        <f t="shared" si="59"/>
        <v>船橋高高</v>
      </c>
    </row>
    <row r="520" spans="1:21" x14ac:dyDescent="0.2">
      <c r="A520" s="12">
        <v>1892</v>
      </c>
      <c r="B520" s="17" t="s">
        <v>1612</v>
      </c>
      <c r="C520" s="17" t="s">
        <v>2100</v>
      </c>
      <c r="D520" s="14"/>
      <c r="E520" s="15" t="s">
        <v>641</v>
      </c>
      <c r="F520" s="16">
        <v>3</v>
      </c>
      <c r="G520" s="14"/>
      <c r="H520" s="17"/>
      <c r="I520" s="17"/>
      <c r="J520" s="15" t="s">
        <v>2919</v>
      </c>
      <c r="K520" s="17" t="s">
        <v>3277</v>
      </c>
      <c r="L520" s="17" t="s">
        <v>819</v>
      </c>
      <c r="M520" s="17" t="s">
        <v>1016</v>
      </c>
      <c r="N520" s="17">
        <v>20051017</v>
      </c>
      <c r="O520" s="17" t="str">
        <f>""</f>
        <v/>
      </c>
      <c r="P520" t="e">
        <f t="shared" si="54"/>
        <v>#VALUE!</v>
      </c>
      <c r="Q520" t="e">
        <f t="shared" si="55"/>
        <v>#VALUE!</v>
      </c>
      <c r="R520" t="e">
        <f t="shared" si="56"/>
        <v>#VALUE!</v>
      </c>
      <c r="S520" t="e">
        <f t="shared" si="57"/>
        <v>#VALUE!</v>
      </c>
      <c r="T520" t="e">
        <f t="shared" si="58"/>
        <v>#VALUE!</v>
      </c>
      <c r="U520" t="str">
        <f t="shared" si="59"/>
        <v>船橋高高</v>
      </c>
    </row>
    <row r="521" spans="1:21" x14ac:dyDescent="0.2">
      <c r="A521" s="12">
        <v>1893</v>
      </c>
      <c r="B521" s="17" t="s">
        <v>2101</v>
      </c>
      <c r="C521" s="17" t="s">
        <v>2102</v>
      </c>
      <c r="D521" s="14"/>
      <c r="E521" s="15" t="s">
        <v>641</v>
      </c>
      <c r="F521" s="16">
        <v>3</v>
      </c>
      <c r="G521" s="14"/>
      <c r="H521" s="17"/>
      <c r="I521" s="17"/>
      <c r="J521" s="15" t="s">
        <v>2668</v>
      </c>
      <c r="K521" s="17" t="s">
        <v>2806</v>
      </c>
      <c r="L521" s="17" t="s">
        <v>105</v>
      </c>
      <c r="M521" s="17" t="s">
        <v>462</v>
      </c>
      <c r="N521" s="17">
        <v>20051006</v>
      </c>
      <c r="O521" s="17" t="str">
        <f>""</f>
        <v/>
      </c>
      <c r="P521" t="e">
        <f t="shared" si="54"/>
        <v>#VALUE!</v>
      </c>
      <c r="Q521" t="e">
        <f t="shared" si="55"/>
        <v>#VALUE!</v>
      </c>
      <c r="R521" t="e">
        <f t="shared" si="56"/>
        <v>#VALUE!</v>
      </c>
      <c r="S521" t="e">
        <f t="shared" si="57"/>
        <v>#VALUE!</v>
      </c>
      <c r="T521" t="e">
        <f t="shared" si="58"/>
        <v>#VALUE!</v>
      </c>
      <c r="U521" t="str">
        <f t="shared" si="59"/>
        <v>船橋高高</v>
      </c>
    </row>
    <row r="522" spans="1:21" x14ac:dyDescent="0.2">
      <c r="A522" s="12">
        <v>1894</v>
      </c>
      <c r="B522" s="17" t="s">
        <v>2103</v>
      </c>
      <c r="C522" s="17" t="s">
        <v>2104</v>
      </c>
      <c r="D522" s="14"/>
      <c r="E522" s="15" t="s">
        <v>641</v>
      </c>
      <c r="F522" s="16">
        <v>3</v>
      </c>
      <c r="G522" s="14"/>
      <c r="H522" s="17"/>
      <c r="I522" s="17"/>
      <c r="J522" s="15" t="s">
        <v>3278</v>
      </c>
      <c r="K522" s="17" t="s">
        <v>3279</v>
      </c>
      <c r="L522" s="17" t="s">
        <v>1017</v>
      </c>
      <c r="M522" s="17" t="s">
        <v>436</v>
      </c>
      <c r="N522" s="17">
        <v>20050724</v>
      </c>
      <c r="O522" s="17" t="str">
        <f>""</f>
        <v/>
      </c>
      <c r="P522" t="e">
        <f t="shared" si="54"/>
        <v>#VALUE!</v>
      </c>
      <c r="Q522" t="e">
        <f t="shared" si="55"/>
        <v>#VALUE!</v>
      </c>
      <c r="R522" t="e">
        <f t="shared" si="56"/>
        <v>#VALUE!</v>
      </c>
      <c r="S522" t="e">
        <f t="shared" si="57"/>
        <v>#VALUE!</v>
      </c>
      <c r="T522" t="e">
        <f t="shared" si="58"/>
        <v>#VALUE!</v>
      </c>
      <c r="U522" t="str">
        <f t="shared" si="59"/>
        <v>船橋高高</v>
      </c>
    </row>
    <row r="523" spans="1:21" x14ac:dyDescent="0.2">
      <c r="A523" s="12">
        <v>1895</v>
      </c>
      <c r="B523" s="17" t="s">
        <v>2105</v>
      </c>
      <c r="C523" s="17" t="s">
        <v>1815</v>
      </c>
      <c r="D523" s="14"/>
      <c r="E523" s="15" t="s">
        <v>641</v>
      </c>
      <c r="F523" s="16">
        <v>3</v>
      </c>
      <c r="G523" s="14"/>
      <c r="H523" s="17"/>
      <c r="I523" s="17"/>
      <c r="J523" s="15" t="s">
        <v>3280</v>
      </c>
      <c r="K523" s="17" t="s">
        <v>3080</v>
      </c>
      <c r="L523" s="17" t="s">
        <v>162</v>
      </c>
      <c r="M523" s="17" t="s">
        <v>52</v>
      </c>
      <c r="N523" s="17">
        <v>20051026</v>
      </c>
      <c r="O523" s="17" t="str">
        <f>""</f>
        <v/>
      </c>
      <c r="P523" t="e">
        <f t="shared" si="54"/>
        <v>#VALUE!</v>
      </c>
      <c r="Q523" t="e">
        <f t="shared" si="55"/>
        <v>#VALUE!</v>
      </c>
      <c r="R523" t="e">
        <f t="shared" si="56"/>
        <v>#VALUE!</v>
      </c>
      <c r="S523" t="e">
        <f t="shared" si="57"/>
        <v>#VALUE!</v>
      </c>
      <c r="T523" t="e">
        <f t="shared" si="58"/>
        <v>#VALUE!</v>
      </c>
      <c r="U523" t="str">
        <f t="shared" si="59"/>
        <v>船橋高高</v>
      </c>
    </row>
    <row r="524" spans="1:21" x14ac:dyDescent="0.2">
      <c r="A524" s="12">
        <v>1896</v>
      </c>
      <c r="B524" s="17" t="s">
        <v>2106</v>
      </c>
      <c r="C524" s="17" t="s">
        <v>1413</v>
      </c>
      <c r="D524" s="14"/>
      <c r="E524" s="15" t="s">
        <v>641</v>
      </c>
      <c r="F524" s="16">
        <v>3</v>
      </c>
      <c r="G524" s="14"/>
      <c r="H524" s="17"/>
      <c r="I524" s="17"/>
      <c r="J524" s="15" t="s">
        <v>3281</v>
      </c>
      <c r="K524" s="17" t="s">
        <v>2622</v>
      </c>
      <c r="L524" s="17" t="s">
        <v>1018</v>
      </c>
      <c r="M524" s="17" t="s">
        <v>366</v>
      </c>
      <c r="N524" s="17">
        <v>20050606</v>
      </c>
      <c r="O524" s="17" t="str">
        <f>""</f>
        <v/>
      </c>
      <c r="P524" t="e">
        <f t="shared" si="54"/>
        <v>#VALUE!</v>
      </c>
      <c r="Q524" t="e">
        <f t="shared" si="55"/>
        <v>#VALUE!</v>
      </c>
      <c r="R524" t="e">
        <f t="shared" si="56"/>
        <v>#VALUE!</v>
      </c>
      <c r="S524" t="e">
        <f t="shared" si="57"/>
        <v>#VALUE!</v>
      </c>
      <c r="T524" t="e">
        <f t="shared" si="58"/>
        <v>#VALUE!</v>
      </c>
      <c r="U524" t="str">
        <f t="shared" si="59"/>
        <v>船橋高高</v>
      </c>
    </row>
    <row r="525" spans="1:21" x14ac:dyDescent="0.2">
      <c r="A525" s="12">
        <v>1897</v>
      </c>
      <c r="B525" s="17" t="s">
        <v>2107</v>
      </c>
      <c r="C525" s="17" t="s">
        <v>1287</v>
      </c>
      <c r="D525" s="14"/>
      <c r="E525" s="15" t="s">
        <v>641</v>
      </c>
      <c r="F525" s="16">
        <v>3</v>
      </c>
      <c r="G525" s="14"/>
      <c r="H525" s="17"/>
      <c r="I525" s="17"/>
      <c r="J525" s="15" t="s">
        <v>3282</v>
      </c>
      <c r="K525" s="17" t="s">
        <v>2658</v>
      </c>
      <c r="L525" s="17" t="s">
        <v>1019</v>
      </c>
      <c r="M525" s="17" t="s">
        <v>156</v>
      </c>
      <c r="N525" s="17">
        <v>20050420</v>
      </c>
      <c r="O525" s="17" t="str">
        <f>""</f>
        <v/>
      </c>
      <c r="P525" t="e">
        <f t="shared" si="54"/>
        <v>#VALUE!</v>
      </c>
      <c r="Q525" t="e">
        <f t="shared" si="55"/>
        <v>#VALUE!</v>
      </c>
      <c r="R525" t="e">
        <f t="shared" si="56"/>
        <v>#VALUE!</v>
      </c>
      <c r="S525" t="e">
        <f t="shared" si="57"/>
        <v>#VALUE!</v>
      </c>
      <c r="T525" t="e">
        <f t="shared" si="58"/>
        <v>#VALUE!</v>
      </c>
      <c r="U525" t="str">
        <f t="shared" si="59"/>
        <v>船橋高高</v>
      </c>
    </row>
    <row r="526" spans="1:21" x14ac:dyDescent="0.2">
      <c r="A526" s="12">
        <v>1898</v>
      </c>
      <c r="B526" s="17" t="s">
        <v>2108</v>
      </c>
      <c r="C526" s="17" t="s">
        <v>2109</v>
      </c>
      <c r="D526" s="14"/>
      <c r="E526" s="15" t="s">
        <v>641</v>
      </c>
      <c r="F526" s="16">
        <v>3</v>
      </c>
      <c r="G526" s="14"/>
      <c r="H526" s="17"/>
      <c r="I526" s="17"/>
      <c r="J526" s="15" t="s">
        <v>3283</v>
      </c>
      <c r="K526" s="17" t="s">
        <v>2679</v>
      </c>
      <c r="L526" s="17" t="s">
        <v>1020</v>
      </c>
      <c r="M526" s="17" t="s">
        <v>45</v>
      </c>
      <c r="N526" s="17">
        <v>20050929</v>
      </c>
      <c r="O526" s="17" t="str">
        <f>""</f>
        <v/>
      </c>
      <c r="P526" t="e">
        <f t="shared" si="54"/>
        <v>#VALUE!</v>
      </c>
      <c r="Q526" t="e">
        <f t="shared" si="55"/>
        <v>#VALUE!</v>
      </c>
      <c r="R526" t="e">
        <f t="shared" si="56"/>
        <v>#VALUE!</v>
      </c>
      <c r="S526" t="e">
        <f t="shared" si="57"/>
        <v>#VALUE!</v>
      </c>
      <c r="T526" t="e">
        <f t="shared" si="58"/>
        <v>#VALUE!</v>
      </c>
      <c r="U526" t="str">
        <f t="shared" si="59"/>
        <v>船橋高高</v>
      </c>
    </row>
    <row r="527" spans="1:21" x14ac:dyDescent="0.2">
      <c r="A527" s="12">
        <v>1899</v>
      </c>
      <c r="B527" s="17" t="s">
        <v>1290</v>
      </c>
      <c r="C527" s="17" t="s">
        <v>2110</v>
      </c>
      <c r="D527" s="14"/>
      <c r="E527" s="15" t="s">
        <v>641</v>
      </c>
      <c r="F527" s="16">
        <v>3</v>
      </c>
      <c r="G527" s="14"/>
      <c r="H527" s="17"/>
      <c r="I527" s="17"/>
      <c r="J527" s="15" t="s">
        <v>2661</v>
      </c>
      <c r="K527" s="17" t="s">
        <v>2672</v>
      </c>
      <c r="L527" s="17" t="s">
        <v>451</v>
      </c>
      <c r="M527" s="17" t="s">
        <v>141</v>
      </c>
      <c r="N527" s="17">
        <v>20050618</v>
      </c>
      <c r="O527" s="17" t="str">
        <f>""</f>
        <v/>
      </c>
      <c r="P527" t="e">
        <f t="shared" si="54"/>
        <v>#VALUE!</v>
      </c>
      <c r="Q527" t="e">
        <f t="shared" si="55"/>
        <v>#VALUE!</v>
      </c>
      <c r="R527" t="e">
        <f t="shared" si="56"/>
        <v>#VALUE!</v>
      </c>
      <c r="S527" t="e">
        <f t="shared" si="57"/>
        <v>#VALUE!</v>
      </c>
      <c r="T527" t="e">
        <f t="shared" si="58"/>
        <v>#VALUE!</v>
      </c>
      <c r="U527" t="str">
        <f t="shared" si="59"/>
        <v>船橋高高</v>
      </c>
    </row>
    <row r="528" spans="1:21" x14ac:dyDescent="0.2">
      <c r="A528" s="12">
        <v>1900</v>
      </c>
      <c r="B528" s="17" t="s">
        <v>2111</v>
      </c>
      <c r="C528" s="17" t="s">
        <v>2112</v>
      </c>
      <c r="D528" s="14"/>
      <c r="E528" s="15" t="s">
        <v>641</v>
      </c>
      <c r="F528" s="16">
        <v>3</v>
      </c>
      <c r="G528" s="14"/>
      <c r="H528" s="17"/>
      <c r="I528" s="17"/>
      <c r="J528" s="15" t="s">
        <v>3284</v>
      </c>
      <c r="K528" s="17" t="s">
        <v>3260</v>
      </c>
      <c r="L528" s="17" t="s">
        <v>1021</v>
      </c>
      <c r="M528" s="17" t="s">
        <v>450</v>
      </c>
      <c r="N528" s="17">
        <v>20050909</v>
      </c>
      <c r="O528" s="17" t="str">
        <f>""</f>
        <v/>
      </c>
      <c r="P528" t="e">
        <f t="shared" si="54"/>
        <v>#VALUE!</v>
      </c>
      <c r="Q528" t="e">
        <f t="shared" si="55"/>
        <v>#VALUE!</v>
      </c>
      <c r="R528" t="e">
        <f t="shared" si="56"/>
        <v>#VALUE!</v>
      </c>
      <c r="S528" t="e">
        <f t="shared" si="57"/>
        <v>#VALUE!</v>
      </c>
      <c r="T528" t="e">
        <f t="shared" si="58"/>
        <v>#VALUE!</v>
      </c>
      <c r="U528" t="str">
        <f t="shared" si="59"/>
        <v>船橋高高</v>
      </c>
    </row>
    <row r="529" spans="1:21" x14ac:dyDescent="0.2">
      <c r="A529" s="12">
        <v>1901</v>
      </c>
      <c r="B529" s="17" t="s">
        <v>1450</v>
      </c>
      <c r="C529" s="17" t="s">
        <v>2113</v>
      </c>
      <c r="D529" s="14"/>
      <c r="E529" s="15" t="s">
        <v>641</v>
      </c>
      <c r="F529" s="16">
        <v>3</v>
      </c>
      <c r="G529" s="14"/>
      <c r="H529" s="17"/>
      <c r="I529" s="17"/>
      <c r="J529" s="15" t="s">
        <v>2795</v>
      </c>
      <c r="K529" s="17" t="s">
        <v>3285</v>
      </c>
      <c r="L529" s="17" t="s">
        <v>210</v>
      </c>
      <c r="M529" s="17" t="s">
        <v>1022</v>
      </c>
      <c r="N529" s="17">
        <v>20050521</v>
      </c>
      <c r="O529" s="17" t="str">
        <f>""</f>
        <v/>
      </c>
      <c r="P529" t="e">
        <f t="shared" si="54"/>
        <v>#VALUE!</v>
      </c>
      <c r="Q529" t="e">
        <f t="shared" si="55"/>
        <v>#VALUE!</v>
      </c>
      <c r="R529" t="e">
        <f t="shared" si="56"/>
        <v>#VALUE!</v>
      </c>
      <c r="S529" t="e">
        <f t="shared" si="57"/>
        <v>#VALUE!</v>
      </c>
      <c r="T529" t="e">
        <f t="shared" si="58"/>
        <v>#VALUE!</v>
      </c>
      <c r="U529" t="str">
        <f t="shared" si="59"/>
        <v>船橋高高</v>
      </c>
    </row>
    <row r="530" spans="1:21" x14ac:dyDescent="0.2">
      <c r="A530" s="12">
        <v>1902</v>
      </c>
      <c r="B530" s="17" t="s">
        <v>1454</v>
      </c>
      <c r="C530" s="17" t="s">
        <v>2114</v>
      </c>
      <c r="D530" s="14"/>
      <c r="E530" s="15" t="s">
        <v>641</v>
      </c>
      <c r="F530" s="16">
        <v>3</v>
      </c>
      <c r="G530" s="14"/>
      <c r="H530" s="17"/>
      <c r="I530" s="17"/>
      <c r="J530" s="15" t="s">
        <v>2649</v>
      </c>
      <c r="K530" s="17" t="s">
        <v>3286</v>
      </c>
      <c r="L530" s="17" t="s">
        <v>49</v>
      </c>
      <c r="M530" s="17" t="s">
        <v>360</v>
      </c>
      <c r="N530" s="17">
        <v>20060119</v>
      </c>
      <c r="O530" s="17" t="str">
        <f>""</f>
        <v/>
      </c>
      <c r="P530" t="e">
        <f t="shared" si="54"/>
        <v>#VALUE!</v>
      </c>
      <c r="Q530" t="e">
        <f t="shared" si="55"/>
        <v>#VALUE!</v>
      </c>
      <c r="R530" t="e">
        <f t="shared" si="56"/>
        <v>#VALUE!</v>
      </c>
      <c r="S530" t="e">
        <f t="shared" si="57"/>
        <v>#VALUE!</v>
      </c>
      <c r="T530" t="e">
        <f t="shared" si="58"/>
        <v>#VALUE!</v>
      </c>
      <c r="U530" t="str">
        <f t="shared" si="59"/>
        <v>船橋高高</v>
      </c>
    </row>
    <row r="531" spans="1:21" x14ac:dyDescent="0.2">
      <c r="A531" s="12">
        <v>1903</v>
      </c>
      <c r="B531" s="17" t="s">
        <v>1824</v>
      </c>
      <c r="C531" s="17" t="s">
        <v>2115</v>
      </c>
      <c r="D531" s="14"/>
      <c r="E531" s="15" t="s">
        <v>641</v>
      </c>
      <c r="F531" s="16">
        <v>2</v>
      </c>
      <c r="G531" s="14"/>
      <c r="H531" s="17"/>
      <c r="I531" s="17"/>
      <c r="J531" s="15" t="s">
        <v>3087</v>
      </c>
      <c r="K531" s="17" t="s">
        <v>3108</v>
      </c>
      <c r="L531" s="17" t="s">
        <v>903</v>
      </c>
      <c r="M531" s="17" t="s">
        <v>42</v>
      </c>
      <c r="N531" s="17">
        <v>20060702</v>
      </c>
      <c r="O531" s="17" t="str">
        <f>""</f>
        <v/>
      </c>
      <c r="P531" t="e">
        <f t="shared" si="54"/>
        <v>#VALUE!</v>
      </c>
      <c r="Q531" t="e">
        <f t="shared" si="55"/>
        <v>#VALUE!</v>
      </c>
      <c r="R531" t="e">
        <f t="shared" si="56"/>
        <v>#VALUE!</v>
      </c>
      <c r="S531" t="e">
        <f t="shared" si="57"/>
        <v>#VALUE!</v>
      </c>
      <c r="T531" t="e">
        <f t="shared" si="58"/>
        <v>#VALUE!</v>
      </c>
      <c r="U531" t="str">
        <f t="shared" si="59"/>
        <v>船橋高高</v>
      </c>
    </row>
    <row r="532" spans="1:21" x14ac:dyDescent="0.2">
      <c r="A532" s="12">
        <v>1904</v>
      </c>
      <c r="B532" s="17" t="s">
        <v>2116</v>
      </c>
      <c r="C532" s="17" t="s">
        <v>2117</v>
      </c>
      <c r="D532" s="14"/>
      <c r="E532" s="15" t="s">
        <v>641</v>
      </c>
      <c r="F532" s="16">
        <v>2</v>
      </c>
      <c r="G532" s="14"/>
      <c r="H532" s="17"/>
      <c r="I532" s="17"/>
      <c r="J532" s="15" t="s">
        <v>3287</v>
      </c>
      <c r="K532" s="17" t="s">
        <v>2860</v>
      </c>
      <c r="L532" s="17" t="s">
        <v>1023</v>
      </c>
      <c r="M532" s="17" t="s">
        <v>137</v>
      </c>
      <c r="N532" s="17">
        <v>20060702</v>
      </c>
      <c r="O532" s="17" t="str">
        <f>""</f>
        <v/>
      </c>
      <c r="P532" t="e">
        <f t="shared" si="54"/>
        <v>#VALUE!</v>
      </c>
      <c r="Q532" t="e">
        <f t="shared" si="55"/>
        <v>#VALUE!</v>
      </c>
      <c r="R532" t="e">
        <f t="shared" si="56"/>
        <v>#VALUE!</v>
      </c>
      <c r="S532" t="e">
        <f t="shared" si="57"/>
        <v>#VALUE!</v>
      </c>
      <c r="T532" t="e">
        <f t="shared" si="58"/>
        <v>#VALUE!</v>
      </c>
      <c r="U532" t="str">
        <f t="shared" si="59"/>
        <v>船橋高高</v>
      </c>
    </row>
    <row r="533" spans="1:21" x14ac:dyDescent="0.2">
      <c r="A533" s="12">
        <v>1905</v>
      </c>
      <c r="B533" s="17" t="s">
        <v>2118</v>
      </c>
      <c r="C533" s="17" t="s">
        <v>2119</v>
      </c>
      <c r="D533" s="14"/>
      <c r="E533" s="15" t="s">
        <v>641</v>
      </c>
      <c r="F533" s="16">
        <v>2</v>
      </c>
      <c r="G533" s="14"/>
      <c r="H533" s="17"/>
      <c r="I533" s="17"/>
      <c r="J533" s="15" t="s">
        <v>3288</v>
      </c>
      <c r="K533" s="17" t="s">
        <v>3289</v>
      </c>
      <c r="L533" s="17" t="s">
        <v>117</v>
      </c>
      <c r="M533" s="17" t="s">
        <v>356</v>
      </c>
      <c r="N533" s="17">
        <v>20070320</v>
      </c>
      <c r="O533" s="17" t="str">
        <f>""</f>
        <v/>
      </c>
      <c r="P533" t="e">
        <f t="shared" si="54"/>
        <v>#VALUE!</v>
      </c>
      <c r="Q533" t="e">
        <f t="shared" si="55"/>
        <v>#VALUE!</v>
      </c>
      <c r="R533" t="e">
        <f t="shared" si="56"/>
        <v>#VALUE!</v>
      </c>
      <c r="S533" t="e">
        <f t="shared" si="57"/>
        <v>#VALUE!</v>
      </c>
      <c r="T533" t="e">
        <f t="shared" si="58"/>
        <v>#VALUE!</v>
      </c>
      <c r="U533" t="str">
        <f t="shared" si="59"/>
        <v>船橋高高</v>
      </c>
    </row>
    <row r="534" spans="1:21" x14ac:dyDescent="0.2">
      <c r="A534" s="12">
        <v>1906</v>
      </c>
      <c r="B534" s="17" t="s">
        <v>2120</v>
      </c>
      <c r="C534" s="17" t="s">
        <v>2121</v>
      </c>
      <c r="D534" s="14"/>
      <c r="E534" s="15" t="s">
        <v>641</v>
      </c>
      <c r="F534" s="16">
        <v>2</v>
      </c>
      <c r="G534" s="14"/>
      <c r="H534" s="17"/>
      <c r="I534" s="17"/>
      <c r="J534" s="15" t="s">
        <v>3290</v>
      </c>
      <c r="K534" s="17" t="s">
        <v>3051</v>
      </c>
      <c r="L534" s="17" t="s">
        <v>1024</v>
      </c>
      <c r="M534" s="17" t="s">
        <v>464</v>
      </c>
      <c r="N534" s="17">
        <v>20060424</v>
      </c>
      <c r="O534" s="17" t="str">
        <f>""</f>
        <v/>
      </c>
      <c r="P534" t="e">
        <f t="shared" si="54"/>
        <v>#VALUE!</v>
      </c>
      <c r="Q534" t="e">
        <f t="shared" si="55"/>
        <v>#VALUE!</v>
      </c>
      <c r="R534" t="e">
        <f t="shared" si="56"/>
        <v>#VALUE!</v>
      </c>
      <c r="S534" t="e">
        <f t="shared" si="57"/>
        <v>#VALUE!</v>
      </c>
      <c r="T534" t="e">
        <f t="shared" si="58"/>
        <v>#VALUE!</v>
      </c>
      <c r="U534" t="str">
        <f t="shared" si="59"/>
        <v>船橋高高</v>
      </c>
    </row>
    <row r="535" spans="1:21" x14ac:dyDescent="0.2">
      <c r="A535" s="12">
        <v>1907</v>
      </c>
      <c r="B535" s="17" t="s">
        <v>1521</v>
      </c>
      <c r="C535" s="17" t="s">
        <v>2122</v>
      </c>
      <c r="D535" s="14"/>
      <c r="E535" s="15" t="s">
        <v>641</v>
      </c>
      <c r="F535" s="16">
        <v>2</v>
      </c>
      <c r="G535" s="14"/>
      <c r="H535" s="17"/>
      <c r="I535" s="17"/>
      <c r="J535" s="15" t="s">
        <v>2844</v>
      </c>
      <c r="K535" s="17" t="s">
        <v>2654</v>
      </c>
      <c r="L535" s="17" t="s">
        <v>776</v>
      </c>
      <c r="M535" s="17" t="s">
        <v>99</v>
      </c>
      <c r="N535" s="17">
        <v>20060913</v>
      </c>
      <c r="O535" s="17" t="str">
        <f>""</f>
        <v/>
      </c>
      <c r="P535" t="e">
        <f t="shared" si="54"/>
        <v>#VALUE!</v>
      </c>
      <c r="Q535" t="e">
        <f t="shared" si="55"/>
        <v>#VALUE!</v>
      </c>
      <c r="R535" t="e">
        <f t="shared" si="56"/>
        <v>#VALUE!</v>
      </c>
      <c r="S535" t="e">
        <f t="shared" si="57"/>
        <v>#VALUE!</v>
      </c>
      <c r="T535" t="e">
        <f t="shared" si="58"/>
        <v>#VALUE!</v>
      </c>
      <c r="U535" t="str">
        <f t="shared" si="59"/>
        <v>船橋高高</v>
      </c>
    </row>
    <row r="536" spans="1:21" x14ac:dyDescent="0.2">
      <c r="A536" s="12">
        <v>1908</v>
      </c>
      <c r="B536" s="17" t="s">
        <v>1521</v>
      </c>
      <c r="C536" s="17" t="s">
        <v>2123</v>
      </c>
      <c r="D536" s="14"/>
      <c r="E536" s="15" t="s">
        <v>641</v>
      </c>
      <c r="F536" s="16">
        <v>2</v>
      </c>
      <c r="G536" s="14"/>
      <c r="H536" s="17"/>
      <c r="I536" s="17"/>
      <c r="J536" s="15" t="s">
        <v>2844</v>
      </c>
      <c r="K536" s="17" t="s">
        <v>3291</v>
      </c>
      <c r="L536" s="17" t="s">
        <v>776</v>
      </c>
      <c r="M536" s="17" t="s">
        <v>1025</v>
      </c>
      <c r="N536" s="17">
        <v>20070215</v>
      </c>
      <c r="O536" s="17" t="str">
        <f>""</f>
        <v/>
      </c>
      <c r="P536" t="e">
        <f t="shared" si="54"/>
        <v>#VALUE!</v>
      </c>
      <c r="Q536" t="e">
        <f t="shared" si="55"/>
        <v>#VALUE!</v>
      </c>
      <c r="R536" t="e">
        <f t="shared" si="56"/>
        <v>#VALUE!</v>
      </c>
      <c r="S536" t="e">
        <f t="shared" si="57"/>
        <v>#VALUE!</v>
      </c>
      <c r="T536" t="e">
        <f t="shared" si="58"/>
        <v>#VALUE!</v>
      </c>
      <c r="U536" t="str">
        <f t="shared" si="59"/>
        <v>船橋高高</v>
      </c>
    </row>
    <row r="537" spans="1:21" x14ac:dyDescent="0.2">
      <c r="A537" s="12">
        <v>1909</v>
      </c>
      <c r="B537" s="17" t="s">
        <v>2124</v>
      </c>
      <c r="C537" s="17" t="s">
        <v>2125</v>
      </c>
      <c r="D537" s="14"/>
      <c r="E537" s="15" t="s">
        <v>641</v>
      </c>
      <c r="F537" s="16">
        <v>2</v>
      </c>
      <c r="G537" s="14"/>
      <c r="H537" s="17"/>
      <c r="I537" s="17"/>
      <c r="J537" s="15" t="s">
        <v>3292</v>
      </c>
      <c r="K537" s="17" t="s">
        <v>3293</v>
      </c>
      <c r="L537" s="17" t="s">
        <v>475</v>
      </c>
      <c r="M537" s="17" t="s">
        <v>201</v>
      </c>
      <c r="N537" s="17">
        <v>20060608</v>
      </c>
      <c r="O537" s="17" t="str">
        <f>""</f>
        <v/>
      </c>
      <c r="P537" t="e">
        <f t="shared" si="54"/>
        <v>#VALUE!</v>
      </c>
      <c r="Q537" t="e">
        <f t="shared" si="55"/>
        <v>#VALUE!</v>
      </c>
      <c r="R537" t="e">
        <f t="shared" si="56"/>
        <v>#VALUE!</v>
      </c>
      <c r="S537" t="e">
        <f t="shared" si="57"/>
        <v>#VALUE!</v>
      </c>
      <c r="T537" t="e">
        <f t="shared" si="58"/>
        <v>#VALUE!</v>
      </c>
      <c r="U537" t="str">
        <f t="shared" si="59"/>
        <v>船橋高高</v>
      </c>
    </row>
    <row r="538" spans="1:21" x14ac:dyDescent="0.2">
      <c r="A538" s="12">
        <v>1910</v>
      </c>
      <c r="B538" s="17" t="s">
        <v>2126</v>
      </c>
      <c r="C538" s="17" t="s">
        <v>2127</v>
      </c>
      <c r="D538" s="14"/>
      <c r="E538" s="15" t="s">
        <v>641</v>
      </c>
      <c r="F538" s="16">
        <v>2</v>
      </c>
      <c r="G538" s="14"/>
      <c r="H538" s="17"/>
      <c r="I538" s="17"/>
      <c r="J538" s="15" t="s">
        <v>3294</v>
      </c>
      <c r="K538" s="17" t="s">
        <v>3295</v>
      </c>
      <c r="L538" s="17" t="s">
        <v>1026</v>
      </c>
      <c r="M538" s="17" t="s">
        <v>190</v>
      </c>
      <c r="N538" s="17">
        <v>20061230</v>
      </c>
      <c r="O538" s="17" t="str">
        <f>""</f>
        <v/>
      </c>
      <c r="P538" t="e">
        <f t="shared" si="54"/>
        <v>#VALUE!</v>
      </c>
      <c r="Q538" t="e">
        <f t="shared" si="55"/>
        <v>#VALUE!</v>
      </c>
      <c r="R538" t="e">
        <f t="shared" si="56"/>
        <v>#VALUE!</v>
      </c>
      <c r="S538" t="e">
        <f t="shared" si="57"/>
        <v>#VALUE!</v>
      </c>
      <c r="T538" t="e">
        <f t="shared" si="58"/>
        <v>#VALUE!</v>
      </c>
      <c r="U538" t="str">
        <f t="shared" si="59"/>
        <v>船橋高高</v>
      </c>
    </row>
    <row r="539" spans="1:21" x14ac:dyDescent="0.2">
      <c r="A539" s="12">
        <v>1911</v>
      </c>
      <c r="B539" s="17" t="s">
        <v>2128</v>
      </c>
      <c r="C539" s="17" t="s">
        <v>2129</v>
      </c>
      <c r="D539" s="14"/>
      <c r="E539" s="15" t="s">
        <v>641</v>
      </c>
      <c r="F539" s="16">
        <v>2</v>
      </c>
      <c r="G539" s="14"/>
      <c r="H539" s="17"/>
      <c r="I539" s="17"/>
      <c r="J539" s="15" t="s">
        <v>2790</v>
      </c>
      <c r="K539" s="17" t="s">
        <v>3296</v>
      </c>
      <c r="L539" s="17" t="s">
        <v>63</v>
      </c>
      <c r="M539" s="17" t="s">
        <v>1027</v>
      </c>
      <c r="N539" s="17">
        <v>20061124</v>
      </c>
      <c r="O539" s="17" t="str">
        <f>""</f>
        <v/>
      </c>
      <c r="P539" t="e">
        <f t="shared" si="54"/>
        <v>#VALUE!</v>
      </c>
      <c r="Q539" t="e">
        <f t="shared" si="55"/>
        <v>#VALUE!</v>
      </c>
      <c r="R539" t="e">
        <f t="shared" si="56"/>
        <v>#VALUE!</v>
      </c>
      <c r="S539" t="e">
        <f t="shared" si="57"/>
        <v>#VALUE!</v>
      </c>
      <c r="T539" t="e">
        <f t="shared" si="58"/>
        <v>#VALUE!</v>
      </c>
      <c r="U539" t="str">
        <f t="shared" si="59"/>
        <v>船橋高高</v>
      </c>
    </row>
    <row r="540" spans="1:21" x14ac:dyDescent="0.2">
      <c r="A540" s="12">
        <v>1912</v>
      </c>
      <c r="B540" s="17" t="s">
        <v>2130</v>
      </c>
      <c r="C540" s="17" t="s">
        <v>1460</v>
      </c>
      <c r="D540" s="14"/>
      <c r="E540" s="15" t="s">
        <v>641</v>
      </c>
      <c r="F540" s="16">
        <v>2</v>
      </c>
      <c r="G540" s="14"/>
      <c r="H540" s="17"/>
      <c r="I540" s="17"/>
      <c r="J540" s="15" t="s">
        <v>3297</v>
      </c>
      <c r="K540" s="17" t="s">
        <v>2802</v>
      </c>
      <c r="L540" s="17" t="s">
        <v>1028</v>
      </c>
      <c r="M540" s="17" t="s">
        <v>108</v>
      </c>
      <c r="N540" s="17">
        <v>20060605</v>
      </c>
      <c r="O540" s="17" t="str">
        <f>""</f>
        <v/>
      </c>
      <c r="P540" t="e">
        <f t="shared" si="54"/>
        <v>#VALUE!</v>
      </c>
      <c r="Q540" t="e">
        <f t="shared" si="55"/>
        <v>#VALUE!</v>
      </c>
      <c r="R540" t="e">
        <f t="shared" si="56"/>
        <v>#VALUE!</v>
      </c>
      <c r="S540" t="e">
        <f t="shared" si="57"/>
        <v>#VALUE!</v>
      </c>
      <c r="T540" t="e">
        <f t="shared" si="58"/>
        <v>#VALUE!</v>
      </c>
      <c r="U540" t="str">
        <f t="shared" si="59"/>
        <v>船橋高高</v>
      </c>
    </row>
    <row r="541" spans="1:21" x14ac:dyDescent="0.2">
      <c r="A541" s="12">
        <v>1913</v>
      </c>
      <c r="B541" s="17" t="s">
        <v>1357</v>
      </c>
      <c r="C541" s="17" t="s">
        <v>2131</v>
      </c>
      <c r="D541" s="14"/>
      <c r="E541" s="15" t="s">
        <v>641</v>
      </c>
      <c r="F541" s="16">
        <v>2</v>
      </c>
      <c r="G541" s="14"/>
      <c r="H541" s="17"/>
      <c r="I541" s="17"/>
      <c r="J541" s="15" t="s">
        <v>2717</v>
      </c>
      <c r="K541" s="17" t="s">
        <v>3298</v>
      </c>
      <c r="L541" s="17" t="s">
        <v>54</v>
      </c>
      <c r="M541" s="17" t="s">
        <v>67</v>
      </c>
      <c r="N541" s="17">
        <v>20070209</v>
      </c>
      <c r="O541" s="17" t="str">
        <f>""</f>
        <v/>
      </c>
      <c r="P541" t="e">
        <f t="shared" si="54"/>
        <v>#VALUE!</v>
      </c>
      <c r="Q541" t="e">
        <f t="shared" si="55"/>
        <v>#VALUE!</v>
      </c>
      <c r="R541" t="e">
        <f t="shared" si="56"/>
        <v>#VALUE!</v>
      </c>
      <c r="S541" t="e">
        <f t="shared" si="57"/>
        <v>#VALUE!</v>
      </c>
      <c r="T541" t="e">
        <f t="shared" si="58"/>
        <v>#VALUE!</v>
      </c>
      <c r="U541" t="str">
        <f t="shared" si="59"/>
        <v>船橋高高</v>
      </c>
    </row>
    <row r="542" spans="1:21" x14ac:dyDescent="0.2">
      <c r="A542" s="12">
        <v>1914</v>
      </c>
      <c r="B542" s="17" t="s">
        <v>2132</v>
      </c>
      <c r="C542" s="17" t="s">
        <v>1667</v>
      </c>
      <c r="D542" s="14"/>
      <c r="E542" s="15" t="s">
        <v>641</v>
      </c>
      <c r="F542" s="16">
        <v>2</v>
      </c>
      <c r="G542" s="14"/>
      <c r="H542" s="17"/>
      <c r="I542" s="17"/>
      <c r="J542" s="15" t="s">
        <v>3299</v>
      </c>
      <c r="K542" s="17" t="s">
        <v>2670</v>
      </c>
      <c r="L542" s="17" t="s">
        <v>1029</v>
      </c>
      <c r="M542" s="17" t="s">
        <v>442</v>
      </c>
      <c r="N542" s="17">
        <v>20060629</v>
      </c>
      <c r="O542" s="17" t="str">
        <f>""</f>
        <v/>
      </c>
      <c r="P542" t="e">
        <f t="shared" si="54"/>
        <v>#VALUE!</v>
      </c>
      <c r="Q542" t="e">
        <f t="shared" si="55"/>
        <v>#VALUE!</v>
      </c>
      <c r="R542" t="e">
        <f t="shared" si="56"/>
        <v>#VALUE!</v>
      </c>
      <c r="S542" t="e">
        <f t="shared" si="57"/>
        <v>#VALUE!</v>
      </c>
      <c r="T542" t="e">
        <f t="shared" si="58"/>
        <v>#VALUE!</v>
      </c>
      <c r="U542" t="str">
        <f t="shared" si="59"/>
        <v>船橋高高</v>
      </c>
    </row>
    <row r="543" spans="1:21" x14ac:dyDescent="0.2">
      <c r="A543" s="12">
        <v>1915</v>
      </c>
      <c r="B543" s="17" t="s">
        <v>2133</v>
      </c>
      <c r="C543" s="17" t="s">
        <v>1311</v>
      </c>
      <c r="D543" s="14"/>
      <c r="E543" s="15" t="s">
        <v>641</v>
      </c>
      <c r="F543" s="16">
        <v>2</v>
      </c>
      <c r="G543" s="14"/>
      <c r="H543" s="17"/>
      <c r="I543" s="17"/>
      <c r="J543" s="15" t="s">
        <v>3300</v>
      </c>
      <c r="K543" s="17" t="s">
        <v>2677</v>
      </c>
      <c r="L543" s="17" t="s">
        <v>428</v>
      </c>
      <c r="M543" s="17" t="s">
        <v>116</v>
      </c>
      <c r="N543" s="17">
        <v>20060821</v>
      </c>
      <c r="O543" s="17" t="str">
        <f>""</f>
        <v/>
      </c>
      <c r="P543" t="e">
        <f t="shared" si="54"/>
        <v>#VALUE!</v>
      </c>
      <c r="Q543" t="e">
        <f t="shared" si="55"/>
        <v>#VALUE!</v>
      </c>
      <c r="R543" t="e">
        <f t="shared" si="56"/>
        <v>#VALUE!</v>
      </c>
      <c r="S543" t="e">
        <f t="shared" si="57"/>
        <v>#VALUE!</v>
      </c>
      <c r="T543" t="e">
        <f t="shared" si="58"/>
        <v>#VALUE!</v>
      </c>
      <c r="U543" t="str">
        <f t="shared" si="59"/>
        <v>船橋高高</v>
      </c>
    </row>
    <row r="544" spans="1:21" x14ac:dyDescent="0.2">
      <c r="A544" s="12">
        <v>1916</v>
      </c>
      <c r="B544" s="17" t="s">
        <v>2134</v>
      </c>
      <c r="C544" s="17" t="s">
        <v>2135</v>
      </c>
      <c r="D544" s="14"/>
      <c r="E544" s="15" t="s">
        <v>641</v>
      </c>
      <c r="F544" s="16">
        <v>2</v>
      </c>
      <c r="G544" s="14"/>
      <c r="H544" s="17"/>
      <c r="I544" s="17"/>
      <c r="J544" s="15" t="s">
        <v>3301</v>
      </c>
      <c r="K544" s="17" t="s">
        <v>3302</v>
      </c>
      <c r="L544" s="17" t="s">
        <v>1030</v>
      </c>
      <c r="M544" s="17" t="s">
        <v>1031</v>
      </c>
      <c r="N544" s="17">
        <v>20060728</v>
      </c>
      <c r="O544" s="17" t="str">
        <f>""</f>
        <v/>
      </c>
      <c r="P544" t="e">
        <f t="shared" si="54"/>
        <v>#VALUE!</v>
      </c>
      <c r="Q544" t="e">
        <f t="shared" si="55"/>
        <v>#VALUE!</v>
      </c>
      <c r="R544" t="e">
        <f t="shared" si="56"/>
        <v>#VALUE!</v>
      </c>
      <c r="S544" t="e">
        <f t="shared" si="57"/>
        <v>#VALUE!</v>
      </c>
      <c r="T544" t="e">
        <f t="shared" si="58"/>
        <v>#VALUE!</v>
      </c>
      <c r="U544" t="str">
        <f t="shared" si="59"/>
        <v>船橋高高</v>
      </c>
    </row>
    <row r="545" spans="1:21" x14ac:dyDescent="0.2">
      <c r="A545" s="12">
        <v>1917</v>
      </c>
      <c r="B545" s="17" t="s">
        <v>2136</v>
      </c>
      <c r="C545" s="17" t="s">
        <v>2137</v>
      </c>
      <c r="D545" s="14"/>
      <c r="E545" s="15" t="s">
        <v>641</v>
      </c>
      <c r="F545" s="16">
        <v>2</v>
      </c>
      <c r="G545" s="14"/>
      <c r="H545" s="17"/>
      <c r="I545" s="17"/>
      <c r="J545" s="15" t="s">
        <v>3303</v>
      </c>
      <c r="K545" s="17" t="s">
        <v>3304</v>
      </c>
      <c r="L545" s="17" t="s">
        <v>1032</v>
      </c>
      <c r="M545" s="17" t="s">
        <v>490</v>
      </c>
      <c r="N545" s="17">
        <v>20060606</v>
      </c>
      <c r="O545" s="17" t="str">
        <f>""</f>
        <v/>
      </c>
      <c r="P545" t="e">
        <f t="shared" si="54"/>
        <v>#VALUE!</v>
      </c>
      <c r="Q545" t="e">
        <f t="shared" si="55"/>
        <v>#VALUE!</v>
      </c>
      <c r="R545" t="e">
        <f t="shared" si="56"/>
        <v>#VALUE!</v>
      </c>
      <c r="S545" t="e">
        <f t="shared" si="57"/>
        <v>#VALUE!</v>
      </c>
      <c r="T545" t="e">
        <f t="shared" si="58"/>
        <v>#VALUE!</v>
      </c>
      <c r="U545" t="str">
        <f t="shared" si="59"/>
        <v>船橋高高</v>
      </c>
    </row>
    <row r="546" spans="1:21" x14ac:dyDescent="0.2">
      <c r="A546" s="12">
        <v>1918</v>
      </c>
      <c r="B546" s="17" t="s">
        <v>2138</v>
      </c>
      <c r="C546" s="17" t="s">
        <v>2139</v>
      </c>
      <c r="D546" s="14"/>
      <c r="E546" s="15" t="s">
        <v>641</v>
      </c>
      <c r="F546" s="16">
        <v>2</v>
      </c>
      <c r="G546" s="14"/>
      <c r="H546" s="17"/>
      <c r="I546" s="17"/>
      <c r="J546" s="15" t="s">
        <v>3305</v>
      </c>
      <c r="K546" s="17" t="s">
        <v>3180</v>
      </c>
      <c r="L546" s="17" t="s">
        <v>1033</v>
      </c>
      <c r="M546" s="17" t="s">
        <v>952</v>
      </c>
      <c r="N546" s="17">
        <v>20070217</v>
      </c>
      <c r="O546" s="17" t="str">
        <f>""</f>
        <v/>
      </c>
      <c r="P546" t="e">
        <f t="shared" ref="P546:P609" si="60">LEFT(B546,FIND("　",B546)-1)</f>
        <v>#VALUE!</v>
      </c>
      <c r="Q546" t="e">
        <f t="shared" ref="Q546:Q609" si="61">RIGHT(B546,LEN(B546)-FIND("　",B546))</f>
        <v>#VALUE!</v>
      </c>
      <c r="R546" t="e">
        <f t="shared" ref="R546:R609" si="62">ASC(LEFT(J546,FIND("　",J546)-1))</f>
        <v>#VALUE!</v>
      </c>
      <c r="S546" t="e">
        <f t="shared" ref="S546:S609" si="63">ASC(RIGHT(J546,LEN(J546)-FIND("　",J546)))</f>
        <v>#VALUE!</v>
      </c>
      <c r="T546" t="e">
        <f t="shared" ref="T546:T609" si="64">LEFT(O546,FIND(" ",O546)-1)</f>
        <v>#VALUE!</v>
      </c>
      <c r="U546" t="str">
        <f t="shared" ref="U546:U609" si="65">E546&amp;"高"</f>
        <v>船橋高高</v>
      </c>
    </row>
    <row r="547" spans="1:21" x14ac:dyDescent="0.2">
      <c r="A547" s="12">
        <v>2543</v>
      </c>
      <c r="B547" s="17" t="s">
        <v>1594</v>
      </c>
      <c r="C547" s="17" t="s">
        <v>1296</v>
      </c>
      <c r="D547" s="14"/>
      <c r="E547" s="15" t="s">
        <v>641</v>
      </c>
      <c r="F547" s="16">
        <v>1</v>
      </c>
      <c r="G547" s="14"/>
      <c r="H547" s="17"/>
      <c r="I547" s="17"/>
      <c r="J547" s="15" t="s">
        <v>2904</v>
      </c>
      <c r="K547" s="17" t="s">
        <v>2652</v>
      </c>
      <c r="L547" s="17" t="s">
        <v>812</v>
      </c>
      <c r="M547" s="17" t="s">
        <v>155</v>
      </c>
      <c r="N547" s="17">
        <v>20070625</v>
      </c>
      <c r="O547" s="17" t="str">
        <f>""</f>
        <v/>
      </c>
      <c r="P547" t="e">
        <f t="shared" si="60"/>
        <v>#VALUE!</v>
      </c>
      <c r="Q547" t="e">
        <f t="shared" si="61"/>
        <v>#VALUE!</v>
      </c>
      <c r="R547" t="e">
        <f t="shared" si="62"/>
        <v>#VALUE!</v>
      </c>
      <c r="S547" t="e">
        <f t="shared" si="63"/>
        <v>#VALUE!</v>
      </c>
      <c r="T547" t="e">
        <f t="shared" si="64"/>
        <v>#VALUE!</v>
      </c>
      <c r="U547" t="str">
        <f t="shared" si="65"/>
        <v>船橋高高</v>
      </c>
    </row>
    <row r="548" spans="1:21" x14ac:dyDescent="0.2">
      <c r="A548" s="12">
        <v>2544</v>
      </c>
      <c r="B548" s="17" t="s">
        <v>1347</v>
      </c>
      <c r="C548" s="17" t="s">
        <v>2140</v>
      </c>
      <c r="D548" s="14"/>
      <c r="E548" s="15" t="s">
        <v>641</v>
      </c>
      <c r="F548" s="16">
        <v>1</v>
      </c>
      <c r="G548" s="14"/>
      <c r="H548" s="17"/>
      <c r="I548" s="17"/>
      <c r="J548" s="15" t="s">
        <v>2708</v>
      </c>
      <c r="K548" s="17" t="s">
        <v>3306</v>
      </c>
      <c r="L548" s="17" t="s">
        <v>694</v>
      </c>
      <c r="M548" s="17" t="s">
        <v>1034</v>
      </c>
      <c r="N548" s="17">
        <v>20070528</v>
      </c>
      <c r="O548" s="17" t="str">
        <f>""</f>
        <v/>
      </c>
      <c r="P548" t="e">
        <f t="shared" si="60"/>
        <v>#VALUE!</v>
      </c>
      <c r="Q548" t="e">
        <f t="shared" si="61"/>
        <v>#VALUE!</v>
      </c>
      <c r="R548" t="e">
        <f t="shared" si="62"/>
        <v>#VALUE!</v>
      </c>
      <c r="S548" t="e">
        <f t="shared" si="63"/>
        <v>#VALUE!</v>
      </c>
      <c r="T548" t="e">
        <f t="shared" si="64"/>
        <v>#VALUE!</v>
      </c>
      <c r="U548" t="str">
        <f t="shared" si="65"/>
        <v>船橋高高</v>
      </c>
    </row>
    <row r="549" spans="1:21" x14ac:dyDescent="0.2">
      <c r="A549" s="12">
        <v>2545</v>
      </c>
      <c r="B549" s="17" t="s">
        <v>1570</v>
      </c>
      <c r="C549" s="17" t="s">
        <v>2141</v>
      </c>
      <c r="D549" s="14"/>
      <c r="E549" s="15" t="s">
        <v>641</v>
      </c>
      <c r="F549" s="16">
        <v>1</v>
      </c>
      <c r="G549" s="14"/>
      <c r="H549" s="17"/>
      <c r="I549" s="17"/>
      <c r="J549" s="15" t="s">
        <v>2884</v>
      </c>
      <c r="K549" s="17" t="s">
        <v>2645</v>
      </c>
      <c r="L549" s="17" t="s">
        <v>390</v>
      </c>
      <c r="M549" s="17" t="s">
        <v>363</v>
      </c>
      <c r="N549" s="17">
        <v>20070627</v>
      </c>
      <c r="O549" s="17" t="str">
        <f>""</f>
        <v/>
      </c>
      <c r="P549" t="e">
        <f t="shared" si="60"/>
        <v>#VALUE!</v>
      </c>
      <c r="Q549" t="e">
        <f t="shared" si="61"/>
        <v>#VALUE!</v>
      </c>
      <c r="R549" t="e">
        <f t="shared" si="62"/>
        <v>#VALUE!</v>
      </c>
      <c r="S549" t="e">
        <f t="shared" si="63"/>
        <v>#VALUE!</v>
      </c>
      <c r="T549" t="e">
        <f t="shared" si="64"/>
        <v>#VALUE!</v>
      </c>
      <c r="U549" t="str">
        <f t="shared" si="65"/>
        <v>船橋高高</v>
      </c>
    </row>
    <row r="550" spans="1:21" x14ac:dyDescent="0.2">
      <c r="A550" s="12">
        <v>2546</v>
      </c>
      <c r="B550" s="17" t="s">
        <v>2142</v>
      </c>
      <c r="C550" s="17" t="s">
        <v>2143</v>
      </c>
      <c r="D550" s="14"/>
      <c r="E550" s="15" t="s">
        <v>641</v>
      </c>
      <c r="F550" s="16">
        <v>1</v>
      </c>
      <c r="G550" s="14"/>
      <c r="H550" s="17"/>
      <c r="I550" s="17"/>
      <c r="J550" s="15" t="s">
        <v>3307</v>
      </c>
      <c r="K550" s="17" t="s">
        <v>2679</v>
      </c>
      <c r="L550" s="17" t="s">
        <v>468</v>
      </c>
      <c r="M550" s="17" t="s">
        <v>45</v>
      </c>
      <c r="N550" s="17">
        <v>20071026</v>
      </c>
      <c r="O550" s="17" t="str">
        <f>""</f>
        <v/>
      </c>
      <c r="P550" t="e">
        <f t="shared" si="60"/>
        <v>#VALUE!</v>
      </c>
      <c r="Q550" t="e">
        <f t="shared" si="61"/>
        <v>#VALUE!</v>
      </c>
      <c r="R550" t="e">
        <f t="shared" si="62"/>
        <v>#VALUE!</v>
      </c>
      <c r="S550" t="e">
        <f t="shared" si="63"/>
        <v>#VALUE!</v>
      </c>
      <c r="T550" t="e">
        <f t="shared" si="64"/>
        <v>#VALUE!</v>
      </c>
      <c r="U550" t="str">
        <f t="shared" si="65"/>
        <v>船橋高高</v>
      </c>
    </row>
    <row r="551" spans="1:21" x14ac:dyDescent="0.2">
      <c r="A551" s="12">
        <v>2547</v>
      </c>
      <c r="B551" s="17" t="s">
        <v>1887</v>
      </c>
      <c r="C551" s="17" t="s">
        <v>1250</v>
      </c>
      <c r="D551" s="14"/>
      <c r="E551" s="15" t="s">
        <v>641</v>
      </c>
      <c r="F551" s="16">
        <v>1</v>
      </c>
      <c r="G551" s="14"/>
      <c r="H551" s="17"/>
      <c r="I551" s="17"/>
      <c r="J551" s="15" t="s">
        <v>3131</v>
      </c>
      <c r="K551" s="17" t="s">
        <v>2622</v>
      </c>
      <c r="L551" s="17" t="s">
        <v>923</v>
      </c>
      <c r="M551" s="17" t="s">
        <v>366</v>
      </c>
      <c r="N551" s="17">
        <v>20071007</v>
      </c>
      <c r="O551" s="17" t="str">
        <f>""</f>
        <v/>
      </c>
      <c r="P551" t="e">
        <f t="shared" si="60"/>
        <v>#VALUE!</v>
      </c>
      <c r="Q551" t="e">
        <f t="shared" si="61"/>
        <v>#VALUE!</v>
      </c>
      <c r="R551" t="e">
        <f t="shared" si="62"/>
        <v>#VALUE!</v>
      </c>
      <c r="S551" t="e">
        <f t="shared" si="63"/>
        <v>#VALUE!</v>
      </c>
      <c r="T551" t="e">
        <f t="shared" si="64"/>
        <v>#VALUE!</v>
      </c>
      <c r="U551" t="str">
        <f t="shared" si="65"/>
        <v>船橋高高</v>
      </c>
    </row>
    <row r="552" spans="1:21" x14ac:dyDescent="0.2">
      <c r="A552" s="12">
        <v>2548</v>
      </c>
      <c r="B552" s="17" t="s">
        <v>1301</v>
      </c>
      <c r="C552" s="17" t="s">
        <v>2144</v>
      </c>
      <c r="D552" s="14"/>
      <c r="E552" s="15" t="s">
        <v>641</v>
      </c>
      <c r="F552" s="16">
        <v>1</v>
      </c>
      <c r="G552" s="14"/>
      <c r="H552" s="17"/>
      <c r="I552" s="17"/>
      <c r="J552" s="15" t="s">
        <v>2669</v>
      </c>
      <c r="K552" s="17" t="s">
        <v>2772</v>
      </c>
      <c r="L552" s="17" t="s">
        <v>421</v>
      </c>
      <c r="M552" s="17" t="s">
        <v>481</v>
      </c>
      <c r="N552" s="17">
        <v>20071003</v>
      </c>
      <c r="O552" s="17" t="str">
        <f>""</f>
        <v/>
      </c>
      <c r="P552" t="e">
        <f t="shared" si="60"/>
        <v>#VALUE!</v>
      </c>
      <c r="Q552" t="e">
        <f t="shared" si="61"/>
        <v>#VALUE!</v>
      </c>
      <c r="R552" t="e">
        <f t="shared" si="62"/>
        <v>#VALUE!</v>
      </c>
      <c r="S552" t="e">
        <f t="shared" si="63"/>
        <v>#VALUE!</v>
      </c>
      <c r="T552" t="e">
        <f t="shared" si="64"/>
        <v>#VALUE!</v>
      </c>
      <c r="U552" t="str">
        <f t="shared" si="65"/>
        <v>船橋高高</v>
      </c>
    </row>
    <row r="553" spans="1:21" x14ac:dyDescent="0.2">
      <c r="A553" s="12">
        <v>2549</v>
      </c>
      <c r="B553" s="17" t="s">
        <v>1357</v>
      </c>
      <c r="C553" s="17" t="s">
        <v>1488</v>
      </c>
      <c r="D553" s="14"/>
      <c r="E553" s="15" t="s">
        <v>641</v>
      </c>
      <c r="F553" s="16">
        <v>1</v>
      </c>
      <c r="G553" s="14"/>
      <c r="H553" s="17"/>
      <c r="I553" s="17"/>
      <c r="J553" s="15" t="s">
        <v>2717</v>
      </c>
      <c r="K553" s="17" t="s">
        <v>2658</v>
      </c>
      <c r="L553" s="17" t="s">
        <v>54</v>
      </c>
      <c r="M553" s="17" t="s">
        <v>156</v>
      </c>
      <c r="N553" s="17">
        <v>20070803</v>
      </c>
      <c r="O553" s="17" t="str">
        <f>""</f>
        <v/>
      </c>
      <c r="P553" t="e">
        <f t="shared" si="60"/>
        <v>#VALUE!</v>
      </c>
      <c r="Q553" t="e">
        <f t="shared" si="61"/>
        <v>#VALUE!</v>
      </c>
      <c r="R553" t="e">
        <f t="shared" si="62"/>
        <v>#VALUE!</v>
      </c>
      <c r="S553" t="e">
        <f t="shared" si="63"/>
        <v>#VALUE!</v>
      </c>
      <c r="T553" t="e">
        <f t="shared" si="64"/>
        <v>#VALUE!</v>
      </c>
      <c r="U553" t="str">
        <f t="shared" si="65"/>
        <v>船橋高高</v>
      </c>
    </row>
    <row r="554" spans="1:21" x14ac:dyDescent="0.2">
      <c r="A554" s="12">
        <v>2550</v>
      </c>
      <c r="B554" s="17" t="s">
        <v>2145</v>
      </c>
      <c r="C554" s="17" t="s">
        <v>2146</v>
      </c>
      <c r="D554" s="14"/>
      <c r="E554" s="15" t="s">
        <v>641</v>
      </c>
      <c r="F554" s="16">
        <v>1</v>
      </c>
      <c r="G554" s="14"/>
      <c r="H554" s="17"/>
      <c r="I554" s="17"/>
      <c r="J554" s="15" t="s">
        <v>3308</v>
      </c>
      <c r="K554" s="17" t="s">
        <v>3309</v>
      </c>
      <c r="L554" s="17" t="s">
        <v>1035</v>
      </c>
      <c r="M554" s="17" t="s">
        <v>1036</v>
      </c>
      <c r="N554" s="17">
        <v>20070830</v>
      </c>
      <c r="O554" s="17" t="str">
        <f>""</f>
        <v/>
      </c>
      <c r="P554" t="e">
        <f t="shared" si="60"/>
        <v>#VALUE!</v>
      </c>
      <c r="Q554" t="e">
        <f t="shared" si="61"/>
        <v>#VALUE!</v>
      </c>
      <c r="R554" t="e">
        <f t="shared" si="62"/>
        <v>#VALUE!</v>
      </c>
      <c r="S554" t="e">
        <f t="shared" si="63"/>
        <v>#VALUE!</v>
      </c>
      <c r="T554" t="e">
        <f t="shared" si="64"/>
        <v>#VALUE!</v>
      </c>
      <c r="U554" t="str">
        <f t="shared" si="65"/>
        <v>船橋高高</v>
      </c>
    </row>
    <row r="555" spans="1:21" x14ac:dyDescent="0.2">
      <c r="A555" s="12">
        <v>2551</v>
      </c>
      <c r="B555" s="17" t="s">
        <v>1249</v>
      </c>
      <c r="C555" s="17" t="s">
        <v>2147</v>
      </c>
      <c r="D555" s="14"/>
      <c r="E555" s="15" t="s">
        <v>641</v>
      </c>
      <c r="F555" s="16">
        <v>1</v>
      </c>
      <c r="G555" s="14"/>
      <c r="H555" s="17"/>
      <c r="I555" s="17"/>
      <c r="J555" s="15" t="s">
        <v>2621</v>
      </c>
      <c r="K555" s="17" t="s">
        <v>2814</v>
      </c>
      <c r="L555" s="17" t="s">
        <v>122</v>
      </c>
      <c r="M555" s="17" t="s">
        <v>755</v>
      </c>
      <c r="N555" s="17">
        <v>20070703</v>
      </c>
      <c r="O555" s="17" t="str">
        <f>""</f>
        <v/>
      </c>
      <c r="P555" t="e">
        <f t="shared" si="60"/>
        <v>#VALUE!</v>
      </c>
      <c r="Q555" t="e">
        <f t="shared" si="61"/>
        <v>#VALUE!</v>
      </c>
      <c r="R555" t="e">
        <f t="shared" si="62"/>
        <v>#VALUE!</v>
      </c>
      <c r="S555" t="e">
        <f t="shared" si="63"/>
        <v>#VALUE!</v>
      </c>
      <c r="T555" t="e">
        <f t="shared" si="64"/>
        <v>#VALUE!</v>
      </c>
      <c r="U555" t="str">
        <f t="shared" si="65"/>
        <v>船橋高高</v>
      </c>
    </row>
    <row r="556" spans="1:21" x14ac:dyDescent="0.2">
      <c r="A556" s="12">
        <v>2552</v>
      </c>
      <c r="B556" s="17" t="s">
        <v>2148</v>
      </c>
      <c r="C556" s="17" t="s">
        <v>2149</v>
      </c>
      <c r="D556" s="14"/>
      <c r="E556" s="15" t="s">
        <v>641</v>
      </c>
      <c r="F556" s="16">
        <v>1</v>
      </c>
      <c r="G556" s="14"/>
      <c r="H556" s="17"/>
      <c r="I556" s="17"/>
      <c r="J556" s="15" t="s">
        <v>3310</v>
      </c>
      <c r="K556" s="17" t="s">
        <v>2806</v>
      </c>
      <c r="L556" s="17" t="s">
        <v>1037</v>
      </c>
      <c r="M556" s="17" t="s">
        <v>462</v>
      </c>
      <c r="N556" s="17">
        <v>20070626</v>
      </c>
      <c r="O556" s="17" t="str">
        <f>""</f>
        <v/>
      </c>
      <c r="P556" t="e">
        <f t="shared" si="60"/>
        <v>#VALUE!</v>
      </c>
      <c r="Q556" t="e">
        <f t="shared" si="61"/>
        <v>#VALUE!</v>
      </c>
      <c r="R556" t="e">
        <f t="shared" si="62"/>
        <v>#VALUE!</v>
      </c>
      <c r="S556" t="e">
        <f t="shared" si="63"/>
        <v>#VALUE!</v>
      </c>
      <c r="T556" t="e">
        <f t="shared" si="64"/>
        <v>#VALUE!</v>
      </c>
      <c r="U556" t="str">
        <f t="shared" si="65"/>
        <v>船橋高高</v>
      </c>
    </row>
    <row r="557" spans="1:21" x14ac:dyDescent="0.2">
      <c r="A557" s="12">
        <v>2553</v>
      </c>
      <c r="B557" s="17" t="s">
        <v>2150</v>
      </c>
      <c r="C557" s="17" t="s">
        <v>1346</v>
      </c>
      <c r="D557" s="14"/>
      <c r="E557" s="15" t="s">
        <v>641</v>
      </c>
      <c r="F557" s="16">
        <v>1</v>
      </c>
      <c r="G557" s="14"/>
      <c r="H557" s="17"/>
      <c r="I557" s="17"/>
      <c r="J557" s="15" t="s">
        <v>3311</v>
      </c>
      <c r="K557" s="17" t="s">
        <v>2707</v>
      </c>
      <c r="L557" s="17" t="s">
        <v>79</v>
      </c>
      <c r="M557" s="17" t="s">
        <v>80</v>
      </c>
      <c r="N557" s="17">
        <v>20070928</v>
      </c>
      <c r="O557" s="17" t="str">
        <f>""</f>
        <v/>
      </c>
      <c r="P557" t="e">
        <f t="shared" si="60"/>
        <v>#VALUE!</v>
      </c>
      <c r="Q557" t="e">
        <f t="shared" si="61"/>
        <v>#VALUE!</v>
      </c>
      <c r="R557" t="e">
        <f t="shared" si="62"/>
        <v>#VALUE!</v>
      </c>
      <c r="S557" t="e">
        <f t="shared" si="63"/>
        <v>#VALUE!</v>
      </c>
      <c r="T557" t="e">
        <f t="shared" si="64"/>
        <v>#VALUE!</v>
      </c>
      <c r="U557" t="str">
        <f t="shared" si="65"/>
        <v>船橋高高</v>
      </c>
    </row>
    <row r="558" spans="1:21" x14ac:dyDescent="0.2">
      <c r="A558" s="12">
        <v>2554</v>
      </c>
      <c r="B558" s="17" t="s">
        <v>2151</v>
      </c>
      <c r="C558" s="17" t="s">
        <v>2152</v>
      </c>
      <c r="D558" s="14"/>
      <c r="E558" s="15" t="s">
        <v>641</v>
      </c>
      <c r="F558" s="16">
        <v>1</v>
      </c>
      <c r="G558" s="14"/>
      <c r="H558" s="17"/>
      <c r="I558" s="17"/>
      <c r="J558" s="15" t="s">
        <v>3312</v>
      </c>
      <c r="K558" s="17" t="s">
        <v>2658</v>
      </c>
      <c r="L558" s="17" t="s">
        <v>1038</v>
      </c>
      <c r="M558" s="17" t="s">
        <v>156</v>
      </c>
      <c r="N558" s="17">
        <v>20070922</v>
      </c>
      <c r="O558" s="17" t="str">
        <f>""</f>
        <v/>
      </c>
      <c r="P558" t="e">
        <f t="shared" si="60"/>
        <v>#VALUE!</v>
      </c>
      <c r="Q558" t="e">
        <f t="shared" si="61"/>
        <v>#VALUE!</v>
      </c>
      <c r="R558" t="e">
        <f t="shared" si="62"/>
        <v>#VALUE!</v>
      </c>
      <c r="S558" t="e">
        <f t="shared" si="63"/>
        <v>#VALUE!</v>
      </c>
      <c r="T558" t="e">
        <f t="shared" si="64"/>
        <v>#VALUE!</v>
      </c>
      <c r="U558" t="str">
        <f t="shared" si="65"/>
        <v>船橋高高</v>
      </c>
    </row>
    <row r="559" spans="1:21" x14ac:dyDescent="0.2">
      <c r="A559" s="12">
        <v>2555</v>
      </c>
      <c r="B559" s="17" t="s">
        <v>1420</v>
      </c>
      <c r="C559" s="17" t="s">
        <v>2153</v>
      </c>
      <c r="D559" s="14"/>
      <c r="E559" s="15" t="s">
        <v>641</v>
      </c>
      <c r="F559" s="16">
        <v>1</v>
      </c>
      <c r="G559" s="14"/>
      <c r="H559" s="17"/>
      <c r="I559" s="17"/>
      <c r="J559" s="15" t="s">
        <v>2771</v>
      </c>
      <c r="K559" s="17" t="s">
        <v>3313</v>
      </c>
      <c r="L559" s="17" t="s">
        <v>727</v>
      </c>
      <c r="M559" s="17" t="s">
        <v>391</v>
      </c>
      <c r="N559" s="17">
        <v>20070916</v>
      </c>
      <c r="O559" s="17" t="str">
        <f>""</f>
        <v/>
      </c>
      <c r="P559" t="e">
        <f t="shared" si="60"/>
        <v>#VALUE!</v>
      </c>
      <c r="Q559" t="e">
        <f t="shared" si="61"/>
        <v>#VALUE!</v>
      </c>
      <c r="R559" t="e">
        <f t="shared" si="62"/>
        <v>#VALUE!</v>
      </c>
      <c r="S559" t="e">
        <f t="shared" si="63"/>
        <v>#VALUE!</v>
      </c>
      <c r="T559" t="e">
        <f t="shared" si="64"/>
        <v>#VALUE!</v>
      </c>
      <c r="U559" t="str">
        <f t="shared" si="65"/>
        <v>船橋高高</v>
      </c>
    </row>
    <row r="560" spans="1:21" x14ac:dyDescent="0.2">
      <c r="A560" s="12">
        <v>2556</v>
      </c>
      <c r="B560" s="17" t="s">
        <v>1420</v>
      </c>
      <c r="C560" s="17" t="s">
        <v>2154</v>
      </c>
      <c r="D560" s="14"/>
      <c r="E560" s="15" t="s">
        <v>641</v>
      </c>
      <c r="F560" s="16">
        <v>1</v>
      </c>
      <c r="G560" s="14"/>
      <c r="H560" s="17"/>
      <c r="I560" s="17"/>
      <c r="J560" s="15" t="s">
        <v>2771</v>
      </c>
      <c r="K560" s="17" t="s">
        <v>3010</v>
      </c>
      <c r="L560" s="17" t="s">
        <v>727</v>
      </c>
      <c r="M560" s="17" t="s">
        <v>865</v>
      </c>
      <c r="N560" s="17">
        <v>20080212</v>
      </c>
      <c r="O560" s="17" t="str">
        <f>""</f>
        <v/>
      </c>
      <c r="P560" t="e">
        <f t="shared" si="60"/>
        <v>#VALUE!</v>
      </c>
      <c r="Q560" t="e">
        <f t="shared" si="61"/>
        <v>#VALUE!</v>
      </c>
      <c r="R560" t="e">
        <f t="shared" si="62"/>
        <v>#VALUE!</v>
      </c>
      <c r="S560" t="e">
        <f t="shared" si="63"/>
        <v>#VALUE!</v>
      </c>
      <c r="T560" t="e">
        <f t="shared" si="64"/>
        <v>#VALUE!</v>
      </c>
      <c r="U560" t="str">
        <f t="shared" si="65"/>
        <v>船橋高高</v>
      </c>
    </row>
    <row r="561" spans="1:21" x14ac:dyDescent="0.2">
      <c r="A561" s="12">
        <v>1919</v>
      </c>
      <c r="B561" s="17" t="s">
        <v>2155</v>
      </c>
      <c r="C561" s="17" t="s">
        <v>1896</v>
      </c>
      <c r="D561" s="14"/>
      <c r="E561" s="15" t="s">
        <v>642</v>
      </c>
      <c r="F561" s="16">
        <v>3</v>
      </c>
      <c r="G561" s="14"/>
      <c r="H561" s="17"/>
      <c r="I561" s="17"/>
      <c r="J561" s="15" t="s">
        <v>3314</v>
      </c>
      <c r="K561" s="17" t="s">
        <v>2806</v>
      </c>
      <c r="L561" s="17" t="s">
        <v>465</v>
      </c>
      <c r="M561" s="17" t="s">
        <v>462</v>
      </c>
      <c r="N561" s="17">
        <v>20050701</v>
      </c>
      <c r="O561" s="17" t="str">
        <f>""</f>
        <v/>
      </c>
      <c r="P561" t="e">
        <f t="shared" si="60"/>
        <v>#VALUE!</v>
      </c>
      <c r="Q561" t="e">
        <f t="shared" si="61"/>
        <v>#VALUE!</v>
      </c>
      <c r="R561" t="e">
        <f t="shared" si="62"/>
        <v>#VALUE!</v>
      </c>
      <c r="S561" t="e">
        <f t="shared" si="63"/>
        <v>#VALUE!</v>
      </c>
      <c r="T561" t="e">
        <f t="shared" si="64"/>
        <v>#VALUE!</v>
      </c>
      <c r="U561" t="str">
        <f t="shared" si="65"/>
        <v>薬園台高高</v>
      </c>
    </row>
    <row r="562" spans="1:21" x14ac:dyDescent="0.2">
      <c r="A562" s="12">
        <v>1920</v>
      </c>
      <c r="B562" s="17" t="s">
        <v>2156</v>
      </c>
      <c r="C562" s="17" t="s">
        <v>2157</v>
      </c>
      <c r="D562" s="14"/>
      <c r="E562" s="15" t="s">
        <v>642</v>
      </c>
      <c r="F562" s="16">
        <v>3</v>
      </c>
      <c r="G562" s="14"/>
      <c r="H562" s="17"/>
      <c r="I562" s="17"/>
      <c r="J562" s="15" t="s">
        <v>3315</v>
      </c>
      <c r="K562" s="17" t="s">
        <v>2918</v>
      </c>
      <c r="L562" s="17" t="s">
        <v>1039</v>
      </c>
      <c r="M562" s="17" t="s">
        <v>57</v>
      </c>
      <c r="N562" s="17">
        <v>20050919</v>
      </c>
      <c r="O562" s="17" t="str">
        <f>""</f>
        <v/>
      </c>
      <c r="P562" t="e">
        <f t="shared" si="60"/>
        <v>#VALUE!</v>
      </c>
      <c r="Q562" t="e">
        <f t="shared" si="61"/>
        <v>#VALUE!</v>
      </c>
      <c r="R562" t="e">
        <f t="shared" si="62"/>
        <v>#VALUE!</v>
      </c>
      <c r="S562" t="e">
        <f t="shared" si="63"/>
        <v>#VALUE!</v>
      </c>
      <c r="T562" t="e">
        <f t="shared" si="64"/>
        <v>#VALUE!</v>
      </c>
      <c r="U562" t="str">
        <f t="shared" si="65"/>
        <v>薬園台高高</v>
      </c>
    </row>
    <row r="563" spans="1:21" x14ac:dyDescent="0.2">
      <c r="A563" s="12">
        <v>1921</v>
      </c>
      <c r="B563" s="17" t="s">
        <v>1852</v>
      </c>
      <c r="C563" s="17" t="s">
        <v>2158</v>
      </c>
      <c r="D563" s="14"/>
      <c r="E563" s="15" t="s">
        <v>642</v>
      </c>
      <c r="F563" s="16">
        <v>3</v>
      </c>
      <c r="G563" s="14"/>
      <c r="H563" s="17"/>
      <c r="I563" s="17"/>
      <c r="J563" s="15" t="s">
        <v>3106</v>
      </c>
      <c r="K563" s="17" t="s">
        <v>2742</v>
      </c>
      <c r="L563" s="17" t="s">
        <v>119</v>
      </c>
      <c r="M563" s="17" t="s">
        <v>178</v>
      </c>
      <c r="N563" s="17">
        <v>20060312</v>
      </c>
      <c r="O563" s="17" t="str">
        <f>""</f>
        <v/>
      </c>
      <c r="P563" t="e">
        <f t="shared" si="60"/>
        <v>#VALUE!</v>
      </c>
      <c r="Q563" t="e">
        <f t="shared" si="61"/>
        <v>#VALUE!</v>
      </c>
      <c r="R563" t="e">
        <f t="shared" si="62"/>
        <v>#VALUE!</v>
      </c>
      <c r="S563" t="e">
        <f t="shared" si="63"/>
        <v>#VALUE!</v>
      </c>
      <c r="T563" t="e">
        <f t="shared" si="64"/>
        <v>#VALUE!</v>
      </c>
      <c r="U563" t="str">
        <f t="shared" si="65"/>
        <v>薬園台高高</v>
      </c>
    </row>
    <row r="564" spans="1:21" x14ac:dyDescent="0.2">
      <c r="A564" s="12">
        <v>1922</v>
      </c>
      <c r="B564" s="17" t="s">
        <v>2159</v>
      </c>
      <c r="C564" s="17" t="s">
        <v>2160</v>
      </c>
      <c r="D564" s="14"/>
      <c r="E564" s="15" t="s">
        <v>642</v>
      </c>
      <c r="F564" s="16">
        <v>3</v>
      </c>
      <c r="G564" s="14"/>
      <c r="H564" s="17"/>
      <c r="I564" s="17"/>
      <c r="J564" s="15" t="s">
        <v>3316</v>
      </c>
      <c r="K564" s="17" t="s">
        <v>2817</v>
      </c>
      <c r="L564" s="17" t="s">
        <v>447</v>
      </c>
      <c r="M564" s="17" t="s">
        <v>758</v>
      </c>
      <c r="N564" s="17">
        <v>20050511</v>
      </c>
      <c r="O564" s="17" t="str">
        <f>""</f>
        <v/>
      </c>
      <c r="P564" t="e">
        <f t="shared" si="60"/>
        <v>#VALUE!</v>
      </c>
      <c r="Q564" t="e">
        <f t="shared" si="61"/>
        <v>#VALUE!</v>
      </c>
      <c r="R564" t="e">
        <f t="shared" si="62"/>
        <v>#VALUE!</v>
      </c>
      <c r="S564" t="e">
        <f t="shared" si="63"/>
        <v>#VALUE!</v>
      </c>
      <c r="T564" t="e">
        <f t="shared" si="64"/>
        <v>#VALUE!</v>
      </c>
      <c r="U564" t="str">
        <f t="shared" si="65"/>
        <v>薬園台高高</v>
      </c>
    </row>
    <row r="565" spans="1:21" x14ac:dyDescent="0.2">
      <c r="A565" s="12">
        <v>1923</v>
      </c>
      <c r="B565" s="17" t="s">
        <v>2161</v>
      </c>
      <c r="C565" s="17" t="s">
        <v>2162</v>
      </c>
      <c r="D565" s="14"/>
      <c r="E565" s="15" t="s">
        <v>642</v>
      </c>
      <c r="F565" s="16">
        <v>2</v>
      </c>
      <c r="G565" s="14"/>
      <c r="H565" s="17"/>
      <c r="I565" s="17"/>
      <c r="J565" s="15" t="s">
        <v>3317</v>
      </c>
      <c r="K565" s="17" t="s">
        <v>2626</v>
      </c>
      <c r="L565" s="17" t="s">
        <v>1040</v>
      </c>
      <c r="M565" s="17" t="s">
        <v>458</v>
      </c>
      <c r="N565" s="17">
        <v>20061221</v>
      </c>
      <c r="O565" s="17" t="str">
        <f>""</f>
        <v/>
      </c>
      <c r="P565" t="e">
        <f t="shared" si="60"/>
        <v>#VALUE!</v>
      </c>
      <c r="Q565" t="e">
        <f t="shared" si="61"/>
        <v>#VALUE!</v>
      </c>
      <c r="R565" t="e">
        <f t="shared" si="62"/>
        <v>#VALUE!</v>
      </c>
      <c r="S565" t="e">
        <f t="shared" si="63"/>
        <v>#VALUE!</v>
      </c>
      <c r="T565" t="e">
        <f t="shared" si="64"/>
        <v>#VALUE!</v>
      </c>
      <c r="U565" t="str">
        <f t="shared" si="65"/>
        <v>薬園台高高</v>
      </c>
    </row>
    <row r="566" spans="1:21" x14ac:dyDescent="0.2">
      <c r="A566" s="12">
        <v>1924</v>
      </c>
      <c r="B566" s="17" t="s">
        <v>2163</v>
      </c>
      <c r="C566" s="17" t="s">
        <v>2115</v>
      </c>
      <c r="D566" s="14"/>
      <c r="E566" s="15" t="s">
        <v>642</v>
      </c>
      <c r="F566" s="16">
        <v>2</v>
      </c>
      <c r="G566" s="14"/>
      <c r="H566" s="17"/>
      <c r="I566" s="17"/>
      <c r="J566" s="15" t="s">
        <v>3318</v>
      </c>
      <c r="K566" s="17" t="s">
        <v>3108</v>
      </c>
      <c r="L566" s="17" t="s">
        <v>1041</v>
      </c>
      <c r="M566" s="17" t="s">
        <v>42</v>
      </c>
      <c r="N566" s="17">
        <v>20060815</v>
      </c>
      <c r="O566" s="17" t="str">
        <f>""</f>
        <v/>
      </c>
      <c r="P566" t="e">
        <f t="shared" si="60"/>
        <v>#VALUE!</v>
      </c>
      <c r="Q566" t="e">
        <f t="shared" si="61"/>
        <v>#VALUE!</v>
      </c>
      <c r="R566" t="e">
        <f t="shared" si="62"/>
        <v>#VALUE!</v>
      </c>
      <c r="S566" t="e">
        <f t="shared" si="63"/>
        <v>#VALUE!</v>
      </c>
      <c r="T566" t="e">
        <f t="shared" si="64"/>
        <v>#VALUE!</v>
      </c>
      <c r="U566" t="str">
        <f t="shared" si="65"/>
        <v>薬園台高高</v>
      </c>
    </row>
    <row r="567" spans="1:21" x14ac:dyDescent="0.2">
      <c r="A567" s="12">
        <v>1925</v>
      </c>
      <c r="B567" s="17" t="s">
        <v>2164</v>
      </c>
      <c r="C567" s="17" t="s">
        <v>2165</v>
      </c>
      <c r="D567" s="14"/>
      <c r="E567" s="15" t="s">
        <v>642</v>
      </c>
      <c r="F567" s="16">
        <v>2</v>
      </c>
      <c r="G567" s="14"/>
      <c r="H567" s="17"/>
      <c r="I567" s="17"/>
      <c r="J567" s="15" t="s">
        <v>3319</v>
      </c>
      <c r="K567" s="17" t="s">
        <v>3320</v>
      </c>
      <c r="L567" s="17" t="s">
        <v>1042</v>
      </c>
      <c r="M567" s="17" t="s">
        <v>107</v>
      </c>
      <c r="N567" s="17">
        <v>20070212</v>
      </c>
      <c r="O567" s="17" t="str">
        <f>""</f>
        <v/>
      </c>
      <c r="P567" t="e">
        <f t="shared" si="60"/>
        <v>#VALUE!</v>
      </c>
      <c r="Q567" t="e">
        <f t="shared" si="61"/>
        <v>#VALUE!</v>
      </c>
      <c r="R567" t="e">
        <f t="shared" si="62"/>
        <v>#VALUE!</v>
      </c>
      <c r="S567" t="e">
        <f t="shared" si="63"/>
        <v>#VALUE!</v>
      </c>
      <c r="T567" t="e">
        <f t="shared" si="64"/>
        <v>#VALUE!</v>
      </c>
      <c r="U567" t="str">
        <f t="shared" si="65"/>
        <v>薬園台高高</v>
      </c>
    </row>
    <row r="568" spans="1:21" x14ac:dyDescent="0.2">
      <c r="A568" s="12">
        <v>1926</v>
      </c>
      <c r="B568" s="17" t="s">
        <v>1290</v>
      </c>
      <c r="C568" s="17" t="s">
        <v>2166</v>
      </c>
      <c r="D568" s="14"/>
      <c r="E568" s="15" t="s">
        <v>642</v>
      </c>
      <c r="F568" s="16">
        <v>2</v>
      </c>
      <c r="G568" s="14"/>
      <c r="H568" s="17"/>
      <c r="I568" s="17"/>
      <c r="J568" s="15" t="s">
        <v>2661</v>
      </c>
      <c r="K568" s="17" t="s">
        <v>3132</v>
      </c>
      <c r="L568" s="17" t="s">
        <v>451</v>
      </c>
      <c r="M568" s="17" t="s">
        <v>924</v>
      </c>
      <c r="N568" s="17">
        <v>20060826</v>
      </c>
      <c r="O568" s="17" t="str">
        <f>""</f>
        <v/>
      </c>
      <c r="P568" t="e">
        <f t="shared" si="60"/>
        <v>#VALUE!</v>
      </c>
      <c r="Q568" t="e">
        <f t="shared" si="61"/>
        <v>#VALUE!</v>
      </c>
      <c r="R568" t="e">
        <f t="shared" si="62"/>
        <v>#VALUE!</v>
      </c>
      <c r="S568" t="e">
        <f t="shared" si="63"/>
        <v>#VALUE!</v>
      </c>
      <c r="T568" t="e">
        <f t="shared" si="64"/>
        <v>#VALUE!</v>
      </c>
      <c r="U568" t="str">
        <f t="shared" si="65"/>
        <v>薬園台高高</v>
      </c>
    </row>
    <row r="569" spans="1:21" x14ac:dyDescent="0.2">
      <c r="A569" s="12">
        <v>1927</v>
      </c>
      <c r="B569" s="17" t="s">
        <v>2167</v>
      </c>
      <c r="C569" s="17" t="s">
        <v>2168</v>
      </c>
      <c r="D569" s="14"/>
      <c r="E569" s="15" t="s">
        <v>642</v>
      </c>
      <c r="F569" s="16">
        <v>2</v>
      </c>
      <c r="G569" s="14"/>
      <c r="H569" s="17"/>
      <c r="I569" s="17"/>
      <c r="J569" s="15" t="s">
        <v>3321</v>
      </c>
      <c r="K569" s="17" t="s">
        <v>3322</v>
      </c>
      <c r="L569" s="17" t="s">
        <v>1043</v>
      </c>
      <c r="M569" s="17" t="s">
        <v>1044</v>
      </c>
      <c r="N569" s="17">
        <v>20060419</v>
      </c>
      <c r="O569" s="17" t="str">
        <f>""</f>
        <v/>
      </c>
      <c r="P569" t="e">
        <f t="shared" si="60"/>
        <v>#VALUE!</v>
      </c>
      <c r="Q569" t="e">
        <f t="shared" si="61"/>
        <v>#VALUE!</v>
      </c>
      <c r="R569" t="e">
        <f t="shared" si="62"/>
        <v>#VALUE!</v>
      </c>
      <c r="S569" t="e">
        <f t="shared" si="63"/>
        <v>#VALUE!</v>
      </c>
      <c r="T569" t="e">
        <f t="shared" si="64"/>
        <v>#VALUE!</v>
      </c>
      <c r="U569" t="str">
        <f t="shared" si="65"/>
        <v>薬園台高高</v>
      </c>
    </row>
    <row r="570" spans="1:21" x14ac:dyDescent="0.2">
      <c r="A570" s="12">
        <v>1928</v>
      </c>
      <c r="B570" s="17" t="s">
        <v>1885</v>
      </c>
      <c r="C570" s="17" t="s">
        <v>2169</v>
      </c>
      <c r="D570" s="14"/>
      <c r="E570" s="15" t="s">
        <v>642</v>
      </c>
      <c r="F570" s="16">
        <v>2</v>
      </c>
      <c r="G570" s="14"/>
      <c r="H570" s="17"/>
      <c r="I570" s="17"/>
      <c r="J570" s="15" t="s">
        <v>3130</v>
      </c>
      <c r="K570" s="17" t="s">
        <v>3213</v>
      </c>
      <c r="L570" s="17" t="s">
        <v>147</v>
      </c>
      <c r="M570" s="17" t="s">
        <v>972</v>
      </c>
      <c r="N570" s="17">
        <v>20060610</v>
      </c>
      <c r="O570" s="17" t="str">
        <f>""</f>
        <v/>
      </c>
      <c r="P570" t="e">
        <f t="shared" si="60"/>
        <v>#VALUE!</v>
      </c>
      <c r="Q570" t="e">
        <f t="shared" si="61"/>
        <v>#VALUE!</v>
      </c>
      <c r="R570" t="e">
        <f t="shared" si="62"/>
        <v>#VALUE!</v>
      </c>
      <c r="S570" t="e">
        <f t="shared" si="63"/>
        <v>#VALUE!</v>
      </c>
      <c r="T570" t="e">
        <f t="shared" si="64"/>
        <v>#VALUE!</v>
      </c>
      <c r="U570" t="str">
        <f t="shared" si="65"/>
        <v>薬園台高高</v>
      </c>
    </row>
    <row r="571" spans="1:21" x14ac:dyDescent="0.2">
      <c r="A571" s="12">
        <v>1929</v>
      </c>
      <c r="B571" s="17" t="s">
        <v>1726</v>
      </c>
      <c r="C571" s="17" t="s">
        <v>2170</v>
      </c>
      <c r="D571" s="14"/>
      <c r="E571" s="15" t="s">
        <v>642</v>
      </c>
      <c r="F571" s="16">
        <v>2</v>
      </c>
      <c r="G571" s="14"/>
      <c r="H571" s="17"/>
      <c r="I571" s="17"/>
      <c r="J571" s="15" t="s">
        <v>3006</v>
      </c>
      <c r="K571" s="17" t="s">
        <v>3323</v>
      </c>
      <c r="L571" s="17" t="s">
        <v>60</v>
      </c>
      <c r="M571" s="17" t="s">
        <v>1045</v>
      </c>
      <c r="N571" s="17">
        <v>20060422</v>
      </c>
      <c r="O571" s="17" t="str">
        <f>""</f>
        <v/>
      </c>
      <c r="P571" t="e">
        <f t="shared" si="60"/>
        <v>#VALUE!</v>
      </c>
      <c r="Q571" t="e">
        <f t="shared" si="61"/>
        <v>#VALUE!</v>
      </c>
      <c r="R571" t="e">
        <f t="shared" si="62"/>
        <v>#VALUE!</v>
      </c>
      <c r="S571" t="e">
        <f t="shared" si="63"/>
        <v>#VALUE!</v>
      </c>
      <c r="T571" t="e">
        <f t="shared" si="64"/>
        <v>#VALUE!</v>
      </c>
      <c r="U571" t="str">
        <f t="shared" si="65"/>
        <v>薬園台高高</v>
      </c>
    </row>
    <row r="572" spans="1:21" x14ac:dyDescent="0.2">
      <c r="A572" s="12">
        <v>2407</v>
      </c>
      <c r="B572" s="17" t="s">
        <v>2171</v>
      </c>
      <c r="C572" s="17" t="s">
        <v>2172</v>
      </c>
      <c r="D572" s="14"/>
      <c r="E572" s="15" t="s">
        <v>642</v>
      </c>
      <c r="F572" s="16">
        <v>1</v>
      </c>
      <c r="G572" s="14"/>
      <c r="H572" s="17"/>
      <c r="I572" s="17"/>
      <c r="J572" s="15" t="s">
        <v>3324</v>
      </c>
      <c r="K572" s="17" t="s">
        <v>2635</v>
      </c>
      <c r="L572" s="17" t="s">
        <v>1046</v>
      </c>
      <c r="M572" s="17" t="s">
        <v>48</v>
      </c>
      <c r="N572" s="17">
        <v>20080208</v>
      </c>
      <c r="O572" s="17" t="str">
        <f>""</f>
        <v/>
      </c>
      <c r="P572" t="e">
        <f t="shared" si="60"/>
        <v>#VALUE!</v>
      </c>
      <c r="Q572" t="e">
        <f t="shared" si="61"/>
        <v>#VALUE!</v>
      </c>
      <c r="R572" t="e">
        <f t="shared" si="62"/>
        <v>#VALUE!</v>
      </c>
      <c r="S572" t="e">
        <f t="shared" si="63"/>
        <v>#VALUE!</v>
      </c>
      <c r="T572" t="e">
        <f t="shared" si="64"/>
        <v>#VALUE!</v>
      </c>
      <c r="U572" t="str">
        <f t="shared" si="65"/>
        <v>薬園台高高</v>
      </c>
    </row>
    <row r="573" spans="1:21" x14ac:dyDescent="0.2">
      <c r="A573" s="12">
        <v>2557</v>
      </c>
      <c r="B573" s="17" t="s">
        <v>1776</v>
      </c>
      <c r="C573" s="17" t="s">
        <v>2173</v>
      </c>
      <c r="D573" s="14"/>
      <c r="E573" s="15" t="s">
        <v>642</v>
      </c>
      <c r="F573" s="16">
        <v>1</v>
      </c>
      <c r="G573" s="14"/>
      <c r="H573" s="17"/>
      <c r="I573" s="17"/>
      <c r="J573" s="15" t="s">
        <v>3052</v>
      </c>
      <c r="K573" s="17" t="s">
        <v>3225</v>
      </c>
      <c r="L573" s="17" t="s">
        <v>38</v>
      </c>
      <c r="M573" s="17" t="s">
        <v>479</v>
      </c>
      <c r="N573" s="17">
        <v>20071206</v>
      </c>
      <c r="O573" s="17" t="str">
        <f>""</f>
        <v/>
      </c>
      <c r="P573" t="e">
        <f t="shared" si="60"/>
        <v>#VALUE!</v>
      </c>
      <c r="Q573" t="e">
        <f t="shared" si="61"/>
        <v>#VALUE!</v>
      </c>
      <c r="R573" t="e">
        <f t="shared" si="62"/>
        <v>#VALUE!</v>
      </c>
      <c r="S573" t="e">
        <f t="shared" si="63"/>
        <v>#VALUE!</v>
      </c>
      <c r="T573" t="e">
        <f t="shared" si="64"/>
        <v>#VALUE!</v>
      </c>
      <c r="U573" t="str">
        <f t="shared" si="65"/>
        <v>薬園台高高</v>
      </c>
    </row>
    <row r="574" spans="1:21" x14ac:dyDescent="0.2">
      <c r="A574" s="12">
        <v>2558</v>
      </c>
      <c r="B574" s="17" t="s">
        <v>2174</v>
      </c>
      <c r="C574" s="17" t="s">
        <v>2175</v>
      </c>
      <c r="D574" s="14"/>
      <c r="E574" s="15" t="s">
        <v>642</v>
      </c>
      <c r="F574" s="16">
        <v>1</v>
      </c>
      <c r="G574" s="14"/>
      <c r="H574" s="17"/>
      <c r="I574" s="17"/>
      <c r="J574" s="15" t="s">
        <v>3325</v>
      </c>
      <c r="K574" s="17" t="s">
        <v>2624</v>
      </c>
      <c r="L574" s="17" t="s">
        <v>152</v>
      </c>
      <c r="M574" s="17" t="s">
        <v>47</v>
      </c>
      <c r="N574" s="17">
        <v>20070517</v>
      </c>
      <c r="O574" s="17" t="str">
        <f>""</f>
        <v/>
      </c>
      <c r="P574" t="e">
        <f t="shared" si="60"/>
        <v>#VALUE!</v>
      </c>
      <c r="Q574" t="e">
        <f t="shared" si="61"/>
        <v>#VALUE!</v>
      </c>
      <c r="R574" t="e">
        <f t="shared" si="62"/>
        <v>#VALUE!</v>
      </c>
      <c r="S574" t="e">
        <f t="shared" si="63"/>
        <v>#VALUE!</v>
      </c>
      <c r="T574" t="e">
        <f t="shared" si="64"/>
        <v>#VALUE!</v>
      </c>
      <c r="U574" t="str">
        <f t="shared" si="65"/>
        <v>薬園台高高</v>
      </c>
    </row>
    <row r="575" spans="1:21" x14ac:dyDescent="0.2">
      <c r="A575" s="12">
        <v>2559</v>
      </c>
      <c r="B575" s="17" t="s">
        <v>1668</v>
      </c>
      <c r="C575" s="17" t="s">
        <v>2176</v>
      </c>
      <c r="D575" s="14"/>
      <c r="E575" s="15" t="s">
        <v>642</v>
      </c>
      <c r="F575" s="16">
        <v>1</v>
      </c>
      <c r="G575" s="14"/>
      <c r="H575" s="17"/>
      <c r="I575" s="17"/>
      <c r="J575" s="15" t="s">
        <v>2963</v>
      </c>
      <c r="K575" s="17" t="s">
        <v>2817</v>
      </c>
      <c r="L575" s="17" t="s">
        <v>179</v>
      </c>
      <c r="M575" s="17" t="s">
        <v>758</v>
      </c>
      <c r="N575" s="17">
        <v>20070902</v>
      </c>
      <c r="O575" s="17" t="str">
        <f>""</f>
        <v/>
      </c>
      <c r="P575" t="e">
        <f t="shared" si="60"/>
        <v>#VALUE!</v>
      </c>
      <c r="Q575" t="e">
        <f t="shared" si="61"/>
        <v>#VALUE!</v>
      </c>
      <c r="R575" t="e">
        <f t="shared" si="62"/>
        <v>#VALUE!</v>
      </c>
      <c r="S575" t="e">
        <f t="shared" si="63"/>
        <v>#VALUE!</v>
      </c>
      <c r="T575" t="e">
        <f t="shared" si="64"/>
        <v>#VALUE!</v>
      </c>
      <c r="U575" t="str">
        <f t="shared" si="65"/>
        <v>薬園台高高</v>
      </c>
    </row>
    <row r="576" spans="1:21" x14ac:dyDescent="0.2">
      <c r="A576" s="12">
        <v>2560</v>
      </c>
      <c r="B576" s="17" t="s">
        <v>1753</v>
      </c>
      <c r="C576" s="17" t="s">
        <v>2177</v>
      </c>
      <c r="D576" s="14"/>
      <c r="E576" s="15" t="s">
        <v>642</v>
      </c>
      <c r="F576" s="16">
        <v>1</v>
      </c>
      <c r="G576" s="14"/>
      <c r="H576" s="17"/>
      <c r="I576" s="17"/>
      <c r="J576" s="15" t="s">
        <v>3326</v>
      </c>
      <c r="K576" s="17" t="s">
        <v>2630</v>
      </c>
      <c r="L576" s="17" t="s">
        <v>329</v>
      </c>
      <c r="M576" s="17" t="s">
        <v>129</v>
      </c>
      <c r="N576" s="17">
        <v>20070615</v>
      </c>
      <c r="O576" s="17" t="str">
        <f>""</f>
        <v/>
      </c>
      <c r="P576" t="e">
        <f t="shared" si="60"/>
        <v>#VALUE!</v>
      </c>
      <c r="Q576" t="e">
        <f t="shared" si="61"/>
        <v>#VALUE!</v>
      </c>
      <c r="R576" t="e">
        <f t="shared" si="62"/>
        <v>#VALUE!</v>
      </c>
      <c r="S576" t="e">
        <f t="shared" si="63"/>
        <v>#VALUE!</v>
      </c>
      <c r="T576" t="e">
        <f t="shared" si="64"/>
        <v>#VALUE!</v>
      </c>
      <c r="U576" t="str">
        <f t="shared" si="65"/>
        <v>薬園台高高</v>
      </c>
    </row>
    <row r="577" spans="1:21" x14ac:dyDescent="0.2">
      <c r="A577" s="12">
        <v>2561</v>
      </c>
      <c r="B577" s="17" t="s">
        <v>2178</v>
      </c>
      <c r="C577" s="17" t="s">
        <v>2179</v>
      </c>
      <c r="D577" s="14"/>
      <c r="E577" s="15" t="s">
        <v>642</v>
      </c>
      <c r="F577" s="16">
        <v>1</v>
      </c>
      <c r="G577" s="14"/>
      <c r="H577" s="17"/>
      <c r="I577" s="17"/>
      <c r="J577" s="15" t="s">
        <v>3327</v>
      </c>
      <c r="K577" s="17" t="s">
        <v>3328</v>
      </c>
      <c r="L577" s="17" t="s">
        <v>130</v>
      </c>
      <c r="M577" s="17" t="s">
        <v>270</v>
      </c>
      <c r="N577" s="17">
        <v>20071224</v>
      </c>
      <c r="O577" s="17" t="str">
        <f>""</f>
        <v/>
      </c>
      <c r="P577" t="e">
        <f t="shared" si="60"/>
        <v>#VALUE!</v>
      </c>
      <c r="Q577" t="e">
        <f t="shared" si="61"/>
        <v>#VALUE!</v>
      </c>
      <c r="R577" t="e">
        <f t="shared" si="62"/>
        <v>#VALUE!</v>
      </c>
      <c r="S577" t="e">
        <f t="shared" si="63"/>
        <v>#VALUE!</v>
      </c>
      <c r="T577" t="e">
        <f t="shared" si="64"/>
        <v>#VALUE!</v>
      </c>
      <c r="U577" t="str">
        <f t="shared" si="65"/>
        <v>薬園台高高</v>
      </c>
    </row>
    <row r="578" spans="1:21" x14ac:dyDescent="0.2">
      <c r="A578" s="12">
        <v>1930</v>
      </c>
      <c r="B578" s="17" t="s">
        <v>1787</v>
      </c>
      <c r="C578" s="17" t="s">
        <v>2180</v>
      </c>
      <c r="D578" s="14"/>
      <c r="E578" s="15" t="s">
        <v>643</v>
      </c>
      <c r="F578" s="16">
        <v>3</v>
      </c>
      <c r="G578" s="14"/>
      <c r="H578" s="17"/>
      <c r="I578" s="17"/>
      <c r="J578" s="15" t="s">
        <v>3060</v>
      </c>
      <c r="K578" s="17" t="s">
        <v>3329</v>
      </c>
      <c r="L578" s="17" t="s">
        <v>236</v>
      </c>
      <c r="M578" s="17" t="s">
        <v>1047</v>
      </c>
      <c r="N578" s="17">
        <v>20050614</v>
      </c>
      <c r="O578" s="17" t="str">
        <f>""</f>
        <v/>
      </c>
      <c r="P578" t="e">
        <f t="shared" si="60"/>
        <v>#VALUE!</v>
      </c>
      <c r="Q578" t="e">
        <f t="shared" si="61"/>
        <v>#VALUE!</v>
      </c>
      <c r="R578" t="e">
        <f t="shared" si="62"/>
        <v>#VALUE!</v>
      </c>
      <c r="S578" t="e">
        <f t="shared" si="63"/>
        <v>#VALUE!</v>
      </c>
      <c r="T578" t="e">
        <f t="shared" si="64"/>
        <v>#VALUE!</v>
      </c>
      <c r="U578" t="str">
        <f t="shared" si="65"/>
        <v>船橋東高高</v>
      </c>
    </row>
    <row r="579" spans="1:21" x14ac:dyDescent="0.2">
      <c r="A579" s="12">
        <v>1931</v>
      </c>
      <c r="B579" s="17" t="s">
        <v>1918</v>
      </c>
      <c r="C579" s="17" t="s">
        <v>2181</v>
      </c>
      <c r="D579" s="14"/>
      <c r="E579" s="15" t="s">
        <v>643</v>
      </c>
      <c r="F579" s="16">
        <v>3</v>
      </c>
      <c r="G579" s="14"/>
      <c r="H579" s="17"/>
      <c r="I579" s="17"/>
      <c r="J579" s="15" t="s">
        <v>2700</v>
      </c>
      <c r="K579" s="17" t="s">
        <v>2928</v>
      </c>
      <c r="L579" s="17" t="s">
        <v>46</v>
      </c>
      <c r="M579" s="17" t="s">
        <v>132</v>
      </c>
      <c r="N579" s="17">
        <v>20050808</v>
      </c>
      <c r="O579" s="17" t="str">
        <f>""</f>
        <v/>
      </c>
      <c r="P579" t="e">
        <f t="shared" si="60"/>
        <v>#VALUE!</v>
      </c>
      <c r="Q579" t="e">
        <f t="shared" si="61"/>
        <v>#VALUE!</v>
      </c>
      <c r="R579" t="e">
        <f t="shared" si="62"/>
        <v>#VALUE!</v>
      </c>
      <c r="S579" t="e">
        <f t="shared" si="63"/>
        <v>#VALUE!</v>
      </c>
      <c r="T579" t="e">
        <f t="shared" si="64"/>
        <v>#VALUE!</v>
      </c>
      <c r="U579" t="str">
        <f t="shared" si="65"/>
        <v>船橋東高高</v>
      </c>
    </row>
    <row r="580" spans="1:21" x14ac:dyDescent="0.2">
      <c r="A580" s="12">
        <v>1932</v>
      </c>
      <c r="B580" s="17" t="s">
        <v>2182</v>
      </c>
      <c r="C580" s="17" t="s">
        <v>2183</v>
      </c>
      <c r="D580" s="14"/>
      <c r="E580" s="15" t="s">
        <v>643</v>
      </c>
      <c r="F580" s="16">
        <v>3</v>
      </c>
      <c r="G580" s="14"/>
      <c r="H580" s="17"/>
      <c r="I580" s="17"/>
      <c r="J580" s="15" t="s">
        <v>3330</v>
      </c>
      <c r="K580" s="17" t="s">
        <v>3331</v>
      </c>
      <c r="L580" s="17" t="s">
        <v>1048</v>
      </c>
      <c r="M580" s="17" t="s">
        <v>444</v>
      </c>
      <c r="N580" s="17">
        <v>20050723</v>
      </c>
      <c r="O580" s="17" t="str">
        <f>""</f>
        <v/>
      </c>
      <c r="P580" t="e">
        <f t="shared" si="60"/>
        <v>#VALUE!</v>
      </c>
      <c r="Q580" t="e">
        <f t="shared" si="61"/>
        <v>#VALUE!</v>
      </c>
      <c r="R580" t="e">
        <f t="shared" si="62"/>
        <v>#VALUE!</v>
      </c>
      <c r="S580" t="e">
        <f t="shared" si="63"/>
        <v>#VALUE!</v>
      </c>
      <c r="T580" t="e">
        <f t="shared" si="64"/>
        <v>#VALUE!</v>
      </c>
      <c r="U580" t="str">
        <f t="shared" si="65"/>
        <v>船橋東高高</v>
      </c>
    </row>
    <row r="581" spans="1:21" x14ac:dyDescent="0.2">
      <c r="A581" s="12">
        <v>1933</v>
      </c>
      <c r="B581" s="17" t="s">
        <v>2184</v>
      </c>
      <c r="C581" s="17" t="s">
        <v>2185</v>
      </c>
      <c r="D581" s="14"/>
      <c r="E581" s="15" t="s">
        <v>643</v>
      </c>
      <c r="F581" s="16">
        <v>2</v>
      </c>
      <c r="G581" s="14"/>
      <c r="H581" s="17"/>
      <c r="I581" s="17"/>
      <c r="J581" s="15" t="s">
        <v>3332</v>
      </c>
      <c r="K581" s="17" t="s">
        <v>2641</v>
      </c>
      <c r="L581" s="17" t="s">
        <v>1049</v>
      </c>
      <c r="M581" s="17" t="s">
        <v>514</v>
      </c>
      <c r="N581" s="17">
        <v>20061002</v>
      </c>
      <c r="O581" s="17" t="str">
        <f>""</f>
        <v/>
      </c>
      <c r="P581" t="e">
        <f t="shared" si="60"/>
        <v>#VALUE!</v>
      </c>
      <c r="Q581" t="e">
        <f t="shared" si="61"/>
        <v>#VALUE!</v>
      </c>
      <c r="R581" t="e">
        <f t="shared" si="62"/>
        <v>#VALUE!</v>
      </c>
      <c r="S581" t="e">
        <f t="shared" si="63"/>
        <v>#VALUE!</v>
      </c>
      <c r="T581" t="e">
        <f t="shared" si="64"/>
        <v>#VALUE!</v>
      </c>
      <c r="U581" t="str">
        <f t="shared" si="65"/>
        <v>船橋東高高</v>
      </c>
    </row>
    <row r="582" spans="1:21" x14ac:dyDescent="0.2">
      <c r="A582" s="12">
        <v>1934</v>
      </c>
      <c r="B582" s="17" t="s">
        <v>1371</v>
      </c>
      <c r="C582" s="17" t="s">
        <v>2186</v>
      </c>
      <c r="D582" s="14"/>
      <c r="E582" s="15" t="s">
        <v>643</v>
      </c>
      <c r="F582" s="16">
        <v>2</v>
      </c>
      <c r="G582" s="14"/>
      <c r="H582" s="17"/>
      <c r="I582" s="17"/>
      <c r="J582" s="15" t="s">
        <v>2728</v>
      </c>
      <c r="K582" s="17" t="s">
        <v>3333</v>
      </c>
      <c r="L582" s="17" t="s">
        <v>216</v>
      </c>
      <c r="M582" s="17" t="s">
        <v>1050</v>
      </c>
      <c r="N582" s="17">
        <v>20061010</v>
      </c>
      <c r="O582" s="17" t="str">
        <f>""</f>
        <v/>
      </c>
      <c r="P582" t="e">
        <f t="shared" si="60"/>
        <v>#VALUE!</v>
      </c>
      <c r="Q582" t="e">
        <f t="shared" si="61"/>
        <v>#VALUE!</v>
      </c>
      <c r="R582" t="e">
        <f t="shared" si="62"/>
        <v>#VALUE!</v>
      </c>
      <c r="S582" t="e">
        <f t="shared" si="63"/>
        <v>#VALUE!</v>
      </c>
      <c r="T582" t="e">
        <f t="shared" si="64"/>
        <v>#VALUE!</v>
      </c>
      <c r="U582" t="str">
        <f t="shared" si="65"/>
        <v>船橋東高高</v>
      </c>
    </row>
    <row r="583" spans="1:21" x14ac:dyDescent="0.2">
      <c r="A583" s="12">
        <v>1935</v>
      </c>
      <c r="B583" s="17" t="s">
        <v>1822</v>
      </c>
      <c r="C583" s="17" t="s">
        <v>1490</v>
      </c>
      <c r="D583" s="14"/>
      <c r="E583" s="15" t="s">
        <v>643</v>
      </c>
      <c r="F583" s="16">
        <v>2</v>
      </c>
      <c r="G583" s="14"/>
      <c r="H583" s="17"/>
      <c r="I583" s="17"/>
      <c r="J583" s="15" t="s">
        <v>3086</v>
      </c>
      <c r="K583" s="17" t="s">
        <v>2667</v>
      </c>
      <c r="L583" s="17" t="s">
        <v>139</v>
      </c>
      <c r="M583" s="17" t="s">
        <v>207</v>
      </c>
      <c r="N583" s="17">
        <v>20060629</v>
      </c>
      <c r="O583" s="17" t="str">
        <f>""</f>
        <v/>
      </c>
      <c r="P583" t="e">
        <f t="shared" si="60"/>
        <v>#VALUE!</v>
      </c>
      <c r="Q583" t="e">
        <f t="shared" si="61"/>
        <v>#VALUE!</v>
      </c>
      <c r="R583" t="e">
        <f t="shared" si="62"/>
        <v>#VALUE!</v>
      </c>
      <c r="S583" t="e">
        <f t="shared" si="63"/>
        <v>#VALUE!</v>
      </c>
      <c r="T583" t="e">
        <f t="shared" si="64"/>
        <v>#VALUE!</v>
      </c>
      <c r="U583" t="str">
        <f t="shared" si="65"/>
        <v>船橋東高高</v>
      </c>
    </row>
    <row r="584" spans="1:21" x14ac:dyDescent="0.2">
      <c r="A584" s="12">
        <v>1936</v>
      </c>
      <c r="B584" s="17" t="s">
        <v>2187</v>
      </c>
      <c r="C584" s="17" t="s">
        <v>2188</v>
      </c>
      <c r="D584" s="14"/>
      <c r="E584" s="15" t="s">
        <v>643</v>
      </c>
      <c r="F584" s="16">
        <v>2</v>
      </c>
      <c r="G584" s="14"/>
      <c r="H584" s="17"/>
      <c r="I584" s="17"/>
      <c r="J584" s="15" t="s">
        <v>3334</v>
      </c>
      <c r="K584" s="17" t="s">
        <v>2928</v>
      </c>
      <c r="L584" s="17" t="s">
        <v>1051</v>
      </c>
      <c r="M584" s="17" t="s">
        <v>132</v>
      </c>
      <c r="N584" s="17">
        <v>20060614</v>
      </c>
      <c r="O584" s="17" t="str">
        <f>""</f>
        <v/>
      </c>
      <c r="P584" t="e">
        <f t="shared" si="60"/>
        <v>#VALUE!</v>
      </c>
      <c r="Q584" t="e">
        <f t="shared" si="61"/>
        <v>#VALUE!</v>
      </c>
      <c r="R584" t="e">
        <f t="shared" si="62"/>
        <v>#VALUE!</v>
      </c>
      <c r="S584" t="e">
        <f t="shared" si="63"/>
        <v>#VALUE!</v>
      </c>
      <c r="T584" t="e">
        <f t="shared" si="64"/>
        <v>#VALUE!</v>
      </c>
      <c r="U584" t="str">
        <f t="shared" si="65"/>
        <v>船橋東高高</v>
      </c>
    </row>
    <row r="585" spans="1:21" x14ac:dyDescent="0.2">
      <c r="A585" s="12">
        <v>1937</v>
      </c>
      <c r="B585" s="17" t="s">
        <v>2189</v>
      </c>
      <c r="C585" s="17" t="s">
        <v>2190</v>
      </c>
      <c r="D585" s="14"/>
      <c r="E585" s="15" t="s">
        <v>643</v>
      </c>
      <c r="F585" s="16">
        <v>2</v>
      </c>
      <c r="G585" s="14"/>
      <c r="H585" s="17"/>
      <c r="I585" s="17"/>
      <c r="J585" s="15" t="s">
        <v>3335</v>
      </c>
      <c r="K585" s="17" t="s">
        <v>2622</v>
      </c>
      <c r="L585" s="17" t="s">
        <v>1052</v>
      </c>
      <c r="M585" s="17" t="s">
        <v>366</v>
      </c>
      <c r="N585" s="17">
        <v>20061010</v>
      </c>
      <c r="O585" s="17" t="str">
        <f>""</f>
        <v/>
      </c>
      <c r="P585" t="e">
        <f t="shared" si="60"/>
        <v>#VALUE!</v>
      </c>
      <c r="Q585" t="e">
        <f t="shared" si="61"/>
        <v>#VALUE!</v>
      </c>
      <c r="R585" t="e">
        <f t="shared" si="62"/>
        <v>#VALUE!</v>
      </c>
      <c r="S585" t="e">
        <f t="shared" si="63"/>
        <v>#VALUE!</v>
      </c>
      <c r="T585" t="e">
        <f t="shared" si="64"/>
        <v>#VALUE!</v>
      </c>
      <c r="U585" t="str">
        <f t="shared" si="65"/>
        <v>船橋東高高</v>
      </c>
    </row>
    <row r="586" spans="1:21" x14ac:dyDescent="0.2">
      <c r="A586" s="12">
        <v>1938</v>
      </c>
      <c r="B586" s="17" t="s">
        <v>2191</v>
      </c>
      <c r="C586" s="17" t="s">
        <v>2192</v>
      </c>
      <c r="D586" s="14"/>
      <c r="E586" s="15" t="s">
        <v>643</v>
      </c>
      <c r="F586" s="16">
        <v>2</v>
      </c>
      <c r="G586" s="14"/>
      <c r="H586" s="17"/>
      <c r="I586" s="17"/>
      <c r="J586" s="15" t="s">
        <v>3336</v>
      </c>
      <c r="K586" s="17" t="s">
        <v>3002</v>
      </c>
      <c r="L586" s="17" t="s">
        <v>180</v>
      </c>
      <c r="M586" s="17" t="s">
        <v>244</v>
      </c>
      <c r="N586" s="17">
        <v>20060728</v>
      </c>
      <c r="O586" s="17" t="str">
        <f>""</f>
        <v/>
      </c>
      <c r="P586" t="e">
        <f t="shared" si="60"/>
        <v>#VALUE!</v>
      </c>
      <c r="Q586" t="e">
        <f t="shared" si="61"/>
        <v>#VALUE!</v>
      </c>
      <c r="R586" t="e">
        <f t="shared" si="62"/>
        <v>#VALUE!</v>
      </c>
      <c r="S586" t="e">
        <f t="shared" si="63"/>
        <v>#VALUE!</v>
      </c>
      <c r="T586" t="e">
        <f t="shared" si="64"/>
        <v>#VALUE!</v>
      </c>
      <c r="U586" t="str">
        <f t="shared" si="65"/>
        <v>船橋東高高</v>
      </c>
    </row>
    <row r="587" spans="1:21" x14ac:dyDescent="0.2">
      <c r="A587" s="12">
        <v>1939</v>
      </c>
      <c r="B587" s="17" t="s">
        <v>2193</v>
      </c>
      <c r="C587" s="17" t="s">
        <v>2194</v>
      </c>
      <c r="D587" s="14"/>
      <c r="E587" s="15" t="s">
        <v>643</v>
      </c>
      <c r="F587" s="16">
        <v>2</v>
      </c>
      <c r="G587" s="14"/>
      <c r="H587" s="17"/>
      <c r="I587" s="17"/>
      <c r="J587" s="15" t="s">
        <v>3337</v>
      </c>
      <c r="K587" s="17" t="s">
        <v>2652</v>
      </c>
      <c r="L587" s="17" t="s">
        <v>1053</v>
      </c>
      <c r="M587" s="17" t="s">
        <v>155</v>
      </c>
      <c r="N587" s="17">
        <v>20061228</v>
      </c>
      <c r="O587" s="17" t="str">
        <f>""</f>
        <v/>
      </c>
      <c r="P587" t="e">
        <f t="shared" si="60"/>
        <v>#VALUE!</v>
      </c>
      <c r="Q587" t="e">
        <f t="shared" si="61"/>
        <v>#VALUE!</v>
      </c>
      <c r="R587" t="e">
        <f t="shared" si="62"/>
        <v>#VALUE!</v>
      </c>
      <c r="S587" t="e">
        <f t="shared" si="63"/>
        <v>#VALUE!</v>
      </c>
      <c r="T587" t="e">
        <f t="shared" si="64"/>
        <v>#VALUE!</v>
      </c>
      <c r="U587" t="str">
        <f t="shared" si="65"/>
        <v>船橋東高高</v>
      </c>
    </row>
    <row r="588" spans="1:21" x14ac:dyDescent="0.2">
      <c r="A588" s="12">
        <v>1940</v>
      </c>
      <c r="B588" s="17" t="s">
        <v>2195</v>
      </c>
      <c r="C588" s="17" t="s">
        <v>2196</v>
      </c>
      <c r="D588" s="14"/>
      <c r="E588" s="15" t="s">
        <v>643</v>
      </c>
      <c r="F588" s="16">
        <v>2</v>
      </c>
      <c r="G588" s="14"/>
      <c r="H588" s="17"/>
      <c r="I588" s="17"/>
      <c r="J588" s="15" t="s">
        <v>3338</v>
      </c>
      <c r="K588" s="17" t="s">
        <v>2670</v>
      </c>
      <c r="L588" s="17" t="s">
        <v>1054</v>
      </c>
      <c r="M588" s="17" t="s">
        <v>51</v>
      </c>
      <c r="N588" s="17">
        <v>20061014</v>
      </c>
      <c r="O588" s="17" t="str">
        <f>""</f>
        <v/>
      </c>
      <c r="P588" t="e">
        <f t="shared" si="60"/>
        <v>#VALUE!</v>
      </c>
      <c r="Q588" t="e">
        <f t="shared" si="61"/>
        <v>#VALUE!</v>
      </c>
      <c r="R588" t="e">
        <f t="shared" si="62"/>
        <v>#VALUE!</v>
      </c>
      <c r="S588" t="e">
        <f t="shared" si="63"/>
        <v>#VALUE!</v>
      </c>
      <c r="T588" t="e">
        <f t="shared" si="64"/>
        <v>#VALUE!</v>
      </c>
      <c r="U588" t="str">
        <f t="shared" si="65"/>
        <v>船橋東高高</v>
      </c>
    </row>
    <row r="589" spans="1:21" x14ac:dyDescent="0.2">
      <c r="A589" s="12">
        <v>1941</v>
      </c>
      <c r="B589" s="17" t="s">
        <v>2197</v>
      </c>
      <c r="C589" s="17" t="s">
        <v>2198</v>
      </c>
      <c r="D589" s="14"/>
      <c r="E589" s="15" t="s">
        <v>643</v>
      </c>
      <c r="F589" s="16">
        <v>2</v>
      </c>
      <c r="G589" s="14"/>
      <c r="H589" s="17"/>
      <c r="I589" s="17"/>
      <c r="J589" s="15" t="s">
        <v>3339</v>
      </c>
      <c r="K589" s="17" t="s">
        <v>3340</v>
      </c>
      <c r="L589" s="17" t="s">
        <v>1055</v>
      </c>
      <c r="M589" s="17" t="s">
        <v>1056</v>
      </c>
      <c r="N589" s="17">
        <v>20060722</v>
      </c>
      <c r="O589" s="17" t="str">
        <f>""</f>
        <v/>
      </c>
      <c r="P589" t="e">
        <f t="shared" si="60"/>
        <v>#VALUE!</v>
      </c>
      <c r="Q589" t="e">
        <f t="shared" si="61"/>
        <v>#VALUE!</v>
      </c>
      <c r="R589" t="e">
        <f t="shared" si="62"/>
        <v>#VALUE!</v>
      </c>
      <c r="S589" t="e">
        <f t="shared" si="63"/>
        <v>#VALUE!</v>
      </c>
      <c r="T589" t="e">
        <f t="shared" si="64"/>
        <v>#VALUE!</v>
      </c>
      <c r="U589" t="str">
        <f t="shared" si="65"/>
        <v>船橋東高高</v>
      </c>
    </row>
    <row r="590" spans="1:21" x14ac:dyDescent="0.2">
      <c r="A590" s="12">
        <v>2562</v>
      </c>
      <c r="B590" s="17" t="s">
        <v>2199</v>
      </c>
      <c r="C590" s="17" t="s">
        <v>2200</v>
      </c>
      <c r="D590" s="14"/>
      <c r="E590" s="15" t="s">
        <v>643</v>
      </c>
      <c r="F590" s="16">
        <v>1</v>
      </c>
      <c r="G590" s="14"/>
      <c r="H590" s="17"/>
      <c r="I590" s="17"/>
      <c r="J590" s="15" t="s">
        <v>3214</v>
      </c>
      <c r="K590" s="17" t="s">
        <v>2624</v>
      </c>
      <c r="L590" s="17" t="s">
        <v>1057</v>
      </c>
      <c r="M590" s="17" t="s">
        <v>47</v>
      </c>
      <c r="N590" s="17">
        <v>20080307</v>
      </c>
      <c r="O590" s="17" t="str">
        <f>""</f>
        <v/>
      </c>
      <c r="P590" t="e">
        <f t="shared" si="60"/>
        <v>#VALUE!</v>
      </c>
      <c r="Q590" t="e">
        <f t="shared" si="61"/>
        <v>#VALUE!</v>
      </c>
      <c r="R590" t="e">
        <f t="shared" si="62"/>
        <v>#VALUE!</v>
      </c>
      <c r="S590" t="e">
        <f t="shared" si="63"/>
        <v>#VALUE!</v>
      </c>
      <c r="T590" t="e">
        <f t="shared" si="64"/>
        <v>#VALUE!</v>
      </c>
      <c r="U590" t="str">
        <f t="shared" si="65"/>
        <v>船橋東高高</v>
      </c>
    </row>
    <row r="591" spans="1:21" x14ac:dyDescent="0.2">
      <c r="A591" s="12">
        <v>2563</v>
      </c>
      <c r="B591" s="17" t="s">
        <v>1684</v>
      </c>
      <c r="C591" s="17" t="s">
        <v>1429</v>
      </c>
      <c r="D591" s="14"/>
      <c r="E591" s="15" t="s">
        <v>643</v>
      </c>
      <c r="F591" s="16">
        <v>1</v>
      </c>
      <c r="G591" s="14"/>
      <c r="H591" s="17"/>
      <c r="I591" s="17"/>
      <c r="J591" s="15" t="s">
        <v>2975</v>
      </c>
      <c r="K591" s="17" t="s">
        <v>2991</v>
      </c>
      <c r="L591" s="17" t="s">
        <v>849</v>
      </c>
      <c r="M591" s="17" t="s">
        <v>151</v>
      </c>
      <c r="N591" s="17">
        <v>20080207</v>
      </c>
      <c r="O591" s="17" t="str">
        <f>""</f>
        <v/>
      </c>
      <c r="P591" t="e">
        <f t="shared" si="60"/>
        <v>#VALUE!</v>
      </c>
      <c r="Q591" t="e">
        <f t="shared" si="61"/>
        <v>#VALUE!</v>
      </c>
      <c r="R591" t="e">
        <f t="shared" si="62"/>
        <v>#VALUE!</v>
      </c>
      <c r="S591" t="e">
        <f t="shared" si="63"/>
        <v>#VALUE!</v>
      </c>
      <c r="T591" t="e">
        <f t="shared" si="64"/>
        <v>#VALUE!</v>
      </c>
      <c r="U591" t="str">
        <f t="shared" si="65"/>
        <v>船橋東高高</v>
      </c>
    </row>
    <row r="592" spans="1:21" x14ac:dyDescent="0.2">
      <c r="A592" s="12">
        <v>2564</v>
      </c>
      <c r="B592" s="17" t="s">
        <v>2067</v>
      </c>
      <c r="C592" s="17" t="s">
        <v>2201</v>
      </c>
      <c r="D592" s="14"/>
      <c r="E592" s="15" t="s">
        <v>643</v>
      </c>
      <c r="F592" s="16">
        <v>1</v>
      </c>
      <c r="G592" s="14"/>
      <c r="H592" s="17"/>
      <c r="I592" s="17"/>
      <c r="J592" s="15" t="s">
        <v>3253</v>
      </c>
      <c r="K592" s="17" t="s">
        <v>3341</v>
      </c>
      <c r="L592" s="17" t="s">
        <v>477</v>
      </c>
      <c r="M592" s="17" t="s">
        <v>1058</v>
      </c>
      <c r="N592" s="17">
        <v>20080111</v>
      </c>
      <c r="O592" s="17" t="str">
        <f>""</f>
        <v/>
      </c>
      <c r="P592" t="e">
        <f t="shared" si="60"/>
        <v>#VALUE!</v>
      </c>
      <c r="Q592" t="e">
        <f t="shared" si="61"/>
        <v>#VALUE!</v>
      </c>
      <c r="R592" t="e">
        <f t="shared" si="62"/>
        <v>#VALUE!</v>
      </c>
      <c r="S592" t="e">
        <f t="shared" si="63"/>
        <v>#VALUE!</v>
      </c>
      <c r="T592" t="e">
        <f t="shared" si="64"/>
        <v>#VALUE!</v>
      </c>
      <c r="U592" t="str">
        <f t="shared" si="65"/>
        <v>船橋東高高</v>
      </c>
    </row>
    <row r="593" spans="1:21" x14ac:dyDescent="0.2">
      <c r="A593" s="12">
        <v>2565</v>
      </c>
      <c r="B593" s="17" t="s">
        <v>2202</v>
      </c>
      <c r="C593" s="17" t="s">
        <v>2203</v>
      </c>
      <c r="D593" s="14"/>
      <c r="E593" s="15" t="s">
        <v>643</v>
      </c>
      <c r="F593" s="16">
        <v>1</v>
      </c>
      <c r="G593" s="14"/>
      <c r="H593" s="17"/>
      <c r="I593" s="17"/>
      <c r="J593" s="15" t="s">
        <v>3342</v>
      </c>
      <c r="K593" s="17" t="s">
        <v>3295</v>
      </c>
      <c r="L593" s="17" t="s">
        <v>373</v>
      </c>
      <c r="M593" s="17" t="s">
        <v>190</v>
      </c>
      <c r="N593" s="17">
        <v>20070701</v>
      </c>
      <c r="O593" s="17" t="str">
        <f>""</f>
        <v/>
      </c>
      <c r="P593" t="e">
        <f t="shared" si="60"/>
        <v>#VALUE!</v>
      </c>
      <c r="Q593" t="e">
        <f t="shared" si="61"/>
        <v>#VALUE!</v>
      </c>
      <c r="R593" t="e">
        <f t="shared" si="62"/>
        <v>#VALUE!</v>
      </c>
      <c r="S593" t="e">
        <f t="shared" si="63"/>
        <v>#VALUE!</v>
      </c>
      <c r="T593" t="e">
        <f t="shared" si="64"/>
        <v>#VALUE!</v>
      </c>
      <c r="U593" t="str">
        <f t="shared" si="65"/>
        <v>船橋東高高</v>
      </c>
    </row>
    <row r="594" spans="1:21" x14ac:dyDescent="0.2">
      <c r="A594" s="12">
        <v>2566</v>
      </c>
      <c r="B594" s="17" t="s">
        <v>2204</v>
      </c>
      <c r="C594" s="17" t="s">
        <v>2205</v>
      </c>
      <c r="D594" s="14"/>
      <c r="E594" s="15" t="s">
        <v>643</v>
      </c>
      <c r="F594" s="16">
        <v>1</v>
      </c>
      <c r="G594" s="14"/>
      <c r="H594" s="17"/>
      <c r="I594" s="17"/>
      <c r="J594" s="15" t="s">
        <v>3343</v>
      </c>
      <c r="K594" s="17" t="s">
        <v>3344</v>
      </c>
      <c r="L594" s="17" t="s">
        <v>81</v>
      </c>
      <c r="M594" s="17" t="s">
        <v>82</v>
      </c>
      <c r="N594" s="17">
        <v>20080313</v>
      </c>
      <c r="O594" s="17" t="str">
        <f>""</f>
        <v/>
      </c>
      <c r="P594" t="e">
        <f t="shared" si="60"/>
        <v>#VALUE!</v>
      </c>
      <c r="Q594" t="e">
        <f t="shared" si="61"/>
        <v>#VALUE!</v>
      </c>
      <c r="R594" t="e">
        <f t="shared" si="62"/>
        <v>#VALUE!</v>
      </c>
      <c r="S594" t="e">
        <f t="shared" si="63"/>
        <v>#VALUE!</v>
      </c>
      <c r="T594" t="e">
        <f t="shared" si="64"/>
        <v>#VALUE!</v>
      </c>
      <c r="U594" t="str">
        <f t="shared" si="65"/>
        <v>船橋東高高</v>
      </c>
    </row>
    <row r="595" spans="1:21" x14ac:dyDescent="0.2">
      <c r="A595" s="12">
        <v>2567</v>
      </c>
      <c r="B595" s="17" t="s">
        <v>2206</v>
      </c>
      <c r="C595" s="17" t="s">
        <v>2207</v>
      </c>
      <c r="D595" s="14"/>
      <c r="E595" s="15" t="s">
        <v>643</v>
      </c>
      <c r="F595" s="16">
        <v>1</v>
      </c>
      <c r="G595" s="14"/>
      <c r="H595" s="17"/>
      <c r="I595" s="17"/>
      <c r="J595" s="15" t="s">
        <v>3345</v>
      </c>
      <c r="K595" s="17" t="s">
        <v>2817</v>
      </c>
      <c r="L595" s="17" t="s">
        <v>1059</v>
      </c>
      <c r="M595" s="17" t="s">
        <v>92</v>
      </c>
      <c r="N595" s="17">
        <v>20070525</v>
      </c>
      <c r="O595" s="17" t="str">
        <f>""</f>
        <v/>
      </c>
      <c r="P595" t="e">
        <f t="shared" si="60"/>
        <v>#VALUE!</v>
      </c>
      <c r="Q595" t="e">
        <f t="shared" si="61"/>
        <v>#VALUE!</v>
      </c>
      <c r="R595" t="e">
        <f t="shared" si="62"/>
        <v>#VALUE!</v>
      </c>
      <c r="S595" t="e">
        <f t="shared" si="63"/>
        <v>#VALUE!</v>
      </c>
      <c r="T595" t="e">
        <f t="shared" si="64"/>
        <v>#VALUE!</v>
      </c>
      <c r="U595" t="str">
        <f t="shared" si="65"/>
        <v>船橋東高高</v>
      </c>
    </row>
    <row r="596" spans="1:21" x14ac:dyDescent="0.2">
      <c r="A596" s="12">
        <v>2568</v>
      </c>
      <c r="B596" s="17" t="s">
        <v>2133</v>
      </c>
      <c r="C596" s="17" t="s">
        <v>2208</v>
      </c>
      <c r="D596" s="14"/>
      <c r="E596" s="15" t="s">
        <v>643</v>
      </c>
      <c r="F596" s="16">
        <v>1</v>
      </c>
      <c r="G596" s="14"/>
      <c r="H596" s="17"/>
      <c r="I596" s="17"/>
      <c r="J596" s="15" t="s">
        <v>3300</v>
      </c>
      <c r="K596" s="17" t="s">
        <v>2724</v>
      </c>
      <c r="L596" s="17" t="s">
        <v>110</v>
      </c>
      <c r="M596" s="17" t="s">
        <v>168</v>
      </c>
      <c r="N596" s="17">
        <v>20070619</v>
      </c>
      <c r="O596" s="17" t="str">
        <f>""</f>
        <v/>
      </c>
      <c r="P596" t="e">
        <f t="shared" si="60"/>
        <v>#VALUE!</v>
      </c>
      <c r="Q596" t="e">
        <f t="shared" si="61"/>
        <v>#VALUE!</v>
      </c>
      <c r="R596" t="e">
        <f t="shared" si="62"/>
        <v>#VALUE!</v>
      </c>
      <c r="S596" t="e">
        <f t="shared" si="63"/>
        <v>#VALUE!</v>
      </c>
      <c r="T596" t="e">
        <f t="shared" si="64"/>
        <v>#VALUE!</v>
      </c>
      <c r="U596" t="str">
        <f t="shared" si="65"/>
        <v>船橋東高高</v>
      </c>
    </row>
    <row r="597" spans="1:21" x14ac:dyDescent="0.2">
      <c r="A597" s="12">
        <v>2569</v>
      </c>
      <c r="B597" s="17" t="s">
        <v>2209</v>
      </c>
      <c r="C597" s="17" t="s">
        <v>2210</v>
      </c>
      <c r="D597" s="14"/>
      <c r="E597" s="15" t="s">
        <v>643</v>
      </c>
      <c r="F597" s="16">
        <v>1</v>
      </c>
      <c r="G597" s="14"/>
      <c r="H597" s="17"/>
      <c r="I597" s="17"/>
      <c r="J597" s="15" t="s">
        <v>3114</v>
      </c>
      <c r="K597" s="17" t="s">
        <v>3346</v>
      </c>
      <c r="L597" s="17" t="s">
        <v>229</v>
      </c>
      <c r="M597" s="17" t="s">
        <v>1060</v>
      </c>
      <c r="N597" s="17">
        <v>20071129</v>
      </c>
      <c r="O597" s="17" t="str">
        <f>""</f>
        <v/>
      </c>
      <c r="P597" t="e">
        <f t="shared" si="60"/>
        <v>#VALUE!</v>
      </c>
      <c r="Q597" t="e">
        <f t="shared" si="61"/>
        <v>#VALUE!</v>
      </c>
      <c r="R597" t="e">
        <f t="shared" si="62"/>
        <v>#VALUE!</v>
      </c>
      <c r="S597" t="e">
        <f t="shared" si="63"/>
        <v>#VALUE!</v>
      </c>
      <c r="T597" t="e">
        <f t="shared" si="64"/>
        <v>#VALUE!</v>
      </c>
      <c r="U597" t="str">
        <f t="shared" si="65"/>
        <v>船橋東高高</v>
      </c>
    </row>
    <row r="598" spans="1:21" x14ac:dyDescent="0.2">
      <c r="A598" s="12">
        <v>2570</v>
      </c>
      <c r="B598" s="17" t="s">
        <v>2211</v>
      </c>
      <c r="C598" s="17" t="s">
        <v>2212</v>
      </c>
      <c r="D598" s="14"/>
      <c r="E598" s="15" t="s">
        <v>643</v>
      </c>
      <c r="F598" s="16">
        <v>1</v>
      </c>
      <c r="G598" s="14"/>
      <c r="H598" s="17"/>
      <c r="I598" s="17"/>
      <c r="J598" s="15" t="s">
        <v>3347</v>
      </c>
      <c r="K598" s="17" t="s">
        <v>2670</v>
      </c>
      <c r="L598" s="17" t="s">
        <v>1061</v>
      </c>
      <c r="M598" s="17" t="s">
        <v>51</v>
      </c>
      <c r="N598" s="17">
        <v>20071023</v>
      </c>
      <c r="O598" s="17" t="str">
        <f>""</f>
        <v/>
      </c>
      <c r="P598" t="e">
        <f t="shared" si="60"/>
        <v>#VALUE!</v>
      </c>
      <c r="Q598" t="e">
        <f t="shared" si="61"/>
        <v>#VALUE!</v>
      </c>
      <c r="R598" t="e">
        <f t="shared" si="62"/>
        <v>#VALUE!</v>
      </c>
      <c r="S598" t="e">
        <f t="shared" si="63"/>
        <v>#VALUE!</v>
      </c>
      <c r="T598" t="e">
        <f t="shared" si="64"/>
        <v>#VALUE!</v>
      </c>
      <c r="U598" t="str">
        <f t="shared" si="65"/>
        <v>船橋東高高</v>
      </c>
    </row>
    <row r="599" spans="1:21" x14ac:dyDescent="0.2">
      <c r="A599" s="12">
        <v>2571</v>
      </c>
      <c r="B599" s="17" t="s">
        <v>1319</v>
      </c>
      <c r="C599" s="17" t="s">
        <v>2213</v>
      </c>
      <c r="D599" s="14"/>
      <c r="E599" s="15" t="s">
        <v>643</v>
      </c>
      <c r="F599" s="16">
        <v>1</v>
      </c>
      <c r="G599" s="14"/>
      <c r="H599" s="17"/>
      <c r="I599" s="17"/>
      <c r="J599" s="15" t="s">
        <v>2685</v>
      </c>
      <c r="K599" s="17" t="s">
        <v>3126</v>
      </c>
      <c r="L599" s="17" t="s">
        <v>153</v>
      </c>
      <c r="M599" s="17" t="s">
        <v>100</v>
      </c>
      <c r="N599" s="17">
        <v>20070619</v>
      </c>
      <c r="O599" s="17" t="str">
        <f>""</f>
        <v/>
      </c>
      <c r="P599" t="e">
        <f t="shared" si="60"/>
        <v>#VALUE!</v>
      </c>
      <c r="Q599" t="e">
        <f t="shared" si="61"/>
        <v>#VALUE!</v>
      </c>
      <c r="R599" t="e">
        <f t="shared" si="62"/>
        <v>#VALUE!</v>
      </c>
      <c r="S599" t="e">
        <f t="shared" si="63"/>
        <v>#VALUE!</v>
      </c>
      <c r="T599" t="e">
        <f t="shared" si="64"/>
        <v>#VALUE!</v>
      </c>
      <c r="U599" t="str">
        <f t="shared" si="65"/>
        <v>船橋東高高</v>
      </c>
    </row>
    <row r="600" spans="1:21" x14ac:dyDescent="0.2">
      <c r="A600" s="12">
        <v>2572</v>
      </c>
      <c r="B600" s="17" t="s">
        <v>2214</v>
      </c>
      <c r="C600" s="17" t="s">
        <v>1775</v>
      </c>
      <c r="D600" s="14"/>
      <c r="E600" s="15" t="s">
        <v>643</v>
      </c>
      <c r="F600" s="16">
        <v>1</v>
      </c>
      <c r="G600" s="14"/>
      <c r="H600" s="17"/>
      <c r="I600" s="17"/>
      <c r="J600" s="15" t="s">
        <v>3348</v>
      </c>
      <c r="K600" s="17" t="s">
        <v>3051</v>
      </c>
      <c r="L600" s="17" t="s">
        <v>133</v>
      </c>
      <c r="M600" s="17" t="s">
        <v>39</v>
      </c>
      <c r="N600" s="17">
        <v>20070421</v>
      </c>
      <c r="O600" s="17" t="str">
        <f>""</f>
        <v/>
      </c>
      <c r="P600" t="e">
        <f t="shared" si="60"/>
        <v>#VALUE!</v>
      </c>
      <c r="Q600" t="e">
        <f t="shared" si="61"/>
        <v>#VALUE!</v>
      </c>
      <c r="R600" t="e">
        <f t="shared" si="62"/>
        <v>#VALUE!</v>
      </c>
      <c r="S600" t="e">
        <f t="shared" si="63"/>
        <v>#VALUE!</v>
      </c>
      <c r="T600" t="e">
        <f t="shared" si="64"/>
        <v>#VALUE!</v>
      </c>
      <c r="U600" t="str">
        <f t="shared" si="65"/>
        <v>船橋東高高</v>
      </c>
    </row>
    <row r="601" spans="1:21" x14ac:dyDescent="0.2">
      <c r="A601" s="12">
        <v>1942</v>
      </c>
      <c r="B601" s="17" t="s">
        <v>2215</v>
      </c>
      <c r="C601" s="17" t="s">
        <v>2216</v>
      </c>
      <c r="D601" s="14"/>
      <c r="E601" s="15" t="s">
        <v>644</v>
      </c>
      <c r="F601" s="16">
        <v>3</v>
      </c>
      <c r="G601" s="14"/>
      <c r="H601" s="17"/>
      <c r="I601" s="17"/>
      <c r="J601" s="15" t="s">
        <v>3349</v>
      </c>
      <c r="K601" s="17" t="s">
        <v>2736</v>
      </c>
      <c r="L601" s="17" t="s">
        <v>1062</v>
      </c>
      <c r="M601" s="17" t="s">
        <v>77</v>
      </c>
      <c r="N601" s="17">
        <v>20050810</v>
      </c>
      <c r="O601" s="17" t="str">
        <f>""</f>
        <v/>
      </c>
      <c r="P601" t="e">
        <f t="shared" si="60"/>
        <v>#VALUE!</v>
      </c>
      <c r="Q601" t="e">
        <f t="shared" si="61"/>
        <v>#VALUE!</v>
      </c>
      <c r="R601" t="e">
        <f t="shared" si="62"/>
        <v>#VALUE!</v>
      </c>
      <c r="S601" t="e">
        <f t="shared" si="63"/>
        <v>#VALUE!</v>
      </c>
      <c r="T601" t="e">
        <f t="shared" si="64"/>
        <v>#VALUE!</v>
      </c>
      <c r="U601" t="str">
        <f t="shared" si="65"/>
        <v>船橋啓明高高</v>
      </c>
    </row>
    <row r="602" spans="1:21" x14ac:dyDescent="0.45">
      <c r="A602">
        <v>1943</v>
      </c>
      <c r="B602" t="s">
        <v>2217</v>
      </c>
      <c r="C602" t="s">
        <v>2218</v>
      </c>
      <c r="E602" t="s">
        <v>644</v>
      </c>
      <c r="F602">
        <v>3</v>
      </c>
      <c r="J602" t="s">
        <v>3350</v>
      </c>
      <c r="K602" t="s">
        <v>2882</v>
      </c>
      <c r="L602" t="s">
        <v>1063</v>
      </c>
      <c r="M602" t="s">
        <v>798</v>
      </c>
      <c r="N602">
        <v>20060310</v>
      </c>
      <c r="O602" s="17" t="str">
        <f>""</f>
        <v/>
      </c>
      <c r="P602" t="e">
        <f t="shared" si="60"/>
        <v>#VALUE!</v>
      </c>
      <c r="Q602" t="e">
        <f t="shared" si="61"/>
        <v>#VALUE!</v>
      </c>
      <c r="R602" t="e">
        <f t="shared" si="62"/>
        <v>#VALUE!</v>
      </c>
      <c r="S602" t="e">
        <f t="shared" si="63"/>
        <v>#VALUE!</v>
      </c>
      <c r="T602" t="e">
        <f t="shared" si="64"/>
        <v>#VALUE!</v>
      </c>
      <c r="U602" t="str">
        <f t="shared" si="65"/>
        <v>船橋啓明高高</v>
      </c>
    </row>
    <row r="603" spans="1:21" x14ac:dyDescent="0.45">
      <c r="A603">
        <v>1944</v>
      </c>
      <c r="B603" t="s">
        <v>1885</v>
      </c>
      <c r="C603" t="s">
        <v>2219</v>
      </c>
      <c r="E603" t="s">
        <v>644</v>
      </c>
      <c r="F603">
        <v>3</v>
      </c>
      <c r="J603" t="s">
        <v>3130</v>
      </c>
      <c r="K603" t="s">
        <v>2742</v>
      </c>
      <c r="L603" t="s">
        <v>147</v>
      </c>
      <c r="M603" t="s">
        <v>178</v>
      </c>
      <c r="N603">
        <v>20050430</v>
      </c>
      <c r="O603" s="17" t="str">
        <f>""</f>
        <v/>
      </c>
      <c r="P603" t="e">
        <f t="shared" si="60"/>
        <v>#VALUE!</v>
      </c>
      <c r="Q603" t="e">
        <f t="shared" si="61"/>
        <v>#VALUE!</v>
      </c>
      <c r="R603" t="e">
        <f t="shared" si="62"/>
        <v>#VALUE!</v>
      </c>
      <c r="S603" t="e">
        <f t="shared" si="63"/>
        <v>#VALUE!</v>
      </c>
      <c r="T603" t="e">
        <f t="shared" si="64"/>
        <v>#VALUE!</v>
      </c>
      <c r="U603" t="str">
        <f t="shared" si="65"/>
        <v>船橋啓明高高</v>
      </c>
    </row>
    <row r="604" spans="1:21" x14ac:dyDescent="0.45">
      <c r="A604">
        <v>1945</v>
      </c>
      <c r="B604" t="s">
        <v>2220</v>
      </c>
      <c r="C604" t="s">
        <v>2221</v>
      </c>
      <c r="E604" t="s">
        <v>644</v>
      </c>
      <c r="F604">
        <v>2</v>
      </c>
      <c r="J604" t="s">
        <v>3351</v>
      </c>
      <c r="K604" t="s">
        <v>2970</v>
      </c>
      <c r="L604" t="s">
        <v>371</v>
      </c>
      <c r="M604" t="s">
        <v>59</v>
      </c>
      <c r="N604">
        <v>20061026</v>
      </c>
      <c r="O604" s="17" t="str">
        <f>""</f>
        <v/>
      </c>
      <c r="P604" t="e">
        <f t="shared" si="60"/>
        <v>#VALUE!</v>
      </c>
      <c r="Q604" t="e">
        <f t="shared" si="61"/>
        <v>#VALUE!</v>
      </c>
      <c r="R604" t="e">
        <f t="shared" si="62"/>
        <v>#VALUE!</v>
      </c>
      <c r="S604" t="e">
        <f t="shared" si="63"/>
        <v>#VALUE!</v>
      </c>
      <c r="T604" t="e">
        <f t="shared" si="64"/>
        <v>#VALUE!</v>
      </c>
      <c r="U604" t="str">
        <f t="shared" si="65"/>
        <v>船橋啓明高高</v>
      </c>
    </row>
    <row r="605" spans="1:21" x14ac:dyDescent="0.45">
      <c r="A605">
        <v>1946</v>
      </c>
      <c r="B605" t="s">
        <v>1290</v>
      </c>
      <c r="C605" t="s">
        <v>1700</v>
      </c>
      <c r="E605" t="s">
        <v>644</v>
      </c>
      <c r="F605">
        <v>2</v>
      </c>
      <c r="J605" t="s">
        <v>2661</v>
      </c>
      <c r="K605" t="s">
        <v>2989</v>
      </c>
      <c r="L605" t="s">
        <v>451</v>
      </c>
      <c r="M605" t="s">
        <v>418</v>
      </c>
      <c r="N605">
        <v>20060706</v>
      </c>
      <c r="O605" s="17" t="str">
        <f>""</f>
        <v/>
      </c>
      <c r="P605" t="e">
        <f t="shared" si="60"/>
        <v>#VALUE!</v>
      </c>
      <c r="Q605" t="e">
        <f t="shared" si="61"/>
        <v>#VALUE!</v>
      </c>
      <c r="R605" t="e">
        <f t="shared" si="62"/>
        <v>#VALUE!</v>
      </c>
      <c r="S605" t="e">
        <f t="shared" si="63"/>
        <v>#VALUE!</v>
      </c>
      <c r="T605" t="e">
        <f t="shared" si="64"/>
        <v>#VALUE!</v>
      </c>
      <c r="U605" t="str">
        <f t="shared" si="65"/>
        <v>船橋啓明高高</v>
      </c>
    </row>
    <row r="606" spans="1:21" x14ac:dyDescent="0.45">
      <c r="A606">
        <v>1947</v>
      </c>
      <c r="B606" t="s">
        <v>2222</v>
      </c>
      <c r="C606" t="s">
        <v>2223</v>
      </c>
      <c r="E606" t="s">
        <v>644</v>
      </c>
      <c r="F606">
        <v>2</v>
      </c>
      <c r="J606" t="s">
        <v>3352</v>
      </c>
      <c r="K606" t="s">
        <v>2630</v>
      </c>
      <c r="L606" t="s">
        <v>1064</v>
      </c>
      <c r="M606" t="s">
        <v>129</v>
      </c>
      <c r="N606">
        <v>20060513</v>
      </c>
      <c r="O606" s="17" t="str">
        <f>""</f>
        <v/>
      </c>
      <c r="P606" t="e">
        <f t="shared" si="60"/>
        <v>#VALUE!</v>
      </c>
      <c r="Q606" t="e">
        <f t="shared" si="61"/>
        <v>#VALUE!</v>
      </c>
      <c r="R606" t="e">
        <f t="shared" si="62"/>
        <v>#VALUE!</v>
      </c>
      <c r="S606" t="e">
        <f t="shared" si="63"/>
        <v>#VALUE!</v>
      </c>
      <c r="T606" t="e">
        <f t="shared" si="64"/>
        <v>#VALUE!</v>
      </c>
      <c r="U606" t="str">
        <f t="shared" si="65"/>
        <v>船橋啓明高高</v>
      </c>
    </row>
    <row r="607" spans="1:21" x14ac:dyDescent="0.45">
      <c r="A607">
        <v>1948</v>
      </c>
      <c r="B607" t="s">
        <v>1516</v>
      </c>
      <c r="C607" t="s">
        <v>2224</v>
      </c>
      <c r="E607" t="s">
        <v>644</v>
      </c>
      <c r="F607">
        <v>2</v>
      </c>
      <c r="J607" t="s">
        <v>2840</v>
      </c>
      <c r="K607" t="s">
        <v>3353</v>
      </c>
      <c r="L607" t="s">
        <v>445</v>
      </c>
      <c r="M607" t="s">
        <v>1065</v>
      </c>
      <c r="N607">
        <v>20060920</v>
      </c>
      <c r="O607" s="17" t="str">
        <f>""</f>
        <v/>
      </c>
      <c r="P607" t="e">
        <f t="shared" si="60"/>
        <v>#VALUE!</v>
      </c>
      <c r="Q607" t="e">
        <f t="shared" si="61"/>
        <v>#VALUE!</v>
      </c>
      <c r="R607" t="e">
        <f t="shared" si="62"/>
        <v>#VALUE!</v>
      </c>
      <c r="S607" t="e">
        <f t="shared" si="63"/>
        <v>#VALUE!</v>
      </c>
      <c r="T607" t="e">
        <f t="shared" si="64"/>
        <v>#VALUE!</v>
      </c>
      <c r="U607" t="str">
        <f t="shared" si="65"/>
        <v>船橋啓明高高</v>
      </c>
    </row>
    <row r="608" spans="1:21" x14ac:dyDescent="0.45">
      <c r="A608">
        <v>1949</v>
      </c>
      <c r="B608" t="s">
        <v>1521</v>
      </c>
      <c r="C608" t="s">
        <v>1413</v>
      </c>
      <c r="E608" t="s">
        <v>644</v>
      </c>
      <c r="F608">
        <v>2</v>
      </c>
      <c r="J608" t="s">
        <v>2844</v>
      </c>
      <c r="K608" t="s">
        <v>2622</v>
      </c>
      <c r="L608" t="s">
        <v>776</v>
      </c>
      <c r="M608" t="s">
        <v>366</v>
      </c>
      <c r="N608">
        <v>20060818</v>
      </c>
      <c r="O608" s="17" t="str">
        <f>""</f>
        <v/>
      </c>
      <c r="P608" t="e">
        <f t="shared" si="60"/>
        <v>#VALUE!</v>
      </c>
      <c r="Q608" t="e">
        <f t="shared" si="61"/>
        <v>#VALUE!</v>
      </c>
      <c r="R608" t="e">
        <f t="shared" si="62"/>
        <v>#VALUE!</v>
      </c>
      <c r="S608" t="e">
        <f t="shared" si="63"/>
        <v>#VALUE!</v>
      </c>
      <c r="T608" t="e">
        <f t="shared" si="64"/>
        <v>#VALUE!</v>
      </c>
      <c r="U608" t="str">
        <f t="shared" si="65"/>
        <v>船橋啓明高高</v>
      </c>
    </row>
    <row r="609" spans="1:21" x14ac:dyDescent="0.45">
      <c r="A609">
        <v>1950</v>
      </c>
      <c r="B609" t="s">
        <v>1452</v>
      </c>
      <c r="C609" t="s">
        <v>2225</v>
      </c>
      <c r="E609" t="s">
        <v>644</v>
      </c>
      <c r="F609">
        <v>2</v>
      </c>
      <c r="J609" t="s">
        <v>2796</v>
      </c>
      <c r="K609" t="s">
        <v>3354</v>
      </c>
      <c r="L609" t="s">
        <v>744</v>
      </c>
      <c r="M609" t="s">
        <v>1066</v>
      </c>
      <c r="N609">
        <v>20070109</v>
      </c>
      <c r="O609" s="17" t="str">
        <f>""</f>
        <v/>
      </c>
      <c r="P609" t="e">
        <f t="shared" si="60"/>
        <v>#VALUE!</v>
      </c>
      <c r="Q609" t="e">
        <f t="shared" si="61"/>
        <v>#VALUE!</v>
      </c>
      <c r="R609" t="e">
        <f t="shared" si="62"/>
        <v>#VALUE!</v>
      </c>
      <c r="S609" t="e">
        <f t="shared" si="63"/>
        <v>#VALUE!</v>
      </c>
      <c r="T609" t="e">
        <f t="shared" si="64"/>
        <v>#VALUE!</v>
      </c>
      <c r="U609" t="str">
        <f t="shared" si="65"/>
        <v>船橋啓明高高</v>
      </c>
    </row>
    <row r="610" spans="1:21" x14ac:dyDescent="0.45">
      <c r="A610">
        <v>1951</v>
      </c>
      <c r="B610" t="s">
        <v>2226</v>
      </c>
      <c r="C610" t="s">
        <v>2227</v>
      </c>
      <c r="E610" t="s">
        <v>644</v>
      </c>
      <c r="F610">
        <v>2</v>
      </c>
      <c r="J610" t="s">
        <v>3355</v>
      </c>
      <c r="K610" t="s">
        <v>3080</v>
      </c>
      <c r="L610" t="s">
        <v>97</v>
      </c>
      <c r="M610" t="s">
        <v>52</v>
      </c>
      <c r="N610">
        <v>20061016</v>
      </c>
      <c r="O610" s="17" t="str">
        <f>""</f>
        <v/>
      </c>
      <c r="P610" t="e">
        <f t="shared" ref="P610:P673" si="66">LEFT(B610,FIND("　",B610)-1)</f>
        <v>#VALUE!</v>
      </c>
      <c r="Q610" t="e">
        <f t="shared" ref="Q610:Q673" si="67">RIGHT(B610,LEN(B610)-FIND("　",B610))</f>
        <v>#VALUE!</v>
      </c>
      <c r="R610" t="e">
        <f t="shared" ref="R610:R673" si="68">ASC(LEFT(J610,FIND("　",J610)-1))</f>
        <v>#VALUE!</v>
      </c>
      <c r="S610" t="e">
        <f t="shared" ref="S610:S673" si="69">ASC(RIGHT(J610,LEN(J610)-FIND("　",J610)))</f>
        <v>#VALUE!</v>
      </c>
      <c r="T610" t="e">
        <f t="shared" ref="T610:T673" si="70">LEFT(O610,FIND(" ",O610)-1)</f>
        <v>#VALUE!</v>
      </c>
      <c r="U610" t="str">
        <f t="shared" ref="U610:U673" si="71">E610&amp;"高"</f>
        <v>船橋啓明高高</v>
      </c>
    </row>
    <row r="611" spans="1:21" x14ac:dyDescent="0.45">
      <c r="A611">
        <v>2408</v>
      </c>
      <c r="B611" t="s">
        <v>2228</v>
      </c>
      <c r="C611" t="s">
        <v>1308</v>
      </c>
      <c r="E611" t="s">
        <v>644</v>
      </c>
      <c r="F611">
        <v>1</v>
      </c>
      <c r="J611" t="s">
        <v>3356</v>
      </c>
      <c r="K611" t="s">
        <v>2670</v>
      </c>
      <c r="L611" t="s">
        <v>1067</v>
      </c>
      <c r="M611" t="s">
        <v>442</v>
      </c>
      <c r="N611">
        <v>20070514</v>
      </c>
      <c r="O611" s="17" t="str">
        <f>""</f>
        <v/>
      </c>
      <c r="P611" t="e">
        <f t="shared" si="66"/>
        <v>#VALUE!</v>
      </c>
      <c r="Q611" t="e">
        <f t="shared" si="67"/>
        <v>#VALUE!</v>
      </c>
      <c r="R611" t="e">
        <f t="shared" si="68"/>
        <v>#VALUE!</v>
      </c>
      <c r="S611" t="e">
        <f t="shared" si="69"/>
        <v>#VALUE!</v>
      </c>
      <c r="T611" t="e">
        <f t="shared" si="70"/>
        <v>#VALUE!</v>
      </c>
      <c r="U611" t="str">
        <f t="shared" si="71"/>
        <v>船橋啓明高高</v>
      </c>
    </row>
    <row r="612" spans="1:21" x14ac:dyDescent="0.45">
      <c r="A612">
        <v>2409</v>
      </c>
      <c r="B612" t="s">
        <v>1450</v>
      </c>
      <c r="C612" t="s">
        <v>2229</v>
      </c>
      <c r="E612" t="s">
        <v>644</v>
      </c>
      <c r="F612">
        <v>1</v>
      </c>
      <c r="J612" t="s">
        <v>2795</v>
      </c>
      <c r="K612" t="s">
        <v>2882</v>
      </c>
      <c r="L612" t="s">
        <v>210</v>
      </c>
      <c r="M612" t="s">
        <v>798</v>
      </c>
      <c r="N612">
        <v>20071114</v>
      </c>
      <c r="O612" s="17" t="str">
        <f>""</f>
        <v/>
      </c>
      <c r="P612" t="e">
        <f t="shared" si="66"/>
        <v>#VALUE!</v>
      </c>
      <c r="Q612" t="e">
        <f t="shared" si="67"/>
        <v>#VALUE!</v>
      </c>
      <c r="R612" t="e">
        <f t="shared" si="68"/>
        <v>#VALUE!</v>
      </c>
      <c r="S612" t="e">
        <f t="shared" si="69"/>
        <v>#VALUE!</v>
      </c>
      <c r="T612" t="e">
        <f t="shared" si="70"/>
        <v>#VALUE!</v>
      </c>
      <c r="U612" t="str">
        <f t="shared" si="71"/>
        <v>船橋啓明高高</v>
      </c>
    </row>
    <row r="613" spans="1:21" x14ac:dyDescent="0.45">
      <c r="A613">
        <v>2573</v>
      </c>
      <c r="B613" t="s">
        <v>2052</v>
      </c>
      <c r="C613" t="s">
        <v>2230</v>
      </c>
      <c r="E613" t="s">
        <v>644</v>
      </c>
      <c r="F613">
        <v>1</v>
      </c>
      <c r="J613" t="s">
        <v>3243</v>
      </c>
      <c r="K613" t="s">
        <v>3357</v>
      </c>
      <c r="L613" t="s">
        <v>160</v>
      </c>
      <c r="M613" t="s">
        <v>1068</v>
      </c>
      <c r="N613">
        <v>20071117</v>
      </c>
      <c r="O613" s="17" t="str">
        <f>""</f>
        <v/>
      </c>
      <c r="P613" t="e">
        <f t="shared" si="66"/>
        <v>#VALUE!</v>
      </c>
      <c r="Q613" t="e">
        <f t="shared" si="67"/>
        <v>#VALUE!</v>
      </c>
      <c r="R613" t="e">
        <f t="shared" si="68"/>
        <v>#VALUE!</v>
      </c>
      <c r="S613" t="e">
        <f t="shared" si="69"/>
        <v>#VALUE!</v>
      </c>
      <c r="T613" t="e">
        <f t="shared" si="70"/>
        <v>#VALUE!</v>
      </c>
      <c r="U613" t="str">
        <f t="shared" si="71"/>
        <v>船橋啓明高高</v>
      </c>
    </row>
    <row r="614" spans="1:21" x14ac:dyDescent="0.45">
      <c r="A614">
        <v>2574</v>
      </c>
      <c r="B614" t="s">
        <v>1760</v>
      </c>
      <c r="C614" t="s">
        <v>1311</v>
      </c>
      <c r="E614" t="s">
        <v>644</v>
      </c>
      <c r="F614">
        <v>1</v>
      </c>
      <c r="J614" t="s">
        <v>3038</v>
      </c>
      <c r="K614" t="s">
        <v>3116</v>
      </c>
      <c r="L614" t="s">
        <v>521</v>
      </c>
      <c r="M614" t="s">
        <v>87</v>
      </c>
      <c r="N614">
        <v>20070606</v>
      </c>
      <c r="O614" s="17" t="str">
        <f>""</f>
        <v/>
      </c>
      <c r="P614" t="e">
        <f t="shared" si="66"/>
        <v>#VALUE!</v>
      </c>
      <c r="Q614" t="e">
        <f t="shared" si="67"/>
        <v>#VALUE!</v>
      </c>
      <c r="R614" t="e">
        <f t="shared" si="68"/>
        <v>#VALUE!</v>
      </c>
      <c r="S614" t="e">
        <f t="shared" si="69"/>
        <v>#VALUE!</v>
      </c>
      <c r="T614" t="e">
        <f t="shared" si="70"/>
        <v>#VALUE!</v>
      </c>
      <c r="U614" t="str">
        <f t="shared" si="71"/>
        <v>船橋啓明高高</v>
      </c>
    </row>
    <row r="615" spans="1:21" x14ac:dyDescent="0.45">
      <c r="A615">
        <v>2575</v>
      </c>
      <c r="B615" t="s">
        <v>2231</v>
      </c>
      <c r="C615" t="s">
        <v>1397</v>
      </c>
      <c r="E615" t="s">
        <v>644</v>
      </c>
      <c r="F615">
        <v>1</v>
      </c>
      <c r="J615" t="e">
        <v>#VALUE!</v>
      </c>
      <c r="K615" t="e">
        <v>#VALUE!</v>
      </c>
      <c r="L615" t="s">
        <v>307</v>
      </c>
      <c r="M615" t="s">
        <v>307</v>
      </c>
      <c r="N615">
        <v>20071118</v>
      </c>
      <c r="O615" s="17" t="str">
        <f>""</f>
        <v/>
      </c>
      <c r="P615" t="e">
        <f t="shared" si="66"/>
        <v>#VALUE!</v>
      </c>
      <c r="Q615" t="e">
        <f t="shared" si="67"/>
        <v>#VALUE!</v>
      </c>
      <c r="R615" t="e">
        <f t="shared" si="68"/>
        <v>#VALUE!</v>
      </c>
      <c r="S615" t="e">
        <f t="shared" si="69"/>
        <v>#VALUE!</v>
      </c>
      <c r="T615" t="e">
        <f t="shared" si="70"/>
        <v>#VALUE!</v>
      </c>
      <c r="U615" t="str">
        <f t="shared" si="71"/>
        <v>船橋啓明高高</v>
      </c>
    </row>
    <row r="616" spans="1:21" x14ac:dyDescent="0.45">
      <c r="A616">
        <v>2576</v>
      </c>
      <c r="B616" t="s">
        <v>2232</v>
      </c>
      <c r="C616" t="s">
        <v>1409</v>
      </c>
      <c r="E616" t="s">
        <v>644</v>
      </c>
      <c r="F616">
        <v>1</v>
      </c>
      <c r="J616" t="s">
        <v>3358</v>
      </c>
      <c r="K616" t="s">
        <v>2762</v>
      </c>
      <c r="L616" t="s">
        <v>88</v>
      </c>
      <c r="M616" t="s">
        <v>115</v>
      </c>
      <c r="N616">
        <v>20070508</v>
      </c>
      <c r="O616" s="17" t="str">
        <f>""</f>
        <v/>
      </c>
      <c r="P616" t="e">
        <f t="shared" si="66"/>
        <v>#VALUE!</v>
      </c>
      <c r="Q616" t="e">
        <f t="shared" si="67"/>
        <v>#VALUE!</v>
      </c>
      <c r="R616" t="e">
        <f t="shared" si="68"/>
        <v>#VALUE!</v>
      </c>
      <c r="S616" t="e">
        <f t="shared" si="69"/>
        <v>#VALUE!</v>
      </c>
      <c r="T616" t="e">
        <f t="shared" si="70"/>
        <v>#VALUE!</v>
      </c>
      <c r="U616" t="str">
        <f t="shared" si="71"/>
        <v>船橋啓明高高</v>
      </c>
    </row>
    <row r="617" spans="1:21" x14ac:dyDescent="0.45">
      <c r="A617">
        <v>1952</v>
      </c>
      <c r="B617" t="s">
        <v>1441</v>
      </c>
      <c r="C617" t="s">
        <v>2233</v>
      </c>
      <c r="E617" t="s">
        <v>645</v>
      </c>
      <c r="F617">
        <v>3</v>
      </c>
      <c r="J617" t="s">
        <v>2787</v>
      </c>
      <c r="K617" t="s">
        <v>2789</v>
      </c>
      <c r="L617" t="s">
        <v>738</v>
      </c>
      <c r="M617" t="s">
        <v>457</v>
      </c>
      <c r="N617">
        <v>20060320</v>
      </c>
      <c r="O617" s="17" t="str">
        <f>""</f>
        <v/>
      </c>
      <c r="P617" t="e">
        <f t="shared" si="66"/>
        <v>#VALUE!</v>
      </c>
      <c r="Q617" t="e">
        <f t="shared" si="67"/>
        <v>#VALUE!</v>
      </c>
      <c r="R617" t="e">
        <f t="shared" si="68"/>
        <v>#VALUE!</v>
      </c>
      <c r="S617" t="e">
        <f t="shared" si="69"/>
        <v>#VALUE!</v>
      </c>
      <c r="T617" t="e">
        <f t="shared" si="70"/>
        <v>#VALUE!</v>
      </c>
      <c r="U617" t="str">
        <f t="shared" si="71"/>
        <v>船橋芝山高高</v>
      </c>
    </row>
    <row r="618" spans="1:21" x14ac:dyDescent="0.45">
      <c r="A618">
        <v>1953</v>
      </c>
      <c r="B618" t="s">
        <v>2234</v>
      </c>
      <c r="C618" t="s">
        <v>2235</v>
      </c>
      <c r="E618" t="s">
        <v>645</v>
      </c>
      <c r="F618">
        <v>3</v>
      </c>
      <c r="J618" t="s">
        <v>3359</v>
      </c>
      <c r="K618" t="s">
        <v>2762</v>
      </c>
      <c r="L618" t="s">
        <v>1069</v>
      </c>
      <c r="M618" t="s">
        <v>115</v>
      </c>
      <c r="N618">
        <v>20051215</v>
      </c>
      <c r="O618" s="17" t="str">
        <f>""</f>
        <v/>
      </c>
      <c r="P618" t="e">
        <f t="shared" si="66"/>
        <v>#VALUE!</v>
      </c>
      <c r="Q618" t="e">
        <f t="shared" si="67"/>
        <v>#VALUE!</v>
      </c>
      <c r="R618" t="e">
        <f t="shared" si="68"/>
        <v>#VALUE!</v>
      </c>
      <c r="S618" t="e">
        <f t="shared" si="69"/>
        <v>#VALUE!</v>
      </c>
      <c r="T618" t="e">
        <f t="shared" si="70"/>
        <v>#VALUE!</v>
      </c>
      <c r="U618" t="str">
        <f t="shared" si="71"/>
        <v>船橋芝山高高</v>
      </c>
    </row>
    <row r="619" spans="1:21" x14ac:dyDescent="0.45">
      <c r="A619">
        <v>1954</v>
      </c>
      <c r="B619" t="s">
        <v>1769</v>
      </c>
      <c r="C619" t="s">
        <v>2236</v>
      </c>
      <c r="E619" t="s">
        <v>645</v>
      </c>
      <c r="F619">
        <v>2</v>
      </c>
      <c r="J619" t="s">
        <v>3046</v>
      </c>
      <c r="K619" t="s">
        <v>2635</v>
      </c>
      <c r="L619" t="s">
        <v>83</v>
      </c>
      <c r="M619" t="s">
        <v>48</v>
      </c>
      <c r="N619">
        <v>20060707</v>
      </c>
      <c r="O619" s="17" t="str">
        <f>""</f>
        <v/>
      </c>
      <c r="P619" t="e">
        <f t="shared" si="66"/>
        <v>#VALUE!</v>
      </c>
      <c r="Q619" t="e">
        <f t="shared" si="67"/>
        <v>#VALUE!</v>
      </c>
      <c r="R619" t="e">
        <f t="shared" si="68"/>
        <v>#VALUE!</v>
      </c>
      <c r="S619" t="e">
        <f t="shared" si="69"/>
        <v>#VALUE!</v>
      </c>
      <c r="T619" t="e">
        <f t="shared" si="70"/>
        <v>#VALUE!</v>
      </c>
      <c r="U619" t="str">
        <f t="shared" si="71"/>
        <v>船橋芝山高高</v>
      </c>
    </row>
    <row r="620" spans="1:21" x14ac:dyDescent="0.45">
      <c r="A620">
        <v>1955</v>
      </c>
      <c r="B620" t="s">
        <v>2237</v>
      </c>
      <c r="C620" t="s">
        <v>2238</v>
      </c>
      <c r="E620" t="s">
        <v>645</v>
      </c>
      <c r="F620">
        <v>2</v>
      </c>
      <c r="J620" t="s">
        <v>3360</v>
      </c>
      <c r="K620" t="s">
        <v>2635</v>
      </c>
      <c r="L620" t="s">
        <v>509</v>
      </c>
      <c r="M620" t="s">
        <v>48</v>
      </c>
      <c r="N620">
        <v>20060820</v>
      </c>
      <c r="O620" s="17" t="str">
        <f>""</f>
        <v/>
      </c>
      <c r="P620" t="e">
        <f t="shared" si="66"/>
        <v>#VALUE!</v>
      </c>
      <c r="Q620" t="e">
        <f t="shared" si="67"/>
        <v>#VALUE!</v>
      </c>
      <c r="R620" t="e">
        <f t="shared" si="68"/>
        <v>#VALUE!</v>
      </c>
      <c r="S620" t="e">
        <f t="shared" si="69"/>
        <v>#VALUE!</v>
      </c>
      <c r="T620" t="e">
        <f t="shared" si="70"/>
        <v>#VALUE!</v>
      </c>
      <c r="U620" t="str">
        <f t="shared" si="71"/>
        <v>船橋芝山高高</v>
      </c>
    </row>
    <row r="621" spans="1:21" x14ac:dyDescent="0.45">
      <c r="A621">
        <v>1956</v>
      </c>
      <c r="B621" t="s">
        <v>1570</v>
      </c>
      <c r="C621" t="s">
        <v>2239</v>
      </c>
      <c r="E621" t="s">
        <v>645</v>
      </c>
      <c r="F621">
        <v>2</v>
      </c>
      <c r="J621" t="s">
        <v>2884</v>
      </c>
      <c r="K621" t="s">
        <v>3286</v>
      </c>
      <c r="L621" t="s">
        <v>390</v>
      </c>
      <c r="M621" t="s">
        <v>360</v>
      </c>
      <c r="N621">
        <v>20060928</v>
      </c>
      <c r="O621" s="17" t="str">
        <f>""</f>
        <v/>
      </c>
      <c r="P621" t="e">
        <f t="shared" si="66"/>
        <v>#VALUE!</v>
      </c>
      <c r="Q621" t="e">
        <f t="shared" si="67"/>
        <v>#VALUE!</v>
      </c>
      <c r="R621" t="e">
        <f t="shared" si="68"/>
        <v>#VALUE!</v>
      </c>
      <c r="S621" t="e">
        <f t="shared" si="69"/>
        <v>#VALUE!</v>
      </c>
      <c r="T621" t="e">
        <f t="shared" si="70"/>
        <v>#VALUE!</v>
      </c>
      <c r="U621" t="str">
        <f t="shared" si="71"/>
        <v>船橋芝山高高</v>
      </c>
    </row>
    <row r="622" spans="1:21" x14ac:dyDescent="0.45">
      <c r="A622">
        <v>1957</v>
      </c>
      <c r="B622" t="s">
        <v>2240</v>
      </c>
      <c r="C622" t="s">
        <v>2241</v>
      </c>
      <c r="E622" t="s">
        <v>645</v>
      </c>
      <c r="F622">
        <v>2</v>
      </c>
      <c r="J622" t="s">
        <v>3361</v>
      </c>
      <c r="K622" t="s">
        <v>2748</v>
      </c>
      <c r="L622" t="s">
        <v>446</v>
      </c>
      <c r="M622" t="s">
        <v>441</v>
      </c>
      <c r="N622">
        <v>20060521</v>
      </c>
      <c r="O622" s="17" t="str">
        <f>""</f>
        <v/>
      </c>
      <c r="P622" t="e">
        <f t="shared" si="66"/>
        <v>#VALUE!</v>
      </c>
      <c r="Q622" t="e">
        <f t="shared" si="67"/>
        <v>#VALUE!</v>
      </c>
      <c r="R622" t="e">
        <f t="shared" si="68"/>
        <v>#VALUE!</v>
      </c>
      <c r="S622" t="e">
        <f t="shared" si="69"/>
        <v>#VALUE!</v>
      </c>
      <c r="T622" t="e">
        <f t="shared" si="70"/>
        <v>#VALUE!</v>
      </c>
      <c r="U622" t="str">
        <f t="shared" si="71"/>
        <v>船橋芝山高高</v>
      </c>
    </row>
    <row r="623" spans="1:21" x14ac:dyDescent="0.45">
      <c r="A623">
        <v>1958</v>
      </c>
      <c r="B623" t="s">
        <v>2242</v>
      </c>
      <c r="C623" t="s">
        <v>2243</v>
      </c>
      <c r="E623" t="s">
        <v>645</v>
      </c>
      <c r="F623">
        <v>2</v>
      </c>
      <c r="J623" t="s">
        <v>3362</v>
      </c>
      <c r="K623" t="s">
        <v>3363</v>
      </c>
      <c r="L623" t="s">
        <v>1070</v>
      </c>
      <c r="M623" t="s">
        <v>1071</v>
      </c>
      <c r="N623">
        <v>20070326</v>
      </c>
      <c r="O623" s="17" t="str">
        <f>""</f>
        <v/>
      </c>
      <c r="P623" t="e">
        <f t="shared" si="66"/>
        <v>#VALUE!</v>
      </c>
      <c r="Q623" t="e">
        <f t="shared" si="67"/>
        <v>#VALUE!</v>
      </c>
      <c r="R623" t="e">
        <f t="shared" si="68"/>
        <v>#VALUE!</v>
      </c>
      <c r="S623" t="e">
        <f t="shared" si="69"/>
        <v>#VALUE!</v>
      </c>
      <c r="T623" t="e">
        <f t="shared" si="70"/>
        <v>#VALUE!</v>
      </c>
      <c r="U623" t="str">
        <f t="shared" si="71"/>
        <v>船橋芝山高高</v>
      </c>
    </row>
    <row r="624" spans="1:21" x14ac:dyDescent="0.45">
      <c r="A624">
        <v>1959</v>
      </c>
      <c r="B624" t="s">
        <v>1687</v>
      </c>
      <c r="C624" t="s">
        <v>2244</v>
      </c>
      <c r="E624" t="s">
        <v>645</v>
      </c>
      <c r="F624">
        <v>2</v>
      </c>
      <c r="J624" t="s">
        <v>2977</v>
      </c>
      <c r="K624" t="s">
        <v>3364</v>
      </c>
      <c r="L624" t="s">
        <v>126</v>
      </c>
      <c r="M624" t="s">
        <v>1072</v>
      </c>
      <c r="N624">
        <v>20061123</v>
      </c>
      <c r="O624" s="17" t="str">
        <f>""</f>
        <v/>
      </c>
      <c r="P624" t="e">
        <f t="shared" si="66"/>
        <v>#VALUE!</v>
      </c>
      <c r="Q624" t="e">
        <f t="shared" si="67"/>
        <v>#VALUE!</v>
      </c>
      <c r="R624" t="e">
        <f t="shared" si="68"/>
        <v>#VALUE!</v>
      </c>
      <c r="S624" t="e">
        <f t="shared" si="69"/>
        <v>#VALUE!</v>
      </c>
      <c r="T624" t="e">
        <f t="shared" si="70"/>
        <v>#VALUE!</v>
      </c>
      <c r="U624" t="str">
        <f t="shared" si="71"/>
        <v>船橋芝山高高</v>
      </c>
    </row>
    <row r="625" spans="1:21" x14ac:dyDescent="0.45">
      <c r="A625">
        <v>1960</v>
      </c>
      <c r="B625" t="s">
        <v>2245</v>
      </c>
      <c r="C625" t="s">
        <v>1296</v>
      </c>
      <c r="E625" t="s">
        <v>645</v>
      </c>
      <c r="F625">
        <v>2</v>
      </c>
      <c r="J625" t="s">
        <v>3365</v>
      </c>
      <c r="K625" t="s">
        <v>2652</v>
      </c>
      <c r="L625" t="s">
        <v>1073</v>
      </c>
      <c r="M625" t="s">
        <v>155</v>
      </c>
      <c r="N625">
        <v>20060719</v>
      </c>
      <c r="O625" s="17" t="str">
        <f>""</f>
        <v/>
      </c>
      <c r="P625" t="e">
        <f t="shared" si="66"/>
        <v>#VALUE!</v>
      </c>
      <c r="Q625" t="e">
        <f t="shared" si="67"/>
        <v>#VALUE!</v>
      </c>
      <c r="R625" t="e">
        <f t="shared" si="68"/>
        <v>#VALUE!</v>
      </c>
      <c r="S625" t="e">
        <f t="shared" si="69"/>
        <v>#VALUE!</v>
      </c>
      <c r="T625" t="e">
        <f t="shared" si="70"/>
        <v>#VALUE!</v>
      </c>
      <c r="U625" t="str">
        <f t="shared" si="71"/>
        <v>船橋芝山高高</v>
      </c>
    </row>
    <row r="626" spans="1:21" x14ac:dyDescent="0.45">
      <c r="A626">
        <v>1961</v>
      </c>
      <c r="B626" t="s">
        <v>1578</v>
      </c>
      <c r="C626" t="s">
        <v>1485</v>
      </c>
      <c r="E626" t="s">
        <v>645</v>
      </c>
      <c r="F626">
        <v>2</v>
      </c>
      <c r="J626" t="s">
        <v>2890</v>
      </c>
      <c r="K626" t="s">
        <v>2739</v>
      </c>
      <c r="L626" t="s">
        <v>804</v>
      </c>
      <c r="M626" t="s">
        <v>125</v>
      </c>
      <c r="N626">
        <v>20060826</v>
      </c>
      <c r="O626" s="17" t="str">
        <f>""</f>
        <v/>
      </c>
      <c r="P626" t="e">
        <f t="shared" si="66"/>
        <v>#VALUE!</v>
      </c>
      <c r="Q626" t="e">
        <f t="shared" si="67"/>
        <v>#VALUE!</v>
      </c>
      <c r="R626" t="e">
        <f t="shared" si="68"/>
        <v>#VALUE!</v>
      </c>
      <c r="S626" t="e">
        <f t="shared" si="69"/>
        <v>#VALUE!</v>
      </c>
      <c r="T626" t="e">
        <f t="shared" si="70"/>
        <v>#VALUE!</v>
      </c>
      <c r="U626" t="str">
        <f t="shared" si="71"/>
        <v>船橋芝山高高</v>
      </c>
    </row>
    <row r="627" spans="1:21" x14ac:dyDescent="0.45">
      <c r="A627">
        <v>1962</v>
      </c>
      <c r="B627" t="s">
        <v>1519</v>
      </c>
      <c r="C627" t="s">
        <v>2060</v>
      </c>
      <c r="E627" t="s">
        <v>645</v>
      </c>
      <c r="F627">
        <v>2</v>
      </c>
      <c r="J627" t="s">
        <v>2843</v>
      </c>
      <c r="K627" t="s">
        <v>3059</v>
      </c>
      <c r="L627" t="s">
        <v>176</v>
      </c>
      <c r="M627" t="s">
        <v>34</v>
      </c>
      <c r="N627">
        <v>20061130</v>
      </c>
      <c r="O627" s="17" t="str">
        <f>""</f>
        <v/>
      </c>
      <c r="P627" t="e">
        <f t="shared" si="66"/>
        <v>#VALUE!</v>
      </c>
      <c r="Q627" t="e">
        <f t="shared" si="67"/>
        <v>#VALUE!</v>
      </c>
      <c r="R627" t="e">
        <f t="shared" si="68"/>
        <v>#VALUE!</v>
      </c>
      <c r="S627" t="e">
        <f t="shared" si="69"/>
        <v>#VALUE!</v>
      </c>
      <c r="T627" t="e">
        <f t="shared" si="70"/>
        <v>#VALUE!</v>
      </c>
      <c r="U627" t="str">
        <f t="shared" si="71"/>
        <v>船橋芝山高高</v>
      </c>
    </row>
    <row r="628" spans="1:21" x14ac:dyDescent="0.45">
      <c r="A628">
        <v>1963</v>
      </c>
      <c r="B628" t="s">
        <v>1708</v>
      </c>
      <c r="C628" t="s">
        <v>2246</v>
      </c>
      <c r="E628" t="s">
        <v>645</v>
      </c>
      <c r="F628">
        <v>2</v>
      </c>
      <c r="J628" t="s">
        <v>2932</v>
      </c>
      <c r="K628" t="s">
        <v>3346</v>
      </c>
      <c r="L628" t="s">
        <v>522</v>
      </c>
      <c r="M628" t="s">
        <v>1074</v>
      </c>
      <c r="N628">
        <v>20061101</v>
      </c>
      <c r="O628" s="17" t="str">
        <f>""</f>
        <v/>
      </c>
      <c r="P628" t="e">
        <f t="shared" si="66"/>
        <v>#VALUE!</v>
      </c>
      <c r="Q628" t="e">
        <f t="shared" si="67"/>
        <v>#VALUE!</v>
      </c>
      <c r="R628" t="e">
        <f t="shared" si="68"/>
        <v>#VALUE!</v>
      </c>
      <c r="S628" t="e">
        <f t="shared" si="69"/>
        <v>#VALUE!</v>
      </c>
      <c r="T628" t="e">
        <f t="shared" si="70"/>
        <v>#VALUE!</v>
      </c>
      <c r="U628" t="str">
        <f t="shared" si="71"/>
        <v>船橋芝山高高</v>
      </c>
    </row>
    <row r="629" spans="1:21" x14ac:dyDescent="0.45">
      <c r="A629">
        <v>1964</v>
      </c>
      <c r="B629" t="s">
        <v>1610</v>
      </c>
      <c r="C629" t="s">
        <v>2247</v>
      </c>
      <c r="E629" t="s">
        <v>645</v>
      </c>
      <c r="F629">
        <v>2</v>
      </c>
      <c r="J629" t="s">
        <v>2917</v>
      </c>
      <c r="K629" t="s">
        <v>2667</v>
      </c>
      <c r="L629" t="s">
        <v>448</v>
      </c>
      <c r="M629" t="s">
        <v>207</v>
      </c>
      <c r="N629">
        <v>20061022</v>
      </c>
      <c r="O629" s="17" t="str">
        <f>""</f>
        <v/>
      </c>
      <c r="P629" t="e">
        <f t="shared" si="66"/>
        <v>#VALUE!</v>
      </c>
      <c r="Q629" t="e">
        <f t="shared" si="67"/>
        <v>#VALUE!</v>
      </c>
      <c r="R629" t="e">
        <f t="shared" si="68"/>
        <v>#VALUE!</v>
      </c>
      <c r="S629" t="e">
        <f t="shared" si="69"/>
        <v>#VALUE!</v>
      </c>
      <c r="T629" t="e">
        <f t="shared" si="70"/>
        <v>#VALUE!</v>
      </c>
      <c r="U629" t="str">
        <f t="shared" si="71"/>
        <v>船橋芝山高高</v>
      </c>
    </row>
    <row r="630" spans="1:21" x14ac:dyDescent="0.45">
      <c r="A630">
        <v>1965</v>
      </c>
      <c r="B630" t="s">
        <v>1993</v>
      </c>
      <c r="C630" t="s">
        <v>2248</v>
      </c>
      <c r="E630" t="s">
        <v>645</v>
      </c>
      <c r="F630">
        <v>2</v>
      </c>
      <c r="J630" t="s">
        <v>3206</v>
      </c>
      <c r="K630" t="s">
        <v>2670</v>
      </c>
      <c r="L630" t="s">
        <v>966</v>
      </c>
      <c r="M630" t="s">
        <v>442</v>
      </c>
      <c r="N630">
        <v>20060920</v>
      </c>
      <c r="O630" s="17" t="str">
        <f>""</f>
        <v/>
      </c>
      <c r="P630" t="e">
        <f t="shared" si="66"/>
        <v>#VALUE!</v>
      </c>
      <c r="Q630" t="e">
        <f t="shared" si="67"/>
        <v>#VALUE!</v>
      </c>
      <c r="R630" t="e">
        <f t="shared" si="68"/>
        <v>#VALUE!</v>
      </c>
      <c r="S630" t="e">
        <f t="shared" si="69"/>
        <v>#VALUE!</v>
      </c>
      <c r="T630" t="e">
        <f t="shared" si="70"/>
        <v>#VALUE!</v>
      </c>
      <c r="U630" t="str">
        <f t="shared" si="71"/>
        <v>船橋芝山高高</v>
      </c>
    </row>
    <row r="631" spans="1:21" x14ac:dyDescent="0.45">
      <c r="A631">
        <v>1966</v>
      </c>
      <c r="B631" t="s">
        <v>1309</v>
      </c>
      <c r="C631" t="s">
        <v>1904</v>
      </c>
      <c r="E631" t="s">
        <v>645</v>
      </c>
      <c r="F631">
        <v>2</v>
      </c>
      <c r="J631" t="s">
        <v>2675</v>
      </c>
      <c r="K631" t="s">
        <v>3143</v>
      </c>
      <c r="L631" t="s">
        <v>121</v>
      </c>
      <c r="M631" t="s">
        <v>246</v>
      </c>
      <c r="N631">
        <v>20060804</v>
      </c>
      <c r="O631" s="17" t="str">
        <f>""</f>
        <v/>
      </c>
      <c r="P631" t="e">
        <f t="shared" si="66"/>
        <v>#VALUE!</v>
      </c>
      <c r="Q631" t="e">
        <f t="shared" si="67"/>
        <v>#VALUE!</v>
      </c>
      <c r="R631" t="e">
        <f t="shared" si="68"/>
        <v>#VALUE!</v>
      </c>
      <c r="S631" t="e">
        <f t="shared" si="69"/>
        <v>#VALUE!</v>
      </c>
      <c r="T631" t="e">
        <f t="shared" si="70"/>
        <v>#VALUE!</v>
      </c>
      <c r="U631" t="str">
        <f t="shared" si="71"/>
        <v>船橋芝山高高</v>
      </c>
    </row>
    <row r="632" spans="1:21" x14ac:dyDescent="0.45">
      <c r="A632">
        <v>1967</v>
      </c>
      <c r="B632" t="s">
        <v>2249</v>
      </c>
      <c r="C632" t="s">
        <v>1914</v>
      </c>
      <c r="E632" t="s">
        <v>645</v>
      </c>
      <c r="F632">
        <v>2</v>
      </c>
      <c r="J632" t="s">
        <v>3366</v>
      </c>
      <c r="K632" t="s">
        <v>2936</v>
      </c>
      <c r="L632" t="s">
        <v>1075</v>
      </c>
      <c r="M632" t="s">
        <v>114</v>
      </c>
      <c r="N632">
        <v>20060414</v>
      </c>
      <c r="O632" s="17" t="str">
        <f>""</f>
        <v/>
      </c>
      <c r="P632" t="e">
        <f t="shared" si="66"/>
        <v>#VALUE!</v>
      </c>
      <c r="Q632" t="e">
        <f t="shared" si="67"/>
        <v>#VALUE!</v>
      </c>
      <c r="R632" t="e">
        <f t="shared" si="68"/>
        <v>#VALUE!</v>
      </c>
      <c r="S632" t="e">
        <f t="shared" si="69"/>
        <v>#VALUE!</v>
      </c>
      <c r="T632" t="e">
        <f t="shared" si="70"/>
        <v>#VALUE!</v>
      </c>
      <c r="U632" t="str">
        <f t="shared" si="71"/>
        <v>船橋芝山高高</v>
      </c>
    </row>
    <row r="633" spans="1:21" x14ac:dyDescent="0.45">
      <c r="A633">
        <v>1968</v>
      </c>
      <c r="B633" t="s">
        <v>2250</v>
      </c>
      <c r="C633" t="s">
        <v>2251</v>
      </c>
      <c r="E633" t="s">
        <v>645</v>
      </c>
      <c r="F633">
        <v>2</v>
      </c>
      <c r="J633" t="s">
        <v>3367</v>
      </c>
      <c r="K633" t="s">
        <v>3182</v>
      </c>
      <c r="L633" t="s">
        <v>1076</v>
      </c>
      <c r="M633" t="s">
        <v>154</v>
      </c>
      <c r="N633">
        <v>20060418</v>
      </c>
      <c r="O633" s="17" t="str">
        <f>""</f>
        <v/>
      </c>
      <c r="P633" t="e">
        <f t="shared" si="66"/>
        <v>#VALUE!</v>
      </c>
      <c r="Q633" t="e">
        <f t="shared" si="67"/>
        <v>#VALUE!</v>
      </c>
      <c r="R633" t="e">
        <f t="shared" si="68"/>
        <v>#VALUE!</v>
      </c>
      <c r="S633" t="e">
        <f t="shared" si="69"/>
        <v>#VALUE!</v>
      </c>
      <c r="T633" t="e">
        <f t="shared" si="70"/>
        <v>#VALUE!</v>
      </c>
      <c r="U633" t="str">
        <f t="shared" si="71"/>
        <v>船橋芝山高高</v>
      </c>
    </row>
    <row r="634" spans="1:21" x14ac:dyDescent="0.45">
      <c r="A634">
        <v>1969</v>
      </c>
      <c r="B634" t="s">
        <v>1732</v>
      </c>
      <c r="C634" t="s">
        <v>2252</v>
      </c>
      <c r="E634" t="s">
        <v>645</v>
      </c>
      <c r="F634">
        <v>2</v>
      </c>
      <c r="J634" t="s">
        <v>3012</v>
      </c>
      <c r="K634" t="s">
        <v>3368</v>
      </c>
      <c r="L634" t="s">
        <v>109</v>
      </c>
      <c r="M634" t="s">
        <v>1077</v>
      </c>
      <c r="N634">
        <v>20070306</v>
      </c>
      <c r="O634" s="17" t="str">
        <f>""</f>
        <v/>
      </c>
      <c r="P634" t="e">
        <f t="shared" si="66"/>
        <v>#VALUE!</v>
      </c>
      <c r="Q634" t="e">
        <f t="shared" si="67"/>
        <v>#VALUE!</v>
      </c>
      <c r="R634" t="e">
        <f t="shared" si="68"/>
        <v>#VALUE!</v>
      </c>
      <c r="S634" t="e">
        <f t="shared" si="69"/>
        <v>#VALUE!</v>
      </c>
      <c r="T634" t="e">
        <f t="shared" si="70"/>
        <v>#VALUE!</v>
      </c>
      <c r="U634" t="str">
        <f t="shared" si="71"/>
        <v>船橋芝山高高</v>
      </c>
    </row>
    <row r="635" spans="1:21" x14ac:dyDescent="0.45">
      <c r="A635">
        <v>1970</v>
      </c>
      <c r="B635" t="s">
        <v>2253</v>
      </c>
      <c r="C635" t="s">
        <v>1311</v>
      </c>
      <c r="E635" t="s">
        <v>645</v>
      </c>
      <c r="F635">
        <v>2</v>
      </c>
      <c r="J635" t="s">
        <v>3369</v>
      </c>
      <c r="K635" t="s">
        <v>2677</v>
      </c>
      <c r="L635" t="s">
        <v>1078</v>
      </c>
      <c r="M635" t="s">
        <v>116</v>
      </c>
      <c r="N635">
        <v>20060429</v>
      </c>
      <c r="O635" s="17" t="str">
        <f>""</f>
        <v/>
      </c>
      <c r="P635" t="e">
        <f t="shared" si="66"/>
        <v>#VALUE!</v>
      </c>
      <c r="Q635" t="e">
        <f t="shared" si="67"/>
        <v>#VALUE!</v>
      </c>
      <c r="R635" t="e">
        <f t="shared" si="68"/>
        <v>#VALUE!</v>
      </c>
      <c r="S635" t="e">
        <f t="shared" si="69"/>
        <v>#VALUE!</v>
      </c>
      <c r="T635" t="e">
        <f t="shared" si="70"/>
        <v>#VALUE!</v>
      </c>
      <c r="U635" t="str">
        <f t="shared" si="71"/>
        <v>船橋芝山高高</v>
      </c>
    </row>
    <row r="636" spans="1:21" x14ac:dyDescent="0.45">
      <c r="A636">
        <v>1971</v>
      </c>
      <c r="B636" t="s">
        <v>1551</v>
      </c>
      <c r="C636" t="s">
        <v>2244</v>
      </c>
      <c r="E636" t="s">
        <v>645</v>
      </c>
      <c r="F636">
        <v>2</v>
      </c>
      <c r="J636" t="s">
        <v>2868</v>
      </c>
      <c r="K636" t="s">
        <v>3293</v>
      </c>
      <c r="L636" t="s">
        <v>788</v>
      </c>
      <c r="M636" t="s">
        <v>201</v>
      </c>
      <c r="N636">
        <v>20060820</v>
      </c>
      <c r="O636" s="17" t="str">
        <f>""</f>
        <v/>
      </c>
      <c r="P636" t="e">
        <f t="shared" si="66"/>
        <v>#VALUE!</v>
      </c>
      <c r="Q636" t="e">
        <f t="shared" si="67"/>
        <v>#VALUE!</v>
      </c>
      <c r="R636" t="e">
        <f t="shared" si="68"/>
        <v>#VALUE!</v>
      </c>
      <c r="S636" t="e">
        <f t="shared" si="69"/>
        <v>#VALUE!</v>
      </c>
      <c r="T636" t="e">
        <f t="shared" si="70"/>
        <v>#VALUE!</v>
      </c>
      <c r="U636" t="str">
        <f t="shared" si="71"/>
        <v>船橋芝山高高</v>
      </c>
    </row>
    <row r="637" spans="1:21" x14ac:dyDescent="0.45">
      <c r="A637">
        <v>1972</v>
      </c>
      <c r="B637" t="s">
        <v>1961</v>
      </c>
      <c r="C637" t="s">
        <v>2254</v>
      </c>
      <c r="E637" t="s">
        <v>645</v>
      </c>
      <c r="F637">
        <v>2</v>
      </c>
      <c r="J637" t="s">
        <v>3184</v>
      </c>
      <c r="K637" t="s">
        <v>3370</v>
      </c>
      <c r="L637" t="s">
        <v>504</v>
      </c>
      <c r="M637" t="s">
        <v>1079</v>
      </c>
      <c r="N637">
        <v>20061101</v>
      </c>
      <c r="O637" s="17" t="str">
        <f>""</f>
        <v/>
      </c>
      <c r="P637" t="e">
        <f t="shared" si="66"/>
        <v>#VALUE!</v>
      </c>
      <c r="Q637" t="e">
        <f t="shared" si="67"/>
        <v>#VALUE!</v>
      </c>
      <c r="R637" t="e">
        <f t="shared" si="68"/>
        <v>#VALUE!</v>
      </c>
      <c r="S637" t="e">
        <f t="shared" si="69"/>
        <v>#VALUE!</v>
      </c>
      <c r="T637" t="e">
        <f t="shared" si="70"/>
        <v>#VALUE!</v>
      </c>
      <c r="U637" t="str">
        <f t="shared" si="71"/>
        <v>船橋芝山高高</v>
      </c>
    </row>
    <row r="638" spans="1:21" x14ac:dyDescent="0.45">
      <c r="A638">
        <v>1973</v>
      </c>
      <c r="B638" t="s">
        <v>1280</v>
      </c>
      <c r="C638" t="s">
        <v>2255</v>
      </c>
      <c r="E638" t="s">
        <v>645</v>
      </c>
      <c r="F638">
        <v>2</v>
      </c>
      <c r="J638" t="s">
        <v>2651</v>
      </c>
      <c r="K638" t="s">
        <v>3371</v>
      </c>
      <c r="L638" t="s">
        <v>443</v>
      </c>
      <c r="M638" t="s">
        <v>134</v>
      </c>
      <c r="N638">
        <v>20060630</v>
      </c>
      <c r="O638" s="17" t="str">
        <f>""</f>
        <v/>
      </c>
      <c r="P638" t="e">
        <f t="shared" si="66"/>
        <v>#VALUE!</v>
      </c>
      <c r="Q638" t="e">
        <f t="shared" si="67"/>
        <v>#VALUE!</v>
      </c>
      <c r="R638" t="e">
        <f t="shared" si="68"/>
        <v>#VALUE!</v>
      </c>
      <c r="S638" t="e">
        <f t="shared" si="69"/>
        <v>#VALUE!</v>
      </c>
      <c r="T638" t="e">
        <f t="shared" si="70"/>
        <v>#VALUE!</v>
      </c>
      <c r="U638" t="str">
        <f t="shared" si="71"/>
        <v>船橋芝山高高</v>
      </c>
    </row>
    <row r="639" spans="1:21" x14ac:dyDescent="0.45">
      <c r="A639">
        <v>1974</v>
      </c>
      <c r="B639" t="s">
        <v>1824</v>
      </c>
      <c r="C639" t="s">
        <v>2256</v>
      </c>
      <c r="E639" t="s">
        <v>645</v>
      </c>
      <c r="F639">
        <v>1</v>
      </c>
      <c r="J639" t="s">
        <v>3087</v>
      </c>
      <c r="K639" t="s">
        <v>2806</v>
      </c>
      <c r="L639" t="s">
        <v>903</v>
      </c>
      <c r="M639" t="s">
        <v>462</v>
      </c>
      <c r="N639">
        <v>20080303</v>
      </c>
      <c r="O639" s="17" t="str">
        <f>""</f>
        <v/>
      </c>
      <c r="P639" t="e">
        <f t="shared" si="66"/>
        <v>#VALUE!</v>
      </c>
      <c r="Q639" t="e">
        <f t="shared" si="67"/>
        <v>#VALUE!</v>
      </c>
      <c r="R639" t="e">
        <f t="shared" si="68"/>
        <v>#VALUE!</v>
      </c>
      <c r="S639" t="e">
        <f t="shared" si="69"/>
        <v>#VALUE!</v>
      </c>
      <c r="T639" t="e">
        <f t="shared" si="70"/>
        <v>#VALUE!</v>
      </c>
      <c r="U639" t="str">
        <f t="shared" si="71"/>
        <v>船橋芝山高高</v>
      </c>
    </row>
    <row r="640" spans="1:21" x14ac:dyDescent="0.45">
      <c r="A640">
        <v>1975</v>
      </c>
      <c r="B640" t="s">
        <v>2164</v>
      </c>
      <c r="C640" t="s">
        <v>2257</v>
      </c>
      <c r="E640" t="s">
        <v>645</v>
      </c>
      <c r="F640">
        <v>1</v>
      </c>
      <c r="J640" t="s">
        <v>3319</v>
      </c>
      <c r="K640" t="s">
        <v>3372</v>
      </c>
      <c r="L640" t="s">
        <v>1042</v>
      </c>
      <c r="M640" t="s">
        <v>455</v>
      </c>
      <c r="N640">
        <v>20070519</v>
      </c>
      <c r="O640" s="17" t="str">
        <f>""</f>
        <v/>
      </c>
      <c r="P640" t="e">
        <f t="shared" si="66"/>
        <v>#VALUE!</v>
      </c>
      <c r="Q640" t="e">
        <f t="shared" si="67"/>
        <v>#VALUE!</v>
      </c>
      <c r="R640" t="e">
        <f t="shared" si="68"/>
        <v>#VALUE!</v>
      </c>
      <c r="S640" t="e">
        <f t="shared" si="69"/>
        <v>#VALUE!</v>
      </c>
      <c r="T640" t="e">
        <f t="shared" si="70"/>
        <v>#VALUE!</v>
      </c>
      <c r="U640" t="str">
        <f t="shared" si="71"/>
        <v>船橋芝山高高</v>
      </c>
    </row>
    <row r="641" spans="1:21" x14ac:dyDescent="0.45">
      <c r="A641">
        <v>1976</v>
      </c>
      <c r="B641" t="s">
        <v>2258</v>
      </c>
      <c r="C641" t="s">
        <v>1970</v>
      </c>
      <c r="E641" t="s">
        <v>645</v>
      </c>
      <c r="F641">
        <v>1</v>
      </c>
      <c r="J641" t="s">
        <v>3373</v>
      </c>
      <c r="K641" t="s">
        <v>2814</v>
      </c>
      <c r="L641" t="s">
        <v>242</v>
      </c>
      <c r="M641" t="s">
        <v>755</v>
      </c>
      <c r="N641">
        <v>20080324</v>
      </c>
      <c r="O641" s="17" t="str">
        <f>""</f>
        <v/>
      </c>
      <c r="P641" t="e">
        <f t="shared" si="66"/>
        <v>#VALUE!</v>
      </c>
      <c r="Q641" t="e">
        <f t="shared" si="67"/>
        <v>#VALUE!</v>
      </c>
      <c r="R641" t="e">
        <f t="shared" si="68"/>
        <v>#VALUE!</v>
      </c>
      <c r="S641" t="e">
        <f t="shared" si="69"/>
        <v>#VALUE!</v>
      </c>
      <c r="T641" t="e">
        <f t="shared" si="70"/>
        <v>#VALUE!</v>
      </c>
      <c r="U641" t="str">
        <f t="shared" si="71"/>
        <v>船橋芝山高高</v>
      </c>
    </row>
    <row r="642" spans="1:21" x14ac:dyDescent="0.45">
      <c r="A642">
        <v>1977</v>
      </c>
      <c r="B642" t="s">
        <v>2259</v>
      </c>
      <c r="C642" t="s">
        <v>2260</v>
      </c>
      <c r="E642" t="s">
        <v>645</v>
      </c>
      <c r="F642">
        <v>1</v>
      </c>
      <c r="J642" t="s">
        <v>3374</v>
      </c>
      <c r="K642" t="s">
        <v>3375</v>
      </c>
      <c r="L642" t="s">
        <v>1080</v>
      </c>
      <c r="M642" t="s">
        <v>1081</v>
      </c>
      <c r="N642">
        <v>20070626</v>
      </c>
      <c r="O642" s="17" t="str">
        <f>""</f>
        <v/>
      </c>
      <c r="P642" t="e">
        <f t="shared" si="66"/>
        <v>#VALUE!</v>
      </c>
      <c r="Q642" t="e">
        <f t="shared" si="67"/>
        <v>#VALUE!</v>
      </c>
      <c r="R642" t="e">
        <f t="shared" si="68"/>
        <v>#VALUE!</v>
      </c>
      <c r="S642" t="e">
        <f t="shared" si="69"/>
        <v>#VALUE!</v>
      </c>
      <c r="T642" t="e">
        <f t="shared" si="70"/>
        <v>#VALUE!</v>
      </c>
      <c r="U642" t="str">
        <f t="shared" si="71"/>
        <v>船橋芝山高高</v>
      </c>
    </row>
    <row r="643" spans="1:21" x14ac:dyDescent="0.45">
      <c r="A643">
        <v>1978</v>
      </c>
      <c r="B643" t="s">
        <v>2261</v>
      </c>
      <c r="C643" t="s">
        <v>2162</v>
      </c>
      <c r="E643" t="s">
        <v>645</v>
      </c>
      <c r="F643">
        <v>1</v>
      </c>
      <c r="J643" t="s">
        <v>3376</v>
      </c>
      <c r="K643" t="s">
        <v>2626</v>
      </c>
      <c r="L643" t="s">
        <v>161</v>
      </c>
      <c r="M643" t="s">
        <v>458</v>
      </c>
      <c r="N643">
        <v>20070725</v>
      </c>
      <c r="O643" s="17" t="str">
        <f>""</f>
        <v/>
      </c>
      <c r="P643" t="e">
        <f t="shared" si="66"/>
        <v>#VALUE!</v>
      </c>
      <c r="Q643" t="e">
        <f t="shared" si="67"/>
        <v>#VALUE!</v>
      </c>
      <c r="R643" t="e">
        <f t="shared" si="68"/>
        <v>#VALUE!</v>
      </c>
      <c r="S643" t="e">
        <f t="shared" si="69"/>
        <v>#VALUE!</v>
      </c>
      <c r="T643" t="e">
        <f t="shared" si="70"/>
        <v>#VALUE!</v>
      </c>
      <c r="U643" t="str">
        <f t="shared" si="71"/>
        <v>船橋芝山高高</v>
      </c>
    </row>
    <row r="644" spans="1:21" x14ac:dyDescent="0.45">
      <c r="A644">
        <v>1979</v>
      </c>
      <c r="B644" t="s">
        <v>1257</v>
      </c>
      <c r="C644" t="s">
        <v>2262</v>
      </c>
      <c r="E644" t="s">
        <v>645</v>
      </c>
      <c r="F644">
        <v>1</v>
      </c>
      <c r="J644" t="s">
        <v>2629</v>
      </c>
      <c r="K644" t="s">
        <v>2898</v>
      </c>
      <c r="L644" t="s">
        <v>520</v>
      </c>
      <c r="M644" t="s">
        <v>89</v>
      </c>
      <c r="N644">
        <v>20070405</v>
      </c>
      <c r="O644" s="17" t="str">
        <f>""</f>
        <v/>
      </c>
      <c r="P644" t="e">
        <f t="shared" si="66"/>
        <v>#VALUE!</v>
      </c>
      <c r="Q644" t="e">
        <f t="shared" si="67"/>
        <v>#VALUE!</v>
      </c>
      <c r="R644" t="e">
        <f t="shared" si="68"/>
        <v>#VALUE!</v>
      </c>
      <c r="S644" t="e">
        <f t="shared" si="69"/>
        <v>#VALUE!</v>
      </c>
      <c r="T644" t="e">
        <f t="shared" si="70"/>
        <v>#VALUE!</v>
      </c>
      <c r="U644" t="str">
        <f t="shared" si="71"/>
        <v>船橋芝山高高</v>
      </c>
    </row>
    <row r="645" spans="1:21" x14ac:dyDescent="0.45">
      <c r="A645">
        <v>1980</v>
      </c>
      <c r="B645" t="s">
        <v>1301</v>
      </c>
      <c r="C645" t="s">
        <v>1310</v>
      </c>
      <c r="E645" t="s">
        <v>645</v>
      </c>
      <c r="F645">
        <v>1</v>
      </c>
      <c r="J645" t="s">
        <v>2669</v>
      </c>
      <c r="K645" t="s">
        <v>2676</v>
      </c>
      <c r="L645" t="s">
        <v>421</v>
      </c>
      <c r="M645" t="s">
        <v>427</v>
      </c>
      <c r="N645">
        <v>20071211</v>
      </c>
      <c r="O645" s="17" t="str">
        <f>""</f>
        <v/>
      </c>
      <c r="P645" t="e">
        <f t="shared" si="66"/>
        <v>#VALUE!</v>
      </c>
      <c r="Q645" t="e">
        <f t="shared" si="67"/>
        <v>#VALUE!</v>
      </c>
      <c r="R645" t="e">
        <f t="shared" si="68"/>
        <v>#VALUE!</v>
      </c>
      <c r="S645" t="e">
        <f t="shared" si="69"/>
        <v>#VALUE!</v>
      </c>
      <c r="T645" t="e">
        <f t="shared" si="70"/>
        <v>#VALUE!</v>
      </c>
      <c r="U645" t="str">
        <f t="shared" si="71"/>
        <v>船橋芝山高高</v>
      </c>
    </row>
    <row r="646" spans="1:21" x14ac:dyDescent="0.45">
      <c r="A646">
        <v>1981</v>
      </c>
      <c r="B646" t="s">
        <v>2263</v>
      </c>
      <c r="C646" t="s">
        <v>2264</v>
      </c>
      <c r="E646" t="s">
        <v>645</v>
      </c>
      <c r="F646">
        <v>1</v>
      </c>
      <c r="J646" t="s">
        <v>3377</v>
      </c>
      <c r="K646" t="s">
        <v>2652</v>
      </c>
      <c r="L646" t="s">
        <v>525</v>
      </c>
      <c r="M646" t="s">
        <v>155</v>
      </c>
      <c r="N646">
        <v>20071031</v>
      </c>
      <c r="O646" s="17" t="str">
        <f>""</f>
        <v/>
      </c>
      <c r="P646" t="e">
        <f t="shared" si="66"/>
        <v>#VALUE!</v>
      </c>
      <c r="Q646" t="e">
        <f t="shared" si="67"/>
        <v>#VALUE!</v>
      </c>
      <c r="R646" t="e">
        <f t="shared" si="68"/>
        <v>#VALUE!</v>
      </c>
      <c r="S646" t="e">
        <f t="shared" si="69"/>
        <v>#VALUE!</v>
      </c>
      <c r="T646" t="e">
        <f t="shared" si="70"/>
        <v>#VALUE!</v>
      </c>
      <c r="U646" t="str">
        <f t="shared" si="71"/>
        <v>船橋芝山高高</v>
      </c>
    </row>
    <row r="647" spans="1:21" x14ac:dyDescent="0.45">
      <c r="A647">
        <v>1982</v>
      </c>
      <c r="B647" t="s">
        <v>1859</v>
      </c>
      <c r="C647" t="s">
        <v>2265</v>
      </c>
      <c r="E647" t="s">
        <v>645</v>
      </c>
      <c r="F647">
        <v>1</v>
      </c>
      <c r="J647" t="s">
        <v>3111</v>
      </c>
      <c r="K647" t="s">
        <v>2828</v>
      </c>
      <c r="L647" t="s">
        <v>915</v>
      </c>
      <c r="M647" t="s">
        <v>120</v>
      </c>
      <c r="N647">
        <v>20070727</v>
      </c>
      <c r="O647" s="17" t="str">
        <f>""</f>
        <v/>
      </c>
      <c r="P647" t="e">
        <f t="shared" si="66"/>
        <v>#VALUE!</v>
      </c>
      <c r="Q647" t="e">
        <f t="shared" si="67"/>
        <v>#VALUE!</v>
      </c>
      <c r="R647" t="e">
        <f t="shared" si="68"/>
        <v>#VALUE!</v>
      </c>
      <c r="S647" t="e">
        <f t="shared" si="69"/>
        <v>#VALUE!</v>
      </c>
      <c r="T647" t="e">
        <f t="shared" si="70"/>
        <v>#VALUE!</v>
      </c>
      <c r="U647" t="str">
        <f t="shared" si="71"/>
        <v>船橋芝山高高</v>
      </c>
    </row>
    <row r="648" spans="1:21" x14ac:dyDescent="0.45">
      <c r="A648">
        <v>2410</v>
      </c>
      <c r="B648" t="s">
        <v>2005</v>
      </c>
      <c r="C648" t="s">
        <v>2266</v>
      </c>
      <c r="E648" t="s">
        <v>645</v>
      </c>
      <c r="F648">
        <v>1</v>
      </c>
      <c r="J648" t="s">
        <v>3215</v>
      </c>
      <c r="K648" t="s">
        <v>3051</v>
      </c>
      <c r="L648" t="s">
        <v>562</v>
      </c>
      <c r="M648" t="s">
        <v>464</v>
      </c>
      <c r="N648">
        <v>20080129</v>
      </c>
      <c r="O648" s="17" t="str">
        <f>""</f>
        <v/>
      </c>
      <c r="P648" t="e">
        <f t="shared" si="66"/>
        <v>#VALUE!</v>
      </c>
      <c r="Q648" t="e">
        <f t="shared" si="67"/>
        <v>#VALUE!</v>
      </c>
      <c r="R648" t="e">
        <f t="shared" si="68"/>
        <v>#VALUE!</v>
      </c>
      <c r="S648" t="e">
        <f t="shared" si="69"/>
        <v>#VALUE!</v>
      </c>
      <c r="T648" t="e">
        <f t="shared" si="70"/>
        <v>#VALUE!</v>
      </c>
      <c r="U648" t="str">
        <f t="shared" si="71"/>
        <v>船橋芝山高高</v>
      </c>
    </row>
    <row r="649" spans="1:21" x14ac:dyDescent="0.45">
      <c r="A649">
        <v>2577</v>
      </c>
      <c r="B649" t="s">
        <v>1516</v>
      </c>
      <c r="C649" t="s">
        <v>2267</v>
      </c>
      <c r="E649" t="s">
        <v>645</v>
      </c>
      <c r="F649">
        <v>1</v>
      </c>
      <c r="J649" t="s">
        <v>2840</v>
      </c>
      <c r="K649" t="s">
        <v>3378</v>
      </c>
      <c r="L649" t="s">
        <v>445</v>
      </c>
      <c r="M649" t="s">
        <v>1082</v>
      </c>
      <c r="N649">
        <v>20071210</v>
      </c>
      <c r="O649" s="17" t="str">
        <f>""</f>
        <v/>
      </c>
      <c r="P649" t="e">
        <f t="shared" si="66"/>
        <v>#VALUE!</v>
      </c>
      <c r="Q649" t="e">
        <f t="shared" si="67"/>
        <v>#VALUE!</v>
      </c>
      <c r="R649" t="e">
        <f t="shared" si="68"/>
        <v>#VALUE!</v>
      </c>
      <c r="S649" t="e">
        <f t="shared" si="69"/>
        <v>#VALUE!</v>
      </c>
      <c r="T649" t="e">
        <f t="shared" si="70"/>
        <v>#VALUE!</v>
      </c>
      <c r="U649" t="str">
        <f t="shared" si="71"/>
        <v>船橋芝山高高</v>
      </c>
    </row>
    <row r="650" spans="1:21" x14ac:dyDescent="0.45">
      <c r="A650">
        <v>2578</v>
      </c>
      <c r="B650" t="s">
        <v>1885</v>
      </c>
      <c r="C650" t="s">
        <v>2268</v>
      </c>
      <c r="E650" t="s">
        <v>645</v>
      </c>
      <c r="F650">
        <v>1</v>
      </c>
      <c r="J650" t="s">
        <v>3130</v>
      </c>
      <c r="K650" t="s">
        <v>2686</v>
      </c>
      <c r="L650" t="s">
        <v>147</v>
      </c>
      <c r="M650" t="s">
        <v>50</v>
      </c>
      <c r="N650">
        <v>20071224</v>
      </c>
      <c r="O650" s="17" t="str">
        <f>""</f>
        <v/>
      </c>
      <c r="P650" t="e">
        <f t="shared" si="66"/>
        <v>#VALUE!</v>
      </c>
      <c r="Q650" t="e">
        <f t="shared" si="67"/>
        <v>#VALUE!</v>
      </c>
      <c r="R650" t="e">
        <f t="shared" si="68"/>
        <v>#VALUE!</v>
      </c>
      <c r="S650" t="e">
        <f t="shared" si="69"/>
        <v>#VALUE!</v>
      </c>
      <c r="T650" t="e">
        <f t="shared" si="70"/>
        <v>#VALUE!</v>
      </c>
      <c r="U650" t="str">
        <f t="shared" si="71"/>
        <v>船橋芝山高高</v>
      </c>
    </row>
    <row r="651" spans="1:21" x14ac:dyDescent="0.45">
      <c r="A651">
        <v>1983</v>
      </c>
      <c r="B651" t="s">
        <v>2269</v>
      </c>
      <c r="C651" t="s">
        <v>2270</v>
      </c>
      <c r="E651" t="s">
        <v>646</v>
      </c>
      <c r="F651">
        <v>3</v>
      </c>
      <c r="J651" t="s">
        <v>3379</v>
      </c>
      <c r="K651" t="s">
        <v>3380</v>
      </c>
      <c r="L651" t="s">
        <v>1083</v>
      </c>
      <c r="M651" t="s">
        <v>75</v>
      </c>
      <c r="N651">
        <v>20050624</v>
      </c>
      <c r="O651" s="17" t="str">
        <f>""</f>
        <v/>
      </c>
      <c r="P651" t="e">
        <f t="shared" si="66"/>
        <v>#VALUE!</v>
      </c>
      <c r="Q651" t="e">
        <f t="shared" si="67"/>
        <v>#VALUE!</v>
      </c>
      <c r="R651" t="e">
        <f t="shared" si="68"/>
        <v>#VALUE!</v>
      </c>
      <c r="S651" t="e">
        <f t="shared" si="69"/>
        <v>#VALUE!</v>
      </c>
      <c r="T651" t="e">
        <f t="shared" si="70"/>
        <v>#VALUE!</v>
      </c>
      <c r="U651" t="str">
        <f t="shared" si="71"/>
        <v>船橋二和高高</v>
      </c>
    </row>
    <row r="652" spans="1:21" x14ac:dyDescent="0.45">
      <c r="A652">
        <v>1984</v>
      </c>
      <c r="B652" t="s">
        <v>1516</v>
      </c>
      <c r="C652" t="s">
        <v>2271</v>
      </c>
      <c r="E652" t="s">
        <v>646</v>
      </c>
      <c r="F652">
        <v>3</v>
      </c>
      <c r="J652" t="s">
        <v>2840</v>
      </c>
      <c r="K652" t="s">
        <v>3002</v>
      </c>
      <c r="L652" t="s">
        <v>445</v>
      </c>
      <c r="M652" t="s">
        <v>244</v>
      </c>
      <c r="N652">
        <v>20051022</v>
      </c>
      <c r="O652" s="17" t="str">
        <f>""</f>
        <v/>
      </c>
      <c r="P652" t="e">
        <f t="shared" si="66"/>
        <v>#VALUE!</v>
      </c>
      <c r="Q652" t="e">
        <f t="shared" si="67"/>
        <v>#VALUE!</v>
      </c>
      <c r="R652" t="e">
        <f t="shared" si="68"/>
        <v>#VALUE!</v>
      </c>
      <c r="S652" t="e">
        <f t="shared" si="69"/>
        <v>#VALUE!</v>
      </c>
      <c r="T652" t="e">
        <f t="shared" si="70"/>
        <v>#VALUE!</v>
      </c>
      <c r="U652" t="str">
        <f t="shared" si="71"/>
        <v>船橋二和高高</v>
      </c>
    </row>
    <row r="653" spans="1:21" x14ac:dyDescent="0.45">
      <c r="A653">
        <v>1985</v>
      </c>
      <c r="B653" t="s">
        <v>1666</v>
      </c>
      <c r="C653" t="s">
        <v>2272</v>
      </c>
      <c r="E653" t="s">
        <v>646</v>
      </c>
      <c r="F653">
        <v>3</v>
      </c>
      <c r="J653" t="s">
        <v>2962</v>
      </c>
      <c r="K653" t="s">
        <v>3381</v>
      </c>
      <c r="L653" t="s">
        <v>131</v>
      </c>
      <c r="M653" t="s">
        <v>1084</v>
      </c>
      <c r="N653">
        <v>20051110</v>
      </c>
      <c r="O653" s="17" t="str">
        <f>""</f>
        <v/>
      </c>
      <c r="P653" t="e">
        <f t="shared" si="66"/>
        <v>#VALUE!</v>
      </c>
      <c r="Q653" t="e">
        <f t="shared" si="67"/>
        <v>#VALUE!</v>
      </c>
      <c r="R653" t="e">
        <f t="shared" si="68"/>
        <v>#VALUE!</v>
      </c>
      <c r="S653" t="e">
        <f t="shared" si="69"/>
        <v>#VALUE!</v>
      </c>
      <c r="T653" t="e">
        <f t="shared" si="70"/>
        <v>#VALUE!</v>
      </c>
      <c r="U653" t="str">
        <f t="shared" si="71"/>
        <v>船橋二和高高</v>
      </c>
    </row>
    <row r="654" spans="1:21" x14ac:dyDescent="0.45">
      <c r="A654">
        <v>1986</v>
      </c>
      <c r="B654" t="s">
        <v>2273</v>
      </c>
      <c r="C654" t="s">
        <v>2274</v>
      </c>
      <c r="E654" t="s">
        <v>646</v>
      </c>
      <c r="F654">
        <v>3</v>
      </c>
      <c r="J654" t="s">
        <v>3382</v>
      </c>
      <c r="K654" t="s">
        <v>3383</v>
      </c>
      <c r="L654" t="s">
        <v>1085</v>
      </c>
      <c r="M654" t="s">
        <v>1086</v>
      </c>
      <c r="N654">
        <v>20050725</v>
      </c>
      <c r="O654" s="17" t="str">
        <f>""</f>
        <v/>
      </c>
      <c r="P654" t="e">
        <f t="shared" si="66"/>
        <v>#VALUE!</v>
      </c>
      <c r="Q654" t="e">
        <f t="shared" si="67"/>
        <v>#VALUE!</v>
      </c>
      <c r="R654" t="e">
        <f t="shared" si="68"/>
        <v>#VALUE!</v>
      </c>
      <c r="S654" t="e">
        <f t="shared" si="69"/>
        <v>#VALUE!</v>
      </c>
      <c r="T654" t="e">
        <f t="shared" si="70"/>
        <v>#VALUE!</v>
      </c>
      <c r="U654" t="str">
        <f t="shared" si="71"/>
        <v>船橋二和高高</v>
      </c>
    </row>
    <row r="655" spans="1:21" x14ac:dyDescent="0.45">
      <c r="A655">
        <v>1987</v>
      </c>
      <c r="B655" t="s">
        <v>1826</v>
      </c>
      <c r="C655" t="s">
        <v>2275</v>
      </c>
      <c r="E655" t="s">
        <v>646</v>
      </c>
      <c r="F655">
        <v>3</v>
      </c>
      <c r="J655" t="s">
        <v>3089</v>
      </c>
      <c r="K655" t="s">
        <v>3384</v>
      </c>
      <c r="L655" t="s">
        <v>249</v>
      </c>
      <c r="M655" t="s">
        <v>1087</v>
      </c>
      <c r="N655">
        <v>20050818</v>
      </c>
      <c r="O655" s="17" t="str">
        <f>""</f>
        <v/>
      </c>
      <c r="P655" t="e">
        <f t="shared" si="66"/>
        <v>#VALUE!</v>
      </c>
      <c r="Q655" t="e">
        <f t="shared" si="67"/>
        <v>#VALUE!</v>
      </c>
      <c r="R655" t="e">
        <f t="shared" si="68"/>
        <v>#VALUE!</v>
      </c>
      <c r="S655" t="e">
        <f t="shared" si="69"/>
        <v>#VALUE!</v>
      </c>
      <c r="T655" t="e">
        <f t="shared" si="70"/>
        <v>#VALUE!</v>
      </c>
      <c r="U655" t="str">
        <f t="shared" si="71"/>
        <v>船橋二和高高</v>
      </c>
    </row>
    <row r="656" spans="1:21" x14ac:dyDescent="0.45">
      <c r="A656">
        <v>1988</v>
      </c>
      <c r="B656" t="s">
        <v>1290</v>
      </c>
      <c r="C656" t="s">
        <v>2276</v>
      </c>
      <c r="E656" t="s">
        <v>646</v>
      </c>
      <c r="F656">
        <v>3</v>
      </c>
      <c r="J656" t="s">
        <v>2661</v>
      </c>
      <c r="K656" t="s">
        <v>3385</v>
      </c>
      <c r="L656" t="s">
        <v>451</v>
      </c>
      <c r="M656" t="s">
        <v>1088</v>
      </c>
      <c r="N656">
        <v>20060322</v>
      </c>
      <c r="O656" s="17" t="str">
        <f>""</f>
        <v/>
      </c>
      <c r="P656" t="e">
        <f t="shared" si="66"/>
        <v>#VALUE!</v>
      </c>
      <c r="Q656" t="e">
        <f t="shared" si="67"/>
        <v>#VALUE!</v>
      </c>
      <c r="R656" t="e">
        <f t="shared" si="68"/>
        <v>#VALUE!</v>
      </c>
      <c r="S656" t="e">
        <f t="shared" si="69"/>
        <v>#VALUE!</v>
      </c>
      <c r="T656" t="e">
        <f t="shared" si="70"/>
        <v>#VALUE!</v>
      </c>
      <c r="U656" t="str">
        <f t="shared" si="71"/>
        <v>船橋二和高高</v>
      </c>
    </row>
    <row r="657" spans="1:21" x14ac:dyDescent="0.45">
      <c r="A657">
        <v>2579</v>
      </c>
      <c r="B657" t="s">
        <v>1913</v>
      </c>
      <c r="C657" t="s">
        <v>2277</v>
      </c>
      <c r="E657" t="s">
        <v>646</v>
      </c>
      <c r="F657">
        <v>1</v>
      </c>
      <c r="J657" t="s">
        <v>3149</v>
      </c>
      <c r="K657" t="s">
        <v>3386</v>
      </c>
      <c r="L657" t="s">
        <v>531</v>
      </c>
      <c r="M657" t="s">
        <v>1089</v>
      </c>
      <c r="N657">
        <v>20070628</v>
      </c>
      <c r="O657" s="17" t="str">
        <f>""</f>
        <v/>
      </c>
      <c r="P657" t="e">
        <f t="shared" si="66"/>
        <v>#VALUE!</v>
      </c>
      <c r="Q657" t="e">
        <f t="shared" si="67"/>
        <v>#VALUE!</v>
      </c>
      <c r="R657" t="e">
        <f t="shared" si="68"/>
        <v>#VALUE!</v>
      </c>
      <c r="S657" t="e">
        <f t="shared" si="69"/>
        <v>#VALUE!</v>
      </c>
      <c r="T657" t="e">
        <f t="shared" si="70"/>
        <v>#VALUE!</v>
      </c>
      <c r="U657" t="str">
        <f t="shared" si="71"/>
        <v>船橋二和高高</v>
      </c>
    </row>
    <row r="658" spans="1:21" x14ac:dyDescent="0.45">
      <c r="A658">
        <v>1989</v>
      </c>
      <c r="B658" t="s">
        <v>2278</v>
      </c>
      <c r="C658" t="s">
        <v>2279</v>
      </c>
      <c r="E658" t="s">
        <v>647</v>
      </c>
      <c r="F658">
        <v>3</v>
      </c>
      <c r="J658" t="s">
        <v>3387</v>
      </c>
      <c r="K658" t="s">
        <v>2938</v>
      </c>
      <c r="L658" t="s">
        <v>536</v>
      </c>
      <c r="M658" t="s">
        <v>830</v>
      </c>
      <c r="N658">
        <v>20060325</v>
      </c>
      <c r="O658" s="17" t="str">
        <f>""</f>
        <v/>
      </c>
      <c r="P658" t="e">
        <f t="shared" si="66"/>
        <v>#VALUE!</v>
      </c>
      <c r="Q658" t="e">
        <f t="shared" si="67"/>
        <v>#VALUE!</v>
      </c>
      <c r="R658" t="e">
        <f t="shared" si="68"/>
        <v>#VALUE!</v>
      </c>
      <c r="S658" t="e">
        <f t="shared" si="69"/>
        <v>#VALUE!</v>
      </c>
      <c r="T658" t="e">
        <f t="shared" si="70"/>
        <v>#VALUE!</v>
      </c>
      <c r="U658" t="str">
        <f t="shared" si="71"/>
        <v>船橋古和釜高高</v>
      </c>
    </row>
    <row r="659" spans="1:21" x14ac:dyDescent="0.45">
      <c r="A659">
        <v>1990</v>
      </c>
      <c r="B659" t="s">
        <v>2280</v>
      </c>
      <c r="C659" t="s">
        <v>1575</v>
      </c>
      <c r="E659" t="s">
        <v>647</v>
      </c>
      <c r="F659">
        <v>2</v>
      </c>
      <c r="J659" t="s">
        <v>3388</v>
      </c>
      <c r="K659" t="s">
        <v>2888</v>
      </c>
      <c r="L659" t="s">
        <v>1090</v>
      </c>
      <c r="M659" t="s">
        <v>511</v>
      </c>
      <c r="N659">
        <v>20060407</v>
      </c>
      <c r="O659" s="17" t="str">
        <f>""</f>
        <v/>
      </c>
      <c r="P659" t="e">
        <f t="shared" si="66"/>
        <v>#VALUE!</v>
      </c>
      <c r="Q659" t="e">
        <f t="shared" si="67"/>
        <v>#VALUE!</v>
      </c>
      <c r="R659" t="e">
        <f t="shared" si="68"/>
        <v>#VALUE!</v>
      </c>
      <c r="S659" t="e">
        <f t="shared" si="69"/>
        <v>#VALUE!</v>
      </c>
      <c r="T659" t="e">
        <f t="shared" si="70"/>
        <v>#VALUE!</v>
      </c>
      <c r="U659" t="str">
        <f t="shared" si="71"/>
        <v>船橋古和釜高高</v>
      </c>
    </row>
    <row r="660" spans="1:21" x14ac:dyDescent="0.45">
      <c r="A660">
        <v>1991</v>
      </c>
      <c r="B660" t="s">
        <v>2281</v>
      </c>
      <c r="C660" t="s">
        <v>2282</v>
      </c>
      <c r="E660" t="s">
        <v>647</v>
      </c>
      <c r="F660">
        <v>2</v>
      </c>
      <c r="J660" t="s">
        <v>3389</v>
      </c>
      <c r="K660" t="s">
        <v>2793</v>
      </c>
      <c r="L660" t="s">
        <v>526</v>
      </c>
      <c r="M660" t="s">
        <v>742</v>
      </c>
      <c r="N660">
        <v>20060914</v>
      </c>
      <c r="O660" s="17" t="str">
        <f>""</f>
        <v/>
      </c>
      <c r="P660" t="e">
        <f t="shared" si="66"/>
        <v>#VALUE!</v>
      </c>
      <c r="Q660" t="e">
        <f t="shared" si="67"/>
        <v>#VALUE!</v>
      </c>
      <c r="R660" t="e">
        <f t="shared" si="68"/>
        <v>#VALUE!</v>
      </c>
      <c r="S660" t="e">
        <f t="shared" si="69"/>
        <v>#VALUE!</v>
      </c>
      <c r="T660" t="e">
        <f t="shared" si="70"/>
        <v>#VALUE!</v>
      </c>
      <c r="U660" t="str">
        <f t="shared" si="71"/>
        <v>船橋古和釜高高</v>
      </c>
    </row>
    <row r="661" spans="1:21" x14ac:dyDescent="0.45">
      <c r="A661">
        <v>1992</v>
      </c>
      <c r="B661" t="s">
        <v>2005</v>
      </c>
      <c r="C661" t="s">
        <v>2283</v>
      </c>
      <c r="E661" t="s">
        <v>647</v>
      </c>
      <c r="F661">
        <v>2</v>
      </c>
      <c r="J661" t="s">
        <v>3215</v>
      </c>
      <c r="K661" t="s">
        <v>3390</v>
      </c>
      <c r="L661" t="s">
        <v>562</v>
      </c>
      <c r="M661" t="s">
        <v>1091</v>
      </c>
      <c r="N661">
        <v>20060703</v>
      </c>
      <c r="O661" s="17" t="str">
        <f>""</f>
        <v/>
      </c>
      <c r="P661" t="e">
        <f t="shared" si="66"/>
        <v>#VALUE!</v>
      </c>
      <c r="Q661" t="e">
        <f t="shared" si="67"/>
        <v>#VALUE!</v>
      </c>
      <c r="R661" t="e">
        <f t="shared" si="68"/>
        <v>#VALUE!</v>
      </c>
      <c r="S661" t="e">
        <f t="shared" si="69"/>
        <v>#VALUE!</v>
      </c>
      <c r="T661" t="e">
        <f t="shared" si="70"/>
        <v>#VALUE!</v>
      </c>
      <c r="U661" t="str">
        <f t="shared" si="71"/>
        <v>船橋古和釜高高</v>
      </c>
    </row>
    <row r="662" spans="1:21" x14ac:dyDescent="0.45">
      <c r="A662">
        <v>1993</v>
      </c>
      <c r="B662" t="s">
        <v>2284</v>
      </c>
      <c r="C662" t="s">
        <v>2285</v>
      </c>
      <c r="E662" t="s">
        <v>647</v>
      </c>
      <c r="F662">
        <v>2</v>
      </c>
      <c r="J662" t="s">
        <v>3391</v>
      </c>
      <c r="K662" t="s">
        <v>2978</v>
      </c>
      <c r="L662" t="s">
        <v>1092</v>
      </c>
      <c r="M662" t="s">
        <v>430</v>
      </c>
      <c r="N662">
        <v>20070228</v>
      </c>
      <c r="O662" s="17" t="str">
        <f>""</f>
        <v/>
      </c>
      <c r="P662" t="e">
        <f t="shared" si="66"/>
        <v>#VALUE!</v>
      </c>
      <c r="Q662" t="e">
        <f t="shared" si="67"/>
        <v>#VALUE!</v>
      </c>
      <c r="R662" t="e">
        <f t="shared" si="68"/>
        <v>#VALUE!</v>
      </c>
      <c r="S662" t="e">
        <f t="shared" si="69"/>
        <v>#VALUE!</v>
      </c>
      <c r="T662" t="e">
        <f t="shared" si="70"/>
        <v>#VALUE!</v>
      </c>
      <c r="U662" t="str">
        <f t="shared" si="71"/>
        <v>船橋古和釜高高</v>
      </c>
    </row>
    <row r="663" spans="1:21" x14ac:dyDescent="0.45">
      <c r="A663">
        <v>1994</v>
      </c>
      <c r="B663" t="s">
        <v>2286</v>
      </c>
      <c r="C663" t="s">
        <v>2287</v>
      </c>
      <c r="E663" t="s">
        <v>647</v>
      </c>
      <c r="F663">
        <v>2</v>
      </c>
      <c r="J663" t="s">
        <v>3392</v>
      </c>
      <c r="K663" t="s">
        <v>2997</v>
      </c>
      <c r="L663" t="s">
        <v>251</v>
      </c>
      <c r="M663" t="s">
        <v>247</v>
      </c>
      <c r="N663">
        <v>20070112</v>
      </c>
      <c r="O663" s="17" t="str">
        <f>""</f>
        <v/>
      </c>
      <c r="P663" t="e">
        <f t="shared" si="66"/>
        <v>#VALUE!</v>
      </c>
      <c r="Q663" t="e">
        <f t="shared" si="67"/>
        <v>#VALUE!</v>
      </c>
      <c r="R663" t="e">
        <f t="shared" si="68"/>
        <v>#VALUE!</v>
      </c>
      <c r="S663" t="e">
        <f t="shared" si="69"/>
        <v>#VALUE!</v>
      </c>
      <c r="T663" t="e">
        <f t="shared" si="70"/>
        <v>#VALUE!</v>
      </c>
      <c r="U663" t="str">
        <f t="shared" si="71"/>
        <v>船橋古和釜高高</v>
      </c>
    </row>
    <row r="664" spans="1:21" x14ac:dyDescent="0.45">
      <c r="A664">
        <v>1995</v>
      </c>
      <c r="B664" t="s">
        <v>1290</v>
      </c>
      <c r="C664" t="s">
        <v>1526</v>
      </c>
      <c r="E664" t="s">
        <v>647</v>
      </c>
      <c r="F664">
        <v>2</v>
      </c>
      <c r="J664" t="s">
        <v>2661</v>
      </c>
      <c r="K664" t="s">
        <v>2847</v>
      </c>
      <c r="L664" t="s">
        <v>451</v>
      </c>
      <c r="M664" t="s">
        <v>96</v>
      </c>
      <c r="N664">
        <v>20060530</v>
      </c>
      <c r="O664" s="17" t="str">
        <f>""</f>
        <v/>
      </c>
      <c r="P664" t="e">
        <f t="shared" si="66"/>
        <v>#VALUE!</v>
      </c>
      <c r="Q664" t="e">
        <f t="shared" si="67"/>
        <v>#VALUE!</v>
      </c>
      <c r="R664" t="e">
        <f t="shared" si="68"/>
        <v>#VALUE!</v>
      </c>
      <c r="S664" t="e">
        <f t="shared" si="69"/>
        <v>#VALUE!</v>
      </c>
      <c r="T664" t="e">
        <f t="shared" si="70"/>
        <v>#VALUE!</v>
      </c>
      <c r="U664" t="str">
        <f t="shared" si="71"/>
        <v>船橋古和釜高高</v>
      </c>
    </row>
    <row r="665" spans="1:21" x14ac:dyDescent="0.45">
      <c r="A665">
        <v>1996</v>
      </c>
      <c r="B665" t="s">
        <v>2220</v>
      </c>
      <c r="C665" t="s">
        <v>2288</v>
      </c>
      <c r="E665" t="s">
        <v>647</v>
      </c>
      <c r="F665">
        <v>2</v>
      </c>
      <c r="J665" t="s">
        <v>3351</v>
      </c>
      <c r="K665" t="s">
        <v>3393</v>
      </c>
      <c r="L665" t="s">
        <v>371</v>
      </c>
      <c r="M665" t="s">
        <v>73</v>
      </c>
      <c r="N665">
        <v>20061116</v>
      </c>
      <c r="O665" s="17" t="str">
        <f>""</f>
        <v/>
      </c>
      <c r="P665" t="e">
        <f t="shared" si="66"/>
        <v>#VALUE!</v>
      </c>
      <c r="Q665" t="e">
        <f t="shared" si="67"/>
        <v>#VALUE!</v>
      </c>
      <c r="R665" t="e">
        <f t="shared" si="68"/>
        <v>#VALUE!</v>
      </c>
      <c r="S665" t="e">
        <f t="shared" si="69"/>
        <v>#VALUE!</v>
      </c>
      <c r="T665" t="e">
        <f t="shared" si="70"/>
        <v>#VALUE!</v>
      </c>
      <c r="U665" t="str">
        <f t="shared" si="71"/>
        <v>船橋古和釜高高</v>
      </c>
    </row>
    <row r="666" spans="1:21" x14ac:dyDescent="0.45">
      <c r="A666">
        <v>1997</v>
      </c>
      <c r="B666" t="s">
        <v>2289</v>
      </c>
      <c r="C666" t="s">
        <v>2290</v>
      </c>
      <c r="E666" t="s">
        <v>648</v>
      </c>
      <c r="F666">
        <v>3</v>
      </c>
      <c r="J666" t="s">
        <v>3394</v>
      </c>
      <c r="K666" t="s">
        <v>2928</v>
      </c>
      <c r="L666" t="s">
        <v>330</v>
      </c>
      <c r="M666" t="s">
        <v>515</v>
      </c>
      <c r="N666">
        <v>20060213</v>
      </c>
      <c r="O666" s="17" t="str">
        <f>""</f>
        <v/>
      </c>
      <c r="P666" t="e">
        <f t="shared" si="66"/>
        <v>#VALUE!</v>
      </c>
      <c r="Q666" t="e">
        <f t="shared" si="67"/>
        <v>#VALUE!</v>
      </c>
      <c r="R666" t="e">
        <f t="shared" si="68"/>
        <v>#VALUE!</v>
      </c>
      <c r="S666" t="e">
        <f t="shared" si="69"/>
        <v>#VALUE!</v>
      </c>
      <c r="T666" t="e">
        <f t="shared" si="70"/>
        <v>#VALUE!</v>
      </c>
      <c r="U666" t="str">
        <f t="shared" si="71"/>
        <v>船橋法典高高</v>
      </c>
    </row>
    <row r="667" spans="1:21" x14ac:dyDescent="0.45">
      <c r="A667">
        <v>1998</v>
      </c>
      <c r="B667" t="s">
        <v>2291</v>
      </c>
      <c r="C667" t="s">
        <v>1770</v>
      </c>
      <c r="E667" t="s">
        <v>648</v>
      </c>
      <c r="F667">
        <v>3</v>
      </c>
      <c r="J667" t="s">
        <v>3395</v>
      </c>
      <c r="K667" t="s">
        <v>2736</v>
      </c>
      <c r="L667" t="s">
        <v>1093</v>
      </c>
      <c r="M667" t="s">
        <v>77</v>
      </c>
      <c r="N667">
        <v>20050514</v>
      </c>
      <c r="O667" s="17" t="str">
        <f>""</f>
        <v/>
      </c>
      <c r="P667" t="e">
        <f t="shared" si="66"/>
        <v>#VALUE!</v>
      </c>
      <c r="Q667" t="e">
        <f t="shared" si="67"/>
        <v>#VALUE!</v>
      </c>
      <c r="R667" t="e">
        <f t="shared" si="68"/>
        <v>#VALUE!</v>
      </c>
      <c r="S667" t="e">
        <f t="shared" si="69"/>
        <v>#VALUE!</v>
      </c>
      <c r="T667" t="e">
        <f t="shared" si="70"/>
        <v>#VALUE!</v>
      </c>
      <c r="U667" t="str">
        <f t="shared" si="71"/>
        <v>船橋法典高高</v>
      </c>
    </row>
    <row r="668" spans="1:21" x14ac:dyDescent="0.45">
      <c r="A668">
        <v>1999</v>
      </c>
      <c r="B668" t="s">
        <v>2292</v>
      </c>
      <c r="C668" t="s">
        <v>2260</v>
      </c>
      <c r="E668" t="s">
        <v>648</v>
      </c>
      <c r="F668">
        <v>3</v>
      </c>
      <c r="J668" t="s">
        <v>3396</v>
      </c>
      <c r="K668" t="s">
        <v>2679</v>
      </c>
      <c r="L668" t="s">
        <v>1094</v>
      </c>
      <c r="M668" t="s">
        <v>45</v>
      </c>
      <c r="N668">
        <v>20050711</v>
      </c>
      <c r="O668" s="17" t="str">
        <f>""</f>
        <v/>
      </c>
      <c r="P668" t="e">
        <f t="shared" si="66"/>
        <v>#VALUE!</v>
      </c>
      <c r="Q668" t="e">
        <f t="shared" si="67"/>
        <v>#VALUE!</v>
      </c>
      <c r="R668" t="e">
        <f t="shared" si="68"/>
        <v>#VALUE!</v>
      </c>
      <c r="S668" t="e">
        <f t="shared" si="69"/>
        <v>#VALUE!</v>
      </c>
      <c r="T668" t="e">
        <f t="shared" si="70"/>
        <v>#VALUE!</v>
      </c>
      <c r="U668" t="str">
        <f t="shared" si="71"/>
        <v>船橋法典高高</v>
      </c>
    </row>
    <row r="669" spans="1:21" x14ac:dyDescent="0.45">
      <c r="A669">
        <v>2001</v>
      </c>
      <c r="B669" t="s">
        <v>2293</v>
      </c>
      <c r="C669" t="s">
        <v>1296</v>
      </c>
      <c r="E669" t="s">
        <v>648</v>
      </c>
      <c r="F669">
        <v>3</v>
      </c>
      <c r="J669" t="s">
        <v>3397</v>
      </c>
      <c r="K669" t="s">
        <v>2652</v>
      </c>
      <c r="L669" t="s">
        <v>1095</v>
      </c>
      <c r="M669" t="s">
        <v>155</v>
      </c>
      <c r="N669">
        <v>20050811</v>
      </c>
      <c r="O669" s="17" t="str">
        <f>""</f>
        <v/>
      </c>
      <c r="P669" t="e">
        <f t="shared" si="66"/>
        <v>#VALUE!</v>
      </c>
      <c r="Q669" t="e">
        <f t="shared" si="67"/>
        <v>#VALUE!</v>
      </c>
      <c r="R669" t="e">
        <f t="shared" si="68"/>
        <v>#VALUE!</v>
      </c>
      <c r="S669" t="e">
        <f t="shared" si="69"/>
        <v>#VALUE!</v>
      </c>
      <c r="T669" t="e">
        <f t="shared" si="70"/>
        <v>#VALUE!</v>
      </c>
      <c r="U669" t="str">
        <f t="shared" si="71"/>
        <v>船橋法典高高</v>
      </c>
    </row>
    <row r="670" spans="1:21" x14ac:dyDescent="0.45">
      <c r="A670">
        <v>2002</v>
      </c>
      <c r="B670" t="s">
        <v>2294</v>
      </c>
      <c r="C670" t="s">
        <v>2295</v>
      </c>
      <c r="E670" t="s">
        <v>648</v>
      </c>
      <c r="F670">
        <v>3</v>
      </c>
      <c r="J670" t="s">
        <v>3077</v>
      </c>
      <c r="K670" t="s">
        <v>2806</v>
      </c>
      <c r="L670" t="s">
        <v>150</v>
      </c>
      <c r="M670" t="s">
        <v>462</v>
      </c>
      <c r="N670">
        <v>20051102</v>
      </c>
      <c r="O670" s="17" t="str">
        <f>""</f>
        <v/>
      </c>
      <c r="P670" t="e">
        <f t="shared" si="66"/>
        <v>#VALUE!</v>
      </c>
      <c r="Q670" t="e">
        <f t="shared" si="67"/>
        <v>#VALUE!</v>
      </c>
      <c r="R670" t="e">
        <f t="shared" si="68"/>
        <v>#VALUE!</v>
      </c>
      <c r="S670" t="e">
        <f t="shared" si="69"/>
        <v>#VALUE!</v>
      </c>
      <c r="T670" t="e">
        <f t="shared" si="70"/>
        <v>#VALUE!</v>
      </c>
      <c r="U670" t="str">
        <f t="shared" si="71"/>
        <v>船橋法典高高</v>
      </c>
    </row>
    <row r="671" spans="1:21" x14ac:dyDescent="0.45">
      <c r="A671">
        <v>2003</v>
      </c>
      <c r="B671" t="s">
        <v>2296</v>
      </c>
      <c r="C671" t="s">
        <v>2297</v>
      </c>
      <c r="E671" t="s">
        <v>648</v>
      </c>
      <c r="F671">
        <v>3</v>
      </c>
      <c r="J671" t="s">
        <v>3398</v>
      </c>
      <c r="K671" t="s">
        <v>2970</v>
      </c>
      <c r="L671" t="s">
        <v>175</v>
      </c>
      <c r="M671" t="s">
        <v>59</v>
      </c>
      <c r="N671">
        <v>20050421</v>
      </c>
      <c r="O671" s="17" t="str">
        <f>""</f>
        <v/>
      </c>
      <c r="P671" t="e">
        <f t="shared" si="66"/>
        <v>#VALUE!</v>
      </c>
      <c r="Q671" t="e">
        <f t="shared" si="67"/>
        <v>#VALUE!</v>
      </c>
      <c r="R671" t="e">
        <f t="shared" si="68"/>
        <v>#VALUE!</v>
      </c>
      <c r="S671" t="e">
        <f t="shared" si="69"/>
        <v>#VALUE!</v>
      </c>
      <c r="T671" t="e">
        <f t="shared" si="70"/>
        <v>#VALUE!</v>
      </c>
      <c r="U671" t="str">
        <f t="shared" si="71"/>
        <v>船橋法典高高</v>
      </c>
    </row>
    <row r="672" spans="1:21" x14ac:dyDescent="0.45">
      <c r="A672">
        <v>2004</v>
      </c>
      <c r="B672" t="s">
        <v>2298</v>
      </c>
      <c r="C672" t="s">
        <v>2299</v>
      </c>
      <c r="E672" t="s">
        <v>648</v>
      </c>
      <c r="F672">
        <v>3</v>
      </c>
      <c r="J672" t="s">
        <v>3399</v>
      </c>
      <c r="K672" t="s">
        <v>3116</v>
      </c>
      <c r="L672" t="s">
        <v>1096</v>
      </c>
      <c r="M672" t="s">
        <v>87</v>
      </c>
      <c r="N672">
        <v>20050623</v>
      </c>
      <c r="O672" s="17" t="str">
        <f>""</f>
        <v/>
      </c>
      <c r="P672" t="e">
        <f t="shared" si="66"/>
        <v>#VALUE!</v>
      </c>
      <c r="Q672" t="e">
        <f t="shared" si="67"/>
        <v>#VALUE!</v>
      </c>
      <c r="R672" t="e">
        <f t="shared" si="68"/>
        <v>#VALUE!</v>
      </c>
      <c r="S672" t="e">
        <f t="shared" si="69"/>
        <v>#VALUE!</v>
      </c>
      <c r="T672" t="e">
        <f t="shared" si="70"/>
        <v>#VALUE!</v>
      </c>
      <c r="U672" t="str">
        <f t="shared" si="71"/>
        <v>船橋法典高高</v>
      </c>
    </row>
    <row r="673" spans="1:21" x14ac:dyDescent="0.45">
      <c r="A673">
        <v>2005</v>
      </c>
      <c r="B673" t="s">
        <v>2300</v>
      </c>
      <c r="C673" t="s">
        <v>1794</v>
      </c>
      <c r="E673" t="s">
        <v>648</v>
      </c>
      <c r="F673">
        <v>3</v>
      </c>
      <c r="J673" t="s">
        <v>3400</v>
      </c>
      <c r="K673" t="s">
        <v>2818</v>
      </c>
      <c r="L673" t="s">
        <v>1097</v>
      </c>
      <c r="M673" t="s">
        <v>500</v>
      </c>
      <c r="N673">
        <v>20050703</v>
      </c>
      <c r="O673" s="17" t="str">
        <f>""</f>
        <v/>
      </c>
      <c r="P673" t="e">
        <f t="shared" si="66"/>
        <v>#VALUE!</v>
      </c>
      <c r="Q673" t="e">
        <f t="shared" si="67"/>
        <v>#VALUE!</v>
      </c>
      <c r="R673" t="e">
        <f t="shared" si="68"/>
        <v>#VALUE!</v>
      </c>
      <c r="S673" t="e">
        <f t="shared" si="69"/>
        <v>#VALUE!</v>
      </c>
      <c r="T673" t="e">
        <f t="shared" si="70"/>
        <v>#VALUE!</v>
      </c>
      <c r="U673" t="str">
        <f t="shared" si="71"/>
        <v>船橋法典高高</v>
      </c>
    </row>
    <row r="674" spans="1:21" x14ac:dyDescent="0.45">
      <c r="A674">
        <v>2006</v>
      </c>
      <c r="B674" t="s">
        <v>2269</v>
      </c>
      <c r="C674" t="s">
        <v>2301</v>
      </c>
      <c r="E674" t="s">
        <v>648</v>
      </c>
      <c r="F674">
        <v>3</v>
      </c>
      <c r="J674" t="s">
        <v>3379</v>
      </c>
      <c r="K674" t="s">
        <v>2626</v>
      </c>
      <c r="L674" t="s">
        <v>1083</v>
      </c>
      <c r="M674" t="s">
        <v>458</v>
      </c>
      <c r="N674">
        <v>20050413</v>
      </c>
      <c r="O674" s="17" t="str">
        <f>""</f>
        <v/>
      </c>
      <c r="P674" t="e">
        <f t="shared" ref="P674:P737" si="72">LEFT(B674,FIND("　",B674)-1)</f>
        <v>#VALUE!</v>
      </c>
      <c r="Q674" t="e">
        <f t="shared" ref="Q674:Q737" si="73">RIGHT(B674,LEN(B674)-FIND("　",B674))</f>
        <v>#VALUE!</v>
      </c>
      <c r="R674" t="e">
        <f t="shared" ref="R674:R737" si="74">ASC(LEFT(J674,FIND("　",J674)-1))</f>
        <v>#VALUE!</v>
      </c>
      <c r="S674" t="e">
        <f t="shared" ref="S674:S737" si="75">ASC(RIGHT(J674,LEN(J674)-FIND("　",J674)))</f>
        <v>#VALUE!</v>
      </c>
      <c r="T674" t="e">
        <f t="shared" ref="T674:T737" si="76">LEFT(O674,FIND(" ",O674)-1)</f>
        <v>#VALUE!</v>
      </c>
      <c r="U674" t="str">
        <f t="shared" ref="U674:U737" si="77">E674&amp;"高"</f>
        <v>船橋法典高高</v>
      </c>
    </row>
    <row r="675" spans="1:21" x14ac:dyDescent="0.45">
      <c r="A675">
        <v>2007</v>
      </c>
      <c r="B675" t="s">
        <v>2302</v>
      </c>
      <c r="C675" t="s">
        <v>2303</v>
      </c>
      <c r="E675" t="s">
        <v>648</v>
      </c>
      <c r="F675">
        <v>3</v>
      </c>
      <c r="J675" t="s">
        <v>3401</v>
      </c>
      <c r="K675" t="s">
        <v>3383</v>
      </c>
      <c r="L675" t="s">
        <v>1098</v>
      </c>
      <c r="M675" t="s">
        <v>1086</v>
      </c>
      <c r="N675">
        <v>20050614</v>
      </c>
      <c r="O675" s="17" t="str">
        <f>""</f>
        <v/>
      </c>
      <c r="P675" t="e">
        <f t="shared" si="72"/>
        <v>#VALUE!</v>
      </c>
      <c r="Q675" t="e">
        <f t="shared" si="73"/>
        <v>#VALUE!</v>
      </c>
      <c r="R675" t="e">
        <f t="shared" si="74"/>
        <v>#VALUE!</v>
      </c>
      <c r="S675" t="e">
        <f t="shared" si="75"/>
        <v>#VALUE!</v>
      </c>
      <c r="T675" t="e">
        <f t="shared" si="76"/>
        <v>#VALUE!</v>
      </c>
      <c r="U675" t="str">
        <f t="shared" si="77"/>
        <v>船橋法典高高</v>
      </c>
    </row>
    <row r="676" spans="1:21" x14ac:dyDescent="0.45">
      <c r="A676">
        <v>2008</v>
      </c>
      <c r="B676" t="s">
        <v>2304</v>
      </c>
      <c r="C676" t="s">
        <v>2305</v>
      </c>
      <c r="E676" t="s">
        <v>648</v>
      </c>
      <c r="F676">
        <v>2</v>
      </c>
      <c r="J676" t="s">
        <v>3402</v>
      </c>
      <c r="K676" t="s">
        <v>2709</v>
      </c>
      <c r="L676" t="s">
        <v>191</v>
      </c>
      <c r="M676" t="s">
        <v>325</v>
      </c>
      <c r="N676">
        <v>20061008</v>
      </c>
      <c r="O676" s="17" t="str">
        <f>""</f>
        <v/>
      </c>
      <c r="P676" t="e">
        <f t="shared" si="72"/>
        <v>#VALUE!</v>
      </c>
      <c r="Q676" t="e">
        <f t="shared" si="73"/>
        <v>#VALUE!</v>
      </c>
      <c r="R676" t="e">
        <f t="shared" si="74"/>
        <v>#VALUE!</v>
      </c>
      <c r="S676" t="e">
        <f t="shared" si="75"/>
        <v>#VALUE!</v>
      </c>
      <c r="T676" t="e">
        <f t="shared" si="76"/>
        <v>#VALUE!</v>
      </c>
      <c r="U676" t="str">
        <f t="shared" si="77"/>
        <v>船橋法典高高</v>
      </c>
    </row>
    <row r="677" spans="1:21" x14ac:dyDescent="0.45">
      <c r="A677">
        <v>2009</v>
      </c>
      <c r="B677" t="s">
        <v>2306</v>
      </c>
      <c r="C677" t="s">
        <v>1754</v>
      </c>
      <c r="E677" t="s">
        <v>648</v>
      </c>
      <c r="F677">
        <v>2</v>
      </c>
      <c r="J677" t="s">
        <v>3403</v>
      </c>
      <c r="K677" t="s">
        <v>3032</v>
      </c>
      <c r="L677" t="s">
        <v>158</v>
      </c>
      <c r="M677" t="s">
        <v>103</v>
      </c>
      <c r="N677">
        <v>20061110</v>
      </c>
      <c r="O677" s="17" t="str">
        <f>""</f>
        <v/>
      </c>
      <c r="P677" t="e">
        <f t="shared" si="72"/>
        <v>#VALUE!</v>
      </c>
      <c r="Q677" t="e">
        <f t="shared" si="73"/>
        <v>#VALUE!</v>
      </c>
      <c r="R677" t="e">
        <f t="shared" si="74"/>
        <v>#VALUE!</v>
      </c>
      <c r="S677" t="e">
        <f t="shared" si="75"/>
        <v>#VALUE!</v>
      </c>
      <c r="T677" t="e">
        <f t="shared" si="76"/>
        <v>#VALUE!</v>
      </c>
      <c r="U677" t="str">
        <f t="shared" si="77"/>
        <v>船橋法典高高</v>
      </c>
    </row>
    <row r="678" spans="1:21" x14ac:dyDescent="0.45">
      <c r="A678">
        <v>2010</v>
      </c>
      <c r="B678" t="s">
        <v>1666</v>
      </c>
      <c r="C678" t="s">
        <v>2307</v>
      </c>
      <c r="E678" t="s">
        <v>648</v>
      </c>
      <c r="F678">
        <v>2</v>
      </c>
      <c r="J678" t="s">
        <v>2962</v>
      </c>
      <c r="K678" t="s">
        <v>3404</v>
      </c>
      <c r="L678" t="s">
        <v>131</v>
      </c>
      <c r="M678" t="s">
        <v>112</v>
      </c>
      <c r="N678">
        <v>20060725</v>
      </c>
      <c r="O678" s="17" t="str">
        <f>""</f>
        <v/>
      </c>
      <c r="P678" t="e">
        <f t="shared" si="72"/>
        <v>#VALUE!</v>
      </c>
      <c r="Q678" t="e">
        <f t="shared" si="73"/>
        <v>#VALUE!</v>
      </c>
      <c r="R678" t="e">
        <f t="shared" si="74"/>
        <v>#VALUE!</v>
      </c>
      <c r="S678" t="e">
        <f t="shared" si="75"/>
        <v>#VALUE!</v>
      </c>
      <c r="T678" t="e">
        <f t="shared" si="76"/>
        <v>#VALUE!</v>
      </c>
      <c r="U678" t="str">
        <f t="shared" si="77"/>
        <v>船橋法典高高</v>
      </c>
    </row>
    <row r="679" spans="1:21" x14ac:dyDescent="0.45">
      <c r="A679">
        <v>2011</v>
      </c>
      <c r="B679" t="s">
        <v>1541</v>
      </c>
      <c r="C679" t="s">
        <v>2029</v>
      </c>
      <c r="E679" t="s">
        <v>648</v>
      </c>
      <c r="F679">
        <v>2</v>
      </c>
      <c r="J679" t="s">
        <v>2859</v>
      </c>
      <c r="K679" t="s">
        <v>2806</v>
      </c>
      <c r="L679" t="s">
        <v>90</v>
      </c>
      <c r="M679" t="s">
        <v>462</v>
      </c>
      <c r="N679">
        <v>20060910</v>
      </c>
      <c r="O679" s="17" t="str">
        <f>""</f>
        <v/>
      </c>
      <c r="P679" t="e">
        <f t="shared" si="72"/>
        <v>#VALUE!</v>
      </c>
      <c r="Q679" t="e">
        <f t="shared" si="73"/>
        <v>#VALUE!</v>
      </c>
      <c r="R679" t="e">
        <f t="shared" si="74"/>
        <v>#VALUE!</v>
      </c>
      <c r="S679" t="e">
        <f t="shared" si="75"/>
        <v>#VALUE!</v>
      </c>
      <c r="T679" t="e">
        <f t="shared" si="76"/>
        <v>#VALUE!</v>
      </c>
      <c r="U679" t="str">
        <f t="shared" si="77"/>
        <v>船橋法典高高</v>
      </c>
    </row>
    <row r="680" spans="1:21" x14ac:dyDescent="0.45">
      <c r="A680">
        <v>2012</v>
      </c>
      <c r="B680" t="s">
        <v>2308</v>
      </c>
      <c r="C680" t="s">
        <v>1485</v>
      </c>
      <c r="E680" t="s">
        <v>648</v>
      </c>
      <c r="F680">
        <v>2</v>
      </c>
      <c r="J680" t="s">
        <v>3405</v>
      </c>
      <c r="K680" t="s">
        <v>2739</v>
      </c>
      <c r="L680" t="s">
        <v>124</v>
      </c>
      <c r="M680" t="s">
        <v>125</v>
      </c>
      <c r="N680">
        <v>20070325</v>
      </c>
      <c r="O680" s="17" t="str">
        <f>""</f>
        <v/>
      </c>
      <c r="P680" t="e">
        <f t="shared" si="72"/>
        <v>#VALUE!</v>
      </c>
      <c r="Q680" t="e">
        <f t="shared" si="73"/>
        <v>#VALUE!</v>
      </c>
      <c r="R680" t="e">
        <f t="shared" si="74"/>
        <v>#VALUE!</v>
      </c>
      <c r="S680" t="e">
        <f t="shared" si="75"/>
        <v>#VALUE!</v>
      </c>
      <c r="T680" t="e">
        <f t="shared" si="76"/>
        <v>#VALUE!</v>
      </c>
      <c r="U680" t="str">
        <f t="shared" si="77"/>
        <v>船橋法典高高</v>
      </c>
    </row>
    <row r="681" spans="1:21" x14ac:dyDescent="0.45">
      <c r="A681">
        <v>2013</v>
      </c>
      <c r="B681" t="s">
        <v>2309</v>
      </c>
      <c r="C681" t="s">
        <v>2310</v>
      </c>
      <c r="E681" t="s">
        <v>648</v>
      </c>
      <c r="F681">
        <v>2</v>
      </c>
      <c r="J681" t="s">
        <v>3406</v>
      </c>
      <c r="K681" t="s">
        <v>3407</v>
      </c>
      <c r="L681" t="s">
        <v>1099</v>
      </c>
      <c r="M681" t="s">
        <v>1100</v>
      </c>
      <c r="N681">
        <v>20061129</v>
      </c>
      <c r="O681" s="17" t="str">
        <f>""</f>
        <v/>
      </c>
      <c r="P681" t="e">
        <f t="shared" si="72"/>
        <v>#VALUE!</v>
      </c>
      <c r="Q681" t="e">
        <f t="shared" si="73"/>
        <v>#VALUE!</v>
      </c>
      <c r="R681" t="e">
        <f t="shared" si="74"/>
        <v>#VALUE!</v>
      </c>
      <c r="S681" t="e">
        <f t="shared" si="75"/>
        <v>#VALUE!</v>
      </c>
      <c r="T681" t="e">
        <f t="shared" si="76"/>
        <v>#VALUE!</v>
      </c>
      <c r="U681" t="str">
        <f t="shared" si="77"/>
        <v>船橋法典高高</v>
      </c>
    </row>
    <row r="682" spans="1:21" x14ac:dyDescent="0.45">
      <c r="A682">
        <v>2014</v>
      </c>
      <c r="B682" t="s">
        <v>2311</v>
      </c>
      <c r="C682" t="s">
        <v>2312</v>
      </c>
      <c r="E682" t="s">
        <v>648</v>
      </c>
      <c r="F682">
        <v>2</v>
      </c>
      <c r="J682" t="s">
        <v>3408</v>
      </c>
      <c r="K682" t="s">
        <v>2701</v>
      </c>
      <c r="L682" t="s">
        <v>1101</v>
      </c>
      <c r="M682" t="s">
        <v>174</v>
      </c>
      <c r="N682">
        <v>20070224</v>
      </c>
      <c r="O682" s="17" t="str">
        <f>""</f>
        <v/>
      </c>
      <c r="P682" t="e">
        <f t="shared" si="72"/>
        <v>#VALUE!</v>
      </c>
      <c r="Q682" t="e">
        <f t="shared" si="73"/>
        <v>#VALUE!</v>
      </c>
      <c r="R682" t="e">
        <f t="shared" si="74"/>
        <v>#VALUE!</v>
      </c>
      <c r="S682" t="e">
        <f t="shared" si="75"/>
        <v>#VALUE!</v>
      </c>
      <c r="T682" t="e">
        <f t="shared" si="76"/>
        <v>#VALUE!</v>
      </c>
      <c r="U682" t="str">
        <f t="shared" si="77"/>
        <v>船橋法典高高</v>
      </c>
    </row>
    <row r="683" spans="1:21" x14ac:dyDescent="0.45">
      <c r="A683">
        <v>2015</v>
      </c>
      <c r="B683" t="s">
        <v>2313</v>
      </c>
      <c r="C683" t="s">
        <v>1571</v>
      </c>
      <c r="E683" t="s">
        <v>648</v>
      </c>
      <c r="F683">
        <v>2</v>
      </c>
      <c r="J683" t="s">
        <v>3409</v>
      </c>
      <c r="K683" t="s">
        <v>2630</v>
      </c>
      <c r="L683" t="s">
        <v>1102</v>
      </c>
      <c r="M683" t="s">
        <v>129</v>
      </c>
      <c r="N683">
        <v>20061027</v>
      </c>
      <c r="O683" s="17" t="str">
        <f>""</f>
        <v/>
      </c>
      <c r="P683" t="e">
        <f t="shared" si="72"/>
        <v>#VALUE!</v>
      </c>
      <c r="Q683" t="e">
        <f t="shared" si="73"/>
        <v>#VALUE!</v>
      </c>
      <c r="R683" t="e">
        <f t="shared" si="74"/>
        <v>#VALUE!</v>
      </c>
      <c r="S683" t="e">
        <f t="shared" si="75"/>
        <v>#VALUE!</v>
      </c>
      <c r="T683" t="e">
        <f t="shared" si="76"/>
        <v>#VALUE!</v>
      </c>
      <c r="U683" t="str">
        <f t="shared" si="77"/>
        <v>船橋法典高高</v>
      </c>
    </row>
    <row r="684" spans="1:21" x14ac:dyDescent="0.45">
      <c r="A684">
        <v>2016</v>
      </c>
      <c r="B684" t="s">
        <v>1299</v>
      </c>
      <c r="C684" t="s">
        <v>2314</v>
      </c>
      <c r="E684" t="s">
        <v>648</v>
      </c>
      <c r="F684">
        <v>1</v>
      </c>
      <c r="J684" t="s">
        <v>2668</v>
      </c>
      <c r="K684" t="s">
        <v>3410</v>
      </c>
      <c r="L684" t="s">
        <v>105</v>
      </c>
      <c r="M684" t="s">
        <v>1103</v>
      </c>
      <c r="N684">
        <v>20080208</v>
      </c>
      <c r="O684" s="17" t="str">
        <f>""</f>
        <v/>
      </c>
      <c r="P684" t="e">
        <f t="shared" si="72"/>
        <v>#VALUE!</v>
      </c>
      <c r="Q684" t="e">
        <f t="shared" si="73"/>
        <v>#VALUE!</v>
      </c>
      <c r="R684" t="e">
        <f t="shared" si="74"/>
        <v>#VALUE!</v>
      </c>
      <c r="S684" t="e">
        <f t="shared" si="75"/>
        <v>#VALUE!</v>
      </c>
      <c r="T684" t="e">
        <f t="shared" si="76"/>
        <v>#VALUE!</v>
      </c>
      <c r="U684" t="str">
        <f t="shared" si="77"/>
        <v>船橋法典高高</v>
      </c>
    </row>
    <row r="685" spans="1:21" x14ac:dyDescent="0.45">
      <c r="A685">
        <v>2017</v>
      </c>
      <c r="B685" t="s">
        <v>2315</v>
      </c>
      <c r="C685" t="s">
        <v>2316</v>
      </c>
      <c r="E685" t="s">
        <v>648</v>
      </c>
      <c r="F685">
        <v>1</v>
      </c>
      <c r="J685" t="s">
        <v>3411</v>
      </c>
      <c r="K685" t="s">
        <v>2762</v>
      </c>
      <c r="L685" t="s">
        <v>1104</v>
      </c>
      <c r="M685" t="s">
        <v>115</v>
      </c>
      <c r="N685">
        <v>20070830</v>
      </c>
      <c r="O685" s="17" t="str">
        <f>""</f>
        <v/>
      </c>
      <c r="P685" t="e">
        <f t="shared" si="72"/>
        <v>#VALUE!</v>
      </c>
      <c r="Q685" t="e">
        <f t="shared" si="73"/>
        <v>#VALUE!</v>
      </c>
      <c r="R685" t="e">
        <f t="shared" si="74"/>
        <v>#VALUE!</v>
      </c>
      <c r="S685" t="e">
        <f t="shared" si="75"/>
        <v>#VALUE!</v>
      </c>
      <c r="T685" t="e">
        <f t="shared" si="76"/>
        <v>#VALUE!</v>
      </c>
      <c r="U685" t="str">
        <f t="shared" si="77"/>
        <v>船橋法典高高</v>
      </c>
    </row>
    <row r="686" spans="1:21" x14ac:dyDescent="0.45">
      <c r="A686">
        <v>2018</v>
      </c>
      <c r="B686" t="s">
        <v>2259</v>
      </c>
      <c r="C686" t="s">
        <v>2317</v>
      </c>
      <c r="E686" t="s">
        <v>648</v>
      </c>
      <c r="F686">
        <v>1</v>
      </c>
      <c r="J686" t="s">
        <v>3374</v>
      </c>
      <c r="K686" t="s">
        <v>3412</v>
      </c>
      <c r="L686" t="s">
        <v>1080</v>
      </c>
      <c r="M686" t="s">
        <v>370</v>
      </c>
      <c r="N686">
        <v>20070912</v>
      </c>
      <c r="O686" s="17" t="str">
        <f>""</f>
        <v/>
      </c>
      <c r="P686" t="e">
        <f t="shared" si="72"/>
        <v>#VALUE!</v>
      </c>
      <c r="Q686" t="e">
        <f t="shared" si="73"/>
        <v>#VALUE!</v>
      </c>
      <c r="R686" t="e">
        <f t="shared" si="74"/>
        <v>#VALUE!</v>
      </c>
      <c r="S686" t="e">
        <f t="shared" si="75"/>
        <v>#VALUE!</v>
      </c>
      <c r="T686" t="e">
        <f t="shared" si="76"/>
        <v>#VALUE!</v>
      </c>
      <c r="U686" t="str">
        <f t="shared" si="77"/>
        <v>船橋法典高高</v>
      </c>
    </row>
    <row r="687" spans="1:21" x14ac:dyDescent="0.45">
      <c r="A687">
        <v>2019</v>
      </c>
      <c r="B687" t="s">
        <v>2318</v>
      </c>
      <c r="C687" t="s">
        <v>2319</v>
      </c>
      <c r="E687" t="s">
        <v>648</v>
      </c>
      <c r="F687">
        <v>1</v>
      </c>
      <c r="J687" t="s">
        <v>3413</v>
      </c>
      <c r="K687" t="s">
        <v>2693</v>
      </c>
      <c r="L687" t="s">
        <v>1105</v>
      </c>
      <c r="M687" t="s">
        <v>228</v>
      </c>
      <c r="N687">
        <v>20080216</v>
      </c>
      <c r="O687" s="17" t="str">
        <f>""</f>
        <v/>
      </c>
      <c r="P687" t="e">
        <f t="shared" si="72"/>
        <v>#VALUE!</v>
      </c>
      <c r="Q687" t="e">
        <f t="shared" si="73"/>
        <v>#VALUE!</v>
      </c>
      <c r="R687" t="e">
        <f t="shared" si="74"/>
        <v>#VALUE!</v>
      </c>
      <c r="S687" t="e">
        <f t="shared" si="75"/>
        <v>#VALUE!</v>
      </c>
      <c r="T687" t="e">
        <f t="shared" si="76"/>
        <v>#VALUE!</v>
      </c>
      <c r="U687" t="str">
        <f t="shared" si="77"/>
        <v>船橋法典高高</v>
      </c>
    </row>
    <row r="688" spans="1:21" x14ac:dyDescent="0.45">
      <c r="A688">
        <v>2020</v>
      </c>
      <c r="B688" t="s">
        <v>1416</v>
      </c>
      <c r="C688" t="s">
        <v>2320</v>
      </c>
      <c r="E688" t="s">
        <v>648</v>
      </c>
      <c r="F688">
        <v>1</v>
      </c>
      <c r="J688" t="s">
        <v>2767</v>
      </c>
      <c r="K688" t="s">
        <v>2630</v>
      </c>
      <c r="L688" t="s">
        <v>104</v>
      </c>
      <c r="M688" t="s">
        <v>129</v>
      </c>
      <c r="N688">
        <v>20080212</v>
      </c>
      <c r="O688" s="17" t="str">
        <f>""</f>
        <v/>
      </c>
      <c r="P688" t="e">
        <f t="shared" si="72"/>
        <v>#VALUE!</v>
      </c>
      <c r="Q688" t="e">
        <f t="shared" si="73"/>
        <v>#VALUE!</v>
      </c>
      <c r="R688" t="e">
        <f t="shared" si="74"/>
        <v>#VALUE!</v>
      </c>
      <c r="S688" t="e">
        <f t="shared" si="75"/>
        <v>#VALUE!</v>
      </c>
      <c r="T688" t="e">
        <f t="shared" si="76"/>
        <v>#VALUE!</v>
      </c>
      <c r="U688" t="str">
        <f t="shared" si="77"/>
        <v>船橋法典高高</v>
      </c>
    </row>
    <row r="689" spans="1:21" x14ac:dyDescent="0.45">
      <c r="A689">
        <v>2021</v>
      </c>
      <c r="B689" t="s">
        <v>1249</v>
      </c>
      <c r="C689" t="s">
        <v>2321</v>
      </c>
      <c r="E689" t="s">
        <v>648</v>
      </c>
      <c r="F689">
        <v>1</v>
      </c>
      <c r="J689" t="s">
        <v>2621</v>
      </c>
      <c r="K689" t="s">
        <v>3414</v>
      </c>
      <c r="L689" t="s">
        <v>122</v>
      </c>
      <c r="M689" t="s">
        <v>1106</v>
      </c>
      <c r="N689">
        <v>20070701</v>
      </c>
      <c r="O689" s="17" t="str">
        <f>""</f>
        <v/>
      </c>
      <c r="P689" t="e">
        <f t="shared" si="72"/>
        <v>#VALUE!</v>
      </c>
      <c r="Q689" t="e">
        <f t="shared" si="73"/>
        <v>#VALUE!</v>
      </c>
      <c r="R689" t="e">
        <f t="shared" si="74"/>
        <v>#VALUE!</v>
      </c>
      <c r="S689" t="e">
        <f t="shared" si="75"/>
        <v>#VALUE!</v>
      </c>
      <c r="T689" t="e">
        <f t="shared" si="76"/>
        <v>#VALUE!</v>
      </c>
      <c r="U689" t="str">
        <f t="shared" si="77"/>
        <v>船橋法典高高</v>
      </c>
    </row>
    <row r="690" spans="1:21" x14ac:dyDescent="0.45">
      <c r="A690">
        <v>2022</v>
      </c>
      <c r="B690" t="s">
        <v>2322</v>
      </c>
      <c r="C690" t="s">
        <v>2323</v>
      </c>
      <c r="E690" t="s">
        <v>648</v>
      </c>
      <c r="F690">
        <v>1</v>
      </c>
      <c r="J690" t="s">
        <v>3415</v>
      </c>
      <c r="K690" t="s">
        <v>2964</v>
      </c>
      <c r="L690" t="s">
        <v>1107</v>
      </c>
      <c r="M690" t="s">
        <v>208</v>
      </c>
      <c r="N690">
        <v>20080113</v>
      </c>
      <c r="O690" s="17" t="str">
        <f>""</f>
        <v/>
      </c>
      <c r="P690" t="e">
        <f t="shared" si="72"/>
        <v>#VALUE!</v>
      </c>
      <c r="Q690" t="e">
        <f t="shared" si="73"/>
        <v>#VALUE!</v>
      </c>
      <c r="R690" t="e">
        <f t="shared" si="74"/>
        <v>#VALUE!</v>
      </c>
      <c r="S690" t="e">
        <f t="shared" si="75"/>
        <v>#VALUE!</v>
      </c>
      <c r="T690" t="e">
        <f t="shared" si="76"/>
        <v>#VALUE!</v>
      </c>
      <c r="U690" t="str">
        <f t="shared" si="77"/>
        <v>船橋法典高高</v>
      </c>
    </row>
    <row r="691" spans="1:21" x14ac:dyDescent="0.45">
      <c r="A691">
        <v>2023</v>
      </c>
      <c r="B691" t="s">
        <v>1274</v>
      </c>
      <c r="C691" t="s">
        <v>2324</v>
      </c>
      <c r="E691" t="s">
        <v>648</v>
      </c>
      <c r="F691">
        <v>1</v>
      </c>
      <c r="J691" t="s">
        <v>2646</v>
      </c>
      <c r="K691" t="s">
        <v>2654</v>
      </c>
      <c r="L691" t="s">
        <v>98</v>
      </c>
      <c r="M691" t="s">
        <v>99</v>
      </c>
      <c r="N691">
        <v>20070405</v>
      </c>
      <c r="O691" s="17" t="str">
        <f>""</f>
        <v/>
      </c>
      <c r="P691" t="e">
        <f t="shared" si="72"/>
        <v>#VALUE!</v>
      </c>
      <c r="Q691" t="e">
        <f t="shared" si="73"/>
        <v>#VALUE!</v>
      </c>
      <c r="R691" t="e">
        <f t="shared" si="74"/>
        <v>#VALUE!</v>
      </c>
      <c r="S691" t="e">
        <f t="shared" si="75"/>
        <v>#VALUE!</v>
      </c>
      <c r="T691" t="e">
        <f t="shared" si="76"/>
        <v>#VALUE!</v>
      </c>
      <c r="U691" t="str">
        <f t="shared" si="77"/>
        <v>船橋法典高高</v>
      </c>
    </row>
    <row r="692" spans="1:21" x14ac:dyDescent="0.45">
      <c r="A692">
        <v>2024</v>
      </c>
      <c r="B692" t="s">
        <v>1769</v>
      </c>
      <c r="C692" t="s">
        <v>2325</v>
      </c>
      <c r="E692" t="s">
        <v>648</v>
      </c>
      <c r="F692">
        <v>1</v>
      </c>
      <c r="J692" t="s">
        <v>3046</v>
      </c>
      <c r="K692" t="s">
        <v>2972</v>
      </c>
      <c r="L692" t="s">
        <v>83</v>
      </c>
      <c r="M692" t="s">
        <v>848</v>
      </c>
      <c r="N692">
        <v>20070914</v>
      </c>
      <c r="O692" s="17" t="str">
        <f>""</f>
        <v/>
      </c>
      <c r="P692" t="e">
        <f t="shared" si="72"/>
        <v>#VALUE!</v>
      </c>
      <c r="Q692" t="e">
        <f t="shared" si="73"/>
        <v>#VALUE!</v>
      </c>
      <c r="R692" t="e">
        <f t="shared" si="74"/>
        <v>#VALUE!</v>
      </c>
      <c r="S692" t="e">
        <f t="shared" si="75"/>
        <v>#VALUE!</v>
      </c>
      <c r="T692" t="e">
        <f t="shared" si="76"/>
        <v>#VALUE!</v>
      </c>
      <c r="U692" t="str">
        <f t="shared" si="77"/>
        <v>船橋法典高高</v>
      </c>
    </row>
    <row r="693" spans="1:21" x14ac:dyDescent="0.45">
      <c r="A693">
        <v>2025</v>
      </c>
      <c r="B693" t="s">
        <v>1604</v>
      </c>
      <c r="C693" t="s">
        <v>2326</v>
      </c>
      <c r="E693" t="s">
        <v>648</v>
      </c>
      <c r="F693">
        <v>1</v>
      </c>
      <c r="J693" t="s">
        <v>2912</v>
      </c>
      <c r="K693" t="s">
        <v>3416</v>
      </c>
      <c r="L693" t="s">
        <v>260</v>
      </c>
      <c r="M693" t="s">
        <v>1108</v>
      </c>
      <c r="N693">
        <v>20080223</v>
      </c>
      <c r="O693" s="17" t="str">
        <f>""</f>
        <v/>
      </c>
      <c r="P693" t="e">
        <f t="shared" si="72"/>
        <v>#VALUE!</v>
      </c>
      <c r="Q693" t="e">
        <f t="shared" si="73"/>
        <v>#VALUE!</v>
      </c>
      <c r="R693" t="e">
        <f t="shared" si="74"/>
        <v>#VALUE!</v>
      </c>
      <c r="S693" t="e">
        <f t="shared" si="75"/>
        <v>#VALUE!</v>
      </c>
      <c r="T693" t="e">
        <f t="shared" si="76"/>
        <v>#VALUE!</v>
      </c>
      <c r="U693" t="str">
        <f t="shared" si="77"/>
        <v>船橋法典高高</v>
      </c>
    </row>
    <row r="694" spans="1:21" x14ac:dyDescent="0.45">
      <c r="A694">
        <v>2026</v>
      </c>
      <c r="B694" t="s">
        <v>2327</v>
      </c>
      <c r="C694" t="s">
        <v>2328</v>
      </c>
      <c r="E694" t="s">
        <v>648</v>
      </c>
      <c r="F694">
        <v>1</v>
      </c>
      <c r="J694" t="s">
        <v>3417</v>
      </c>
      <c r="K694" t="s">
        <v>3418</v>
      </c>
      <c r="L694" t="s">
        <v>43</v>
      </c>
      <c r="M694" t="s">
        <v>426</v>
      </c>
      <c r="N694">
        <v>20070425</v>
      </c>
      <c r="O694" s="17" t="str">
        <f>""</f>
        <v/>
      </c>
      <c r="P694" t="e">
        <f t="shared" si="72"/>
        <v>#VALUE!</v>
      </c>
      <c r="Q694" t="e">
        <f t="shared" si="73"/>
        <v>#VALUE!</v>
      </c>
      <c r="R694" t="e">
        <f t="shared" si="74"/>
        <v>#VALUE!</v>
      </c>
      <c r="S694" t="e">
        <f t="shared" si="75"/>
        <v>#VALUE!</v>
      </c>
      <c r="T694" t="e">
        <f t="shared" si="76"/>
        <v>#VALUE!</v>
      </c>
      <c r="U694" t="str">
        <f t="shared" si="77"/>
        <v>船橋法典高高</v>
      </c>
    </row>
    <row r="695" spans="1:21" x14ac:dyDescent="0.45">
      <c r="A695">
        <v>2027</v>
      </c>
      <c r="B695" t="s">
        <v>1610</v>
      </c>
      <c r="C695" t="s">
        <v>2329</v>
      </c>
      <c r="E695" t="s">
        <v>648</v>
      </c>
      <c r="F695">
        <v>1</v>
      </c>
      <c r="J695" t="s">
        <v>2917</v>
      </c>
      <c r="K695" t="s">
        <v>2622</v>
      </c>
      <c r="L695" t="s">
        <v>448</v>
      </c>
      <c r="M695" t="s">
        <v>366</v>
      </c>
      <c r="N695">
        <v>20070410</v>
      </c>
      <c r="O695" s="17" t="str">
        <f>""</f>
        <v/>
      </c>
      <c r="P695" t="e">
        <f t="shared" si="72"/>
        <v>#VALUE!</v>
      </c>
      <c r="Q695" t="e">
        <f t="shared" si="73"/>
        <v>#VALUE!</v>
      </c>
      <c r="R695" t="e">
        <f t="shared" si="74"/>
        <v>#VALUE!</v>
      </c>
      <c r="S695" t="e">
        <f t="shared" si="75"/>
        <v>#VALUE!</v>
      </c>
      <c r="T695" t="e">
        <f t="shared" si="76"/>
        <v>#VALUE!</v>
      </c>
      <c r="U695" t="str">
        <f t="shared" si="77"/>
        <v>船橋法典高高</v>
      </c>
    </row>
    <row r="696" spans="1:21" x14ac:dyDescent="0.45">
      <c r="A696">
        <v>2028</v>
      </c>
      <c r="B696" t="s">
        <v>1590</v>
      </c>
      <c r="C696" t="s">
        <v>2330</v>
      </c>
      <c r="E696" t="s">
        <v>648</v>
      </c>
      <c r="F696">
        <v>1</v>
      </c>
      <c r="J696" t="s">
        <v>2901</v>
      </c>
      <c r="K696" t="s">
        <v>3200</v>
      </c>
      <c r="L696" t="s">
        <v>358</v>
      </c>
      <c r="M696" t="s">
        <v>226</v>
      </c>
      <c r="N696">
        <v>20080114</v>
      </c>
      <c r="O696" s="17" t="str">
        <f>""</f>
        <v/>
      </c>
      <c r="P696" t="e">
        <f t="shared" si="72"/>
        <v>#VALUE!</v>
      </c>
      <c r="Q696" t="e">
        <f t="shared" si="73"/>
        <v>#VALUE!</v>
      </c>
      <c r="R696" t="e">
        <f t="shared" si="74"/>
        <v>#VALUE!</v>
      </c>
      <c r="S696" t="e">
        <f t="shared" si="75"/>
        <v>#VALUE!</v>
      </c>
      <c r="T696" t="e">
        <f t="shared" si="76"/>
        <v>#VALUE!</v>
      </c>
      <c r="U696" t="str">
        <f t="shared" si="77"/>
        <v>船橋法典高高</v>
      </c>
    </row>
    <row r="697" spans="1:21" x14ac:dyDescent="0.45">
      <c r="A697">
        <v>2029</v>
      </c>
      <c r="B697" t="s">
        <v>2331</v>
      </c>
      <c r="C697" t="s">
        <v>2332</v>
      </c>
      <c r="E697" t="s">
        <v>648</v>
      </c>
      <c r="F697">
        <v>1</v>
      </c>
      <c r="J697" t="s">
        <v>3419</v>
      </c>
      <c r="K697" t="s">
        <v>3420</v>
      </c>
      <c r="L697" t="s">
        <v>1109</v>
      </c>
      <c r="M697" t="s">
        <v>1110</v>
      </c>
      <c r="N697">
        <v>20070710</v>
      </c>
      <c r="O697" s="17" t="str">
        <f>""</f>
        <v/>
      </c>
      <c r="P697" t="e">
        <f t="shared" si="72"/>
        <v>#VALUE!</v>
      </c>
      <c r="Q697" t="e">
        <f t="shared" si="73"/>
        <v>#VALUE!</v>
      </c>
      <c r="R697" t="e">
        <f t="shared" si="74"/>
        <v>#VALUE!</v>
      </c>
      <c r="S697" t="e">
        <f t="shared" si="75"/>
        <v>#VALUE!</v>
      </c>
      <c r="T697" t="e">
        <f t="shared" si="76"/>
        <v>#VALUE!</v>
      </c>
      <c r="U697" t="str">
        <f t="shared" si="77"/>
        <v>船橋法典高高</v>
      </c>
    </row>
    <row r="698" spans="1:21" x14ac:dyDescent="0.45">
      <c r="A698">
        <v>2030</v>
      </c>
      <c r="B698" t="s">
        <v>2333</v>
      </c>
      <c r="C698" t="s">
        <v>2334</v>
      </c>
      <c r="E698" t="s">
        <v>648</v>
      </c>
      <c r="F698">
        <v>1</v>
      </c>
      <c r="J698" t="s">
        <v>3421</v>
      </c>
      <c r="K698" t="s">
        <v>3372</v>
      </c>
      <c r="L698" t="s">
        <v>93</v>
      </c>
      <c r="M698" t="s">
        <v>455</v>
      </c>
      <c r="N698">
        <v>20070412</v>
      </c>
      <c r="O698" s="17" t="str">
        <f>""</f>
        <v/>
      </c>
      <c r="P698" t="e">
        <f t="shared" si="72"/>
        <v>#VALUE!</v>
      </c>
      <c r="Q698" t="e">
        <f t="shared" si="73"/>
        <v>#VALUE!</v>
      </c>
      <c r="R698" t="e">
        <f t="shared" si="74"/>
        <v>#VALUE!</v>
      </c>
      <c r="S698" t="e">
        <f t="shared" si="75"/>
        <v>#VALUE!</v>
      </c>
      <c r="T698" t="e">
        <f t="shared" si="76"/>
        <v>#VALUE!</v>
      </c>
      <c r="U698" t="str">
        <f t="shared" si="77"/>
        <v>船橋法典高高</v>
      </c>
    </row>
    <row r="699" spans="1:21" x14ac:dyDescent="0.45">
      <c r="A699">
        <v>2031</v>
      </c>
      <c r="B699" t="s">
        <v>1259</v>
      </c>
      <c r="C699" t="s">
        <v>1283</v>
      </c>
      <c r="E699" t="s">
        <v>650</v>
      </c>
      <c r="F699">
        <v>3</v>
      </c>
      <c r="J699" t="s">
        <v>2631</v>
      </c>
      <c r="K699" t="s">
        <v>2654</v>
      </c>
      <c r="L699" t="s">
        <v>327</v>
      </c>
      <c r="M699" t="s">
        <v>99</v>
      </c>
      <c r="N699">
        <v>20050908</v>
      </c>
      <c r="O699" s="17" t="str">
        <f>""</f>
        <v/>
      </c>
      <c r="P699" t="e">
        <f t="shared" si="72"/>
        <v>#VALUE!</v>
      </c>
      <c r="Q699" t="e">
        <f t="shared" si="73"/>
        <v>#VALUE!</v>
      </c>
      <c r="R699" t="e">
        <f t="shared" si="74"/>
        <v>#VALUE!</v>
      </c>
      <c r="S699" t="e">
        <f t="shared" si="75"/>
        <v>#VALUE!</v>
      </c>
      <c r="T699" t="e">
        <f t="shared" si="76"/>
        <v>#VALUE!</v>
      </c>
      <c r="U699" t="str">
        <f t="shared" si="77"/>
        <v>船橋北高高</v>
      </c>
    </row>
    <row r="700" spans="1:21" x14ac:dyDescent="0.45">
      <c r="A700">
        <v>2032</v>
      </c>
      <c r="B700" t="s">
        <v>1463</v>
      </c>
      <c r="C700" t="s">
        <v>2208</v>
      </c>
      <c r="E700" t="s">
        <v>650</v>
      </c>
      <c r="F700">
        <v>3</v>
      </c>
      <c r="J700" t="s">
        <v>2805</v>
      </c>
      <c r="K700" t="s">
        <v>2724</v>
      </c>
      <c r="L700" t="s">
        <v>185</v>
      </c>
      <c r="M700" t="s">
        <v>168</v>
      </c>
      <c r="N700">
        <v>20060315</v>
      </c>
      <c r="O700" s="17" t="str">
        <f>""</f>
        <v/>
      </c>
      <c r="P700" t="e">
        <f t="shared" si="72"/>
        <v>#VALUE!</v>
      </c>
      <c r="Q700" t="e">
        <f t="shared" si="73"/>
        <v>#VALUE!</v>
      </c>
      <c r="R700" t="e">
        <f t="shared" si="74"/>
        <v>#VALUE!</v>
      </c>
      <c r="S700" t="e">
        <f t="shared" si="75"/>
        <v>#VALUE!</v>
      </c>
      <c r="T700" t="e">
        <f t="shared" si="76"/>
        <v>#VALUE!</v>
      </c>
      <c r="U700" t="str">
        <f t="shared" si="77"/>
        <v>船橋北高高</v>
      </c>
    </row>
    <row r="701" spans="1:21" x14ac:dyDescent="0.45">
      <c r="A701">
        <v>2033</v>
      </c>
      <c r="B701" t="s">
        <v>1301</v>
      </c>
      <c r="C701" t="s">
        <v>1311</v>
      </c>
      <c r="E701" t="s">
        <v>650</v>
      </c>
      <c r="F701">
        <v>3</v>
      </c>
      <c r="J701" t="s">
        <v>2669</v>
      </c>
      <c r="K701" t="s">
        <v>3116</v>
      </c>
      <c r="L701" t="s">
        <v>421</v>
      </c>
      <c r="M701" t="s">
        <v>87</v>
      </c>
      <c r="N701">
        <v>20060301</v>
      </c>
      <c r="O701" s="17" t="str">
        <f>""</f>
        <v/>
      </c>
      <c r="P701" t="e">
        <f t="shared" si="72"/>
        <v>#VALUE!</v>
      </c>
      <c r="Q701" t="e">
        <f t="shared" si="73"/>
        <v>#VALUE!</v>
      </c>
      <c r="R701" t="e">
        <f t="shared" si="74"/>
        <v>#VALUE!</v>
      </c>
      <c r="S701" t="e">
        <f t="shared" si="75"/>
        <v>#VALUE!</v>
      </c>
      <c r="T701" t="e">
        <f t="shared" si="76"/>
        <v>#VALUE!</v>
      </c>
      <c r="U701" t="str">
        <f t="shared" si="77"/>
        <v>船橋北高高</v>
      </c>
    </row>
    <row r="702" spans="1:21" x14ac:dyDescent="0.45">
      <c r="A702">
        <v>2034</v>
      </c>
      <c r="B702" t="s">
        <v>1315</v>
      </c>
      <c r="C702" t="s">
        <v>2335</v>
      </c>
      <c r="E702" t="s">
        <v>650</v>
      </c>
      <c r="F702">
        <v>2</v>
      </c>
      <c r="J702" t="s">
        <v>2681</v>
      </c>
      <c r="K702" t="s">
        <v>3422</v>
      </c>
      <c r="L702" t="s">
        <v>463</v>
      </c>
      <c r="M702" t="s">
        <v>1111</v>
      </c>
      <c r="N702">
        <v>20061204</v>
      </c>
      <c r="O702" s="17" t="str">
        <f>""</f>
        <v/>
      </c>
      <c r="P702" t="e">
        <f t="shared" si="72"/>
        <v>#VALUE!</v>
      </c>
      <c r="Q702" t="e">
        <f t="shared" si="73"/>
        <v>#VALUE!</v>
      </c>
      <c r="R702" t="e">
        <f t="shared" si="74"/>
        <v>#VALUE!</v>
      </c>
      <c r="S702" t="e">
        <f t="shared" si="75"/>
        <v>#VALUE!</v>
      </c>
      <c r="T702" t="e">
        <f t="shared" si="76"/>
        <v>#VALUE!</v>
      </c>
      <c r="U702" t="str">
        <f t="shared" si="77"/>
        <v>船橋北高高</v>
      </c>
    </row>
    <row r="703" spans="1:21" x14ac:dyDescent="0.45">
      <c r="A703">
        <v>2035</v>
      </c>
      <c r="B703" t="s">
        <v>2336</v>
      </c>
      <c r="C703" t="s">
        <v>1700</v>
      </c>
      <c r="E703" t="s">
        <v>650</v>
      </c>
      <c r="F703">
        <v>2</v>
      </c>
      <c r="J703" t="s">
        <v>3423</v>
      </c>
      <c r="K703" t="s">
        <v>2989</v>
      </c>
      <c r="L703" t="s">
        <v>486</v>
      </c>
      <c r="M703" t="s">
        <v>418</v>
      </c>
      <c r="N703">
        <v>20061030</v>
      </c>
      <c r="O703" s="17" t="str">
        <f>""</f>
        <v/>
      </c>
      <c r="P703" t="e">
        <f t="shared" si="72"/>
        <v>#VALUE!</v>
      </c>
      <c r="Q703" t="e">
        <f t="shared" si="73"/>
        <v>#VALUE!</v>
      </c>
      <c r="R703" t="e">
        <f t="shared" si="74"/>
        <v>#VALUE!</v>
      </c>
      <c r="S703" t="e">
        <f t="shared" si="75"/>
        <v>#VALUE!</v>
      </c>
      <c r="T703" t="e">
        <f t="shared" si="76"/>
        <v>#VALUE!</v>
      </c>
      <c r="U703" t="str">
        <f t="shared" si="77"/>
        <v>船橋北高高</v>
      </c>
    </row>
    <row r="704" spans="1:21" x14ac:dyDescent="0.45">
      <c r="A704">
        <v>2580</v>
      </c>
      <c r="B704" t="s">
        <v>2337</v>
      </c>
      <c r="C704" t="s">
        <v>2338</v>
      </c>
      <c r="E704" t="s">
        <v>650</v>
      </c>
      <c r="F704">
        <v>1</v>
      </c>
      <c r="J704" t="s">
        <v>3424</v>
      </c>
      <c r="K704" t="s">
        <v>3425</v>
      </c>
      <c r="L704" t="s">
        <v>1112</v>
      </c>
      <c r="M704" t="s">
        <v>1113</v>
      </c>
      <c r="N704">
        <v>20071108</v>
      </c>
      <c r="O704" s="17" t="str">
        <f>""</f>
        <v/>
      </c>
      <c r="P704" t="e">
        <f t="shared" si="72"/>
        <v>#VALUE!</v>
      </c>
      <c r="Q704" t="e">
        <f t="shared" si="73"/>
        <v>#VALUE!</v>
      </c>
      <c r="R704" t="e">
        <f t="shared" si="74"/>
        <v>#VALUE!</v>
      </c>
      <c r="S704" t="e">
        <f t="shared" si="75"/>
        <v>#VALUE!</v>
      </c>
      <c r="T704" t="e">
        <f t="shared" si="76"/>
        <v>#VALUE!</v>
      </c>
      <c r="U704" t="str">
        <f t="shared" si="77"/>
        <v>船橋北高高</v>
      </c>
    </row>
    <row r="705" spans="1:21" x14ac:dyDescent="0.45">
      <c r="A705">
        <v>2581</v>
      </c>
      <c r="B705" t="s">
        <v>2339</v>
      </c>
      <c r="C705" t="s">
        <v>2340</v>
      </c>
      <c r="E705" t="s">
        <v>650</v>
      </c>
      <c r="F705">
        <v>1</v>
      </c>
      <c r="J705" t="s">
        <v>3426</v>
      </c>
      <c r="K705" t="s">
        <v>2686</v>
      </c>
      <c r="L705" t="s">
        <v>1114</v>
      </c>
      <c r="M705" t="s">
        <v>50</v>
      </c>
      <c r="N705">
        <v>20070422</v>
      </c>
      <c r="O705" s="17" t="str">
        <f>""</f>
        <v/>
      </c>
      <c r="P705" t="e">
        <f t="shared" si="72"/>
        <v>#VALUE!</v>
      </c>
      <c r="Q705" t="e">
        <f t="shared" si="73"/>
        <v>#VALUE!</v>
      </c>
      <c r="R705" t="e">
        <f t="shared" si="74"/>
        <v>#VALUE!</v>
      </c>
      <c r="S705" t="e">
        <f t="shared" si="75"/>
        <v>#VALUE!</v>
      </c>
      <c r="T705" t="e">
        <f t="shared" si="76"/>
        <v>#VALUE!</v>
      </c>
      <c r="U705" t="str">
        <f t="shared" si="77"/>
        <v>船橋北高高</v>
      </c>
    </row>
    <row r="706" spans="1:21" x14ac:dyDescent="0.45">
      <c r="A706">
        <v>2036</v>
      </c>
      <c r="B706" t="s">
        <v>1290</v>
      </c>
      <c r="C706" t="s">
        <v>1603</v>
      </c>
      <c r="E706" t="s">
        <v>651</v>
      </c>
      <c r="F706">
        <v>3</v>
      </c>
      <c r="J706" t="s">
        <v>2661</v>
      </c>
      <c r="K706" t="s">
        <v>2742</v>
      </c>
      <c r="L706" t="s">
        <v>451</v>
      </c>
      <c r="M706" t="s">
        <v>178</v>
      </c>
      <c r="N706">
        <v>20050622</v>
      </c>
      <c r="O706" s="17" t="str">
        <f>""</f>
        <v/>
      </c>
      <c r="P706" t="e">
        <f t="shared" si="72"/>
        <v>#VALUE!</v>
      </c>
      <c r="Q706" t="e">
        <f t="shared" si="73"/>
        <v>#VALUE!</v>
      </c>
      <c r="R706" t="e">
        <f t="shared" si="74"/>
        <v>#VALUE!</v>
      </c>
      <c r="S706" t="e">
        <f t="shared" si="75"/>
        <v>#VALUE!</v>
      </c>
      <c r="T706" t="e">
        <f t="shared" si="76"/>
        <v>#VALUE!</v>
      </c>
      <c r="U706" t="str">
        <f t="shared" si="77"/>
        <v>市立船橋高高</v>
      </c>
    </row>
    <row r="707" spans="1:21" x14ac:dyDescent="0.45">
      <c r="A707">
        <v>2037</v>
      </c>
      <c r="B707" t="s">
        <v>1885</v>
      </c>
      <c r="C707" t="s">
        <v>2341</v>
      </c>
      <c r="E707" t="s">
        <v>651</v>
      </c>
      <c r="F707">
        <v>3</v>
      </c>
      <c r="J707" t="s">
        <v>3130</v>
      </c>
      <c r="K707" t="s">
        <v>3427</v>
      </c>
      <c r="L707" t="s">
        <v>147</v>
      </c>
      <c r="M707" t="s">
        <v>1115</v>
      </c>
      <c r="N707">
        <v>20050717</v>
      </c>
      <c r="O707" s="17" t="str">
        <f>""</f>
        <v/>
      </c>
      <c r="P707" t="e">
        <f t="shared" si="72"/>
        <v>#VALUE!</v>
      </c>
      <c r="Q707" t="e">
        <f t="shared" si="73"/>
        <v>#VALUE!</v>
      </c>
      <c r="R707" t="e">
        <f t="shared" si="74"/>
        <v>#VALUE!</v>
      </c>
      <c r="S707" t="e">
        <f t="shared" si="75"/>
        <v>#VALUE!</v>
      </c>
      <c r="T707" t="e">
        <f t="shared" si="76"/>
        <v>#VALUE!</v>
      </c>
      <c r="U707" t="str">
        <f t="shared" si="77"/>
        <v>市立船橋高高</v>
      </c>
    </row>
    <row r="708" spans="1:21" x14ac:dyDescent="0.45">
      <c r="A708">
        <v>2038</v>
      </c>
      <c r="B708" t="s">
        <v>2342</v>
      </c>
      <c r="C708" t="s">
        <v>2343</v>
      </c>
      <c r="E708" t="s">
        <v>651</v>
      </c>
      <c r="F708">
        <v>3</v>
      </c>
      <c r="J708" t="s">
        <v>3428</v>
      </c>
      <c r="K708" t="s">
        <v>3420</v>
      </c>
      <c r="L708" t="s">
        <v>1116</v>
      </c>
      <c r="M708" t="s">
        <v>1110</v>
      </c>
      <c r="N708">
        <v>20050613</v>
      </c>
      <c r="O708" s="17" t="str">
        <f>""</f>
        <v/>
      </c>
      <c r="P708" t="e">
        <f t="shared" si="72"/>
        <v>#VALUE!</v>
      </c>
      <c r="Q708" t="e">
        <f t="shared" si="73"/>
        <v>#VALUE!</v>
      </c>
      <c r="R708" t="e">
        <f t="shared" si="74"/>
        <v>#VALUE!</v>
      </c>
      <c r="S708" t="e">
        <f t="shared" si="75"/>
        <v>#VALUE!</v>
      </c>
      <c r="T708" t="e">
        <f t="shared" si="76"/>
        <v>#VALUE!</v>
      </c>
      <c r="U708" t="str">
        <f t="shared" si="77"/>
        <v>市立船橋高高</v>
      </c>
    </row>
    <row r="709" spans="1:21" x14ac:dyDescent="0.45">
      <c r="A709">
        <v>2039</v>
      </c>
      <c r="B709" t="s">
        <v>2344</v>
      </c>
      <c r="C709" t="s">
        <v>2345</v>
      </c>
      <c r="E709" t="s">
        <v>651</v>
      </c>
      <c r="F709">
        <v>3</v>
      </c>
      <c r="J709" t="s">
        <v>3429</v>
      </c>
      <c r="K709" t="s">
        <v>2857</v>
      </c>
      <c r="L709" t="s">
        <v>1117</v>
      </c>
      <c r="M709" t="s">
        <v>482</v>
      </c>
      <c r="N709">
        <v>20050512</v>
      </c>
      <c r="O709" s="17" t="str">
        <f>""</f>
        <v/>
      </c>
      <c r="P709" t="e">
        <f t="shared" si="72"/>
        <v>#VALUE!</v>
      </c>
      <c r="Q709" t="e">
        <f t="shared" si="73"/>
        <v>#VALUE!</v>
      </c>
      <c r="R709" t="e">
        <f t="shared" si="74"/>
        <v>#VALUE!</v>
      </c>
      <c r="S709" t="e">
        <f t="shared" si="75"/>
        <v>#VALUE!</v>
      </c>
      <c r="T709" t="e">
        <f t="shared" si="76"/>
        <v>#VALUE!</v>
      </c>
      <c r="U709" t="str">
        <f t="shared" si="77"/>
        <v>市立船橋高高</v>
      </c>
    </row>
    <row r="710" spans="1:21" x14ac:dyDescent="0.45">
      <c r="A710">
        <v>2040</v>
      </c>
      <c r="B710" t="s">
        <v>2346</v>
      </c>
      <c r="C710" t="s">
        <v>1743</v>
      </c>
      <c r="E710" t="s">
        <v>651</v>
      </c>
      <c r="F710">
        <v>3</v>
      </c>
      <c r="J710" t="s">
        <v>3430</v>
      </c>
      <c r="K710" t="s">
        <v>2762</v>
      </c>
      <c r="L710" t="s">
        <v>1118</v>
      </c>
      <c r="M710" t="s">
        <v>115</v>
      </c>
      <c r="N710">
        <v>20051108</v>
      </c>
      <c r="O710" s="17" t="str">
        <f>""</f>
        <v/>
      </c>
      <c r="P710" t="e">
        <f t="shared" si="72"/>
        <v>#VALUE!</v>
      </c>
      <c r="Q710" t="e">
        <f t="shared" si="73"/>
        <v>#VALUE!</v>
      </c>
      <c r="R710" t="e">
        <f t="shared" si="74"/>
        <v>#VALUE!</v>
      </c>
      <c r="S710" t="e">
        <f t="shared" si="75"/>
        <v>#VALUE!</v>
      </c>
      <c r="T710" t="e">
        <f t="shared" si="76"/>
        <v>#VALUE!</v>
      </c>
      <c r="U710" t="str">
        <f t="shared" si="77"/>
        <v>市立船橋高高</v>
      </c>
    </row>
    <row r="711" spans="1:21" x14ac:dyDescent="0.45">
      <c r="A711">
        <v>2041</v>
      </c>
      <c r="B711" t="s">
        <v>1604</v>
      </c>
      <c r="C711" t="s">
        <v>2347</v>
      </c>
      <c r="E711" t="s">
        <v>651</v>
      </c>
      <c r="F711">
        <v>3</v>
      </c>
      <c r="J711" t="s">
        <v>2912</v>
      </c>
      <c r="K711" t="s">
        <v>2800</v>
      </c>
      <c r="L711" t="s">
        <v>260</v>
      </c>
      <c r="M711" t="s">
        <v>747</v>
      </c>
      <c r="N711">
        <v>20051003</v>
      </c>
      <c r="O711" s="17" t="str">
        <f>""</f>
        <v/>
      </c>
      <c r="P711" t="e">
        <f t="shared" si="72"/>
        <v>#VALUE!</v>
      </c>
      <c r="Q711" t="e">
        <f t="shared" si="73"/>
        <v>#VALUE!</v>
      </c>
      <c r="R711" t="e">
        <f t="shared" si="74"/>
        <v>#VALUE!</v>
      </c>
      <c r="S711" t="e">
        <f t="shared" si="75"/>
        <v>#VALUE!</v>
      </c>
      <c r="T711" t="e">
        <f t="shared" si="76"/>
        <v>#VALUE!</v>
      </c>
      <c r="U711" t="str">
        <f t="shared" si="77"/>
        <v>市立船橋高高</v>
      </c>
    </row>
    <row r="712" spans="1:21" x14ac:dyDescent="0.45">
      <c r="A712">
        <v>2042</v>
      </c>
      <c r="B712" t="s">
        <v>2348</v>
      </c>
      <c r="C712" t="s">
        <v>2349</v>
      </c>
      <c r="E712" t="s">
        <v>651</v>
      </c>
      <c r="F712">
        <v>3</v>
      </c>
      <c r="J712" t="s">
        <v>3431</v>
      </c>
      <c r="K712" t="s">
        <v>3432</v>
      </c>
      <c r="L712" t="s">
        <v>1119</v>
      </c>
      <c r="M712" t="s">
        <v>1120</v>
      </c>
      <c r="N712">
        <v>20050422</v>
      </c>
      <c r="O712" s="17" t="str">
        <f>""</f>
        <v/>
      </c>
      <c r="P712" t="e">
        <f t="shared" si="72"/>
        <v>#VALUE!</v>
      </c>
      <c r="Q712" t="e">
        <f t="shared" si="73"/>
        <v>#VALUE!</v>
      </c>
      <c r="R712" t="e">
        <f t="shared" si="74"/>
        <v>#VALUE!</v>
      </c>
      <c r="S712" t="e">
        <f t="shared" si="75"/>
        <v>#VALUE!</v>
      </c>
      <c r="T712" t="e">
        <f t="shared" si="76"/>
        <v>#VALUE!</v>
      </c>
      <c r="U712" t="str">
        <f t="shared" si="77"/>
        <v>市立船橋高高</v>
      </c>
    </row>
    <row r="713" spans="1:21" x14ac:dyDescent="0.45">
      <c r="A713">
        <v>2043</v>
      </c>
      <c r="B713" t="s">
        <v>2350</v>
      </c>
      <c r="C713" t="s">
        <v>1250</v>
      </c>
      <c r="E713" t="s">
        <v>651</v>
      </c>
      <c r="F713">
        <v>2</v>
      </c>
      <c r="J713" t="s">
        <v>3433</v>
      </c>
      <c r="K713" t="s">
        <v>2622</v>
      </c>
      <c r="L713" t="s">
        <v>424</v>
      </c>
      <c r="M713" t="s">
        <v>366</v>
      </c>
      <c r="N713">
        <v>20060822</v>
      </c>
      <c r="O713" s="17" t="str">
        <f>""</f>
        <v/>
      </c>
      <c r="P713" t="e">
        <f t="shared" si="72"/>
        <v>#VALUE!</v>
      </c>
      <c r="Q713" t="e">
        <f t="shared" si="73"/>
        <v>#VALUE!</v>
      </c>
      <c r="R713" t="e">
        <f t="shared" si="74"/>
        <v>#VALUE!</v>
      </c>
      <c r="S713" t="e">
        <f t="shared" si="75"/>
        <v>#VALUE!</v>
      </c>
      <c r="T713" t="e">
        <f t="shared" si="76"/>
        <v>#VALUE!</v>
      </c>
      <c r="U713" t="str">
        <f t="shared" si="77"/>
        <v>市立船橋高高</v>
      </c>
    </row>
    <row r="714" spans="1:21" x14ac:dyDescent="0.45">
      <c r="A714">
        <v>2044</v>
      </c>
      <c r="B714" t="s">
        <v>2351</v>
      </c>
      <c r="C714" t="s">
        <v>2352</v>
      </c>
      <c r="E714" t="s">
        <v>651</v>
      </c>
      <c r="F714">
        <v>2</v>
      </c>
      <c r="J714" t="s">
        <v>2950</v>
      </c>
      <c r="K714" t="s">
        <v>2652</v>
      </c>
      <c r="L714" t="s">
        <v>163</v>
      </c>
      <c r="M714" t="s">
        <v>155</v>
      </c>
      <c r="N714">
        <v>20060425</v>
      </c>
      <c r="O714" s="17" t="str">
        <f>""</f>
        <v/>
      </c>
      <c r="P714" t="e">
        <f t="shared" si="72"/>
        <v>#VALUE!</v>
      </c>
      <c r="Q714" t="e">
        <f t="shared" si="73"/>
        <v>#VALUE!</v>
      </c>
      <c r="R714" t="e">
        <f t="shared" si="74"/>
        <v>#VALUE!</v>
      </c>
      <c r="S714" t="e">
        <f t="shared" si="75"/>
        <v>#VALUE!</v>
      </c>
      <c r="T714" t="e">
        <f t="shared" si="76"/>
        <v>#VALUE!</v>
      </c>
      <c r="U714" t="str">
        <f t="shared" si="77"/>
        <v>市立船橋高高</v>
      </c>
    </row>
    <row r="715" spans="1:21" x14ac:dyDescent="0.45">
      <c r="A715">
        <v>2045</v>
      </c>
      <c r="B715" t="s">
        <v>2353</v>
      </c>
      <c r="C715" t="s">
        <v>2354</v>
      </c>
      <c r="E715" t="s">
        <v>651</v>
      </c>
      <c r="F715">
        <v>2</v>
      </c>
      <c r="J715" t="s">
        <v>3434</v>
      </c>
      <c r="K715" t="s">
        <v>3435</v>
      </c>
      <c r="L715" t="s">
        <v>35</v>
      </c>
      <c r="M715" t="s">
        <v>1121</v>
      </c>
      <c r="N715">
        <v>20060919</v>
      </c>
      <c r="O715" s="17" t="str">
        <f>""</f>
        <v/>
      </c>
      <c r="P715" t="e">
        <f t="shared" si="72"/>
        <v>#VALUE!</v>
      </c>
      <c r="Q715" t="e">
        <f t="shared" si="73"/>
        <v>#VALUE!</v>
      </c>
      <c r="R715" t="e">
        <f t="shared" si="74"/>
        <v>#VALUE!</v>
      </c>
      <c r="S715" t="e">
        <f t="shared" si="75"/>
        <v>#VALUE!</v>
      </c>
      <c r="T715" t="e">
        <f t="shared" si="76"/>
        <v>#VALUE!</v>
      </c>
      <c r="U715" t="str">
        <f t="shared" si="77"/>
        <v>市立船橋高高</v>
      </c>
    </row>
    <row r="716" spans="1:21" x14ac:dyDescent="0.45">
      <c r="A716">
        <v>2046</v>
      </c>
      <c r="B716" t="s">
        <v>2355</v>
      </c>
      <c r="C716" t="s">
        <v>1479</v>
      </c>
      <c r="E716" t="s">
        <v>651</v>
      </c>
      <c r="F716">
        <v>2</v>
      </c>
      <c r="J716" t="s">
        <v>3436</v>
      </c>
      <c r="K716" t="s">
        <v>2686</v>
      </c>
      <c r="L716" t="s">
        <v>1122</v>
      </c>
      <c r="M716" t="s">
        <v>50</v>
      </c>
      <c r="N716">
        <v>20070129</v>
      </c>
      <c r="O716" s="17" t="str">
        <f>""</f>
        <v/>
      </c>
      <c r="P716" t="e">
        <f t="shared" si="72"/>
        <v>#VALUE!</v>
      </c>
      <c r="Q716" t="e">
        <f t="shared" si="73"/>
        <v>#VALUE!</v>
      </c>
      <c r="R716" t="e">
        <f t="shared" si="74"/>
        <v>#VALUE!</v>
      </c>
      <c r="S716" t="e">
        <f t="shared" si="75"/>
        <v>#VALUE!</v>
      </c>
      <c r="T716" t="e">
        <f t="shared" si="76"/>
        <v>#VALUE!</v>
      </c>
      <c r="U716" t="str">
        <f t="shared" si="77"/>
        <v>市立船橋高高</v>
      </c>
    </row>
    <row r="717" spans="1:21" x14ac:dyDescent="0.45">
      <c r="A717">
        <v>2047</v>
      </c>
      <c r="B717" t="s">
        <v>2356</v>
      </c>
      <c r="C717" t="s">
        <v>2357</v>
      </c>
      <c r="E717" t="s">
        <v>651</v>
      </c>
      <c r="F717">
        <v>2</v>
      </c>
      <c r="J717" t="s">
        <v>3437</v>
      </c>
      <c r="K717" t="s">
        <v>2806</v>
      </c>
      <c r="L717" t="s">
        <v>200</v>
      </c>
      <c r="M717" t="s">
        <v>462</v>
      </c>
      <c r="N717">
        <v>20070125</v>
      </c>
      <c r="O717" s="17" t="str">
        <f>""</f>
        <v/>
      </c>
      <c r="P717" t="e">
        <f t="shared" si="72"/>
        <v>#VALUE!</v>
      </c>
      <c r="Q717" t="e">
        <f t="shared" si="73"/>
        <v>#VALUE!</v>
      </c>
      <c r="R717" t="e">
        <f t="shared" si="74"/>
        <v>#VALUE!</v>
      </c>
      <c r="S717" t="e">
        <f t="shared" si="75"/>
        <v>#VALUE!</v>
      </c>
      <c r="T717" t="e">
        <f t="shared" si="76"/>
        <v>#VALUE!</v>
      </c>
      <c r="U717" t="str">
        <f t="shared" si="77"/>
        <v>市立船橋高高</v>
      </c>
    </row>
    <row r="718" spans="1:21" x14ac:dyDescent="0.45">
      <c r="A718">
        <v>2048</v>
      </c>
      <c r="B718" t="s">
        <v>2358</v>
      </c>
      <c r="C718" t="s">
        <v>2359</v>
      </c>
      <c r="E718" t="s">
        <v>651</v>
      </c>
      <c r="F718">
        <v>2</v>
      </c>
      <c r="J718" t="s">
        <v>3438</v>
      </c>
      <c r="K718" t="s">
        <v>3439</v>
      </c>
      <c r="L718" t="s">
        <v>1123</v>
      </c>
      <c r="M718" t="s">
        <v>1124</v>
      </c>
      <c r="N718">
        <v>20060620</v>
      </c>
      <c r="O718" s="17" t="str">
        <f>""</f>
        <v/>
      </c>
      <c r="P718" t="e">
        <f t="shared" si="72"/>
        <v>#VALUE!</v>
      </c>
      <c r="Q718" t="e">
        <f t="shared" si="73"/>
        <v>#VALUE!</v>
      </c>
      <c r="R718" t="e">
        <f t="shared" si="74"/>
        <v>#VALUE!</v>
      </c>
      <c r="S718" t="e">
        <f t="shared" si="75"/>
        <v>#VALUE!</v>
      </c>
      <c r="T718" t="e">
        <f t="shared" si="76"/>
        <v>#VALUE!</v>
      </c>
      <c r="U718" t="str">
        <f t="shared" si="77"/>
        <v>市立船橋高高</v>
      </c>
    </row>
    <row r="719" spans="1:21" x14ac:dyDescent="0.45">
      <c r="A719">
        <v>2049</v>
      </c>
      <c r="B719" t="s">
        <v>2360</v>
      </c>
      <c r="C719" t="s">
        <v>2361</v>
      </c>
      <c r="E719" t="s">
        <v>651</v>
      </c>
      <c r="F719">
        <v>2</v>
      </c>
      <c r="J719" t="s">
        <v>3440</v>
      </c>
      <c r="K719" t="s">
        <v>3441</v>
      </c>
      <c r="L719" t="s">
        <v>1125</v>
      </c>
      <c r="M719" t="s">
        <v>1126</v>
      </c>
      <c r="N719">
        <v>20060727</v>
      </c>
      <c r="O719" s="17" t="str">
        <f>""</f>
        <v/>
      </c>
      <c r="P719" t="e">
        <f t="shared" si="72"/>
        <v>#VALUE!</v>
      </c>
      <c r="Q719" t="e">
        <f t="shared" si="73"/>
        <v>#VALUE!</v>
      </c>
      <c r="R719" t="e">
        <f t="shared" si="74"/>
        <v>#VALUE!</v>
      </c>
      <c r="S719" t="e">
        <f t="shared" si="75"/>
        <v>#VALUE!</v>
      </c>
      <c r="T719" t="e">
        <f t="shared" si="76"/>
        <v>#VALUE!</v>
      </c>
      <c r="U719" t="str">
        <f t="shared" si="77"/>
        <v>市立船橋高高</v>
      </c>
    </row>
    <row r="720" spans="1:21" x14ac:dyDescent="0.45">
      <c r="A720">
        <v>2050</v>
      </c>
      <c r="B720" t="s">
        <v>1753</v>
      </c>
      <c r="C720" t="s">
        <v>1838</v>
      </c>
      <c r="E720" t="s">
        <v>651</v>
      </c>
      <c r="F720">
        <v>2</v>
      </c>
      <c r="J720" t="s">
        <v>3031</v>
      </c>
      <c r="K720" t="s">
        <v>2686</v>
      </c>
      <c r="L720" t="s">
        <v>252</v>
      </c>
      <c r="M720" t="s">
        <v>50</v>
      </c>
      <c r="N720">
        <v>20060910</v>
      </c>
      <c r="O720" s="17" t="str">
        <f>""</f>
        <v/>
      </c>
      <c r="P720" t="e">
        <f t="shared" si="72"/>
        <v>#VALUE!</v>
      </c>
      <c r="Q720" t="e">
        <f t="shared" si="73"/>
        <v>#VALUE!</v>
      </c>
      <c r="R720" t="e">
        <f t="shared" si="74"/>
        <v>#VALUE!</v>
      </c>
      <c r="S720" t="e">
        <f t="shared" si="75"/>
        <v>#VALUE!</v>
      </c>
      <c r="T720" t="e">
        <f t="shared" si="76"/>
        <v>#VALUE!</v>
      </c>
      <c r="U720" t="str">
        <f t="shared" si="77"/>
        <v>市立船橋高高</v>
      </c>
    </row>
    <row r="721" spans="1:21" x14ac:dyDescent="0.45">
      <c r="A721">
        <v>2051</v>
      </c>
      <c r="B721" t="s">
        <v>1489</v>
      </c>
      <c r="C721" t="s">
        <v>2362</v>
      </c>
      <c r="E721" t="s">
        <v>651</v>
      </c>
      <c r="F721">
        <v>1</v>
      </c>
      <c r="J721" t="s">
        <v>2821</v>
      </c>
      <c r="K721" t="s">
        <v>2970</v>
      </c>
      <c r="L721" t="s">
        <v>234</v>
      </c>
      <c r="M721" t="s">
        <v>59</v>
      </c>
      <c r="N721">
        <v>20070709</v>
      </c>
      <c r="O721" s="17" t="str">
        <f>""</f>
        <v/>
      </c>
      <c r="P721" t="e">
        <f t="shared" si="72"/>
        <v>#VALUE!</v>
      </c>
      <c r="Q721" t="e">
        <f t="shared" si="73"/>
        <v>#VALUE!</v>
      </c>
      <c r="R721" t="e">
        <f t="shared" si="74"/>
        <v>#VALUE!</v>
      </c>
      <c r="S721" t="e">
        <f t="shared" si="75"/>
        <v>#VALUE!</v>
      </c>
      <c r="T721" t="e">
        <f t="shared" si="76"/>
        <v>#VALUE!</v>
      </c>
      <c r="U721" t="str">
        <f t="shared" si="77"/>
        <v>市立船橋高高</v>
      </c>
    </row>
    <row r="722" spans="1:21" x14ac:dyDescent="0.45">
      <c r="A722">
        <v>2052</v>
      </c>
      <c r="B722" t="s">
        <v>2363</v>
      </c>
      <c r="C722" t="s">
        <v>1882</v>
      </c>
      <c r="E722" t="s">
        <v>651</v>
      </c>
      <c r="F722">
        <v>1</v>
      </c>
      <c r="J722" t="s">
        <v>3442</v>
      </c>
      <c r="K722" t="s">
        <v>2978</v>
      </c>
      <c r="L722" t="s">
        <v>164</v>
      </c>
      <c r="M722" t="s">
        <v>430</v>
      </c>
      <c r="N722">
        <v>20071202</v>
      </c>
      <c r="O722" s="17" t="str">
        <f>""</f>
        <v/>
      </c>
      <c r="P722" t="e">
        <f t="shared" si="72"/>
        <v>#VALUE!</v>
      </c>
      <c r="Q722" t="e">
        <f t="shared" si="73"/>
        <v>#VALUE!</v>
      </c>
      <c r="R722" t="e">
        <f t="shared" si="74"/>
        <v>#VALUE!</v>
      </c>
      <c r="S722" t="e">
        <f t="shared" si="75"/>
        <v>#VALUE!</v>
      </c>
      <c r="T722" t="e">
        <f t="shared" si="76"/>
        <v>#VALUE!</v>
      </c>
      <c r="U722" t="str">
        <f t="shared" si="77"/>
        <v>市立船橋高高</v>
      </c>
    </row>
    <row r="723" spans="1:21" x14ac:dyDescent="0.45">
      <c r="A723">
        <v>2053</v>
      </c>
      <c r="B723" t="s">
        <v>2132</v>
      </c>
      <c r="C723" t="s">
        <v>2364</v>
      </c>
      <c r="E723" t="s">
        <v>651</v>
      </c>
      <c r="F723">
        <v>1</v>
      </c>
      <c r="J723" t="s">
        <v>3299</v>
      </c>
      <c r="K723" t="s">
        <v>3007</v>
      </c>
      <c r="L723" t="s">
        <v>1029</v>
      </c>
      <c r="M723" t="s">
        <v>864</v>
      </c>
      <c r="N723">
        <v>20070812</v>
      </c>
      <c r="O723" s="17" t="str">
        <f>""</f>
        <v/>
      </c>
      <c r="P723" t="e">
        <f t="shared" si="72"/>
        <v>#VALUE!</v>
      </c>
      <c r="Q723" t="e">
        <f t="shared" si="73"/>
        <v>#VALUE!</v>
      </c>
      <c r="R723" t="e">
        <f t="shared" si="74"/>
        <v>#VALUE!</v>
      </c>
      <c r="S723" t="e">
        <f t="shared" si="75"/>
        <v>#VALUE!</v>
      </c>
      <c r="T723" t="e">
        <f t="shared" si="76"/>
        <v>#VALUE!</v>
      </c>
      <c r="U723" t="str">
        <f t="shared" si="77"/>
        <v>市立船橋高高</v>
      </c>
    </row>
    <row r="724" spans="1:21" x14ac:dyDescent="0.45">
      <c r="A724">
        <v>2054</v>
      </c>
      <c r="B724" t="s">
        <v>1935</v>
      </c>
      <c r="C724" t="s">
        <v>2365</v>
      </c>
      <c r="E724" t="s">
        <v>651</v>
      </c>
      <c r="F724">
        <v>1</v>
      </c>
      <c r="J724" t="s">
        <v>3443</v>
      </c>
      <c r="K724" t="s">
        <v>3444</v>
      </c>
      <c r="L724" t="s">
        <v>1127</v>
      </c>
      <c r="M724" t="s">
        <v>1128</v>
      </c>
      <c r="N724">
        <v>20070406</v>
      </c>
      <c r="O724" s="17" t="str">
        <f>""</f>
        <v/>
      </c>
      <c r="P724" t="e">
        <f t="shared" si="72"/>
        <v>#VALUE!</v>
      </c>
      <c r="Q724" t="e">
        <f t="shared" si="73"/>
        <v>#VALUE!</v>
      </c>
      <c r="R724" t="e">
        <f t="shared" si="74"/>
        <v>#VALUE!</v>
      </c>
      <c r="S724" t="e">
        <f t="shared" si="75"/>
        <v>#VALUE!</v>
      </c>
      <c r="T724" t="e">
        <f t="shared" si="76"/>
        <v>#VALUE!</v>
      </c>
      <c r="U724" t="str">
        <f t="shared" si="77"/>
        <v>市立船橋高高</v>
      </c>
    </row>
    <row r="725" spans="1:21" x14ac:dyDescent="0.45">
      <c r="A725">
        <v>2055</v>
      </c>
      <c r="B725" t="s">
        <v>2366</v>
      </c>
      <c r="C725" t="s">
        <v>2367</v>
      </c>
      <c r="E725" t="s">
        <v>651</v>
      </c>
      <c r="F725">
        <v>1</v>
      </c>
      <c r="J725" t="s">
        <v>3445</v>
      </c>
      <c r="K725" t="s">
        <v>3446</v>
      </c>
      <c r="L725" t="s">
        <v>1129</v>
      </c>
      <c r="M725" t="s">
        <v>1130</v>
      </c>
      <c r="N725">
        <v>20070810</v>
      </c>
      <c r="O725" s="17" t="str">
        <f>""</f>
        <v/>
      </c>
      <c r="P725" t="e">
        <f t="shared" si="72"/>
        <v>#VALUE!</v>
      </c>
      <c r="Q725" t="e">
        <f t="shared" si="73"/>
        <v>#VALUE!</v>
      </c>
      <c r="R725" t="e">
        <f t="shared" si="74"/>
        <v>#VALUE!</v>
      </c>
      <c r="S725" t="e">
        <f t="shared" si="75"/>
        <v>#VALUE!</v>
      </c>
      <c r="T725" t="e">
        <f t="shared" si="76"/>
        <v>#VALUE!</v>
      </c>
      <c r="U725" t="str">
        <f t="shared" si="77"/>
        <v>市立船橋高高</v>
      </c>
    </row>
    <row r="726" spans="1:21" x14ac:dyDescent="0.45">
      <c r="A726">
        <v>2056</v>
      </c>
      <c r="B726" t="s">
        <v>2368</v>
      </c>
      <c r="C726" t="s">
        <v>2369</v>
      </c>
      <c r="E726" t="s">
        <v>651</v>
      </c>
      <c r="F726">
        <v>1</v>
      </c>
      <c r="J726" t="s">
        <v>3447</v>
      </c>
      <c r="K726" t="s">
        <v>2739</v>
      </c>
      <c r="L726" t="s">
        <v>1131</v>
      </c>
      <c r="M726" t="s">
        <v>125</v>
      </c>
      <c r="N726">
        <v>20071021</v>
      </c>
      <c r="O726" s="17" t="str">
        <f>""</f>
        <v/>
      </c>
      <c r="P726" t="e">
        <f t="shared" si="72"/>
        <v>#VALUE!</v>
      </c>
      <c r="Q726" t="e">
        <f t="shared" si="73"/>
        <v>#VALUE!</v>
      </c>
      <c r="R726" t="e">
        <f t="shared" si="74"/>
        <v>#VALUE!</v>
      </c>
      <c r="S726" t="e">
        <f t="shared" si="75"/>
        <v>#VALUE!</v>
      </c>
      <c r="T726" t="e">
        <f t="shared" si="76"/>
        <v>#VALUE!</v>
      </c>
      <c r="U726" t="str">
        <f t="shared" si="77"/>
        <v>市立船橋高高</v>
      </c>
    </row>
    <row r="727" spans="1:21" x14ac:dyDescent="0.45">
      <c r="A727">
        <v>2057</v>
      </c>
      <c r="B727" t="s">
        <v>1724</v>
      </c>
      <c r="C727" t="s">
        <v>1956</v>
      </c>
      <c r="E727" t="s">
        <v>651</v>
      </c>
      <c r="F727">
        <v>1</v>
      </c>
      <c r="J727" t="s">
        <v>3005</v>
      </c>
      <c r="K727" t="s">
        <v>3178</v>
      </c>
      <c r="L727" t="s">
        <v>471</v>
      </c>
      <c r="M727" t="s">
        <v>377</v>
      </c>
      <c r="N727">
        <v>20070605</v>
      </c>
      <c r="O727" s="17" t="str">
        <f>""</f>
        <v/>
      </c>
      <c r="P727" t="e">
        <f t="shared" si="72"/>
        <v>#VALUE!</v>
      </c>
      <c r="Q727" t="e">
        <f t="shared" si="73"/>
        <v>#VALUE!</v>
      </c>
      <c r="R727" t="e">
        <f t="shared" si="74"/>
        <v>#VALUE!</v>
      </c>
      <c r="S727" t="e">
        <f t="shared" si="75"/>
        <v>#VALUE!</v>
      </c>
      <c r="T727" t="e">
        <f t="shared" si="76"/>
        <v>#VALUE!</v>
      </c>
      <c r="U727" t="str">
        <f t="shared" si="77"/>
        <v>市立船橋高高</v>
      </c>
    </row>
    <row r="728" spans="1:21" x14ac:dyDescent="0.45">
      <c r="A728">
        <v>2058</v>
      </c>
      <c r="B728" t="s">
        <v>1864</v>
      </c>
      <c r="C728" t="s">
        <v>1530</v>
      </c>
      <c r="E728" t="s">
        <v>651</v>
      </c>
      <c r="F728">
        <v>1</v>
      </c>
      <c r="J728" t="s">
        <v>3114</v>
      </c>
      <c r="K728" t="s">
        <v>2624</v>
      </c>
      <c r="L728" t="s">
        <v>229</v>
      </c>
      <c r="M728" t="s">
        <v>47</v>
      </c>
      <c r="N728">
        <v>20071207</v>
      </c>
      <c r="O728" s="17" t="str">
        <f>""</f>
        <v/>
      </c>
      <c r="P728" t="e">
        <f t="shared" si="72"/>
        <v>#VALUE!</v>
      </c>
      <c r="Q728" t="e">
        <f t="shared" si="73"/>
        <v>#VALUE!</v>
      </c>
      <c r="R728" t="e">
        <f t="shared" si="74"/>
        <v>#VALUE!</v>
      </c>
      <c r="S728" t="e">
        <f t="shared" si="75"/>
        <v>#VALUE!</v>
      </c>
      <c r="T728" t="e">
        <f t="shared" si="76"/>
        <v>#VALUE!</v>
      </c>
      <c r="U728" t="str">
        <f t="shared" si="77"/>
        <v>市立船橋高高</v>
      </c>
    </row>
    <row r="729" spans="1:21" x14ac:dyDescent="0.45">
      <c r="A729">
        <v>2059</v>
      </c>
      <c r="B729" t="s">
        <v>1371</v>
      </c>
      <c r="C729" t="s">
        <v>1277</v>
      </c>
      <c r="E729" t="s">
        <v>651</v>
      </c>
      <c r="F729">
        <v>3</v>
      </c>
      <c r="J729" t="s">
        <v>2728</v>
      </c>
      <c r="K729" t="s">
        <v>3065</v>
      </c>
      <c r="L729" t="s">
        <v>703</v>
      </c>
      <c r="M729" t="s">
        <v>469</v>
      </c>
      <c r="N729">
        <v>20050713</v>
      </c>
      <c r="O729" s="17" t="str">
        <f>""</f>
        <v/>
      </c>
      <c r="P729" t="e">
        <f t="shared" si="72"/>
        <v>#VALUE!</v>
      </c>
      <c r="Q729" t="e">
        <f t="shared" si="73"/>
        <v>#VALUE!</v>
      </c>
      <c r="R729" t="e">
        <f t="shared" si="74"/>
        <v>#VALUE!</v>
      </c>
      <c r="S729" t="e">
        <f t="shared" si="75"/>
        <v>#VALUE!</v>
      </c>
      <c r="T729" t="e">
        <f t="shared" si="76"/>
        <v>#VALUE!</v>
      </c>
      <c r="U729" t="str">
        <f t="shared" si="77"/>
        <v>市立船橋高高</v>
      </c>
    </row>
    <row r="730" spans="1:21" x14ac:dyDescent="0.45">
      <c r="A730">
        <v>2060</v>
      </c>
      <c r="B730" t="s">
        <v>2370</v>
      </c>
      <c r="C730" t="s">
        <v>2371</v>
      </c>
      <c r="E730" t="s">
        <v>651</v>
      </c>
      <c r="F730">
        <v>3</v>
      </c>
      <c r="J730" t="s">
        <v>3448</v>
      </c>
      <c r="K730" t="s">
        <v>2686</v>
      </c>
      <c r="L730" t="s">
        <v>414</v>
      </c>
      <c r="M730" t="s">
        <v>50</v>
      </c>
      <c r="N730">
        <v>20050507</v>
      </c>
      <c r="O730" s="17" t="str">
        <f>""</f>
        <v/>
      </c>
      <c r="P730" t="e">
        <f t="shared" si="72"/>
        <v>#VALUE!</v>
      </c>
      <c r="Q730" t="e">
        <f t="shared" si="73"/>
        <v>#VALUE!</v>
      </c>
      <c r="R730" t="e">
        <f t="shared" si="74"/>
        <v>#VALUE!</v>
      </c>
      <c r="S730" t="e">
        <f t="shared" si="75"/>
        <v>#VALUE!</v>
      </c>
      <c r="T730" t="e">
        <f t="shared" si="76"/>
        <v>#VALUE!</v>
      </c>
      <c r="U730" t="str">
        <f t="shared" si="77"/>
        <v>市立船橋高高</v>
      </c>
    </row>
    <row r="731" spans="1:21" x14ac:dyDescent="0.45">
      <c r="A731">
        <v>2061</v>
      </c>
      <c r="B731" t="s">
        <v>2372</v>
      </c>
      <c r="C731" t="s">
        <v>1455</v>
      </c>
      <c r="E731" t="s">
        <v>651</v>
      </c>
      <c r="F731">
        <v>3</v>
      </c>
      <c r="J731" t="s">
        <v>3449</v>
      </c>
      <c r="K731" t="s">
        <v>2798</v>
      </c>
      <c r="L731" t="s">
        <v>1132</v>
      </c>
      <c r="M731" t="s">
        <v>40</v>
      </c>
      <c r="N731">
        <v>20060104</v>
      </c>
      <c r="O731" s="17" t="str">
        <f>""</f>
        <v/>
      </c>
      <c r="P731" t="e">
        <f t="shared" si="72"/>
        <v>#VALUE!</v>
      </c>
      <c r="Q731" t="e">
        <f t="shared" si="73"/>
        <v>#VALUE!</v>
      </c>
      <c r="R731" t="e">
        <f t="shared" si="74"/>
        <v>#VALUE!</v>
      </c>
      <c r="S731" t="e">
        <f t="shared" si="75"/>
        <v>#VALUE!</v>
      </c>
      <c r="T731" t="e">
        <f t="shared" si="76"/>
        <v>#VALUE!</v>
      </c>
      <c r="U731" t="str">
        <f t="shared" si="77"/>
        <v>市立船橋高高</v>
      </c>
    </row>
    <row r="732" spans="1:21" x14ac:dyDescent="0.45">
      <c r="A732">
        <v>2062</v>
      </c>
      <c r="B732" t="s">
        <v>2373</v>
      </c>
      <c r="C732" t="s">
        <v>2374</v>
      </c>
      <c r="E732" t="s">
        <v>651</v>
      </c>
      <c r="F732">
        <v>3</v>
      </c>
      <c r="J732" t="s">
        <v>3450</v>
      </c>
      <c r="K732" t="s">
        <v>3451</v>
      </c>
      <c r="L732" t="s">
        <v>488</v>
      </c>
      <c r="M732" t="s">
        <v>1133</v>
      </c>
      <c r="N732">
        <v>20050613</v>
      </c>
      <c r="O732" s="17" t="str">
        <f>""</f>
        <v/>
      </c>
      <c r="P732" t="e">
        <f t="shared" si="72"/>
        <v>#VALUE!</v>
      </c>
      <c r="Q732" t="e">
        <f t="shared" si="73"/>
        <v>#VALUE!</v>
      </c>
      <c r="R732" t="e">
        <f t="shared" si="74"/>
        <v>#VALUE!</v>
      </c>
      <c r="S732" t="e">
        <f t="shared" si="75"/>
        <v>#VALUE!</v>
      </c>
      <c r="T732" t="e">
        <f t="shared" si="76"/>
        <v>#VALUE!</v>
      </c>
      <c r="U732" t="str">
        <f t="shared" si="77"/>
        <v>市立船橋高高</v>
      </c>
    </row>
    <row r="733" spans="1:21" x14ac:dyDescent="0.45">
      <c r="A733">
        <v>2063</v>
      </c>
      <c r="B733" t="s">
        <v>2375</v>
      </c>
      <c r="C733" t="s">
        <v>2376</v>
      </c>
      <c r="E733" t="s">
        <v>651</v>
      </c>
      <c r="F733">
        <v>3</v>
      </c>
      <c r="J733" t="s">
        <v>2932</v>
      </c>
      <c r="K733" t="s">
        <v>2986</v>
      </c>
      <c r="L733" t="s">
        <v>522</v>
      </c>
      <c r="M733" t="s">
        <v>55</v>
      </c>
      <c r="N733">
        <v>20050513</v>
      </c>
      <c r="O733" s="17" t="str">
        <f>""</f>
        <v/>
      </c>
      <c r="P733" t="e">
        <f t="shared" si="72"/>
        <v>#VALUE!</v>
      </c>
      <c r="Q733" t="e">
        <f t="shared" si="73"/>
        <v>#VALUE!</v>
      </c>
      <c r="R733" t="e">
        <f t="shared" si="74"/>
        <v>#VALUE!</v>
      </c>
      <c r="S733" t="e">
        <f t="shared" si="75"/>
        <v>#VALUE!</v>
      </c>
      <c r="T733" t="e">
        <f t="shared" si="76"/>
        <v>#VALUE!</v>
      </c>
      <c r="U733" t="str">
        <f t="shared" si="77"/>
        <v>市立船橋高高</v>
      </c>
    </row>
    <row r="734" spans="1:21" x14ac:dyDescent="0.45">
      <c r="A734">
        <v>2064</v>
      </c>
      <c r="B734" t="s">
        <v>2377</v>
      </c>
      <c r="C734" t="s">
        <v>2378</v>
      </c>
      <c r="E734" t="s">
        <v>651</v>
      </c>
      <c r="F734">
        <v>3</v>
      </c>
      <c r="J734" t="s">
        <v>3452</v>
      </c>
      <c r="K734" t="s">
        <v>3453</v>
      </c>
      <c r="L734" t="s">
        <v>177</v>
      </c>
      <c r="M734" t="s">
        <v>1134</v>
      </c>
      <c r="N734">
        <v>20060123</v>
      </c>
      <c r="O734" s="17" t="str">
        <f>""</f>
        <v/>
      </c>
      <c r="P734" t="e">
        <f t="shared" si="72"/>
        <v>#VALUE!</v>
      </c>
      <c r="Q734" t="e">
        <f t="shared" si="73"/>
        <v>#VALUE!</v>
      </c>
      <c r="R734" t="e">
        <f t="shared" si="74"/>
        <v>#VALUE!</v>
      </c>
      <c r="S734" t="e">
        <f t="shared" si="75"/>
        <v>#VALUE!</v>
      </c>
      <c r="T734" t="e">
        <f t="shared" si="76"/>
        <v>#VALUE!</v>
      </c>
      <c r="U734" t="str">
        <f t="shared" si="77"/>
        <v>市立船橋高高</v>
      </c>
    </row>
    <row r="735" spans="1:21" x14ac:dyDescent="0.45">
      <c r="A735">
        <v>2065</v>
      </c>
      <c r="B735" t="s">
        <v>2217</v>
      </c>
      <c r="C735" t="s">
        <v>2379</v>
      </c>
      <c r="E735" t="s">
        <v>651</v>
      </c>
      <c r="F735">
        <v>3</v>
      </c>
      <c r="J735" t="s">
        <v>3350</v>
      </c>
      <c r="K735" t="s">
        <v>2707</v>
      </c>
      <c r="L735" t="s">
        <v>1063</v>
      </c>
      <c r="M735" t="s">
        <v>80</v>
      </c>
      <c r="N735">
        <v>20060310</v>
      </c>
      <c r="O735" s="17" t="str">
        <f>""</f>
        <v/>
      </c>
      <c r="P735" t="e">
        <f t="shared" si="72"/>
        <v>#VALUE!</v>
      </c>
      <c r="Q735" t="e">
        <f t="shared" si="73"/>
        <v>#VALUE!</v>
      </c>
      <c r="R735" t="e">
        <f t="shared" si="74"/>
        <v>#VALUE!</v>
      </c>
      <c r="S735" t="e">
        <f t="shared" si="75"/>
        <v>#VALUE!</v>
      </c>
      <c r="T735" t="e">
        <f t="shared" si="76"/>
        <v>#VALUE!</v>
      </c>
      <c r="U735" t="str">
        <f t="shared" si="77"/>
        <v>市立船橋高高</v>
      </c>
    </row>
    <row r="736" spans="1:21" x14ac:dyDescent="0.45">
      <c r="A736">
        <v>2066</v>
      </c>
      <c r="B736" t="s">
        <v>2380</v>
      </c>
      <c r="C736" t="s">
        <v>2381</v>
      </c>
      <c r="E736" t="s">
        <v>651</v>
      </c>
      <c r="F736">
        <v>3</v>
      </c>
      <c r="J736" t="s">
        <v>3454</v>
      </c>
      <c r="K736" t="s">
        <v>2624</v>
      </c>
      <c r="L736" t="s">
        <v>439</v>
      </c>
      <c r="M736" t="s">
        <v>47</v>
      </c>
      <c r="N736">
        <v>20050719</v>
      </c>
      <c r="O736" s="17" t="str">
        <f>""</f>
        <v/>
      </c>
      <c r="P736" t="e">
        <f t="shared" si="72"/>
        <v>#VALUE!</v>
      </c>
      <c r="Q736" t="e">
        <f t="shared" si="73"/>
        <v>#VALUE!</v>
      </c>
      <c r="R736" t="e">
        <f t="shared" si="74"/>
        <v>#VALUE!</v>
      </c>
      <c r="S736" t="e">
        <f t="shared" si="75"/>
        <v>#VALUE!</v>
      </c>
      <c r="T736" t="e">
        <f t="shared" si="76"/>
        <v>#VALUE!</v>
      </c>
      <c r="U736" t="str">
        <f t="shared" si="77"/>
        <v>市立船橋高高</v>
      </c>
    </row>
    <row r="737" spans="1:21" x14ac:dyDescent="0.45">
      <c r="A737">
        <v>2067</v>
      </c>
      <c r="B737" t="s">
        <v>1357</v>
      </c>
      <c r="C737" t="s">
        <v>2382</v>
      </c>
      <c r="E737" t="s">
        <v>651</v>
      </c>
      <c r="F737">
        <v>3</v>
      </c>
      <c r="J737" t="s">
        <v>2717</v>
      </c>
      <c r="K737" t="s">
        <v>3455</v>
      </c>
      <c r="L737" t="s">
        <v>54</v>
      </c>
      <c r="M737" t="s">
        <v>1135</v>
      </c>
      <c r="N737">
        <v>20050902</v>
      </c>
      <c r="O737" s="17" t="str">
        <f>""</f>
        <v/>
      </c>
      <c r="P737" t="e">
        <f t="shared" si="72"/>
        <v>#VALUE!</v>
      </c>
      <c r="Q737" t="e">
        <f t="shared" si="73"/>
        <v>#VALUE!</v>
      </c>
      <c r="R737" t="e">
        <f t="shared" si="74"/>
        <v>#VALUE!</v>
      </c>
      <c r="S737" t="e">
        <f t="shared" si="75"/>
        <v>#VALUE!</v>
      </c>
      <c r="T737" t="e">
        <f t="shared" si="76"/>
        <v>#VALUE!</v>
      </c>
      <c r="U737" t="str">
        <f t="shared" si="77"/>
        <v>市立船橋高高</v>
      </c>
    </row>
    <row r="738" spans="1:21" x14ac:dyDescent="0.45">
      <c r="A738">
        <v>2068</v>
      </c>
      <c r="B738" t="s">
        <v>1508</v>
      </c>
      <c r="C738" t="s">
        <v>2383</v>
      </c>
      <c r="E738" t="s">
        <v>651</v>
      </c>
      <c r="F738">
        <v>3</v>
      </c>
      <c r="J738" t="s">
        <v>2835</v>
      </c>
      <c r="K738" t="s">
        <v>2852</v>
      </c>
      <c r="L738" t="s">
        <v>771</v>
      </c>
      <c r="M738" t="s">
        <v>205</v>
      </c>
      <c r="N738">
        <v>20050902</v>
      </c>
      <c r="O738" s="17" t="str">
        <f>""</f>
        <v/>
      </c>
      <c r="P738" t="e">
        <f t="shared" ref="P738:P801" si="78">LEFT(B738,FIND("　",B738)-1)</f>
        <v>#VALUE!</v>
      </c>
      <c r="Q738" t="e">
        <f t="shared" ref="Q738:Q801" si="79">RIGHT(B738,LEN(B738)-FIND("　",B738))</f>
        <v>#VALUE!</v>
      </c>
      <c r="R738" t="e">
        <f t="shared" ref="R738:R801" si="80">ASC(LEFT(J738,FIND("　",J738)-1))</f>
        <v>#VALUE!</v>
      </c>
      <c r="S738" t="e">
        <f t="shared" ref="S738:S801" si="81">ASC(RIGHT(J738,LEN(J738)-FIND("　",J738)))</f>
        <v>#VALUE!</v>
      </c>
      <c r="T738" t="e">
        <f t="shared" ref="T738:T801" si="82">LEFT(O738,FIND(" ",O738)-1)</f>
        <v>#VALUE!</v>
      </c>
      <c r="U738" t="str">
        <f t="shared" ref="U738:U801" si="83">E738&amp;"高"</f>
        <v>市立船橋高高</v>
      </c>
    </row>
    <row r="739" spans="1:21" x14ac:dyDescent="0.45">
      <c r="A739">
        <v>2069</v>
      </c>
      <c r="B739" t="s">
        <v>2384</v>
      </c>
      <c r="C739" t="s">
        <v>2385</v>
      </c>
      <c r="E739" t="s">
        <v>651</v>
      </c>
      <c r="F739">
        <v>3</v>
      </c>
      <c r="J739" t="s">
        <v>3456</v>
      </c>
      <c r="K739" t="s">
        <v>3457</v>
      </c>
      <c r="L739" t="s">
        <v>1136</v>
      </c>
      <c r="M739" t="s">
        <v>222</v>
      </c>
      <c r="N739">
        <v>20051010</v>
      </c>
      <c r="O739" s="17" t="str">
        <f>""</f>
        <v/>
      </c>
      <c r="P739" t="e">
        <f t="shared" si="78"/>
        <v>#VALUE!</v>
      </c>
      <c r="Q739" t="e">
        <f t="shared" si="79"/>
        <v>#VALUE!</v>
      </c>
      <c r="R739" t="e">
        <f t="shared" si="80"/>
        <v>#VALUE!</v>
      </c>
      <c r="S739" t="e">
        <f t="shared" si="81"/>
        <v>#VALUE!</v>
      </c>
      <c r="T739" t="e">
        <f t="shared" si="82"/>
        <v>#VALUE!</v>
      </c>
      <c r="U739" t="str">
        <f t="shared" si="83"/>
        <v>市立船橋高高</v>
      </c>
    </row>
    <row r="740" spans="1:21" x14ac:dyDescent="0.45">
      <c r="A740">
        <v>2070</v>
      </c>
      <c r="B740" t="s">
        <v>2386</v>
      </c>
      <c r="C740" t="s">
        <v>2387</v>
      </c>
      <c r="E740" t="s">
        <v>651</v>
      </c>
      <c r="F740">
        <v>3</v>
      </c>
      <c r="J740" t="s">
        <v>3358</v>
      </c>
      <c r="K740" t="s">
        <v>3048</v>
      </c>
      <c r="L740" t="s">
        <v>88</v>
      </c>
      <c r="M740" t="s">
        <v>487</v>
      </c>
      <c r="N740">
        <v>20060111</v>
      </c>
      <c r="O740" s="17" t="str">
        <f>""</f>
        <v/>
      </c>
      <c r="P740" t="e">
        <f t="shared" si="78"/>
        <v>#VALUE!</v>
      </c>
      <c r="Q740" t="e">
        <f t="shared" si="79"/>
        <v>#VALUE!</v>
      </c>
      <c r="R740" t="e">
        <f t="shared" si="80"/>
        <v>#VALUE!</v>
      </c>
      <c r="S740" t="e">
        <f t="shared" si="81"/>
        <v>#VALUE!</v>
      </c>
      <c r="T740" t="e">
        <f t="shared" si="82"/>
        <v>#VALUE!</v>
      </c>
      <c r="U740" t="str">
        <f t="shared" si="83"/>
        <v>市立船橋高高</v>
      </c>
    </row>
    <row r="741" spans="1:21" x14ac:dyDescent="0.45">
      <c r="A741">
        <v>2071</v>
      </c>
      <c r="B741" t="s">
        <v>1506</v>
      </c>
      <c r="C741" t="s">
        <v>2388</v>
      </c>
      <c r="E741" t="s">
        <v>651</v>
      </c>
      <c r="F741">
        <v>3</v>
      </c>
      <c r="J741" t="s">
        <v>2834</v>
      </c>
      <c r="K741" t="s">
        <v>3458</v>
      </c>
      <c r="L741" t="s">
        <v>459</v>
      </c>
      <c r="M741" t="s">
        <v>1137</v>
      </c>
      <c r="N741">
        <v>20050501</v>
      </c>
      <c r="O741" s="17" t="str">
        <f>""</f>
        <v/>
      </c>
      <c r="P741" t="e">
        <f t="shared" si="78"/>
        <v>#VALUE!</v>
      </c>
      <c r="Q741" t="e">
        <f t="shared" si="79"/>
        <v>#VALUE!</v>
      </c>
      <c r="R741" t="e">
        <f t="shared" si="80"/>
        <v>#VALUE!</v>
      </c>
      <c r="S741" t="e">
        <f t="shared" si="81"/>
        <v>#VALUE!</v>
      </c>
      <c r="T741" t="e">
        <f t="shared" si="82"/>
        <v>#VALUE!</v>
      </c>
      <c r="U741" t="str">
        <f t="shared" si="83"/>
        <v>市立船橋高高</v>
      </c>
    </row>
    <row r="742" spans="1:21" x14ac:dyDescent="0.45">
      <c r="A742">
        <v>2072</v>
      </c>
      <c r="B742" t="s">
        <v>2389</v>
      </c>
      <c r="C742" t="s">
        <v>2390</v>
      </c>
      <c r="E742" t="s">
        <v>651</v>
      </c>
      <c r="F742">
        <v>3</v>
      </c>
      <c r="J742" t="s">
        <v>3459</v>
      </c>
      <c r="K742" t="s">
        <v>3059</v>
      </c>
      <c r="L742" t="s">
        <v>362</v>
      </c>
      <c r="M742" t="s">
        <v>34</v>
      </c>
      <c r="N742">
        <v>20051002</v>
      </c>
      <c r="O742" s="17" t="str">
        <f>""</f>
        <v/>
      </c>
      <c r="P742" t="e">
        <f t="shared" si="78"/>
        <v>#VALUE!</v>
      </c>
      <c r="Q742" t="e">
        <f t="shared" si="79"/>
        <v>#VALUE!</v>
      </c>
      <c r="R742" t="e">
        <f t="shared" si="80"/>
        <v>#VALUE!</v>
      </c>
      <c r="S742" t="e">
        <f t="shared" si="81"/>
        <v>#VALUE!</v>
      </c>
      <c r="T742" t="e">
        <f t="shared" si="82"/>
        <v>#VALUE!</v>
      </c>
      <c r="U742" t="str">
        <f t="shared" si="83"/>
        <v>市立船橋高高</v>
      </c>
    </row>
    <row r="743" spans="1:21" x14ac:dyDescent="0.45">
      <c r="A743">
        <v>2073</v>
      </c>
      <c r="B743" t="s">
        <v>2391</v>
      </c>
      <c r="C743" t="s">
        <v>1447</v>
      </c>
      <c r="E743" t="s">
        <v>651</v>
      </c>
      <c r="F743">
        <v>3</v>
      </c>
      <c r="J743" t="s">
        <v>3460</v>
      </c>
      <c r="K743" t="s">
        <v>2682</v>
      </c>
      <c r="L743" t="s">
        <v>1138</v>
      </c>
      <c r="M743" t="s">
        <v>359</v>
      </c>
      <c r="N743">
        <v>20050822</v>
      </c>
      <c r="O743" s="17" t="str">
        <f>""</f>
        <v/>
      </c>
      <c r="P743" t="e">
        <f t="shared" si="78"/>
        <v>#VALUE!</v>
      </c>
      <c r="Q743" t="e">
        <f t="shared" si="79"/>
        <v>#VALUE!</v>
      </c>
      <c r="R743" t="e">
        <f t="shared" si="80"/>
        <v>#VALUE!</v>
      </c>
      <c r="S743" t="e">
        <f t="shared" si="81"/>
        <v>#VALUE!</v>
      </c>
      <c r="T743" t="e">
        <f t="shared" si="82"/>
        <v>#VALUE!</v>
      </c>
      <c r="U743" t="str">
        <f t="shared" si="83"/>
        <v>市立船橋高高</v>
      </c>
    </row>
    <row r="744" spans="1:21" x14ac:dyDescent="0.45">
      <c r="A744">
        <v>2074</v>
      </c>
      <c r="B744" t="s">
        <v>1864</v>
      </c>
      <c r="C744" t="s">
        <v>2392</v>
      </c>
      <c r="E744" t="s">
        <v>651</v>
      </c>
      <c r="F744">
        <v>3</v>
      </c>
      <c r="J744" t="s">
        <v>3114</v>
      </c>
      <c r="K744" t="s">
        <v>2978</v>
      </c>
      <c r="L744" t="s">
        <v>229</v>
      </c>
      <c r="M744" t="s">
        <v>430</v>
      </c>
      <c r="N744">
        <v>20050618</v>
      </c>
      <c r="O744" s="17" t="str">
        <f>""</f>
        <v/>
      </c>
      <c r="P744" t="e">
        <f t="shared" si="78"/>
        <v>#VALUE!</v>
      </c>
      <c r="Q744" t="e">
        <f t="shared" si="79"/>
        <v>#VALUE!</v>
      </c>
      <c r="R744" t="e">
        <f t="shared" si="80"/>
        <v>#VALUE!</v>
      </c>
      <c r="S744" t="e">
        <f t="shared" si="81"/>
        <v>#VALUE!</v>
      </c>
      <c r="T744" t="e">
        <f t="shared" si="82"/>
        <v>#VALUE!</v>
      </c>
      <c r="U744" t="str">
        <f t="shared" si="83"/>
        <v>市立船橋高高</v>
      </c>
    </row>
    <row r="745" spans="1:21" x14ac:dyDescent="0.45">
      <c r="A745">
        <v>2075</v>
      </c>
      <c r="B745" t="s">
        <v>1913</v>
      </c>
      <c r="C745" t="s">
        <v>2393</v>
      </c>
      <c r="E745" t="s">
        <v>651</v>
      </c>
      <c r="F745">
        <v>3</v>
      </c>
      <c r="J745" t="s">
        <v>3149</v>
      </c>
      <c r="K745" t="s">
        <v>3291</v>
      </c>
      <c r="L745" t="s">
        <v>531</v>
      </c>
      <c r="M745" t="s">
        <v>1025</v>
      </c>
      <c r="N745">
        <v>20060315</v>
      </c>
      <c r="O745" s="17" t="str">
        <f>""</f>
        <v/>
      </c>
      <c r="P745" t="e">
        <f t="shared" si="78"/>
        <v>#VALUE!</v>
      </c>
      <c r="Q745" t="e">
        <f t="shared" si="79"/>
        <v>#VALUE!</v>
      </c>
      <c r="R745" t="e">
        <f t="shared" si="80"/>
        <v>#VALUE!</v>
      </c>
      <c r="S745" t="e">
        <f t="shared" si="81"/>
        <v>#VALUE!</v>
      </c>
      <c r="T745" t="e">
        <f t="shared" si="82"/>
        <v>#VALUE!</v>
      </c>
      <c r="U745" t="str">
        <f t="shared" si="83"/>
        <v>市立船橋高高</v>
      </c>
    </row>
    <row r="746" spans="1:21" x14ac:dyDescent="0.45">
      <c r="A746">
        <v>2076</v>
      </c>
      <c r="B746" t="s">
        <v>518</v>
      </c>
      <c r="C746" t="s">
        <v>2394</v>
      </c>
      <c r="E746" t="s">
        <v>651</v>
      </c>
      <c r="F746">
        <v>3</v>
      </c>
      <c r="J746" t="s">
        <v>3461</v>
      </c>
      <c r="K746" t="s">
        <v>3462</v>
      </c>
      <c r="L746" t="s">
        <v>538</v>
      </c>
      <c r="M746" t="s">
        <v>231</v>
      </c>
      <c r="N746">
        <v>20060303</v>
      </c>
      <c r="O746" s="17" t="str">
        <f>""</f>
        <v/>
      </c>
      <c r="P746" t="e">
        <f t="shared" si="78"/>
        <v>#VALUE!</v>
      </c>
      <c r="Q746" t="e">
        <f t="shared" si="79"/>
        <v>#VALUE!</v>
      </c>
      <c r="R746" t="e">
        <f t="shared" si="80"/>
        <v>#VALUE!</v>
      </c>
      <c r="S746" t="e">
        <f t="shared" si="81"/>
        <v>#VALUE!</v>
      </c>
      <c r="T746" t="e">
        <f t="shared" si="82"/>
        <v>#VALUE!</v>
      </c>
      <c r="U746" t="str">
        <f t="shared" si="83"/>
        <v>市立船橋高高</v>
      </c>
    </row>
    <row r="747" spans="1:21" x14ac:dyDescent="0.45">
      <c r="A747">
        <v>2077</v>
      </c>
      <c r="B747" t="s">
        <v>2395</v>
      </c>
      <c r="C747" t="s">
        <v>1629</v>
      </c>
      <c r="E747" t="s">
        <v>651</v>
      </c>
      <c r="F747">
        <v>3</v>
      </c>
      <c r="J747" t="s">
        <v>3463</v>
      </c>
      <c r="K747" t="s">
        <v>2624</v>
      </c>
      <c r="L747" t="s">
        <v>1139</v>
      </c>
      <c r="M747" t="s">
        <v>47</v>
      </c>
      <c r="N747">
        <v>20050814</v>
      </c>
      <c r="O747" s="17" t="str">
        <f>""</f>
        <v/>
      </c>
      <c r="P747" t="e">
        <f t="shared" si="78"/>
        <v>#VALUE!</v>
      </c>
      <c r="Q747" t="e">
        <f t="shared" si="79"/>
        <v>#VALUE!</v>
      </c>
      <c r="R747" t="e">
        <f t="shared" si="80"/>
        <v>#VALUE!</v>
      </c>
      <c r="S747" t="e">
        <f t="shared" si="81"/>
        <v>#VALUE!</v>
      </c>
      <c r="T747" t="e">
        <f t="shared" si="82"/>
        <v>#VALUE!</v>
      </c>
      <c r="U747" t="str">
        <f t="shared" si="83"/>
        <v>市立船橋高高</v>
      </c>
    </row>
    <row r="748" spans="1:21" x14ac:dyDescent="0.45">
      <c r="A748">
        <v>2078</v>
      </c>
      <c r="B748" t="s">
        <v>2396</v>
      </c>
      <c r="C748" t="s">
        <v>2032</v>
      </c>
      <c r="E748" t="s">
        <v>651</v>
      </c>
      <c r="F748">
        <v>3</v>
      </c>
      <c r="J748" t="s">
        <v>3464</v>
      </c>
      <c r="K748" t="s">
        <v>2928</v>
      </c>
      <c r="L748" t="s">
        <v>1140</v>
      </c>
      <c r="M748" t="s">
        <v>515</v>
      </c>
      <c r="N748">
        <v>20060312</v>
      </c>
      <c r="O748" s="17" t="str">
        <f>""</f>
        <v/>
      </c>
      <c r="P748" t="e">
        <f t="shared" si="78"/>
        <v>#VALUE!</v>
      </c>
      <c r="Q748" t="e">
        <f t="shared" si="79"/>
        <v>#VALUE!</v>
      </c>
      <c r="R748" t="e">
        <f t="shared" si="80"/>
        <v>#VALUE!</v>
      </c>
      <c r="S748" t="e">
        <f t="shared" si="81"/>
        <v>#VALUE!</v>
      </c>
      <c r="T748" t="e">
        <f t="shared" si="82"/>
        <v>#VALUE!</v>
      </c>
      <c r="U748" t="str">
        <f t="shared" si="83"/>
        <v>市立船橋高高</v>
      </c>
    </row>
    <row r="749" spans="1:21" x14ac:dyDescent="0.45">
      <c r="A749">
        <v>2079</v>
      </c>
      <c r="B749" t="s">
        <v>2397</v>
      </c>
      <c r="C749" t="s">
        <v>2398</v>
      </c>
      <c r="E749" t="s">
        <v>651</v>
      </c>
      <c r="F749">
        <v>3</v>
      </c>
      <c r="J749" t="s">
        <v>3465</v>
      </c>
      <c r="K749" t="s">
        <v>3466</v>
      </c>
      <c r="L749" t="s">
        <v>1141</v>
      </c>
      <c r="M749" t="s">
        <v>1142</v>
      </c>
      <c r="N749">
        <v>20051111</v>
      </c>
      <c r="O749" s="17" t="str">
        <f>""</f>
        <v/>
      </c>
      <c r="P749" t="e">
        <f t="shared" si="78"/>
        <v>#VALUE!</v>
      </c>
      <c r="Q749" t="e">
        <f t="shared" si="79"/>
        <v>#VALUE!</v>
      </c>
      <c r="R749" t="e">
        <f t="shared" si="80"/>
        <v>#VALUE!</v>
      </c>
      <c r="S749" t="e">
        <f t="shared" si="81"/>
        <v>#VALUE!</v>
      </c>
      <c r="T749" t="e">
        <f t="shared" si="82"/>
        <v>#VALUE!</v>
      </c>
      <c r="U749" t="str">
        <f t="shared" si="83"/>
        <v>市立船橋高高</v>
      </c>
    </row>
    <row r="750" spans="1:21" x14ac:dyDescent="0.45">
      <c r="A750">
        <v>2080</v>
      </c>
      <c r="B750" t="s">
        <v>1450</v>
      </c>
      <c r="C750" t="s">
        <v>2399</v>
      </c>
      <c r="E750" t="s">
        <v>651</v>
      </c>
      <c r="F750">
        <v>3</v>
      </c>
      <c r="J750" t="s">
        <v>2795</v>
      </c>
      <c r="K750" t="s">
        <v>3120</v>
      </c>
      <c r="L750" t="s">
        <v>210</v>
      </c>
      <c r="M750" t="s">
        <v>474</v>
      </c>
      <c r="N750">
        <v>20050504</v>
      </c>
      <c r="O750" s="17" t="str">
        <f>""</f>
        <v/>
      </c>
      <c r="P750" t="e">
        <f t="shared" si="78"/>
        <v>#VALUE!</v>
      </c>
      <c r="Q750" t="e">
        <f t="shared" si="79"/>
        <v>#VALUE!</v>
      </c>
      <c r="R750" t="e">
        <f t="shared" si="80"/>
        <v>#VALUE!</v>
      </c>
      <c r="S750" t="e">
        <f t="shared" si="81"/>
        <v>#VALUE!</v>
      </c>
      <c r="T750" t="e">
        <f t="shared" si="82"/>
        <v>#VALUE!</v>
      </c>
      <c r="U750" t="str">
        <f t="shared" si="83"/>
        <v>市立船橋高高</v>
      </c>
    </row>
    <row r="751" spans="1:21" x14ac:dyDescent="0.45">
      <c r="A751">
        <v>2081</v>
      </c>
      <c r="B751" t="s">
        <v>1455</v>
      </c>
      <c r="C751" t="s">
        <v>2400</v>
      </c>
      <c r="E751" t="s">
        <v>651</v>
      </c>
      <c r="F751">
        <v>3</v>
      </c>
      <c r="J751" t="s">
        <v>3467</v>
      </c>
      <c r="K751" t="s">
        <v>2752</v>
      </c>
      <c r="L751" t="s">
        <v>1143</v>
      </c>
      <c r="M751" t="s">
        <v>37</v>
      </c>
      <c r="N751">
        <v>20050708</v>
      </c>
      <c r="O751" s="17" t="str">
        <f>""</f>
        <v/>
      </c>
      <c r="P751" t="e">
        <f t="shared" si="78"/>
        <v>#VALUE!</v>
      </c>
      <c r="Q751" t="e">
        <f t="shared" si="79"/>
        <v>#VALUE!</v>
      </c>
      <c r="R751" t="e">
        <f t="shared" si="80"/>
        <v>#VALUE!</v>
      </c>
      <c r="S751" t="e">
        <f t="shared" si="81"/>
        <v>#VALUE!</v>
      </c>
      <c r="T751" t="e">
        <f t="shared" si="82"/>
        <v>#VALUE!</v>
      </c>
      <c r="U751" t="str">
        <f t="shared" si="83"/>
        <v>市立船橋高高</v>
      </c>
    </row>
    <row r="752" spans="1:21" x14ac:dyDescent="0.45">
      <c r="A752">
        <v>2082</v>
      </c>
      <c r="B752" t="s">
        <v>2401</v>
      </c>
      <c r="C752" t="s">
        <v>2402</v>
      </c>
      <c r="E752" t="s">
        <v>651</v>
      </c>
      <c r="F752">
        <v>2</v>
      </c>
      <c r="J752" t="s">
        <v>3468</v>
      </c>
      <c r="K752" t="s">
        <v>3469</v>
      </c>
      <c r="L752" t="s">
        <v>1144</v>
      </c>
      <c r="M752" t="s">
        <v>1145</v>
      </c>
      <c r="N752">
        <v>20061018</v>
      </c>
      <c r="O752" s="17" t="str">
        <f>""</f>
        <v/>
      </c>
      <c r="P752" t="e">
        <f t="shared" si="78"/>
        <v>#VALUE!</v>
      </c>
      <c r="Q752" t="e">
        <f t="shared" si="79"/>
        <v>#VALUE!</v>
      </c>
      <c r="R752" t="e">
        <f t="shared" si="80"/>
        <v>#VALUE!</v>
      </c>
      <c r="S752" t="e">
        <f t="shared" si="81"/>
        <v>#VALUE!</v>
      </c>
      <c r="T752" t="e">
        <f t="shared" si="82"/>
        <v>#VALUE!</v>
      </c>
      <c r="U752" t="str">
        <f t="shared" si="83"/>
        <v>市立船橋高高</v>
      </c>
    </row>
    <row r="753" spans="1:21" x14ac:dyDescent="0.45">
      <c r="A753">
        <v>2083</v>
      </c>
      <c r="B753" t="s">
        <v>2403</v>
      </c>
      <c r="C753" t="s">
        <v>2404</v>
      </c>
      <c r="E753" t="s">
        <v>651</v>
      </c>
      <c r="F753">
        <v>2</v>
      </c>
      <c r="J753" t="s">
        <v>3470</v>
      </c>
      <c r="K753" t="s">
        <v>3383</v>
      </c>
      <c r="L753" t="s">
        <v>1146</v>
      </c>
      <c r="M753" t="s">
        <v>1086</v>
      </c>
      <c r="N753">
        <v>20060429</v>
      </c>
      <c r="O753" s="17" t="str">
        <f>""</f>
        <v/>
      </c>
      <c r="P753" t="e">
        <f t="shared" si="78"/>
        <v>#VALUE!</v>
      </c>
      <c r="Q753" t="e">
        <f t="shared" si="79"/>
        <v>#VALUE!</v>
      </c>
      <c r="R753" t="e">
        <f t="shared" si="80"/>
        <v>#VALUE!</v>
      </c>
      <c r="S753" t="e">
        <f t="shared" si="81"/>
        <v>#VALUE!</v>
      </c>
      <c r="T753" t="e">
        <f t="shared" si="82"/>
        <v>#VALUE!</v>
      </c>
      <c r="U753" t="str">
        <f t="shared" si="83"/>
        <v>市立船橋高高</v>
      </c>
    </row>
    <row r="754" spans="1:21" x14ac:dyDescent="0.45">
      <c r="A754">
        <v>2084</v>
      </c>
      <c r="B754" t="s">
        <v>2405</v>
      </c>
      <c r="C754" t="s">
        <v>2092</v>
      </c>
      <c r="E754" t="s">
        <v>651</v>
      </c>
      <c r="F754">
        <v>2</v>
      </c>
      <c r="J754" t="s">
        <v>3471</v>
      </c>
      <c r="K754" t="s">
        <v>2900</v>
      </c>
      <c r="L754" t="s">
        <v>95</v>
      </c>
      <c r="M754" t="s">
        <v>127</v>
      </c>
      <c r="N754">
        <v>20060703</v>
      </c>
      <c r="O754" s="17" t="str">
        <f>""</f>
        <v/>
      </c>
      <c r="P754" t="e">
        <f t="shared" si="78"/>
        <v>#VALUE!</v>
      </c>
      <c r="Q754" t="e">
        <f t="shared" si="79"/>
        <v>#VALUE!</v>
      </c>
      <c r="R754" t="e">
        <f t="shared" si="80"/>
        <v>#VALUE!</v>
      </c>
      <c r="S754" t="e">
        <f t="shared" si="81"/>
        <v>#VALUE!</v>
      </c>
      <c r="T754" t="e">
        <f t="shared" si="82"/>
        <v>#VALUE!</v>
      </c>
      <c r="U754" t="str">
        <f t="shared" si="83"/>
        <v>市立船橋高高</v>
      </c>
    </row>
    <row r="755" spans="1:21" x14ac:dyDescent="0.45">
      <c r="A755">
        <v>2085</v>
      </c>
      <c r="B755" t="s">
        <v>2406</v>
      </c>
      <c r="C755" t="s">
        <v>2407</v>
      </c>
      <c r="E755" t="s">
        <v>651</v>
      </c>
      <c r="F755">
        <v>2</v>
      </c>
      <c r="J755" t="s">
        <v>3472</v>
      </c>
      <c r="K755" t="s">
        <v>3279</v>
      </c>
      <c r="L755" t="s">
        <v>1147</v>
      </c>
      <c r="M755" t="s">
        <v>436</v>
      </c>
      <c r="N755">
        <v>20060913</v>
      </c>
      <c r="O755" s="17" t="str">
        <f>""</f>
        <v/>
      </c>
      <c r="P755" t="e">
        <f t="shared" si="78"/>
        <v>#VALUE!</v>
      </c>
      <c r="Q755" t="e">
        <f t="shared" si="79"/>
        <v>#VALUE!</v>
      </c>
      <c r="R755" t="e">
        <f t="shared" si="80"/>
        <v>#VALUE!</v>
      </c>
      <c r="S755" t="e">
        <f t="shared" si="81"/>
        <v>#VALUE!</v>
      </c>
      <c r="T755" t="e">
        <f t="shared" si="82"/>
        <v>#VALUE!</v>
      </c>
      <c r="U755" t="str">
        <f t="shared" si="83"/>
        <v>市立船橋高高</v>
      </c>
    </row>
    <row r="756" spans="1:21" x14ac:dyDescent="0.45">
      <c r="A756">
        <v>2086</v>
      </c>
      <c r="B756" t="s">
        <v>2408</v>
      </c>
      <c r="C756" t="s">
        <v>1348</v>
      </c>
      <c r="E756" t="s">
        <v>651</v>
      </c>
      <c r="F756">
        <v>2</v>
      </c>
      <c r="J756" t="s">
        <v>3473</v>
      </c>
      <c r="K756" t="s">
        <v>2709</v>
      </c>
      <c r="L756" t="s">
        <v>1148</v>
      </c>
      <c r="M756" t="s">
        <v>325</v>
      </c>
      <c r="N756">
        <v>20061109</v>
      </c>
      <c r="O756" s="17" t="str">
        <f>""</f>
        <v/>
      </c>
      <c r="P756" t="e">
        <f t="shared" si="78"/>
        <v>#VALUE!</v>
      </c>
      <c r="Q756" t="e">
        <f t="shared" si="79"/>
        <v>#VALUE!</v>
      </c>
      <c r="R756" t="e">
        <f t="shared" si="80"/>
        <v>#VALUE!</v>
      </c>
      <c r="S756" t="e">
        <f t="shared" si="81"/>
        <v>#VALUE!</v>
      </c>
      <c r="T756" t="e">
        <f t="shared" si="82"/>
        <v>#VALUE!</v>
      </c>
      <c r="U756" t="str">
        <f t="shared" si="83"/>
        <v>市立船橋高高</v>
      </c>
    </row>
    <row r="757" spans="1:21" x14ac:dyDescent="0.45">
      <c r="A757">
        <v>2087</v>
      </c>
      <c r="B757" t="s">
        <v>2409</v>
      </c>
      <c r="C757" t="s">
        <v>2410</v>
      </c>
      <c r="E757" t="s">
        <v>651</v>
      </c>
      <c r="F757">
        <v>2</v>
      </c>
      <c r="J757" t="s">
        <v>3474</v>
      </c>
      <c r="K757" t="s">
        <v>3475</v>
      </c>
      <c r="L757" t="s">
        <v>1149</v>
      </c>
      <c r="M757" t="s">
        <v>1150</v>
      </c>
      <c r="N757">
        <v>20061226</v>
      </c>
      <c r="O757" s="17" t="str">
        <f>""</f>
        <v/>
      </c>
      <c r="P757" t="e">
        <f t="shared" si="78"/>
        <v>#VALUE!</v>
      </c>
      <c r="Q757" t="e">
        <f t="shared" si="79"/>
        <v>#VALUE!</v>
      </c>
      <c r="R757" t="e">
        <f t="shared" si="80"/>
        <v>#VALUE!</v>
      </c>
      <c r="S757" t="e">
        <f t="shared" si="81"/>
        <v>#VALUE!</v>
      </c>
      <c r="T757" t="e">
        <f t="shared" si="82"/>
        <v>#VALUE!</v>
      </c>
      <c r="U757" t="str">
        <f t="shared" si="83"/>
        <v>市立船橋高高</v>
      </c>
    </row>
    <row r="758" spans="1:21" x14ac:dyDescent="0.45">
      <c r="A758">
        <v>2088</v>
      </c>
      <c r="B758" t="s">
        <v>1371</v>
      </c>
      <c r="C758" t="s">
        <v>2411</v>
      </c>
      <c r="E758" t="s">
        <v>651</v>
      </c>
      <c r="F758">
        <v>2</v>
      </c>
      <c r="J758" t="s">
        <v>2728</v>
      </c>
      <c r="K758" t="s">
        <v>3476</v>
      </c>
      <c r="L758" t="s">
        <v>703</v>
      </c>
      <c r="M758" t="s">
        <v>1151</v>
      </c>
      <c r="N758">
        <v>20061019</v>
      </c>
      <c r="O758" s="17" t="str">
        <f>""</f>
        <v/>
      </c>
      <c r="P758" t="e">
        <f t="shared" si="78"/>
        <v>#VALUE!</v>
      </c>
      <c r="Q758" t="e">
        <f t="shared" si="79"/>
        <v>#VALUE!</v>
      </c>
      <c r="R758" t="e">
        <f t="shared" si="80"/>
        <v>#VALUE!</v>
      </c>
      <c r="S758" t="e">
        <f t="shared" si="81"/>
        <v>#VALUE!</v>
      </c>
      <c r="T758" t="e">
        <f t="shared" si="82"/>
        <v>#VALUE!</v>
      </c>
      <c r="U758" t="str">
        <f t="shared" si="83"/>
        <v>市立船橋高高</v>
      </c>
    </row>
    <row r="759" spans="1:21" x14ac:dyDescent="0.45">
      <c r="A759">
        <v>2089</v>
      </c>
      <c r="B759" t="s">
        <v>2412</v>
      </c>
      <c r="C759" t="s">
        <v>2413</v>
      </c>
      <c r="E759" t="s">
        <v>651</v>
      </c>
      <c r="F759">
        <v>2</v>
      </c>
      <c r="J759" t="s">
        <v>3477</v>
      </c>
      <c r="K759" t="s">
        <v>3478</v>
      </c>
      <c r="L759" t="s">
        <v>144</v>
      </c>
      <c r="M759" t="s">
        <v>1152</v>
      </c>
      <c r="N759">
        <v>20061102</v>
      </c>
      <c r="O759" s="17" t="str">
        <f>""</f>
        <v/>
      </c>
      <c r="P759" t="e">
        <f t="shared" si="78"/>
        <v>#VALUE!</v>
      </c>
      <c r="Q759" t="e">
        <f t="shared" si="79"/>
        <v>#VALUE!</v>
      </c>
      <c r="R759" t="e">
        <f t="shared" si="80"/>
        <v>#VALUE!</v>
      </c>
      <c r="S759" t="e">
        <f t="shared" si="81"/>
        <v>#VALUE!</v>
      </c>
      <c r="T759" t="e">
        <f t="shared" si="82"/>
        <v>#VALUE!</v>
      </c>
      <c r="U759" t="str">
        <f t="shared" si="83"/>
        <v>市立船橋高高</v>
      </c>
    </row>
    <row r="760" spans="1:21" x14ac:dyDescent="0.45">
      <c r="A760">
        <v>2090</v>
      </c>
      <c r="B760" t="s">
        <v>2414</v>
      </c>
      <c r="C760" t="s">
        <v>2415</v>
      </c>
      <c r="E760" t="s">
        <v>651</v>
      </c>
      <c r="F760">
        <v>2</v>
      </c>
      <c r="J760" t="s">
        <v>3479</v>
      </c>
      <c r="K760" t="s">
        <v>3480</v>
      </c>
      <c r="L760" t="s">
        <v>241</v>
      </c>
      <c r="M760" t="s">
        <v>1153</v>
      </c>
      <c r="N760">
        <v>20061016</v>
      </c>
      <c r="O760" s="17" t="str">
        <f>""</f>
        <v/>
      </c>
      <c r="P760" t="e">
        <f t="shared" si="78"/>
        <v>#VALUE!</v>
      </c>
      <c r="Q760" t="e">
        <f t="shared" si="79"/>
        <v>#VALUE!</v>
      </c>
      <c r="R760" t="e">
        <f t="shared" si="80"/>
        <v>#VALUE!</v>
      </c>
      <c r="S760" t="e">
        <f t="shared" si="81"/>
        <v>#VALUE!</v>
      </c>
      <c r="T760" t="e">
        <f t="shared" si="82"/>
        <v>#VALUE!</v>
      </c>
      <c r="U760" t="str">
        <f t="shared" si="83"/>
        <v>市立船橋高高</v>
      </c>
    </row>
    <row r="761" spans="1:21" x14ac:dyDescent="0.45">
      <c r="A761">
        <v>2091</v>
      </c>
      <c r="B761" t="s">
        <v>1357</v>
      </c>
      <c r="C761" t="s">
        <v>1354</v>
      </c>
      <c r="E761" t="s">
        <v>651</v>
      </c>
      <c r="F761">
        <v>2</v>
      </c>
      <c r="J761" t="s">
        <v>2717</v>
      </c>
      <c r="K761" t="s">
        <v>2714</v>
      </c>
      <c r="L761" t="s">
        <v>54</v>
      </c>
      <c r="M761" t="s">
        <v>111</v>
      </c>
      <c r="N761">
        <v>20060622</v>
      </c>
      <c r="O761" s="17" t="str">
        <f>""</f>
        <v/>
      </c>
      <c r="P761" t="e">
        <f t="shared" si="78"/>
        <v>#VALUE!</v>
      </c>
      <c r="Q761" t="e">
        <f t="shared" si="79"/>
        <v>#VALUE!</v>
      </c>
      <c r="R761" t="e">
        <f t="shared" si="80"/>
        <v>#VALUE!</v>
      </c>
      <c r="S761" t="e">
        <f t="shared" si="81"/>
        <v>#VALUE!</v>
      </c>
      <c r="T761" t="e">
        <f t="shared" si="82"/>
        <v>#VALUE!</v>
      </c>
      <c r="U761" t="str">
        <f t="shared" si="83"/>
        <v>市立船橋高高</v>
      </c>
    </row>
    <row r="762" spans="1:21" x14ac:dyDescent="0.45">
      <c r="A762">
        <v>2092</v>
      </c>
      <c r="B762" t="s">
        <v>2416</v>
      </c>
      <c r="C762" t="s">
        <v>2417</v>
      </c>
      <c r="E762" t="s">
        <v>651</v>
      </c>
      <c r="F762">
        <v>2</v>
      </c>
      <c r="J762" t="s">
        <v>3481</v>
      </c>
      <c r="K762" t="s">
        <v>3482</v>
      </c>
      <c r="L762" t="s">
        <v>1154</v>
      </c>
      <c r="M762" t="s">
        <v>223</v>
      </c>
      <c r="N762">
        <v>20070112</v>
      </c>
      <c r="O762" s="17" t="str">
        <f>""</f>
        <v/>
      </c>
      <c r="P762" t="e">
        <f t="shared" si="78"/>
        <v>#VALUE!</v>
      </c>
      <c r="Q762" t="e">
        <f t="shared" si="79"/>
        <v>#VALUE!</v>
      </c>
      <c r="R762" t="e">
        <f t="shared" si="80"/>
        <v>#VALUE!</v>
      </c>
      <c r="S762" t="e">
        <f t="shared" si="81"/>
        <v>#VALUE!</v>
      </c>
      <c r="T762" t="e">
        <f t="shared" si="82"/>
        <v>#VALUE!</v>
      </c>
      <c r="U762" t="str">
        <f t="shared" si="83"/>
        <v>市立船橋高高</v>
      </c>
    </row>
    <row r="763" spans="1:21" x14ac:dyDescent="0.45">
      <c r="A763">
        <v>2093</v>
      </c>
      <c r="B763" t="s">
        <v>2418</v>
      </c>
      <c r="C763" t="s">
        <v>2419</v>
      </c>
      <c r="E763" t="s">
        <v>651</v>
      </c>
      <c r="F763">
        <v>2</v>
      </c>
      <c r="J763" t="s">
        <v>3483</v>
      </c>
      <c r="K763" t="s">
        <v>3484</v>
      </c>
      <c r="L763" t="s">
        <v>1155</v>
      </c>
      <c r="M763" t="s">
        <v>561</v>
      </c>
      <c r="N763">
        <v>20061230</v>
      </c>
      <c r="O763" s="17" t="str">
        <f>""</f>
        <v/>
      </c>
      <c r="P763" t="e">
        <f t="shared" si="78"/>
        <v>#VALUE!</v>
      </c>
      <c r="Q763" t="e">
        <f t="shared" si="79"/>
        <v>#VALUE!</v>
      </c>
      <c r="R763" t="e">
        <f t="shared" si="80"/>
        <v>#VALUE!</v>
      </c>
      <c r="S763" t="e">
        <f t="shared" si="81"/>
        <v>#VALUE!</v>
      </c>
      <c r="T763" t="e">
        <f t="shared" si="82"/>
        <v>#VALUE!</v>
      </c>
      <c r="U763" t="str">
        <f t="shared" si="83"/>
        <v>市立船橋高高</v>
      </c>
    </row>
    <row r="764" spans="1:21" x14ac:dyDescent="0.45">
      <c r="A764">
        <v>2094</v>
      </c>
      <c r="B764" t="s">
        <v>1249</v>
      </c>
      <c r="C764" t="s">
        <v>2420</v>
      </c>
      <c r="E764" t="s">
        <v>651</v>
      </c>
      <c r="F764">
        <v>2</v>
      </c>
      <c r="J764" t="s">
        <v>2621</v>
      </c>
      <c r="K764" t="s">
        <v>2789</v>
      </c>
      <c r="L764" t="s">
        <v>122</v>
      </c>
      <c r="M764" t="s">
        <v>457</v>
      </c>
      <c r="N764">
        <v>20060815</v>
      </c>
      <c r="O764" s="17" t="str">
        <f>""</f>
        <v/>
      </c>
      <c r="P764" t="e">
        <f t="shared" si="78"/>
        <v>#VALUE!</v>
      </c>
      <c r="Q764" t="e">
        <f t="shared" si="79"/>
        <v>#VALUE!</v>
      </c>
      <c r="R764" t="e">
        <f t="shared" si="80"/>
        <v>#VALUE!</v>
      </c>
      <c r="S764" t="e">
        <f t="shared" si="81"/>
        <v>#VALUE!</v>
      </c>
      <c r="T764" t="e">
        <f t="shared" si="82"/>
        <v>#VALUE!</v>
      </c>
      <c r="U764" t="str">
        <f t="shared" si="83"/>
        <v>市立船橋高高</v>
      </c>
    </row>
    <row r="765" spans="1:21" x14ac:dyDescent="0.45">
      <c r="A765">
        <v>2095</v>
      </c>
      <c r="B765" t="s">
        <v>2421</v>
      </c>
      <c r="C765" t="s">
        <v>2422</v>
      </c>
      <c r="E765" t="s">
        <v>651</v>
      </c>
      <c r="F765">
        <v>2</v>
      </c>
      <c r="J765" t="s">
        <v>3485</v>
      </c>
      <c r="K765" t="s">
        <v>3486</v>
      </c>
      <c r="L765" t="s">
        <v>1156</v>
      </c>
      <c r="M765" t="s">
        <v>189</v>
      </c>
      <c r="N765">
        <v>20060716</v>
      </c>
      <c r="O765" s="17" t="str">
        <f>""</f>
        <v/>
      </c>
      <c r="P765" t="e">
        <f t="shared" si="78"/>
        <v>#VALUE!</v>
      </c>
      <c r="Q765" t="e">
        <f t="shared" si="79"/>
        <v>#VALUE!</v>
      </c>
      <c r="R765" t="e">
        <f t="shared" si="80"/>
        <v>#VALUE!</v>
      </c>
      <c r="S765" t="e">
        <f t="shared" si="81"/>
        <v>#VALUE!</v>
      </c>
      <c r="T765" t="e">
        <f t="shared" si="82"/>
        <v>#VALUE!</v>
      </c>
      <c r="U765" t="str">
        <f t="shared" si="83"/>
        <v>市立船橋高高</v>
      </c>
    </row>
    <row r="766" spans="1:21" x14ac:dyDescent="0.45">
      <c r="A766">
        <v>2096</v>
      </c>
      <c r="B766" t="s">
        <v>2423</v>
      </c>
      <c r="C766" t="s">
        <v>2424</v>
      </c>
      <c r="E766" t="s">
        <v>651</v>
      </c>
      <c r="F766">
        <v>2</v>
      </c>
      <c r="J766" t="s">
        <v>3487</v>
      </c>
      <c r="K766" t="s">
        <v>3488</v>
      </c>
      <c r="L766" t="s">
        <v>142</v>
      </c>
      <c r="M766" t="s">
        <v>143</v>
      </c>
      <c r="N766">
        <v>20070112</v>
      </c>
      <c r="O766" s="17" t="str">
        <f>""</f>
        <v/>
      </c>
      <c r="P766" t="e">
        <f t="shared" si="78"/>
        <v>#VALUE!</v>
      </c>
      <c r="Q766" t="e">
        <f t="shared" si="79"/>
        <v>#VALUE!</v>
      </c>
      <c r="R766" t="e">
        <f t="shared" si="80"/>
        <v>#VALUE!</v>
      </c>
      <c r="S766" t="e">
        <f t="shared" si="81"/>
        <v>#VALUE!</v>
      </c>
      <c r="T766" t="e">
        <f t="shared" si="82"/>
        <v>#VALUE!</v>
      </c>
      <c r="U766" t="str">
        <f t="shared" si="83"/>
        <v>市立船橋高高</v>
      </c>
    </row>
    <row r="767" spans="1:21" x14ac:dyDescent="0.45">
      <c r="A767">
        <v>2097</v>
      </c>
      <c r="B767" t="s">
        <v>2425</v>
      </c>
      <c r="C767" t="s">
        <v>2404</v>
      </c>
      <c r="E767" t="s">
        <v>651</v>
      </c>
      <c r="F767">
        <v>2</v>
      </c>
      <c r="J767" t="s">
        <v>3489</v>
      </c>
      <c r="K767" t="s">
        <v>3383</v>
      </c>
      <c r="L767" t="s">
        <v>501</v>
      </c>
      <c r="M767" t="s">
        <v>1086</v>
      </c>
      <c r="N767">
        <v>20061031</v>
      </c>
      <c r="O767" s="17" t="str">
        <f>""</f>
        <v/>
      </c>
      <c r="P767" t="e">
        <f t="shared" si="78"/>
        <v>#VALUE!</v>
      </c>
      <c r="Q767" t="e">
        <f t="shared" si="79"/>
        <v>#VALUE!</v>
      </c>
      <c r="R767" t="e">
        <f t="shared" si="80"/>
        <v>#VALUE!</v>
      </c>
      <c r="S767" t="e">
        <f t="shared" si="81"/>
        <v>#VALUE!</v>
      </c>
      <c r="T767" t="e">
        <f t="shared" si="82"/>
        <v>#VALUE!</v>
      </c>
      <c r="U767" t="str">
        <f t="shared" si="83"/>
        <v>市立船橋高高</v>
      </c>
    </row>
    <row r="768" spans="1:21" x14ac:dyDescent="0.45">
      <c r="A768">
        <v>2098</v>
      </c>
      <c r="B768" t="s">
        <v>2426</v>
      </c>
      <c r="C768" t="s">
        <v>2427</v>
      </c>
      <c r="E768" t="s">
        <v>651</v>
      </c>
      <c r="F768">
        <v>2</v>
      </c>
      <c r="J768" t="s">
        <v>3490</v>
      </c>
      <c r="K768" t="s">
        <v>2684</v>
      </c>
      <c r="L768" t="s">
        <v>36</v>
      </c>
      <c r="M768" t="s">
        <v>686</v>
      </c>
      <c r="N768">
        <v>20061116</v>
      </c>
      <c r="O768" s="17" t="str">
        <f>""</f>
        <v/>
      </c>
      <c r="P768" t="e">
        <f t="shared" si="78"/>
        <v>#VALUE!</v>
      </c>
      <c r="Q768" t="e">
        <f t="shared" si="79"/>
        <v>#VALUE!</v>
      </c>
      <c r="R768" t="e">
        <f t="shared" si="80"/>
        <v>#VALUE!</v>
      </c>
      <c r="S768" t="e">
        <f t="shared" si="81"/>
        <v>#VALUE!</v>
      </c>
      <c r="T768" t="e">
        <f t="shared" si="82"/>
        <v>#VALUE!</v>
      </c>
      <c r="U768" t="str">
        <f t="shared" si="83"/>
        <v>市立船橋高高</v>
      </c>
    </row>
    <row r="769" spans="1:21" x14ac:dyDescent="0.45">
      <c r="A769">
        <v>2099</v>
      </c>
      <c r="B769" t="s">
        <v>2428</v>
      </c>
      <c r="C769" t="s">
        <v>2352</v>
      </c>
      <c r="E769" t="s">
        <v>651</v>
      </c>
      <c r="F769">
        <v>2</v>
      </c>
      <c r="J769" t="s">
        <v>3491</v>
      </c>
      <c r="K769" t="s">
        <v>2652</v>
      </c>
      <c r="L769" t="s">
        <v>1157</v>
      </c>
      <c r="M769" t="s">
        <v>155</v>
      </c>
      <c r="N769">
        <v>20060802</v>
      </c>
      <c r="O769" s="17" t="str">
        <f>""</f>
        <v/>
      </c>
      <c r="P769" t="e">
        <f t="shared" si="78"/>
        <v>#VALUE!</v>
      </c>
      <c r="Q769" t="e">
        <f t="shared" si="79"/>
        <v>#VALUE!</v>
      </c>
      <c r="R769" t="e">
        <f t="shared" si="80"/>
        <v>#VALUE!</v>
      </c>
      <c r="S769" t="e">
        <f t="shared" si="81"/>
        <v>#VALUE!</v>
      </c>
      <c r="T769" t="e">
        <f t="shared" si="82"/>
        <v>#VALUE!</v>
      </c>
      <c r="U769" t="str">
        <f t="shared" si="83"/>
        <v>市立船橋高高</v>
      </c>
    </row>
    <row r="770" spans="1:21" x14ac:dyDescent="0.45">
      <c r="A770">
        <v>2100</v>
      </c>
      <c r="B770" t="s">
        <v>2429</v>
      </c>
      <c r="C770" t="s">
        <v>2430</v>
      </c>
      <c r="E770" t="s">
        <v>651</v>
      </c>
      <c r="F770">
        <v>2</v>
      </c>
      <c r="J770" t="s">
        <v>3492</v>
      </c>
      <c r="K770" t="s">
        <v>3493</v>
      </c>
      <c r="L770" t="s">
        <v>1158</v>
      </c>
      <c r="M770" t="s">
        <v>1159</v>
      </c>
      <c r="N770">
        <v>20060801</v>
      </c>
      <c r="O770" s="17" t="str">
        <f>""</f>
        <v/>
      </c>
      <c r="P770" t="e">
        <f t="shared" si="78"/>
        <v>#VALUE!</v>
      </c>
      <c r="Q770" t="e">
        <f t="shared" si="79"/>
        <v>#VALUE!</v>
      </c>
      <c r="R770" t="e">
        <f t="shared" si="80"/>
        <v>#VALUE!</v>
      </c>
      <c r="S770" t="e">
        <f t="shared" si="81"/>
        <v>#VALUE!</v>
      </c>
      <c r="T770" t="e">
        <f t="shared" si="82"/>
        <v>#VALUE!</v>
      </c>
      <c r="U770" t="str">
        <f t="shared" si="83"/>
        <v>市立船橋高高</v>
      </c>
    </row>
    <row r="771" spans="1:21" x14ac:dyDescent="0.45">
      <c r="A771">
        <v>2101</v>
      </c>
      <c r="B771" t="s">
        <v>1961</v>
      </c>
      <c r="C771" t="s">
        <v>2431</v>
      </c>
      <c r="E771" t="s">
        <v>651</v>
      </c>
      <c r="F771">
        <v>2</v>
      </c>
      <c r="J771" t="s">
        <v>3184</v>
      </c>
      <c r="K771" t="s">
        <v>2936</v>
      </c>
      <c r="L771" t="s">
        <v>504</v>
      </c>
      <c r="M771" t="s">
        <v>114</v>
      </c>
      <c r="N771">
        <v>20060713</v>
      </c>
      <c r="O771" s="17" t="str">
        <f>""</f>
        <v/>
      </c>
      <c r="P771" t="e">
        <f t="shared" si="78"/>
        <v>#VALUE!</v>
      </c>
      <c r="Q771" t="e">
        <f t="shared" si="79"/>
        <v>#VALUE!</v>
      </c>
      <c r="R771" t="e">
        <f t="shared" si="80"/>
        <v>#VALUE!</v>
      </c>
      <c r="S771" t="e">
        <f t="shared" si="81"/>
        <v>#VALUE!</v>
      </c>
      <c r="T771" t="e">
        <f t="shared" si="82"/>
        <v>#VALUE!</v>
      </c>
      <c r="U771" t="str">
        <f t="shared" si="83"/>
        <v>市立船橋高高</v>
      </c>
    </row>
    <row r="772" spans="1:21" x14ac:dyDescent="0.45">
      <c r="A772">
        <v>2102</v>
      </c>
      <c r="B772" t="s">
        <v>2432</v>
      </c>
      <c r="C772" t="s">
        <v>2433</v>
      </c>
      <c r="E772" t="s">
        <v>651</v>
      </c>
      <c r="F772">
        <v>2</v>
      </c>
      <c r="J772" t="s">
        <v>3494</v>
      </c>
      <c r="K772" t="s">
        <v>2934</v>
      </c>
      <c r="L772" t="s">
        <v>1160</v>
      </c>
      <c r="M772" t="s">
        <v>470</v>
      </c>
      <c r="N772">
        <v>20070307</v>
      </c>
      <c r="O772" s="17" t="str">
        <f>""</f>
        <v/>
      </c>
      <c r="P772" t="e">
        <f t="shared" si="78"/>
        <v>#VALUE!</v>
      </c>
      <c r="Q772" t="e">
        <f t="shared" si="79"/>
        <v>#VALUE!</v>
      </c>
      <c r="R772" t="e">
        <f t="shared" si="80"/>
        <v>#VALUE!</v>
      </c>
      <c r="S772" t="e">
        <f t="shared" si="81"/>
        <v>#VALUE!</v>
      </c>
      <c r="T772" t="e">
        <f t="shared" si="82"/>
        <v>#VALUE!</v>
      </c>
      <c r="U772" t="str">
        <f t="shared" si="83"/>
        <v>市立船橋高高</v>
      </c>
    </row>
    <row r="773" spans="1:21" x14ac:dyDescent="0.45">
      <c r="A773">
        <v>2103</v>
      </c>
      <c r="B773" t="s">
        <v>1301</v>
      </c>
      <c r="C773" t="s">
        <v>2434</v>
      </c>
      <c r="E773" t="s">
        <v>651</v>
      </c>
      <c r="F773">
        <v>2</v>
      </c>
      <c r="J773" t="s">
        <v>2669</v>
      </c>
      <c r="K773" t="s">
        <v>3495</v>
      </c>
      <c r="L773" t="s">
        <v>421</v>
      </c>
      <c r="M773" t="s">
        <v>1161</v>
      </c>
      <c r="N773">
        <v>20061115</v>
      </c>
      <c r="O773" s="17" t="str">
        <f>""</f>
        <v/>
      </c>
      <c r="P773" t="e">
        <f t="shared" si="78"/>
        <v>#VALUE!</v>
      </c>
      <c r="Q773" t="e">
        <f t="shared" si="79"/>
        <v>#VALUE!</v>
      </c>
      <c r="R773" t="e">
        <f t="shared" si="80"/>
        <v>#VALUE!</v>
      </c>
      <c r="S773" t="e">
        <f t="shared" si="81"/>
        <v>#VALUE!</v>
      </c>
      <c r="T773" t="e">
        <f t="shared" si="82"/>
        <v>#VALUE!</v>
      </c>
      <c r="U773" t="str">
        <f t="shared" si="83"/>
        <v>市立船橋高高</v>
      </c>
    </row>
    <row r="774" spans="1:21" x14ac:dyDescent="0.45">
      <c r="A774">
        <v>2104</v>
      </c>
      <c r="B774" t="s">
        <v>1391</v>
      </c>
      <c r="C774" t="s">
        <v>2435</v>
      </c>
      <c r="E774" t="s">
        <v>651</v>
      </c>
      <c r="F774">
        <v>2</v>
      </c>
      <c r="J774" t="s">
        <v>2745</v>
      </c>
      <c r="K774" t="s">
        <v>3496</v>
      </c>
      <c r="L774" t="s">
        <v>535</v>
      </c>
      <c r="M774" t="s">
        <v>365</v>
      </c>
      <c r="N774">
        <v>20061126</v>
      </c>
      <c r="O774" s="17" t="str">
        <f>""</f>
        <v/>
      </c>
      <c r="P774" t="e">
        <f t="shared" si="78"/>
        <v>#VALUE!</v>
      </c>
      <c r="Q774" t="e">
        <f t="shared" si="79"/>
        <v>#VALUE!</v>
      </c>
      <c r="R774" t="e">
        <f t="shared" si="80"/>
        <v>#VALUE!</v>
      </c>
      <c r="S774" t="e">
        <f t="shared" si="81"/>
        <v>#VALUE!</v>
      </c>
      <c r="T774" t="e">
        <f t="shared" si="82"/>
        <v>#VALUE!</v>
      </c>
      <c r="U774" t="str">
        <f t="shared" si="83"/>
        <v>市立船橋高高</v>
      </c>
    </row>
    <row r="775" spans="1:21" x14ac:dyDescent="0.45">
      <c r="A775">
        <v>2105</v>
      </c>
      <c r="B775" t="s">
        <v>2436</v>
      </c>
      <c r="C775" t="s">
        <v>2437</v>
      </c>
      <c r="E775" t="s">
        <v>651</v>
      </c>
      <c r="F775">
        <v>2</v>
      </c>
      <c r="J775" t="s">
        <v>3497</v>
      </c>
      <c r="K775" t="s">
        <v>2849</v>
      </c>
      <c r="L775" t="s">
        <v>1162</v>
      </c>
      <c r="M775" t="s">
        <v>508</v>
      </c>
      <c r="N775">
        <v>20060815</v>
      </c>
      <c r="O775" s="17" t="str">
        <f>""</f>
        <v/>
      </c>
      <c r="P775" t="e">
        <f t="shared" si="78"/>
        <v>#VALUE!</v>
      </c>
      <c r="Q775" t="e">
        <f t="shared" si="79"/>
        <v>#VALUE!</v>
      </c>
      <c r="R775" t="e">
        <f t="shared" si="80"/>
        <v>#VALUE!</v>
      </c>
      <c r="S775" t="e">
        <f t="shared" si="81"/>
        <v>#VALUE!</v>
      </c>
      <c r="T775" t="e">
        <f t="shared" si="82"/>
        <v>#VALUE!</v>
      </c>
      <c r="U775" t="str">
        <f t="shared" si="83"/>
        <v>市立船橋高高</v>
      </c>
    </row>
    <row r="776" spans="1:21" x14ac:dyDescent="0.45">
      <c r="A776">
        <v>2106</v>
      </c>
      <c r="B776" t="s">
        <v>1418</v>
      </c>
      <c r="C776" t="s">
        <v>2438</v>
      </c>
      <c r="E776" t="s">
        <v>651</v>
      </c>
      <c r="F776">
        <v>1</v>
      </c>
      <c r="J776" t="s">
        <v>2769</v>
      </c>
      <c r="K776" t="s">
        <v>3498</v>
      </c>
      <c r="L776" t="s">
        <v>726</v>
      </c>
      <c r="M776" t="s">
        <v>1163</v>
      </c>
      <c r="N776">
        <v>20070621</v>
      </c>
      <c r="O776" s="17" t="str">
        <f>""</f>
        <v/>
      </c>
      <c r="P776" t="e">
        <f t="shared" si="78"/>
        <v>#VALUE!</v>
      </c>
      <c r="Q776" t="e">
        <f t="shared" si="79"/>
        <v>#VALUE!</v>
      </c>
      <c r="R776" t="e">
        <f t="shared" si="80"/>
        <v>#VALUE!</v>
      </c>
      <c r="S776" t="e">
        <f t="shared" si="81"/>
        <v>#VALUE!</v>
      </c>
      <c r="T776" t="e">
        <f t="shared" si="82"/>
        <v>#VALUE!</v>
      </c>
      <c r="U776" t="str">
        <f t="shared" si="83"/>
        <v>市立船橋高高</v>
      </c>
    </row>
    <row r="777" spans="1:21" x14ac:dyDescent="0.45">
      <c r="A777">
        <v>2107</v>
      </c>
      <c r="B777" t="s">
        <v>1525</v>
      </c>
      <c r="C777" t="s">
        <v>1287</v>
      </c>
      <c r="E777" t="s">
        <v>651</v>
      </c>
      <c r="F777">
        <v>1</v>
      </c>
      <c r="J777" t="s">
        <v>2846</v>
      </c>
      <c r="K777" t="s">
        <v>2658</v>
      </c>
      <c r="L777" t="s">
        <v>255</v>
      </c>
      <c r="M777" t="s">
        <v>156</v>
      </c>
      <c r="N777">
        <v>20070918</v>
      </c>
      <c r="O777" s="17" t="str">
        <f>""</f>
        <v/>
      </c>
      <c r="P777" t="e">
        <f t="shared" si="78"/>
        <v>#VALUE!</v>
      </c>
      <c r="Q777" t="e">
        <f t="shared" si="79"/>
        <v>#VALUE!</v>
      </c>
      <c r="R777" t="e">
        <f t="shared" si="80"/>
        <v>#VALUE!</v>
      </c>
      <c r="S777" t="e">
        <f t="shared" si="81"/>
        <v>#VALUE!</v>
      </c>
      <c r="T777" t="e">
        <f t="shared" si="82"/>
        <v>#VALUE!</v>
      </c>
      <c r="U777" t="str">
        <f t="shared" si="83"/>
        <v>市立船橋高高</v>
      </c>
    </row>
    <row r="778" spans="1:21" x14ac:dyDescent="0.45">
      <c r="A778">
        <v>2108</v>
      </c>
      <c r="B778" t="s">
        <v>2439</v>
      </c>
      <c r="C778" t="s">
        <v>1805</v>
      </c>
      <c r="E778" t="s">
        <v>651</v>
      </c>
      <c r="F778">
        <v>1</v>
      </c>
      <c r="J778" t="s">
        <v>3499</v>
      </c>
      <c r="K778" t="s">
        <v>3073</v>
      </c>
      <c r="L778" t="s">
        <v>1164</v>
      </c>
      <c r="M778" t="s">
        <v>491</v>
      </c>
      <c r="N778">
        <v>20071009</v>
      </c>
      <c r="O778" s="17" t="str">
        <f>""</f>
        <v/>
      </c>
      <c r="P778" t="e">
        <f t="shared" si="78"/>
        <v>#VALUE!</v>
      </c>
      <c r="Q778" t="e">
        <f t="shared" si="79"/>
        <v>#VALUE!</v>
      </c>
      <c r="R778" t="e">
        <f t="shared" si="80"/>
        <v>#VALUE!</v>
      </c>
      <c r="S778" t="e">
        <f t="shared" si="81"/>
        <v>#VALUE!</v>
      </c>
      <c r="T778" t="e">
        <f t="shared" si="82"/>
        <v>#VALUE!</v>
      </c>
      <c r="U778" t="str">
        <f t="shared" si="83"/>
        <v>市立船橋高高</v>
      </c>
    </row>
    <row r="779" spans="1:21" x14ac:dyDescent="0.45">
      <c r="A779">
        <v>2109</v>
      </c>
      <c r="B779" t="s">
        <v>2440</v>
      </c>
      <c r="C779" t="s">
        <v>2441</v>
      </c>
      <c r="E779" t="s">
        <v>651</v>
      </c>
      <c r="F779">
        <v>1</v>
      </c>
      <c r="J779" t="s">
        <v>3500</v>
      </c>
      <c r="K779" t="s">
        <v>3095</v>
      </c>
      <c r="L779" t="s">
        <v>1165</v>
      </c>
      <c r="M779" t="s">
        <v>56</v>
      </c>
      <c r="N779">
        <v>20070628</v>
      </c>
      <c r="O779" s="17" t="str">
        <f>""</f>
        <v/>
      </c>
      <c r="P779" t="e">
        <f t="shared" si="78"/>
        <v>#VALUE!</v>
      </c>
      <c r="Q779" t="e">
        <f t="shared" si="79"/>
        <v>#VALUE!</v>
      </c>
      <c r="R779" t="e">
        <f t="shared" si="80"/>
        <v>#VALUE!</v>
      </c>
      <c r="S779" t="e">
        <f t="shared" si="81"/>
        <v>#VALUE!</v>
      </c>
      <c r="T779" t="e">
        <f t="shared" si="82"/>
        <v>#VALUE!</v>
      </c>
      <c r="U779" t="str">
        <f t="shared" si="83"/>
        <v>市立船橋高高</v>
      </c>
    </row>
    <row r="780" spans="1:21" x14ac:dyDescent="0.45">
      <c r="A780">
        <v>2110</v>
      </c>
      <c r="B780" t="s">
        <v>2442</v>
      </c>
      <c r="C780" t="s">
        <v>2443</v>
      </c>
      <c r="E780" t="s">
        <v>651</v>
      </c>
      <c r="F780">
        <v>1</v>
      </c>
      <c r="J780" t="s">
        <v>3501</v>
      </c>
      <c r="K780" t="s">
        <v>2689</v>
      </c>
      <c r="L780" t="s">
        <v>382</v>
      </c>
      <c r="M780" t="s">
        <v>503</v>
      </c>
      <c r="N780">
        <v>20070928</v>
      </c>
      <c r="O780" s="17" t="str">
        <f>""</f>
        <v/>
      </c>
      <c r="P780" t="e">
        <f t="shared" si="78"/>
        <v>#VALUE!</v>
      </c>
      <c r="Q780" t="e">
        <f t="shared" si="79"/>
        <v>#VALUE!</v>
      </c>
      <c r="R780" t="e">
        <f t="shared" si="80"/>
        <v>#VALUE!</v>
      </c>
      <c r="S780" t="e">
        <f t="shared" si="81"/>
        <v>#VALUE!</v>
      </c>
      <c r="T780" t="e">
        <f t="shared" si="82"/>
        <v>#VALUE!</v>
      </c>
      <c r="U780" t="str">
        <f t="shared" si="83"/>
        <v>市立船橋高高</v>
      </c>
    </row>
    <row r="781" spans="1:21" x14ac:dyDescent="0.45">
      <c r="A781">
        <v>2111</v>
      </c>
      <c r="B781" t="s">
        <v>2444</v>
      </c>
      <c r="C781" t="s">
        <v>1466</v>
      </c>
      <c r="E781" t="s">
        <v>651</v>
      </c>
      <c r="F781">
        <v>1</v>
      </c>
      <c r="J781" t="s">
        <v>3502</v>
      </c>
      <c r="K781" t="s">
        <v>3048</v>
      </c>
      <c r="L781" t="s">
        <v>1166</v>
      </c>
      <c r="M781" t="s">
        <v>487</v>
      </c>
      <c r="N781">
        <v>20070410</v>
      </c>
      <c r="O781" s="17" t="str">
        <f>""</f>
        <v/>
      </c>
      <c r="P781" t="e">
        <f t="shared" si="78"/>
        <v>#VALUE!</v>
      </c>
      <c r="Q781" t="e">
        <f t="shared" si="79"/>
        <v>#VALUE!</v>
      </c>
      <c r="R781" t="e">
        <f t="shared" si="80"/>
        <v>#VALUE!</v>
      </c>
      <c r="S781" t="e">
        <f t="shared" si="81"/>
        <v>#VALUE!</v>
      </c>
      <c r="T781" t="e">
        <f t="shared" si="82"/>
        <v>#VALUE!</v>
      </c>
      <c r="U781" t="str">
        <f t="shared" si="83"/>
        <v>市立船橋高高</v>
      </c>
    </row>
    <row r="782" spans="1:21" x14ac:dyDescent="0.45">
      <c r="A782">
        <v>2112</v>
      </c>
      <c r="B782" t="s">
        <v>2445</v>
      </c>
      <c r="C782" t="s">
        <v>1250</v>
      </c>
      <c r="E782" t="s">
        <v>651</v>
      </c>
      <c r="F782">
        <v>1</v>
      </c>
      <c r="J782" t="s">
        <v>3503</v>
      </c>
      <c r="K782" t="s">
        <v>2622</v>
      </c>
      <c r="L782" t="s">
        <v>1167</v>
      </c>
      <c r="M782" t="s">
        <v>366</v>
      </c>
      <c r="N782">
        <v>20070710</v>
      </c>
      <c r="O782" s="17" t="str">
        <f>""</f>
        <v/>
      </c>
      <c r="P782" t="e">
        <f t="shared" si="78"/>
        <v>#VALUE!</v>
      </c>
      <c r="Q782" t="e">
        <f t="shared" si="79"/>
        <v>#VALUE!</v>
      </c>
      <c r="R782" t="e">
        <f t="shared" si="80"/>
        <v>#VALUE!</v>
      </c>
      <c r="S782" t="e">
        <f t="shared" si="81"/>
        <v>#VALUE!</v>
      </c>
      <c r="T782" t="e">
        <f t="shared" si="82"/>
        <v>#VALUE!</v>
      </c>
      <c r="U782" t="str">
        <f t="shared" si="83"/>
        <v>市立船橋高高</v>
      </c>
    </row>
    <row r="783" spans="1:21" x14ac:dyDescent="0.45">
      <c r="A783">
        <v>2113</v>
      </c>
      <c r="B783" t="s">
        <v>2446</v>
      </c>
      <c r="C783" t="s">
        <v>1805</v>
      </c>
      <c r="E783" t="s">
        <v>651</v>
      </c>
      <c r="F783">
        <v>1</v>
      </c>
      <c r="J783" t="s">
        <v>3504</v>
      </c>
      <c r="K783" t="s">
        <v>3073</v>
      </c>
      <c r="L783" t="s">
        <v>1168</v>
      </c>
      <c r="M783" t="s">
        <v>491</v>
      </c>
      <c r="N783">
        <v>20080109</v>
      </c>
      <c r="O783" s="17" t="str">
        <f>""</f>
        <v/>
      </c>
      <c r="P783" t="e">
        <f t="shared" si="78"/>
        <v>#VALUE!</v>
      </c>
      <c r="Q783" t="e">
        <f t="shared" si="79"/>
        <v>#VALUE!</v>
      </c>
      <c r="R783" t="e">
        <f t="shared" si="80"/>
        <v>#VALUE!</v>
      </c>
      <c r="S783" t="e">
        <f t="shared" si="81"/>
        <v>#VALUE!</v>
      </c>
      <c r="T783" t="e">
        <f t="shared" si="82"/>
        <v>#VALUE!</v>
      </c>
      <c r="U783" t="str">
        <f t="shared" si="83"/>
        <v>市立船橋高高</v>
      </c>
    </row>
    <row r="784" spans="1:21" x14ac:dyDescent="0.45">
      <c r="A784">
        <v>2114</v>
      </c>
      <c r="B784" t="s">
        <v>2447</v>
      </c>
      <c r="C784" t="s">
        <v>2448</v>
      </c>
      <c r="E784" t="s">
        <v>651</v>
      </c>
      <c r="F784">
        <v>1</v>
      </c>
      <c r="J784" t="s">
        <v>3467</v>
      </c>
      <c r="K784" t="s">
        <v>3505</v>
      </c>
      <c r="L784" t="s">
        <v>1143</v>
      </c>
      <c r="M784" t="s">
        <v>1169</v>
      </c>
      <c r="N784">
        <v>20071107</v>
      </c>
      <c r="O784" s="17" t="str">
        <f>""</f>
        <v/>
      </c>
      <c r="P784" t="e">
        <f t="shared" si="78"/>
        <v>#VALUE!</v>
      </c>
      <c r="Q784" t="e">
        <f t="shared" si="79"/>
        <v>#VALUE!</v>
      </c>
      <c r="R784" t="e">
        <f t="shared" si="80"/>
        <v>#VALUE!</v>
      </c>
      <c r="S784" t="e">
        <f t="shared" si="81"/>
        <v>#VALUE!</v>
      </c>
      <c r="T784" t="e">
        <f t="shared" si="82"/>
        <v>#VALUE!</v>
      </c>
      <c r="U784" t="str">
        <f t="shared" si="83"/>
        <v>市立船橋高高</v>
      </c>
    </row>
    <row r="785" spans="1:21" x14ac:dyDescent="0.45">
      <c r="A785">
        <v>2115</v>
      </c>
      <c r="B785" t="s">
        <v>1468</v>
      </c>
      <c r="C785" t="s">
        <v>2449</v>
      </c>
      <c r="E785" t="s">
        <v>651</v>
      </c>
      <c r="F785">
        <v>1</v>
      </c>
      <c r="J785" t="s">
        <v>2808</v>
      </c>
      <c r="K785" t="s">
        <v>2679</v>
      </c>
      <c r="L785" t="s">
        <v>749</v>
      </c>
      <c r="M785" t="s">
        <v>45</v>
      </c>
      <c r="N785">
        <v>20080303</v>
      </c>
      <c r="O785" s="17" t="str">
        <f>""</f>
        <v/>
      </c>
      <c r="P785" t="e">
        <f t="shared" si="78"/>
        <v>#VALUE!</v>
      </c>
      <c r="Q785" t="e">
        <f t="shared" si="79"/>
        <v>#VALUE!</v>
      </c>
      <c r="R785" t="e">
        <f t="shared" si="80"/>
        <v>#VALUE!</v>
      </c>
      <c r="S785" t="e">
        <f t="shared" si="81"/>
        <v>#VALUE!</v>
      </c>
      <c r="T785" t="e">
        <f t="shared" si="82"/>
        <v>#VALUE!</v>
      </c>
      <c r="U785" t="str">
        <f t="shared" si="83"/>
        <v>市立船橋高高</v>
      </c>
    </row>
    <row r="786" spans="1:21" x14ac:dyDescent="0.45">
      <c r="A786">
        <v>2116</v>
      </c>
      <c r="B786" t="s">
        <v>2450</v>
      </c>
      <c r="C786" t="s">
        <v>2451</v>
      </c>
      <c r="E786" t="s">
        <v>651</v>
      </c>
      <c r="F786">
        <v>1</v>
      </c>
      <c r="J786" t="s">
        <v>2917</v>
      </c>
      <c r="K786" t="s">
        <v>3506</v>
      </c>
      <c r="L786" t="s">
        <v>448</v>
      </c>
      <c r="M786" t="s">
        <v>1170</v>
      </c>
      <c r="N786">
        <v>20070418</v>
      </c>
      <c r="O786" s="17" t="str">
        <f>""</f>
        <v/>
      </c>
      <c r="P786" t="e">
        <f t="shared" si="78"/>
        <v>#VALUE!</v>
      </c>
      <c r="Q786" t="e">
        <f t="shared" si="79"/>
        <v>#VALUE!</v>
      </c>
      <c r="R786" t="e">
        <f t="shared" si="80"/>
        <v>#VALUE!</v>
      </c>
      <c r="S786" t="e">
        <f t="shared" si="81"/>
        <v>#VALUE!</v>
      </c>
      <c r="T786" t="e">
        <f t="shared" si="82"/>
        <v>#VALUE!</v>
      </c>
      <c r="U786" t="str">
        <f t="shared" si="83"/>
        <v>市立船橋高高</v>
      </c>
    </row>
    <row r="787" spans="1:21" x14ac:dyDescent="0.45">
      <c r="A787">
        <v>2117</v>
      </c>
      <c r="B787" t="s">
        <v>1885</v>
      </c>
      <c r="C787" t="s">
        <v>2452</v>
      </c>
      <c r="E787" t="s">
        <v>651</v>
      </c>
      <c r="F787">
        <v>1</v>
      </c>
      <c r="J787" t="s">
        <v>3130</v>
      </c>
      <c r="K787" t="s">
        <v>3507</v>
      </c>
      <c r="L787" t="s">
        <v>147</v>
      </c>
      <c r="M787" t="s">
        <v>1171</v>
      </c>
      <c r="N787">
        <v>20080325</v>
      </c>
      <c r="O787" s="17" t="str">
        <f>""</f>
        <v/>
      </c>
      <c r="P787" t="e">
        <f t="shared" si="78"/>
        <v>#VALUE!</v>
      </c>
      <c r="Q787" t="e">
        <f t="shared" si="79"/>
        <v>#VALUE!</v>
      </c>
      <c r="R787" t="e">
        <f t="shared" si="80"/>
        <v>#VALUE!</v>
      </c>
      <c r="S787" t="e">
        <f t="shared" si="81"/>
        <v>#VALUE!</v>
      </c>
      <c r="T787" t="e">
        <f t="shared" si="82"/>
        <v>#VALUE!</v>
      </c>
      <c r="U787" t="str">
        <f t="shared" si="83"/>
        <v>市立船橋高高</v>
      </c>
    </row>
    <row r="788" spans="1:21" x14ac:dyDescent="0.45">
      <c r="A788">
        <v>2118</v>
      </c>
      <c r="B788" t="s">
        <v>2453</v>
      </c>
      <c r="C788" t="s">
        <v>1473</v>
      </c>
      <c r="E788" t="s">
        <v>651</v>
      </c>
      <c r="F788">
        <v>1</v>
      </c>
      <c r="J788" t="s">
        <v>3508</v>
      </c>
      <c r="K788" t="s">
        <v>2782</v>
      </c>
      <c r="L788" t="s">
        <v>166</v>
      </c>
      <c r="M788" t="s">
        <v>71</v>
      </c>
      <c r="N788">
        <v>20080113</v>
      </c>
      <c r="O788" s="17" t="str">
        <f>""</f>
        <v/>
      </c>
      <c r="P788" t="e">
        <f t="shared" si="78"/>
        <v>#VALUE!</v>
      </c>
      <c r="Q788" t="e">
        <f t="shared" si="79"/>
        <v>#VALUE!</v>
      </c>
      <c r="R788" t="e">
        <f t="shared" si="80"/>
        <v>#VALUE!</v>
      </c>
      <c r="S788" t="e">
        <f t="shared" si="81"/>
        <v>#VALUE!</v>
      </c>
      <c r="T788" t="e">
        <f t="shared" si="82"/>
        <v>#VALUE!</v>
      </c>
      <c r="U788" t="str">
        <f t="shared" si="83"/>
        <v>市立船橋高高</v>
      </c>
    </row>
    <row r="789" spans="1:21" x14ac:dyDescent="0.45">
      <c r="A789">
        <v>2119</v>
      </c>
      <c r="B789" t="s">
        <v>2454</v>
      </c>
      <c r="C789" t="s">
        <v>2455</v>
      </c>
      <c r="E789" t="s">
        <v>651</v>
      </c>
      <c r="F789">
        <v>1</v>
      </c>
      <c r="J789" t="s">
        <v>3450</v>
      </c>
      <c r="K789" t="s">
        <v>3126</v>
      </c>
      <c r="L789" t="s">
        <v>488</v>
      </c>
      <c r="M789" t="s">
        <v>484</v>
      </c>
      <c r="N789">
        <v>20070505</v>
      </c>
      <c r="O789" s="17" t="str">
        <f>""</f>
        <v/>
      </c>
      <c r="P789" t="e">
        <f t="shared" si="78"/>
        <v>#VALUE!</v>
      </c>
      <c r="Q789" t="e">
        <f t="shared" si="79"/>
        <v>#VALUE!</v>
      </c>
      <c r="R789" t="e">
        <f t="shared" si="80"/>
        <v>#VALUE!</v>
      </c>
      <c r="S789" t="e">
        <f t="shared" si="81"/>
        <v>#VALUE!</v>
      </c>
      <c r="T789" t="e">
        <f t="shared" si="82"/>
        <v>#VALUE!</v>
      </c>
      <c r="U789" t="str">
        <f t="shared" si="83"/>
        <v>市立船橋高高</v>
      </c>
    </row>
    <row r="790" spans="1:21" x14ac:dyDescent="0.45">
      <c r="A790">
        <v>2120</v>
      </c>
      <c r="B790" t="s">
        <v>1868</v>
      </c>
      <c r="C790" t="s">
        <v>2456</v>
      </c>
      <c r="E790" t="s">
        <v>651</v>
      </c>
      <c r="F790">
        <v>1</v>
      </c>
      <c r="J790" t="s">
        <v>3117</v>
      </c>
      <c r="K790" t="s">
        <v>3509</v>
      </c>
      <c r="L790" t="s">
        <v>86</v>
      </c>
      <c r="M790" t="s">
        <v>1172</v>
      </c>
      <c r="N790">
        <v>20070521</v>
      </c>
      <c r="O790" s="17" t="str">
        <f>""</f>
        <v/>
      </c>
      <c r="P790" t="e">
        <f t="shared" si="78"/>
        <v>#VALUE!</v>
      </c>
      <c r="Q790" t="e">
        <f t="shared" si="79"/>
        <v>#VALUE!</v>
      </c>
      <c r="R790" t="e">
        <f t="shared" si="80"/>
        <v>#VALUE!</v>
      </c>
      <c r="S790" t="e">
        <f t="shared" si="81"/>
        <v>#VALUE!</v>
      </c>
      <c r="T790" t="e">
        <f t="shared" si="82"/>
        <v>#VALUE!</v>
      </c>
      <c r="U790" t="str">
        <f t="shared" si="83"/>
        <v>市立船橋高高</v>
      </c>
    </row>
    <row r="791" spans="1:21" x14ac:dyDescent="0.45">
      <c r="A791">
        <v>2411</v>
      </c>
      <c r="B791" t="s">
        <v>2457</v>
      </c>
      <c r="C791" t="s">
        <v>2458</v>
      </c>
      <c r="E791" t="s">
        <v>651</v>
      </c>
      <c r="F791">
        <v>1</v>
      </c>
      <c r="J791" t="s">
        <v>3510</v>
      </c>
      <c r="K791" t="s">
        <v>2970</v>
      </c>
      <c r="L791" t="s">
        <v>368</v>
      </c>
      <c r="M791" t="s">
        <v>59</v>
      </c>
      <c r="N791">
        <v>20080107</v>
      </c>
      <c r="O791" s="17" t="str">
        <f>""</f>
        <v/>
      </c>
      <c r="P791" t="e">
        <f t="shared" si="78"/>
        <v>#VALUE!</v>
      </c>
      <c r="Q791" t="e">
        <f t="shared" si="79"/>
        <v>#VALUE!</v>
      </c>
      <c r="R791" t="e">
        <f t="shared" si="80"/>
        <v>#VALUE!</v>
      </c>
      <c r="S791" t="e">
        <f t="shared" si="81"/>
        <v>#VALUE!</v>
      </c>
      <c r="T791" t="e">
        <f t="shared" si="82"/>
        <v>#VALUE!</v>
      </c>
      <c r="U791" t="str">
        <f t="shared" si="83"/>
        <v>市立船橋高高</v>
      </c>
    </row>
    <row r="792" spans="1:21" x14ac:dyDescent="0.45">
      <c r="A792">
        <v>2412</v>
      </c>
      <c r="B792" t="s">
        <v>1760</v>
      </c>
      <c r="C792" t="s">
        <v>1413</v>
      </c>
      <c r="E792" t="s">
        <v>651</v>
      </c>
      <c r="F792">
        <v>1</v>
      </c>
      <c r="J792" t="s">
        <v>3038</v>
      </c>
      <c r="K792" t="s">
        <v>2622</v>
      </c>
      <c r="L792" t="s">
        <v>521</v>
      </c>
      <c r="M792" t="s">
        <v>366</v>
      </c>
      <c r="N792">
        <v>20071002</v>
      </c>
      <c r="O792" s="17" t="str">
        <f>""</f>
        <v/>
      </c>
      <c r="P792" t="e">
        <f t="shared" si="78"/>
        <v>#VALUE!</v>
      </c>
      <c r="Q792" t="e">
        <f t="shared" si="79"/>
        <v>#VALUE!</v>
      </c>
      <c r="R792" t="e">
        <f t="shared" si="80"/>
        <v>#VALUE!</v>
      </c>
      <c r="S792" t="e">
        <f t="shared" si="81"/>
        <v>#VALUE!</v>
      </c>
      <c r="T792" t="e">
        <f t="shared" si="82"/>
        <v>#VALUE!</v>
      </c>
      <c r="U792" t="str">
        <f t="shared" si="83"/>
        <v>市立船橋高高</v>
      </c>
    </row>
    <row r="793" spans="1:21" x14ac:dyDescent="0.45">
      <c r="A793">
        <v>2121</v>
      </c>
      <c r="B793" t="s">
        <v>1249</v>
      </c>
      <c r="C793" t="s">
        <v>1775</v>
      </c>
      <c r="E793" t="s">
        <v>652</v>
      </c>
      <c r="F793">
        <v>3</v>
      </c>
      <c r="J793" t="s">
        <v>2621</v>
      </c>
      <c r="K793" t="s">
        <v>3051</v>
      </c>
      <c r="L793" t="s">
        <v>122</v>
      </c>
      <c r="M793" t="s">
        <v>464</v>
      </c>
      <c r="N793">
        <v>20050527</v>
      </c>
      <c r="O793" s="17" t="str">
        <f>""</f>
        <v/>
      </c>
      <c r="P793" t="e">
        <f t="shared" si="78"/>
        <v>#VALUE!</v>
      </c>
      <c r="Q793" t="e">
        <f t="shared" si="79"/>
        <v>#VALUE!</v>
      </c>
      <c r="R793" t="e">
        <f t="shared" si="80"/>
        <v>#VALUE!</v>
      </c>
      <c r="S793" t="e">
        <f t="shared" si="81"/>
        <v>#VALUE!</v>
      </c>
      <c r="T793" t="e">
        <f t="shared" si="82"/>
        <v>#VALUE!</v>
      </c>
      <c r="U793" t="str">
        <f t="shared" si="83"/>
        <v>東葉高高</v>
      </c>
    </row>
    <row r="794" spans="1:21" x14ac:dyDescent="0.45">
      <c r="A794">
        <v>2122</v>
      </c>
      <c r="B794" t="s">
        <v>2459</v>
      </c>
      <c r="C794" t="s">
        <v>2460</v>
      </c>
      <c r="E794" t="s">
        <v>652</v>
      </c>
      <c r="F794">
        <v>3</v>
      </c>
      <c r="J794" t="s">
        <v>3511</v>
      </c>
      <c r="K794" t="s">
        <v>2701</v>
      </c>
      <c r="L794" t="s">
        <v>1173</v>
      </c>
      <c r="M794" t="s">
        <v>174</v>
      </c>
      <c r="N794">
        <v>20060326</v>
      </c>
      <c r="O794" s="17" t="str">
        <f>""</f>
        <v/>
      </c>
      <c r="P794" t="e">
        <f t="shared" si="78"/>
        <v>#VALUE!</v>
      </c>
      <c r="Q794" t="e">
        <f t="shared" si="79"/>
        <v>#VALUE!</v>
      </c>
      <c r="R794" t="e">
        <f t="shared" si="80"/>
        <v>#VALUE!</v>
      </c>
      <c r="S794" t="e">
        <f t="shared" si="81"/>
        <v>#VALUE!</v>
      </c>
      <c r="T794" t="e">
        <f t="shared" si="82"/>
        <v>#VALUE!</v>
      </c>
      <c r="U794" t="str">
        <f t="shared" si="83"/>
        <v>東葉高高</v>
      </c>
    </row>
    <row r="795" spans="1:21" x14ac:dyDescent="0.45">
      <c r="A795">
        <v>2123</v>
      </c>
      <c r="B795" t="s">
        <v>2178</v>
      </c>
      <c r="C795" t="s">
        <v>2461</v>
      </c>
      <c r="E795" t="s">
        <v>652</v>
      </c>
      <c r="F795">
        <v>3</v>
      </c>
      <c r="J795" t="s">
        <v>3327</v>
      </c>
      <c r="K795" t="s">
        <v>3512</v>
      </c>
      <c r="L795" t="s">
        <v>130</v>
      </c>
      <c r="M795" t="s">
        <v>1174</v>
      </c>
      <c r="N795">
        <v>20060111</v>
      </c>
      <c r="O795" s="17" t="str">
        <f>""</f>
        <v/>
      </c>
      <c r="P795" t="e">
        <f t="shared" si="78"/>
        <v>#VALUE!</v>
      </c>
      <c r="Q795" t="e">
        <f t="shared" si="79"/>
        <v>#VALUE!</v>
      </c>
      <c r="R795" t="e">
        <f t="shared" si="80"/>
        <v>#VALUE!</v>
      </c>
      <c r="S795" t="e">
        <f t="shared" si="81"/>
        <v>#VALUE!</v>
      </c>
      <c r="T795" t="e">
        <f t="shared" si="82"/>
        <v>#VALUE!</v>
      </c>
      <c r="U795" t="str">
        <f t="shared" si="83"/>
        <v>東葉高高</v>
      </c>
    </row>
    <row r="796" spans="1:21" x14ac:dyDescent="0.45">
      <c r="A796">
        <v>2124</v>
      </c>
      <c r="B796" t="s">
        <v>2178</v>
      </c>
      <c r="C796" t="s">
        <v>2462</v>
      </c>
      <c r="E796" t="s">
        <v>652</v>
      </c>
      <c r="F796">
        <v>3</v>
      </c>
      <c r="J796" t="s">
        <v>3327</v>
      </c>
      <c r="K796" t="s">
        <v>3513</v>
      </c>
      <c r="L796" t="s">
        <v>130</v>
      </c>
      <c r="M796" t="s">
        <v>1175</v>
      </c>
      <c r="N796">
        <v>20050411</v>
      </c>
      <c r="O796" s="17" t="str">
        <f>""</f>
        <v/>
      </c>
      <c r="P796" t="e">
        <f t="shared" si="78"/>
        <v>#VALUE!</v>
      </c>
      <c r="Q796" t="e">
        <f t="shared" si="79"/>
        <v>#VALUE!</v>
      </c>
      <c r="R796" t="e">
        <f t="shared" si="80"/>
        <v>#VALUE!</v>
      </c>
      <c r="S796" t="e">
        <f t="shared" si="81"/>
        <v>#VALUE!</v>
      </c>
      <c r="T796" t="e">
        <f t="shared" si="82"/>
        <v>#VALUE!</v>
      </c>
      <c r="U796" t="str">
        <f t="shared" si="83"/>
        <v>東葉高高</v>
      </c>
    </row>
    <row r="797" spans="1:21" x14ac:dyDescent="0.45">
      <c r="A797">
        <v>2125</v>
      </c>
      <c r="B797" t="s">
        <v>1760</v>
      </c>
      <c r="C797" t="s">
        <v>2463</v>
      </c>
      <c r="E797" t="s">
        <v>652</v>
      </c>
      <c r="F797">
        <v>3</v>
      </c>
      <c r="J797" t="s">
        <v>3038</v>
      </c>
      <c r="K797" t="s">
        <v>3291</v>
      </c>
      <c r="L797" t="s">
        <v>521</v>
      </c>
      <c r="M797" t="s">
        <v>1025</v>
      </c>
      <c r="N797">
        <v>20060303</v>
      </c>
      <c r="O797" s="17" t="str">
        <f>""</f>
        <v/>
      </c>
      <c r="P797" t="e">
        <f t="shared" si="78"/>
        <v>#VALUE!</v>
      </c>
      <c r="Q797" t="e">
        <f t="shared" si="79"/>
        <v>#VALUE!</v>
      </c>
      <c r="R797" t="e">
        <f t="shared" si="80"/>
        <v>#VALUE!</v>
      </c>
      <c r="S797" t="e">
        <f t="shared" si="81"/>
        <v>#VALUE!</v>
      </c>
      <c r="T797" t="e">
        <f t="shared" si="82"/>
        <v>#VALUE!</v>
      </c>
      <c r="U797" t="str">
        <f t="shared" si="83"/>
        <v>東葉高高</v>
      </c>
    </row>
    <row r="798" spans="1:21" x14ac:dyDescent="0.45">
      <c r="A798">
        <v>2126</v>
      </c>
      <c r="B798" t="s">
        <v>1610</v>
      </c>
      <c r="C798" t="s">
        <v>2464</v>
      </c>
      <c r="E798" t="s">
        <v>652</v>
      </c>
      <c r="F798">
        <v>3</v>
      </c>
      <c r="J798" t="s">
        <v>2917</v>
      </c>
      <c r="K798" t="s">
        <v>3393</v>
      </c>
      <c r="L798" t="s">
        <v>448</v>
      </c>
      <c r="M798" t="s">
        <v>73</v>
      </c>
      <c r="N798">
        <v>20050915</v>
      </c>
      <c r="O798" s="17" t="str">
        <f>""</f>
        <v/>
      </c>
      <c r="P798" t="e">
        <f t="shared" si="78"/>
        <v>#VALUE!</v>
      </c>
      <c r="Q798" t="e">
        <f t="shared" si="79"/>
        <v>#VALUE!</v>
      </c>
      <c r="R798" t="e">
        <f t="shared" si="80"/>
        <v>#VALUE!</v>
      </c>
      <c r="S798" t="e">
        <f t="shared" si="81"/>
        <v>#VALUE!</v>
      </c>
      <c r="T798" t="e">
        <f t="shared" si="82"/>
        <v>#VALUE!</v>
      </c>
      <c r="U798" t="str">
        <f t="shared" si="83"/>
        <v>東葉高高</v>
      </c>
    </row>
    <row r="799" spans="1:21" x14ac:dyDescent="0.45">
      <c r="A799">
        <v>2127</v>
      </c>
      <c r="B799" t="s">
        <v>2220</v>
      </c>
      <c r="C799" t="s">
        <v>2465</v>
      </c>
      <c r="E799" t="s">
        <v>652</v>
      </c>
      <c r="F799">
        <v>2</v>
      </c>
      <c r="J799" t="s">
        <v>3351</v>
      </c>
      <c r="K799" t="s">
        <v>3103</v>
      </c>
      <c r="L799" t="s">
        <v>371</v>
      </c>
      <c r="M799" t="s">
        <v>157</v>
      </c>
      <c r="N799">
        <v>20060630</v>
      </c>
      <c r="O799" s="17" t="str">
        <f>""</f>
        <v/>
      </c>
      <c r="P799" t="e">
        <f t="shared" si="78"/>
        <v>#VALUE!</v>
      </c>
      <c r="Q799" t="e">
        <f t="shared" si="79"/>
        <v>#VALUE!</v>
      </c>
      <c r="R799" t="e">
        <f t="shared" si="80"/>
        <v>#VALUE!</v>
      </c>
      <c r="S799" t="e">
        <f t="shared" si="81"/>
        <v>#VALUE!</v>
      </c>
      <c r="T799" t="e">
        <f t="shared" si="82"/>
        <v>#VALUE!</v>
      </c>
      <c r="U799" t="str">
        <f t="shared" si="83"/>
        <v>東葉高高</v>
      </c>
    </row>
    <row r="800" spans="1:21" x14ac:dyDescent="0.45">
      <c r="A800">
        <v>2128</v>
      </c>
      <c r="B800" t="s">
        <v>2466</v>
      </c>
      <c r="C800" t="s">
        <v>2467</v>
      </c>
      <c r="E800" t="s">
        <v>652</v>
      </c>
      <c r="F800">
        <v>2</v>
      </c>
      <c r="J800" t="s">
        <v>3514</v>
      </c>
      <c r="K800" t="s">
        <v>3515</v>
      </c>
      <c r="L800" t="s">
        <v>1176</v>
      </c>
      <c r="M800" t="s">
        <v>516</v>
      </c>
      <c r="N800">
        <v>20060907</v>
      </c>
      <c r="O800" s="17" t="str">
        <f>""</f>
        <v/>
      </c>
      <c r="P800" t="e">
        <f t="shared" si="78"/>
        <v>#VALUE!</v>
      </c>
      <c r="Q800" t="e">
        <f t="shared" si="79"/>
        <v>#VALUE!</v>
      </c>
      <c r="R800" t="e">
        <f t="shared" si="80"/>
        <v>#VALUE!</v>
      </c>
      <c r="S800" t="e">
        <f t="shared" si="81"/>
        <v>#VALUE!</v>
      </c>
      <c r="T800" t="e">
        <f t="shared" si="82"/>
        <v>#VALUE!</v>
      </c>
      <c r="U800" t="str">
        <f t="shared" si="83"/>
        <v>東葉高高</v>
      </c>
    </row>
    <row r="801" spans="1:21" x14ac:dyDescent="0.45">
      <c r="A801">
        <v>2129</v>
      </c>
      <c r="B801" t="s">
        <v>1282</v>
      </c>
      <c r="C801" t="s">
        <v>2468</v>
      </c>
      <c r="E801" t="s">
        <v>652</v>
      </c>
      <c r="F801">
        <v>2</v>
      </c>
      <c r="J801" t="s">
        <v>2653</v>
      </c>
      <c r="K801" t="s">
        <v>3516</v>
      </c>
      <c r="L801" t="s">
        <v>221</v>
      </c>
      <c r="M801" t="s">
        <v>1177</v>
      </c>
      <c r="N801">
        <v>20060516</v>
      </c>
      <c r="O801" s="17" t="str">
        <f>""</f>
        <v/>
      </c>
      <c r="P801" t="e">
        <f t="shared" si="78"/>
        <v>#VALUE!</v>
      </c>
      <c r="Q801" t="e">
        <f t="shared" si="79"/>
        <v>#VALUE!</v>
      </c>
      <c r="R801" t="e">
        <f t="shared" si="80"/>
        <v>#VALUE!</v>
      </c>
      <c r="S801" t="e">
        <f t="shared" si="81"/>
        <v>#VALUE!</v>
      </c>
      <c r="T801" t="e">
        <f t="shared" si="82"/>
        <v>#VALUE!</v>
      </c>
      <c r="U801" t="str">
        <f t="shared" si="83"/>
        <v>東葉高高</v>
      </c>
    </row>
    <row r="802" spans="1:21" x14ac:dyDescent="0.45">
      <c r="A802">
        <v>2130</v>
      </c>
      <c r="B802" t="s">
        <v>2469</v>
      </c>
      <c r="C802" t="s">
        <v>2470</v>
      </c>
      <c r="E802" t="s">
        <v>652</v>
      </c>
      <c r="F802">
        <v>2</v>
      </c>
      <c r="J802" t="s">
        <v>3517</v>
      </c>
      <c r="K802" t="s">
        <v>2679</v>
      </c>
      <c r="L802" t="s">
        <v>1178</v>
      </c>
      <c r="M802" t="s">
        <v>45</v>
      </c>
      <c r="N802">
        <v>20060727</v>
      </c>
      <c r="O802" s="17" t="str">
        <f>""</f>
        <v/>
      </c>
      <c r="P802" t="e">
        <f t="shared" ref="P802:P865" si="84">LEFT(B802,FIND("　",B802)-1)</f>
        <v>#VALUE!</v>
      </c>
      <c r="Q802" t="e">
        <f t="shared" ref="Q802:Q865" si="85">RIGHT(B802,LEN(B802)-FIND("　",B802))</f>
        <v>#VALUE!</v>
      </c>
      <c r="R802" t="e">
        <f t="shared" ref="R802:R865" si="86">ASC(LEFT(J802,FIND("　",J802)-1))</f>
        <v>#VALUE!</v>
      </c>
      <c r="S802" t="e">
        <f t="shared" ref="S802:S865" si="87">ASC(RIGHT(J802,LEN(J802)-FIND("　",J802)))</f>
        <v>#VALUE!</v>
      </c>
      <c r="T802" t="e">
        <f t="shared" ref="T802:T865" si="88">LEFT(O802,FIND(" ",O802)-1)</f>
        <v>#VALUE!</v>
      </c>
      <c r="U802" t="str">
        <f t="shared" ref="U802:U865" si="89">E802&amp;"高"</f>
        <v>東葉高高</v>
      </c>
    </row>
    <row r="803" spans="1:21" x14ac:dyDescent="0.45">
      <c r="A803">
        <v>2131</v>
      </c>
      <c r="B803" t="s">
        <v>1686</v>
      </c>
      <c r="C803" t="s">
        <v>2471</v>
      </c>
      <c r="E803" t="s">
        <v>652</v>
      </c>
      <c r="F803">
        <v>2</v>
      </c>
      <c r="J803" t="s">
        <v>2632</v>
      </c>
      <c r="K803" t="s">
        <v>2712</v>
      </c>
      <c r="L803" t="s">
        <v>145</v>
      </c>
      <c r="M803" t="s">
        <v>440</v>
      </c>
      <c r="N803">
        <v>20060515</v>
      </c>
      <c r="O803" s="17" t="str">
        <f>""</f>
        <v/>
      </c>
      <c r="P803" t="e">
        <f t="shared" si="84"/>
        <v>#VALUE!</v>
      </c>
      <c r="Q803" t="e">
        <f t="shared" si="85"/>
        <v>#VALUE!</v>
      </c>
      <c r="R803" t="e">
        <f t="shared" si="86"/>
        <v>#VALUE!</v>
      </c>
      <c r="S803" t="e">
        <f t="shared" si="87"/>
        <v>#VALUE!</v>
      </c>
      <c r="T803" t="e">
        <f t="shared" si="88"/>
        <v>#VALUE!</v>
      </c>
      <c r="U803" t="str">
        <f t="shared" si="89"/>
        <v>東葉高高</v>
      </c>
    </row>
    <row r="804" spans="1:21" x14ac:dyDescent="0.45">
      <c r="A804">
        <v>2132</v>
      </c>
      <c r="B804" t="s">
        <v>2269</v>
      </c>
      <c r="C804" t="s">
        <v>2472</v>
      </c>
      <c r="E804" t="s">
        <v>652</v>
      </c>
      <c r="F804">
        <v>2</v>
      </c>
      <c r="J804" t="s">
        <v>3379</v>
      </c>
      <c r="K804" t="s">
        <v>2832</v>
      </c>
      <c r="L804" t="s">
        <v>1083</v>
      </c>
      <c r="M804" t="s">
        <v>769</v>
      </c>
      <c r="N804">
        <v>20060628</v>
      </c>
      <c r="O804" s="17" t="str">
        <f>""</f>
        <v/>
      </c>
      <c r="P804" t="e">
        <f t="shared" si="84"/>
        <v>#VALUE!</v>
      </c>
      <c r="Q804" t="e">
        <f t="shared" si="85"/>
        <v>#VALUE!</v>
      </c>
      <c r="R804" t="e">
        <f t="shared" si="86"/>
        <v>#VALUE!</v>
      </c>
      <c r="S804" t="e">
        <f t="shared" si="87"/>
        <v>#VALUE!</v>
      </c>
      <c r="T804" t="e">
        <f t="shared" si="88"/>
        <v>#VALUE!</v>
      </c>
      <c r="U804" t="str">
        <f t="shared" si="89"/>
        <v>東葉高高</v>
      </c>
    </row>
    <row r="805" spans="1:21" x14ac:dyDescent="0.45">
      <c r="A805">
        <v>2133</v>
      </c>
      <c r="B805" t="s">
        <v>1553</v>
      </c>
      <c r="C805" t="s">
        <v>2473</v>
      </c>
      <c r="E805" t="s">
        <v>652</v>
      </c>
      <c r="F805">
        <v>2</v>
      </c>
      <c r="J805" t="s">
        <v>2870</v>
      </c>
      <c r="K805" t="s">
        <v>3518</v>
      </c>
      <c r="L805" t="s">
        <v>84</v>
      </c>
      <c r="M805" t="s">
        <v>271</v>
      </c>
      <c r="N805">
        <v>20060930</v>
      </c>
      <c r="O805" s="17" t="str">
        <f>""</f>
        <v/>
      </c>
      <c r="P805" t="e">
        <f t="shared" si="84"/>
        <v>#VALUE!</v>
      </c>
      <c r="Q805" t="e">
        <f t="shared" si="85"/>
        <v>#VALUE!</v>
      </c>
      <c r="R805" t="e">
        <f t="shared" si="86"/>
        <v>#VALUE!</v>
      </c>
      <c r="S805" t="e">
        <f t="shared" si="87"/>
        <v>#VALUE!</v>
      </c>
      <c r="T805" t="e">
        <f t="shared" si="88"/>
        <v>#VALUE!</v>
      </c>
      <c r="U805" t="str">
        <f t="shared" si="89"/>
        <v>東葉高高</v>
      </c>
    </row>
    <row r="806" spans="1:21" x14ac:dyDescent="0.45">
      <c r="A806">
        <v>2134</v>
      </c>
      <c r="B806" t="s">
        <v>2474</v>
      </c>
      <c r="C806" t="s">
        <v>2475</v>
      </c>
      <c r="E806" t="s">
        <v>652</v>
      </c>
      <c r="F806">
        <v>1</v>
      </c>
      <c r="J806" t="s">
        <v>3519</v>
      </c>
      <c r="K806" t="s">
        <v>3520</v>
      </c>
      <c r="L806" t="s">
        <v>1179</v>
      </c>
      <c r="M806" t="s">
        <v>1180</v>
      </c>
      <c r="N806">
        <v>20070426</v>
      </c>
      <c r="O806" s="17" t="str">
        <f>""</f>
        <v/>
      </c>
      <c r="P806" t="e">
        <f t="shared" si="84"/>
        <v>#VALUE!</v>
      </c>
      <c r="Q806" t="e">
        <f t="shared" si="85"/>
        <v>#VALUE!</v>
      </c>
      <c r="R806" t="e">
        <f t="shared" si="86"/>
        <v>#VALUE!</v>
      </c>
      <c r="S806" t="e">
        <f t="shared" si="87"/>
        <v>#VALUE!</v>
      </c>
      <c r="T806" t="e">
        <f t="shared" si="88"/>
        <v>#VALUE!</v>
      </c>
      <c r="U806" t="str">
        <f t="shared" si="89"/>
        <v>東葉高高</v>
      </c>
    </row>
    <row r="807" spans="1:21" x14ac:dyDescent="0.45">
      <c r="A807">
        <v>2135</v>
      </c>
      <c r="B807" t="s">
        <v>1978</v>
      </c>
      <c r="C807" t="s">
        <v>2476</v>
      </c>
      <c r="E807" t="s">
        <v>652</v>
      </c>
      <c r="F807">
        <v>2</v>
      </c>
      <c r="J807" t="s">
        <v>2700</v>
      </c>
      <c r="K807" t="s">
        <v>3521</v>
      </c>
      <c r="L807" t="s">
        <v>46</v>
      </c>
      <c r="M807" t="s">
        <v>434</v>
      </c>
      <c r="N807">
        <v>20060510</v>
      </c>
      <c r="O807" s="17" t="str">
        <f>""</f>
        <v/>
      </c>
      <c r="P807" t="e">
        <f t="shared" si="84"/>
        <v>#VALUE!</v>
      </c>
      <c r="Q807" t="e">
        <f t="shared" si="85"/>
        <v>#VALUE!</v>
      </c>
      <c r="R807" t="e">
        <f t="shared" si="86"/>
        <v>#VALUE!</v>
      </c>
      <c r="S807" t="e">
        <f t="shared" si="87"/>
        <v>#VALUE!</v>
      </c>
      <c r="T807" t="e">
        <f t="shared" si="88"/>
        <v>#VALUE!</v>
      </c>
      <c r="U807" t="str">
        <f t="shared" si="89"/>
        <v>東葉高高</v>
      </c>
    </row>
    <row r="808" spans="1:21" x14ac:dyDescent="0.45">
      <c r="A808">
        <v>2695</v>
      </c>
      <c r="B808" t="s">
        <v>2477</v>
      </c>
      <c r="C808" t="s">
        <v>2478</v>
      </c>
      <c r="E808" t="s">
        <v>652</v>
      </c>
      <c r="F808">
        <v>1</v>
      </c>
      <c r="J808" t="s">
        <v>3522</v>
      </c>
      <c r="K808" t="s">
        <v>2961</v>
      </c>
      <c r="L808" t="s">
        <v>1181</v>
      </c>
      <c r="M808" t="s">
        <v>102</v>
      </c>
      <c r="N808">
        <v>20080107</v>
      </c>
      <c r="O808" s="17" t="str">
        <f>""</f>
        <v/>
      </c>
      <c r="P808" t="e">
        <f t="shared" si="84"/>
        <v>#VALUE!</v>
      </c>
      <c r="Q808" t="e">
        <f t="shared" si="85"/>
        <v>#VALUE!</v>
      </c>
      <c r="R808" t="e">
        <f t="shared" si="86"/>
        <v>#VALUE!</v>
      </c>
      <c r="S808" t="e">
        <f t="shared" si="87"/>
        <v>#VALUE!</v>
      </c>
      <c r="T808" t="e">
        <f t="shared" si="88"/>
        <v>#VALUE!</v>
      </c>
      <c r="U808" t="str">
        <f t="shared" si="89"/>
        <v>東葉高高</v>
      </c>
    </row>
    <row r="809" spans="1:21" x14ac:dyDescent="0.45">
      <c r="A809">
        <v>2696</v>
      </c>
      <c r="B809" t="s">
        <v>1290</v>
      </c>
      <c r="C809" t="s">
        <v>1473</v>
      </c>
      <c r="E809" t="s">
        <v>652</v>
      </c>
      <c r="F809">
        <v>1</v>
      </c>
      <c r="J809" t="s">
        <v>2661</v>
      </c>
      <c r="K809" t="s">
        <v>3103</v>
      </c>
      <c r="L809" t="s">
        <v>451</v>
      </c>
      <c r="M809" t="s">
        <v>157</v>
      </c>
      <c r="N809">
        <v>20070922</v>
      </c>
      <c r="O809" s="17" t="str">
        <f>""</f>
        <v/>
      </c>
      <c r="P809" t="e">
        <f t="shared" si="84"/>
        <v>#VALUE!</v>
      </c>
      <c r="Q809" t="e">
        <f t="shared" si="85"/>
        <v>#VALUE!</v>
      </c>
      <c r="R809" t="e">
        <f t="shared" si="86"/>
        <v>#VALUE!</v>
      </c>
      <c r="S809" t="e">
        <f t="shared" si="87"/>
        <v>#VALUE!</v>
      </c>
      <c r="T809" t="e">
        <f t="shared" si="88"/>
        <v>#VALUE!</v>
      </c>
      <c r="U809" t="str">
        <f t="shared" si="89"/>
        <v>東葉高高</v>
      </c>
    </row>
    <row r="810" spans="1:21" x14ac:dyDescent="0.45">
      <c r="A810">
        <v>2697</v>
      </c>
      <c r="B810" t="s">
        <v>1734</v>
      </c>
      <c r="C810" t="s">
        <v>2479</v>
      </c>
      <c r="E810" t="s">
        <v>652</v>
      </c>
      <c r="F810">
        <v>1</v>
      </c>
      <c r="J810" t="s">
        <v>3014</v>
      </c>
      <c r="K810" t="s">
        <v>2630</v>
      </c>
      <c r="L810" t="s">
        <v>432</v>
      </c>
      <c r="M810" t="s">
        <v>129</v>
      </c>
      <c r="N810">
        <v>20070514</v>
      </c>
      <c r="O810" s="17" t="str">
        <f>""</f>
        <v/>
      </c>
      <c r="P810" t="e">
        <f t="shared" si="84"/>
        <v>#VALUE!</v>
      </c>
      <c r="Q810" t="e">
        <f t="shared" si="85"/>
        <v>#VALUE!</v>
      </c>
      <c r="R810" t="e">
        <f t="shared" si="86"/>
        <v>#VALUE!</v>
      </c>
      <c r="S810" t="e">
        <f t="shared" si="87"/>
        <v>#VALUE!</v>
      </c>
      <c r="T810" t="e">
        <f t="shared" si="88"/>
        <v>#VALUE!</v>
      </c>
      <c r="U810" t="str">
        <f t="shared" si="89"/>
        <v>東葉高高</v>
      </c>
    </row>
    <row r="811" spans="1:21" x14ac:dyDescent="0.45">
      <c r="A811">
        <v>2698</v>
      </c>
      <c r="B811" t="s">
        <v>1760</v>
      </c>
      <c r="C811" t="s">
        <v>2480</v>
      </c>
      <c r="E811" t="s">
        <v>652</v>
      </c>
      <c r="F811">
        <v>1</v>
      </c>
      <c r="J811" t="s">
        <v>3038</v>
      </c>
      <c r="K811" t="s">
        <v>3298</v>
      </c>
      <c r="L811" t="s">
        <v>521</v>
      </c>
      <c r="M811" t="s">
        <v>67</v>
      </c>
      <c r="N811">
        <v>20070827</v>
      </c>
      <c r="O811" s="17" t="str">
        <f>""</f>
        <v/>
      </c>
      <c r="P811" t="e">
        <f t="shared" si="84"/>
        <v>#VALUE!</v>
      </c>
      <c r="Q811" t="e">
        <f t="shared" si="85"/>
        <v>#VALUE!</v>
      </c>
      <c r="R811" t="e">
        <f t="shared" si="86"/>
        <v>#VALUE!</v>
      </c>
      <c r="S811" t="e">
        <f t="shared" si="87"/>
        <v>#VALUE!</v>
      </c>
      <c r="T811" t="e">
        <f t="shared" si="88"/>
        <v>#VALUE!</v>
      </c>
      <c r="U811" t="str">
        <f t="shared" si="89"/>
        <v>東葉高高</v>
      </c>
    </row>
    <row r="812" spans="1:21" x14ac:dyDescent="0.45">
      <c r="A812">
        <v>2699</v>
      </c>
      <c r="B812" t="s">
        <v>1963</v>
      </c>
      <c r="C812" t="s">
        <v>2481</v>
      </c>
      <c r="E812" t="s">
        <v>652</v>
      </c>
      <c r="F812">
        <v>1</v>
      </c>
      <c r="J812" t="s">
        <v>3185</v>
      </c>
      <c r="K812" t="s">
        <v>3523</v>
      </c>
      <c r="L812" t="s">
        <v>193</v>
      </c>
      <c r="M812" t="s">
        <v>415</v>
      </c>
      <c r="N812">
        <v>20080101</v>
      </c>
      <c r="O812" s="17" t="str">
        <f>""</f>
        <v/>
      </c>
      <c r="P812" t="e">
        <f t="shared" si="84"/>
        <v>#VALUE!</v>
      </c>
      <c r="Q812" t="e">
        <f t="shared" si="85"/>
        <v>#VALUE!</v>
      </c>
      <c r="R812" t="e">
        <f t="shared" si="86"/>
        <v>#VALUE!</v>
      </c>
      <c r="S812" t="e">
        <f t="shared" si="87"/>
        <v>#VALUE!</v>
      </c>
      <c r="T812" t="e">
        <f t="shared" si="88"/>
        <v>#VALUE!</v>
      </c>
      <c r="U812" t="str">
        <f t="shared" si="89"/>
        <v>東葉高高</v>
      </c>
    </row>
    <row r="813" spans="1:21" x14ac:dyDescent="0.45">
      <c r="A813">
        <v>2700</v>
      </c>
      <c r="B813" t="s">
        <v>1626</v>
      </c>
      <c r="C813" t="s">
        <v>2482</v>
      </c>
      <c r="E813" t="s">
        <v>652</v>
      </c>
      <c r="F813">
        <v>1</v>
      </c>
      <c r="J813" t="s">
        <v>2931</v>
      </c>
      <c r="K813" t="s">
        <v>3045</v>
      </c>
      <c r="L813" t="s">
        <v>256</v>
      </c>
      <c r="M813" t="s">
        <v>64</v>
      </c>
      <c r="N813">
        <v>20080208</v>
      </c>
      <c r="O813" s="17" t="str">
        <f>""</f>
        <v/>
      </c>
      <c r="P813" t="e">
        <f t="shared" si="84"/>
        <v>#VALUE!</v>
      </c>
      <c r="Q813" t="e">
        <f t="shared" si="85"/>
        <v>#VALUE!</v>
      </c>
      <c r="R813" t="e">
        <f t="shared" si="86"/>
        <v>#VALUE!</v>
      </c>
      <c r="S813" t="e">
        <f t="shared" si="87"/>
        <v>#VALUE!</v>
      </c>
      <c r="T813" t="e">
        <f t="shared" si="88"/>
        <v>#VALUE!</v>
      </c>
      <c r="U813" t="str">
        <f t="shared" si="89"/>
        <v>東葉高高</v>
      </c>
    </row>
    <row r="814" spans="1:21" x14ac:dyDescent="0.45">
      <c r="A814">
        <v>2701</v>
      </c>
      <c r="B814" t="s">
        <v>1628</v>
      </c>
      <c r="C814" t="s">
        <v>2483</v>
      </c>
      <c r="E814" t="s">
        <v>652</v>
      </c>
      <c r="F814">
        <v>1</v>
      </c>
      <c r="J814" t="s">
        <v>2932</v>
      </c>
      <c r="K814" t="s">
        <v>2695</v>
      </c>
      <c r="L814" t="s">
        <v>522</v>
      </c>
      <c r="M814" t="s">
        <v>198</v>
      </c>
      <c r="N814">
        <v>20070407</v>
      </c>
      <c r="O814" s="17" t="str">
        <f>""</f>
        <v/>
      </c>
      <c r="P814" t="e">
        <f t="shared" si="84"/>
        <v>#VALUE!</v>
      </c>
      <c r="Q814" t="e">
        <f t="shared" si="85"/>
        <v>#VALUE!</v>
      </c>
      <c r="R814" t="e">
        <f t="shared" si="86"/>
        <v>#VALUE!</v>
      </c>
      <c r="S814" t="e">
        <f t="shared" si="87"/>
        <v>#VALUE!</v>
      </c>
      <c r="T814" t="e">
        <f t="shared" si="88"/>
        <v>#VALUE!</v>
      </c>
      <c r="U814" t="str">
        <f t="shared" si="89"/>
        <v>東葉高高</v>
      </c>
    </row>
    <row r="815" spans="1:21" x14ac:dyDescent="0.45">
      <c r="A815">
        <v>2702</v>
      </c>
      <c r="B815" t="s">
        <v>1491</v>
      </c>
      <c r="C815" t="s">
        <v>2484</v>
      </c>
      <c r="E815" t="s">
        <v>652</v>
      </c>
      <c r="F815">
        <v>1</v>
      </c>
      <c r="J815" t="s">
        <v>2822</v>
      </c>
      <c r="K815" t="s">
        <v>2622</v>
      </c>
      <c r="L815" t="s">
        <v>762</v>
      </c>
      <c r="M815" t="s">
        <v>366</v>
      </c>
      <c r="N815">
        <v>20080325</v>
      </c>
      <c r="O815" s="17" t="str">
        <f>""</f>
        <v/>
      </c>
      <c r="P815" t="e">
        <f t="shared" si="84"/>
        <v>#VALUE!</v>
      </c>
      <c r="Q815" t="e">
        <f t="shared" si="85"/>
        <v>#VALUE!</v>
      </c>
      <c r="R815" t="e">
        <f t="shared" si="86"/>
        <v>#VALUE!</v>
      </c>
      <c r="S815" t="e">
        <f t="shared" si="87"/>
        <v>#VALUE!</v>
      </c>
      <c r="T815" t="e">
        <f t="shared" si="88"/>
        <v>#VALUE!</v>
      </c>
      <c r="U815" t="str">
        <f t="shared" si="89"/>
        <v>東葉高高</v>
      </c>
    </row>
    <row r="816" spans="1:21" x14ac:dyDescent="0.45">
      <c r="A816">
        <v>2703</v>
      </c>
      <c r="B816" t="s">
        <v>2308</v>
      </c>
      <c r="C816" t="s">
        <v>1336</v>
      </c>
      <c r="E816" t="s">
        <v>652</v>
      </c>
      <c r="F816">
        <v>1</v>
      </c>
      <c r="J816" t="s">
        <v>3405</v>
      </c>
      <c r="K816" t="s">
        <v>2658</v>
      </c>
      <c r="L816" t="s">
        <v>124</v>
      </c>
      <c r="M816" t="s">
        <v>156</v>
      </c>
      <c r="N816">
        <v>20070930</v>
      </c>
      <c r="O816" s="17" t="str">
        <f>""</f>
        <v/>
      </c>
      <c r="P816" t="e">
        <f t="shared" si="84"/>
        <v>#VALUE!</v>
      </c>
      <c r="Q816" t="e">
        <f t="shared" si="85"/>
        <v>#VALUE!</v>
      </c>
      <c r="R816" t="e">
        <f t="shared" si="86"/>
        <v>#VALUE!</v>
      </c>
      <c r="S816" t="e">
        <f t="shared" si="87"/>
        <v>#VALUE!</v>
      </c>
      <c r="T816" t="e">
        <f t="shared" si="88"/>
        <v>#VALUE!</v>
      </c>
      <c r="U816" t="str">
        <f t="shared" si="89"/>
        <v>東葉高高</v>
      </c>
    </row>
    <row r="817" spans="1:21" x14ac:dyDescent="0.45">
      <c r="A817">
        <v>2704</v>
      </c>
      <c r="B817" t="s">
        <v>1516</v>
      </c>
      <c r="C817" t="s">
        <v>2485</v>
      </c>
      <c r="E817" t="s">
        <v>652</v>
      </c>
      <c r="F817">
        <v>1</v>
      </c>
      <c r="J817" t="s">
        <v>2840</v>
      </c>
      <c r="K817" t="s">
        <v>2806</v>
      </c>
      <c r="L817" t="s">
        <v>445</v>
      </c>
      <c r="M817" t="s">
        <v>462</v>
      </c>
      <c r="N817">
        <v>20080324</v>
      </c>
      <c r="O817" s="17" t="str">
        <f>""</f>
        <v/>
      </c>
      <c r="P817" t="e">
        <f t="shared" si="84"/>
        <v>#VALUE!</v>
      </c>
      <c r="Q817" t="e">
        <f t="shared" si="85"/>
        <v>#VALUE!</v>
      </c>
      <c r="R817" t="e">
        <f t="shared" si="86"/>
        <v>#VALUE!</v>
      </c>
      <c r="S817" t="e">
        <f t="shared" si="87"/>
        <v>#VALUE!</v>
      </c>
      <c r="T817" t="e">
        <f t="shared" si="88"/>
        <v>#VALUE!</v>
      </c>
      <c r="U817" t="str">
        <f t="shared" si="89"/>
        <v>東葉高高</v>
      </c>
    </row>
    <row r="818" spans="1:21" x14ac:dyDescent="0.45">
      <c r="A818">
        <v>2136</v>
      </c>
      <c r="B818" t="s">
        <v>2486</v>
      </c>
      <c r="C818" t="s">
        <v>1310</v>
      </c>
      <c r="E818" t="s">
        <v>653</v>
      </c>
      <c r="F818">
        <v>3</v>
      </c>
      <c r="J818" t="s">
        <v>3524</v>
      </c>
      <c r="K818" t="s">
        <v>2676</v>
      </c>
      <c r="L818" t="s">
        <v>1182</v>
      </c>
      <c r="M818" t="s">
        <v>427</v>
      </c>
      <c r="N818">
        <v>20051222</v>
      </c>
      <c r="O818" s="17" t="str">
        <f>""</f>
        <v/>
      </c>
      <c r="P818" t="e">
        <f t="shared" si="84"/>
        <v>#VALUE!</v>
      </c>
      <c r="Q818" t="e">
        <f t="shared" si="85"/>
        <v>#VALUE!</v>
      </c>
      <c r="R818" t="e">
        <f t="shared" si="86"/>
        <v>#VALUE!</v>
      </c>
      <c r="S818" t="e">
        <f t="shared" si="87"/>
        <v>#VALUE!</v>
      </c>
      <c r="T818" t="e">
        <f t="shared" si="88"/>
        <v>#VALUE!</v>
      </c>
      <c r="U818" t="str">
        <f t="shared" si="89"/>
        <v>日大習志野高高</v>
      </c>
    </row>
    <row r="819" spans="1:21" x14ac:dyDescent="0.45">
      <c r="A819">
        <v>2137</v>
      </c>
      <c r="B819" t="s">
        <v>2487</v>
      </c>
      <c r="C819" t="s">
        <v>1629</v>
      </c>
      <c r="E819" t="s">
        <v>653</v>
      </c>
      <c r="F819">
        <v>3</v>
      </c>
      <c r="J819" t="s">
        <v>3525</v>
      </c>
      <c r="K819" t="s">
        <v>2624</v>
      </c>
      <c r="L819" t="s">
        <v>1183</v>
      </c>
      <c r="M819" t="s">
        <v>47</v>
      </c>
      <c r="N819">
        <v>20050623</v>
      </c>
      <c r="O819" s="17" t="str">
        <f>""</f>
        <v/>
      </c>
      <c r="P819" t="e">
        <f t="shared" si="84"/>
        <v>#VALUE!</v>
      </c>
      <c r="Q819" t="e">
        <f t="shared" si="85"/>
        <v>#VALUE!</v>
      </c>
      <c r="R819" t="e">
        <f t="shared" si="86"/>
        <v>#VALUE!</v>
      </c>
      <c r="S819" t="e">
        <f t="shared" si="87"/>
        <v>#VALUE!</v>
      </c>
      <c r="T819" t="e">
        <f t="shared" si="88"/>
        <v>#VALUE!</v>
      </c>
      <c r="U819" t="str">
        <f t="shared" si="89"/>
        <v>日大習志野高高</v>
      </c>
    </row>
    <row r="820" spans="1:21" x14ac:dyDescent="0.45">
      <c r="A820">
        <v>2138</v>
      </c>
      <c r="B820" t="s">
        <v>1885</v>
      </c>
      <c r="C820" t="s">
        <v>2488</v>
      </c>
      <c r="E820" t="s">
        <v>653</v>
      </c>
      <c r="F820">
        <v>3</v>
      </c>
      <c r="J820" t="s">
        <v>3130</v>
      </c>
      <c r="K820" t="s">
        <v>2707</v>
      </c>
      <c r="L820" t="s">
        <v>147</v>
      </c>
      <c r="M820" t="s">
        <v>80</v>
      </c>
      <c r="N820">
        <v>20050902</v>
      </c>
      <c r="O820" s="17" t="str">
        <f>""</f>
        <v/>
      </c>
      <c r="P820" t="e">
        <f t="shared" si="84"/>
        <v>#VALUE!</v>
      </c>
      <c r="Q820" t="e">
        <f t="shared" si="85"/>
        <v>#VALUE!</v>
      </c>
      <c r="R820" t="e">
        <f t="shared" si="86"/>
        <v>#VALUE!</v>
      </c>
      <c r="S820" t="e">
        <f t="shared" si="87"/>
        <v>#VALUE!</v>
      </c>
      <c r="T820" t="e">
        <f t="shared" si="88"/>
        <v>#VALUE!</v>
      </c>
      <c r="U820" t="str">
        <f t="shared" si="89"/>
        <v>日大習志野高高</v>
      </c>
    </row>
    <row r="821" spans="1:21" x14ac:dyDescent="0.45">
      <c r="A821">
        <v>2139</v>
      </c>
      <c r="B821" t="s">
        <v>2356</v>
      </c>
      <c r="C821" t="s">
        <v>1861</v>
      </c>
      <c r="E821" t="s">
        <v>653</v>
      </c>
      <c r="F821">
        <v>3</v>
      </c>
      <c r="J821" t="s">
        <v>3437</v>
      </c>
      <c r="K821" t="s">
        <v>2695</v>
      </c>
      <c r="L821" t="s">
        <v>200</v>
      </c>
      <c r="M821" t="s">
        <v>198</v>
      </c>
      <c r="N821">
        <v>20050729</v>
      </c>
      <c r="O821" s="17" t="str">
        <f>""</f>
        <v/>
      </c>
      <c r="P821" t="e">
        <f t="shared" si="84"/>
        <v>#VALUE!</v>
      </c>
      <c r="Q821" t="e">
        <f t="shared" si="85"/>
        <v>#VALUE!</v>
      </c>
      <c r="R821" t="e">
        <f t="shared" si="86"/>
        <v>#VALUE!</v>
      </c>
      <c r="S821" t="e">
        <f t="shared" si="87"/>
        <v>#VALUE!</v>
      </c>
      <c r="T821" t="e">
        <f t="shared" si="88"/>
        <v>#VALUE!</v>
      </c>
      <c r="U821" t="str">
        <f t="shared" si="89"/>
        <v>日大習志野高高</v>
      </c>
    </row>
    <row r="822" spans="1:21" x14ac:dyDescent="0.45">
      <c r="A822">
        <v>2140</v>
      </c>
      <c r="B822" t="s">
        <v>2489</v>
      </c>
      <c r="C822" t="s">
        <v>2490</v>
      </c>
      <c r="E822" t="s">
        <v>653</v>
      </c>
      <c r="F822">
        <v>2</v>
      </c>
      <c r="J822" t="s">
        <v>3526</v>
      </c>
      <c r="K822" t="s">
        <v>3527</v>
      </c>
      <c r="L822" t="s">
        <v>1184</v>
      </c>
      <c r="M822" t="s">
        <v>1185</v>
      </c>
      <c r="N822">
        <v>20070225</v>
      </c>
      <c r="O822" s="17" t="str">
        <f>""</f>
        <v/>
      </c>
      <c r="P822" t="e">
        <f t="shared" si="84"/>
        <v>#VALUE!</v>
      </c>
      <c r="Q822" t="e">
        <f t="shared" si="85"/>
        <v>#VALUE!</v>
      </c>
      <c r="R822" t="e">
        <f t="shared" si="86"/>
        <v>#VALUE!</v>
      </c>
      <c r="S822" t="e">
        <f t="shared" si="87"/>
        <v>#VALUE!</v>
      </c>
      <c r="T822" t="e">
        <f t="shared" si="88"/>
        <v>#VALUE!</v>
      </c>
      <c r="U822" t="str">
        <f t="shared" si="89"/>
        <v>日大習志野高高</v>
      </c>
    </row>
    <row r="823" spans="1:21" x14ac:dyDescent="0.45">
      <c r="A823">
        <v>2141</v>
      </c>
      <c r="B823" t="s">
        <v>2491</v>
      </c>
      <c r="C823" t="s">
        <v>2492</v>
      </c>
      <c r="E823" t="s">
        <v>653</v>
      </c>
      <c r="F823">
        <v>2</v>
      </c>
      <c r="J823" t="s">
        <v>2711</v>
      </c>
      <c r="K823" t="s">
        <v>3528</v>
      </c>
      <c r="L823" t="s">
        <v>148</v>
      </c>
      <c r="M823" t="s">
        <v>194</v>
      </c>
      <c r="N823">
        <v>20060409</v>
      </c>
      <c r="O823" s="17" t="str">
        <f>""</f>
        <v/>
      </c>
      <c r="P823" t="e">
        <f t="shared" si="84"/>
        <v>#VALUE!</v>
      </c>
      <c r="Q823" t="e">
        <f t="shared" si="85"/>
        <v>#VALUE!</v>
      </c>
      <c r="R823" t="e">
        <f t="shared" si="86"/>
        <v>#VALUE!</v>
      </c>
      <c r="S823" t="e">
        <f t="shared" si="87"/>
        <v>#VALUE!</v>
      </c>
      <c r="T823" t="e">
        <f t="shared" si="88"/>
        <v>#VALUE!</v>
      </c>
      <c r="U823" t="str">
        <f t="shared" si="89"/>
        <v>日大習志野高高</v>
      </c>
    </row>
    <row r="824" spans="1:21" x14ac:dyDescent="0.45">
      <c r="A824">
        <v>2142</v>
      </c>
      <c r="B824" t="s">
        <v>1708</v>
      </c>
      <c r="C824" t="s">
        <v>2493</v>
      </c>
      <c r="E824" t="s">
        <v>653</v>
      </c>
      <c r="F824">
        <v>2</v>
      </c>
      <c r="J824" t="s">
        <v>2932</v>
      </c>
      <c r="K824" t="s">
        <v>3529</v>
      </c>
      <c r="L824" t="s">
        <v>522</v>
      </c>
      <c r="M824" t="s">
        <v>454</v>
      </c>
      <c r="N824">
        <v>20060618</v>
      </c>
      <c r="O824" s="17" t="str">
        <f>""</f>
        <v/>
      </c>
      <c r="P824" t="e">
        <f t="shared" si="84"/>
        <v>#VALUE!</v>
      </c>
      <c r="Q824" t="e">
        <f t="shared" si="85"/>
        <v>#VALUE!</v>
      </c>
      <c r="R824" t="e">
        <f t="shared" si="86"/>
        <v>#VALUE!</v>
      </c>
      <c r="S824" t="e">
        <f t="shared" si="87"/>
        <v>#VALUE!</v>
      </c>
      <c r="T824" t="e">
        <f t="shared" si="88"/>
        <v>#VALUE!</v>
      </c>
      <c r="U824" t="str">
        <f t="shared" si="89"/>
        <v>日大習志野高高</v>
      </c>
    </row>
    <row r="825" spans="1:21" x14ac:dyDescent="0.45">
      <c r="A825">
        <v>2143</v>
      </c>
      <c r="B825" t="s">
        <v>2494</v>
      </c>
      <c r="C825" t="s">
        <v>2495</v>
      </c>
      <c r="E825" t="s">
        <v>653</v>
      </c>
      <c r="F825">
        <v>2</v>
      </c>
      <c r="J825" t="s">
        <v>3530</v>
      </c>
      <c r="K825" t="s">
        <v>2877</v>
      </c>
      <c r="L825" t="s">
        <v>1186</v>
      </c>
      <c r="M825" t="s">
        <v>793</v>
      </c>
      <c r="N825">
        <v>20061209</v>
      </c>
      <c r="O825" s="17" t="str">
        <f>""</f>
        <v/>
      </c>
      <c r="P825" t="e">
        <f t="shared" si="84"/>
        <v>#VALUE!</v>
      </c>
      <c r="Q825" t="e">
        <f t="shared" si="85"/>
        <v>#VALUE!</v>
      </c>
      <c r="R825" t="e">
        <f t="shared" si="86"/>
        <v>#VALUE!</v>
      </c>
      <c r="S825" t="e">
        <f t="shared" si="87"/>
        <v>#VALUE!</v>
      </c>
      <c r="T825" t="e">
        <f t="shared" si="88"/>
        <v>#VALUE!</v>
      </c>
      <c r="U825" t="str">
        <f t="shared" si="89"/>
        <v>日大習志野高高</v>
      </c>
    </row>
    <row r="826" spans="1:21" x14ac:dyDescent="0.45">
      <c r="A826">
        <v>2144</v>
      </c>
      <c r="B826" t="s">
        <v>2496</v>
      </c>
      <c r="C826" t="s">
        <v>2497</v>
      </c>
      <c r="E826" t="s">
        <v>653</v>
      </c>
      <c r="F826">
        <v>2</v>
      </c>
      <c r="J826" t="s">
        <v>3531</v>
      </c>
      <c r="K826" t="s">
        <v>3186</v>
      </c>
      <c r="L826" t="s">
        <v>1187</v>
      </c>
      <c r="M826" t="s">
        <v>954</v>
      </c>
      <c r="N826">
        <v>20061209</v>
      </c>
      <c r="O826" s="17" t="str">
        <f>""</f>
        <v/>
      </c>
      <c r="P826" t="e">
        <f t="shared" si="84"/>
        <v>#VALUE!</v>
      </c>
      <c r="Q826" t="e">
        <f t="shared" si="85"/>
        <v>#VALUE!</v>
      </c>
      <c r="R826" t="e">
        <f t="shared" si="86"/>
        <v>#VALUE!</v>
      </c>
      <c r="S826" t="e">
        <f t="shared" si="87"/>
        <v>#VALUE!</v>
      </c>
      <c r="T826" t="e">
        <f t="shared" si="88"/>
        <v>#VALUE!</v>
      </c>
      <c r="U826" t="str">
        <f t="shared" si="89"/>
        <v>日大習志野高高</v>
      </c>
    </row>
    <row r="827" spans="1:21" x14ac:dyDescent="0.45">
      <c r="A827">
        <v>2145</v>
      </c>
      <c r="B827" t="s">
        <v>1885</v>
      </c>
      <c r="C827" t="s">
        <v>1287</v>
      </c>
      <c r="E827" t="s">
        <v>653</v>
      </c>
      <c r="F827">
        <v>2</v>
      </c>
      <c r="J827" t="s">
        <v>3130</v>
      </c>
      <c r="K827" t="s">
        <v>2658</v>
      </c>
      <c r="L827" t="s">
        <v>147</v>
      </c>
      <c r="M827" t="s">
        <v>156</v>
      </c>
      <c r="N827">
        <v>20070106</v>
      </c>
      <c r="O827" s="17" t="str">
        <f>""</f>
        <v/>
      </c>
      <c r="P827" t="e">
        <f t="shared" si="84"/>
        <v>#VALUE!</v>
      </c>
      <c r="Q827" t="e">
        <f t="shared" si="85"/>
        <v>#VALUE!</v>
      </c>
      <c r="R827" t="e">
        <f t="shared" si="86"/>
        <v>#VALUE!</v>
      </c>
      <c r="S827" t="e">
        <f t="shared" si="87"/>
        <v>#VALUE!</v>
      </c>
      <c r="T827" t="e">
        <f t="shared" si="88"/>
        <v>#VALUE!</v>
      </c>
      <c r="U827" t="str">
        <f t="shared" si="89"/>
        <v>日大習志野高高</v>
      </c>
    </row>
    <row r="828" spans="1:21" x14ac:dyDescent="0.45">
      <c r="A828">
        <v>2146</v>
      </c>
      <c r="B828" t="s">
        <v>2498</v>
      </c>
      <c r="C828" t="s">
        <v>1856</v>
      </c>
      <c r="E828" t="s">
        <v>653</v>
      </c>
      <c r="F828">
        <v>2</v>
      </c>
      <c r="J828" t="s">
        <v>3532</v>
      </c>
      <c r="K828" t="s">
        <v>2936</v>
      </c>
      <c r="L828" t="s">
        <v>1188</v>
      </c>
      <c r="M828" t="s">
        <v>114</v>
      </c>
      <c r="N828">
        <v>20060708</v>
      </c>
      <c r="O828" s="17" t="str">
        <f>""</f>
        <v/>
      </c>
      <c r="P828" t="e">
        <f t="shared" si="84"/>
        <v>#VALUE!</v>
      </c>
      <c r="Q828" t="e">
        <f t="shared" si="85"/>
        <v>#VALUE!</v>
      </c>
      <c r="R828" t="e">
        <f t="shared" si="86"/>
        <v>#VALUE!</v>
      </c>
      <c r="S828" t="e">
        <f t="shared" si="87"/>
        <v>#VALUE!</v>
      </c>
      <c r="T828" t="e">
        <f t="shared" si="88"/>
        <v>#VALUE!</v>
      </c>
      <c r="U828" t="str">
        <f t="shared" si="89"/>
        <v>日大習志野高高</v>
      </c>
    </row>
    <row r="829" spans="1:21" x14ac:dyDescent="0.45">
      <c r="A829">
        <v>2582</v>
      </c>
      <c r="B829" t="s">
        <v>2499</v>
      </c>
      <c r="C829" t="s">
        <v>2500</v>
      </c>
      <c r="E829" t="s">
        <v>653</v>
      </c>
      <c r="F829">
        <v>1</v>
      </c>
      <c r="J829" t="s">
        <v>3242</v>
      </c>
      <c r="K829" t="s">
        <v>2750</v>
      </c>
      <c r="L829" t="s">
        <v>991</v>
      </c>
      <c r="M829" t="s">
        <v>713</v>
      </c>
      <c r="N829">
        <v>20070621</v>
      </c>
      <c r="O829" s="17" t="str">
        <f>""</f>
        <v/>
      </c>
      <c r="P829" t="e">
        <f t="shared" si="84"/>
        <v>#VALUE!</v>
      </c>
      <c r="Q829" t="e">
        <f t="shared" si="85"/>
        <v>#VALUE!</v>
      </c>
      <c r="R829" t="e">
        <f t="shared" si="86"/>
        <v>#VALUE!</v>
      </c>
      <c r="S829" t="e">
        <f t="shared" si="87"/>
        <v>#VALUE!</v>
      </c>
      <c r="T829" t="e">
        <f t="shared" si="88"/>
        <v>#VALUE!</v>
      </c>
      <c r="U829" t="str">
        <f t="shared" si="89"/>
        <v>日大習志野高高</v>
      </c>
    </row>
    <row r="830" spans="1:21" x14ac:dyDescent="0.45">
      <c r="A830">
        <v>2583</v>
      </c>
      <c r="B830" t="s">
        <v>2501</v>
      </c>
      <c r="C830" t="s">
        <v>2502</v>
      </c>
      <c r="E830" t="s">
        <v>653</v>
      </c>
      <c r="F830">
        <v>1</v>
      </c>
      <c r="J830" t="s">
        <v>3533</v>
      </c>
      <c r="K830" t="s">
        <v>2806</v>
      </c>
      <c r="L830" t="s">
        <v>259</v>
      </c>
      <c r="M830" t="s">
        <v>462</v>
      </c>
      <c r="N830">
        <v>20070910</v>
      </c>
      <c r="O830" s="17" t="str">
        <f>""</f>
        <v/>
      </c>
      <c r="P830" t="e">
        <f t="shared" si="84"/>
        <v>#VALUE!</v>
      </c>
      <c r="Q830" t="e">
        <f t="shared" si="85"/>
        <v>#VALUE!</v>
      </c>
      <c r="R830" t="e">
        <f t="shared" si="86"/>
        <v>#VALUE!</v>
      </c>
      <c r="S830" t="e">
        <f t="shared" si="87"/>
        <v>#VALUE!</v>
      </c>
      <c r="T830" t="e">
        <f t="shared" si="88"/>
        <v>#VALUE!</v>
      </c>
      <c r="U830" t="str">
        <f t="shared" si="89"/>
        <v>日大習志野高高</v>
      </c>
    </row>
    <row r="831" spans="1:21" x14ac:dyDescent="0.45">
      <c r="A831">
        <v>2584</v>
      </c>
      <c r="B831" t="s">
        <v>1839</v>
      </c>
      <c r="C831" t="s">
        <v>2503</v>
      </c>
      <c r="E831" t="s">
        <v>653</v>
      </c>
      <c r="F831">
        <v>1</v>
      </c>
      <c r="J831" t="s">
        <v>3098</v>
      </c>
      <c r="K831" t="s">
        <v>3534</v>
      </c>
      <c r="L831" t="s">
        <v>211</v>
      </c>
      <c r="M831" t="s">
        <v>1189</v>
      </c>
      <c r="N831">
        <v>20080222</v>
      </c>
      <c r="O831" s="17" t="str">
        <f>""</f>
        <v/>
      </c>
      <c r="P831" t="e">
        <f t="shared" si="84"/>
        <v>#VALUE!</v>
      </c>
      <c r="Q831" t="e">
        <f t="shared" si="85"/>
        <v>#VALUE!</v>
      </c>
      <c r="R831" t="e">
        <f t="shared" si="86"/>
        <v>#VALUE!</v>
      </c>
      <c r="S831" t="e">
        <f t="shared" si="87"/>
        <v>#VALUE!</v>
      </c>
      <c r="T831" t="e">
        <f t="shared" si="88"/>
        <v>#VALUE!</v>
      </c>
      <c r="U831" t="str">
        <f t="shared" si="89"/>
        <v>日大習志野高高</v>
      </c>
    </row>
    <row r="832" spans="1:21" x14ac:dyDescent="0.45">
      <c r="A832">
        <v>2585</v>
      </c>
      <c r="B832" t="s">
        <v>2504</v>
      </c>
      <c r="C832" t="s">
        <v>1549</v>
      </c>
      <c r="E832" t="s">
        <v>653</v>
      </c>
      <c r="F832">
        <v>1</v>
      </c>
      <c r="J832" t="s">
        <v>3535</v>
      </c>
      <c r="K832" t="s">
        <v>2686</v>
      </c>
      <c r="L832" t="s">
        <v>388</v>
      </c>
      <c r="M832" t="s">
        <v>50</v>
      </c>
      <c r="N832">
        <v>20070528</v>
      </c>
      <c r="O832" s="17" t="str">
        <f>""</f>
        <v/>
      </c>
      <c r="P832" t="e">
        <f t="shared" si="84"/>
        <v>#VALUE!</v>
      </c>
      <c r="Q832" t="e">
        <f t="shared" si="85"/>
        <v>#VALUE!</v>
      </c>
      <c r="R832" t="e">
        <f t="shared" si="86"/>
        <v>#VALUE!</v>
      </c>
      <c r="S832" t="e">
        <f t="shared" si="87"/>
        <v>#VALUE!</v>
      </c>
      <c r="T832" t="e">
        <f t="shared" si="88"/>
        <v>#VALUE!</v>
      </c>
      <c r="U832" t="str">
        <f t="shared" si="89"/>
        <v>日大習志野高高</v>
      </c>
    </row>
    <row r="833" spans="1:21" x14ac:dyDescent="0.45">
      <c r="A833">
        <v>2586</v>
      </c>
      <c r="B833" t="s">
        <v>1824</v>
      </c>
      <c r="C833" t="s">
        <v>2505</v>
      </c>
      <c r="E833" t="s">
        <v>653</v>
      </c>
      <c r="F833">
        <v>1</v>
      </c>
      <c r="J833" t="s">
        <v>3087</v>
      </c>
      <c r="K833" t="s">
        <v>3536</v>
      </c>
      <c r="L833" t="s">
        <v>903</v>
      </c>
      <c r="M833" t="s">
        <v>1190</v>
      </c>
      <c r="N833">
        <v>20070408</v>
      </c>
      <c r="O833" s="17" t="str">
        <f>""</f>
        <v/>
      </c>
      <c r="P833" t="e">
        <f t="shared" si="84"/>
        <v>#VALUE!</v>
      </c>
      <c r="Q833" t="e">
        <f t="shared" si="85"/>
        <v>#VALUE!</v>
      </c>
      <c r="R833" t="e">
        <f t="shared" si="86"/>
        <v>#VALUE!</v>
      </c>
      <c r="S833" t="e">
        <f t="shared" si="87"/>
        <v>#VALUE!</v>
      </c>
      <c r="T833" t="e">
        <f t="shared" si="88"/>
        <v>#VALUE!</v>
      </c>
      <c r="U833" t="str">
        <f t="shared" si="89"/>
        <v>日大習志野高高</v>
      </c>
    </row>
    <row r="834" spans="1:21" x14ac:dyDescent="0.45">
      <c r="A834">
        <v>2587</v>
      </c>
      <c r="B834" t="s">
        <v>1852</v>
      </c>
      <c r="C834" t="s">
        <v>2506</v>
      </c>
      <c r="E834" t="s">
        <v>653</v>
      </c>
      <c r="F834">
        <v>1</v>
      </c>
      <c r="J834" t="s">
        <v>3106</v>
      </c>
      <c r="K834" t="s">
        <v>2936</v>
      </c>
      <c r="L834" t="s">
        <v>119</v>
      </c>
      <c r="M834" t="s">
        <v>114</v>
      </c>
      <c r="N834">
        <v>20070826</v>
      </c>
      <c r="O834" s="17" t="str">
        <f>""</f>
        <v/>
      </c>
      <c r="P834" t="e">
        <f t="shared" si="84"/>
        <v>#VALUE!</v>
      </c>
      <c r="Q834" t="e">
        <f t="shared" si="85"/>
        <v>#VALUE!</v>
      </c>
      <c r="R834" t="e">
        <f t="shared" si="86"/>
        <v>#VALUE!</v>
      </c>
      <c r="S834" t="e">
        <f t="shared" si="87"/>
        <v>#VALUE!</v>
      </c>
      <c r="T834" t="e">
        <f t="shared" si="88"/>
        <v>#VALUE!</v>
      </c>
      <c r="U834" t="str">
        <f t="shared" si="89"/>
        <v>日大習志野高高</v>
      </c>
    </row>
    <row r="835" spans="1:21" x14ac:dyDescent="0.45">
      <c r="A835">
        <v>2588</v>
      </c>
      <c r="B835" t="s">
        <v>2507</v>
      </c>
      <c r="C835" t="s">
        <v>2508</v>
      </c>
      <c r="E835" t="s">
        <v>653</v>
      </c>
      <c r="F835">
        <v>1</v>
      </c>
      <c r="J835" t="s">
        <v>3537</v>
      </c>
      <c r="K835" t="s">
        <v>2707</v>
      </c>
      <c r="L835" t="s">
        <v>1191</v>
      </c>
      <c r="M835" t="s">
        <v>80</v>
      </c>
      <c r="N835">
        <v>20070430</v>
      </c>
      <c r="O835" s="17" t="str">
        <f>""</f>
        <v/>
      </c>
      <c r="P835" t="e">
        <f t="shared" si="84"/>
        <v>#VALUE!</v>
      </c>
      <c r="Q835" t="e">
        <f t="shared" si="85"/>
        <v>#VALUE!</v>
      </c>
      <c r="R835" t="e">
        <f t="shared" si="86"/>
        <v>#VALUE!</v>
      </c>
      <c r="S835" t="e">
        <f t="shared" si="87"/>
        <v>#VALUE!</v>
      </c>
      <c r="T835" t="e">
        <f t="shared" si="88"/>
        <v>#VALUE!</v>
      </c>
      <c r="U835" t="str">
        <f t="shared" si="89"/>
        <v>日大習志野高高</v>
      </c>
    </row>
    <row r="836" spans="1:21" x14ac:dyDescent="0.45">
      <c r="A836">
        <v>2589</v>
      </c>
      <c r="B836" t="s">
        <v>2509</v>
      </c>
      <c r="C836" t="s">
        <v>2510</v>
      </c>
      <c r="E836" t="s">
        <v>653</v>
      </c>
      <c r="F836">
        <v>1</v>
      </c>
      <c r="J836" t="s">
        <v>3538</v>
      </c>
      <c r="K836" t="s">
        <v>2793</v>
      </c>
      <c r="L836" t="s">
        <v>1192</v>
      </c>
      <c r="M836" t="s">
        <v>742</v>
      </c>
      <c r="N836">
        <v>20071119</v>
      </c>
      <c r="O836" s="17" t="str">
        <f>""</f>
        <v/>
      </c>
      <c r="P836" t="e">
        <f t="shared" si="84"/>
        <v>#VALUE!</v>
      </c>
      <c r="Q836" t="e">
        <f t="shared" si="85"/>
        <v>#VALUE!</v>
      </c>
      <c r="R836" t="e">
        <f t="shared" si="86"/>
        <v>#VALUE!</v>
      </c>
      <c r="S836" t="e">
        <f t="shared" si="87"/>
        <v>#VALUE!</v>
      </c>
      <c r="T836" t="e">
        <f t="shared" si="88"/>
        <v>#VALUE!</v>
      </c>
      <c r="U836" t="str">
        <f t="shared" si="89"/>
        <v>日大習志野高高</v>
      </c>
    </row>
    <row r="837" spans="1:21" x14ac:dyDescent="0.45">
      <c r="A837">
        <v>2590</v>
      </c>
      <c r="B837" t="s">
        <v>1272</v>
      </c>
      <c r="C837" t="s">
        <v>2511</v>
      </c>
      <c r="E837" t="s">
        <v>653</v>
      </c>
      <c r="F837">
        <v>1</v>
      </c>
      <c r="J837" t="s">
        <v>2644</v>
      </c>
      <c r="K837" t="s">
        <v>3116</v>
      </c>
      <c r="L837" t="s">
        <v>118</v>
      </c>
      <c r="M837" t="s">
        <v>87</v>
      </c>
      <c r="N837">
        <v>20070509</v>
      </c>
      <c r="O837" s="17" t="str">
        <f>""</f>
        <v/>
      </c>
      <c r="P837" t="e">
        <f t="shared" si="84"/>
        <v>#VALUE!</v>
      </c>
      <c r="Q837" t="e">
        <f t="shared" si="85"/>
        <v>#VALUE!</v>
      </c>
      <c r="R837" t="e">
        <f t="shared" si="86"/>
        <v>#VALUE!</v>
      </c>
      <c r="S837" t="e">
        <f t="shared" si="87"/>
        <v>#VALUE!</v>
      </c>
      <c r="T837" t="e">
        <f t="shared" si="88"/>
        <v>#VALUE!</v>
      </c>
      <c r="U837" t="str">
        <f t="shared" si="89"/>
        <v>日大習志野高高</v>
      </c>
    </row>
    <row r="838" spans="1:21" x14ac:dyDescent="0.45">
      <c r="A838">
        <v>2591</v>
      </c>
      <c r="B838" t="s">
        <v>2512</v>
      </c>
      <c r="C838" t="s">
        <v>2513</v>
      </c>
      <c r="E838" t="s">
        <v>653</v>
      </c>
      <c r="F838">
        <v>1</v>
      </c>
      <c r="J838" t="s">
        <v>3539</v>
      </c>
      <c r="K838" t="s">
        <v>3540</v>
      </c>
      <c r="L838" t="s">
        <v>1193</v>
      </c>
      <c r="M838" t="s">
        <v>1194</v>
      </c>
      <c r="N838">
        <v>20080323</v>
      </c>
      <c r="O838" s="17" t="str">
        <f>""</f>
        <v/>
      </c>
      <c r="P838" t="e">
        <f t="shared" si="84"/>
        <v>#VALUE!</v>
      </c>
      <c r="Q838" t="e">
        <f t="shared" si="85"/>
        <v>#VALUE!</v>
      </c>
      <c r="R838" t="e">
        <f t="shared" si="86"/>
        <v>#VALUE!</v>
      </c>
      <c r="S838" t="e">
        <f t="shared" si="87"/>
        <v>#VALUE!</v>
      </c>
      <c r="T838" t="e">
        <f t="shared" si="88"/>
        <v>#VALUE!</v>
      </c>
      <c r="U838" t="str">
        <f t="shared" si="89"/>
        <v>日大習志野高高</v>
      </c>
    </row>
    <row r="839" spans="1:21" x14ac:dyDescent="0.45">
      <c r="A839">
        <v>2592</v>
      </c>
      <c r="B839" t="s">
        <v>2052</v>
      </c>
      <c r="C839" t="s">
        <v>2514</v>
      </c>
      <c r="E839" t="s">
        <v>653</v>
      </c>
      <c r="F839">
        <v>1</v>
      </c>
      <c r="J839" t="s">
        <v>3243</v>
      </c>
      <c r="K839" t="s">
        <v>3116</v>
      </c>
      <c r="L839" t="s">
        <v>160</v>
      </c>
      <c r="M839" t="s">
        <v>87</v>
      </c>
      <c r="N839">
        <v>20071108</v>
      </c>
      <c r="O839" s="17" t="str">
        <f>""</f>
        <v/>
      </c>
      <c r="P839" t="e">
        <f t="shared" si="84"/>
        <v>#VALUE!</v>
      </c>
      <c r="Q839" t="e">
        <f t="shared" si="85"/>
        <v>#VALUE!</v>
      </c>
      <c r="R839" t="e">
        <f t="shared" si="86"/>
        <v>#VALUE!</v>
      </c>
      <c r="S839" t="e">
        <f t="shared" si="87"/>
        <v>#VALUE!</v>
      </c>
      <c r="T839" t="e">
        <f t="shared" si="88"/>
        <v>#VALUE!</v>
      </c>
      <c r="U839" t="str">
        <f t="shared" si="89"/>
        <v>日大習志野高高</v>
      </c>
    </row>
    <row r="840" spans="1:21" x14ac:dyDescent="0.45">
      <c r="A840">
        <v>2593</v>
      </c>
      <c r="B840" t="s">
        <v>2515</v>
      </c>
      <c r="C840" t="s">
        <v>1700</v>
      </c>
      <c r="E840" t="s">
        <v>653</v>
      </c>
      <c r="F840">
        <v>1</v>
      </c>
      <c r="J840" t="s">
        <v>3541</v>
      </c>
      <c r="K840" t="s">
        <v>2989</v>
      </c>
      <c r="L840" t="s">
        <v>1195</v>
      </c>
      <c r="M840" t="s">
        <v>418</v>
      </c>
      <c r="N840">
        <v>20070806</v>
      </c>
      <c r="O840" s="17" t="str">
        <f>""</f>
        <v/>
      </c>
      <c r="P840" t="e">
        <f t="shared" si="84"/>
        <v>#VALUE!</v>
      </c>
      <c r="Q840" t="e">
        <f t="shared" si="85"/>
        <v>#VALUE!</v>
      </c>
      <c r="R840" t="e">
        <f t="shared" si="86"/>
        <v>#VALUE!</v>
      </c>
      <c r="S840" t="e">
        <f t="shared" si="87"/>
        <v>#VALUE!</v>
      </c>
      <c r="T840" t="e">
        <f t="shared" si="88"/>
        <v>#VALUE!</v>
      </c>
      <c r="U840" t="str">
        <f t="shared" si="89"/>
        <v>日大習志野高高</v>
      </c>
    </row>
    <row r="841" spans="1:21" x14ac:dyDescent="0.45">
      <c r="A841">
        <v>2594</v>
      </c>
      <c r="B841" t="s">
        <v>2516</v>
      </c>
      <c r="C841" t="s">
        <v>2517</v>
      </c>
      <c r="E841" t="s">
        <v>653</v>
      </c>
      <c r="F841">
        <v>1</v>
      </c>
      <c r="J841" t="s">
        <v>3542</v>
      </c>
      <c r="K841" t="s">
        <v>3126</v>
      </c>
      <c r="L841" t="s">
        <v>1196</v>
      </c>
      <c r="M841" t="s">
        <v>484</v>
      </c>
      <c r="N841">
        <v>20070713</v>
      </c>
      <c r="O841" s="17" t="str">
        <f>""</f>
        <v/>
      </c>
      <c r="P841" t="e">
        <f t="shared" si="84"/>
        <v>#VALUE!</v>
      </c>
      <c r="Q841" t="e">
        <f t="shared" si="85"/>
        <v>#VALUE!</v>
      </c>
      <c r="R841" t="e">
        <f t="shared" si="86"/>
        <v>#VALUE!</v>
      </c>
      <c r="S841" t="e">
        <f t="shared" si="87"/>
        <v>#VALUE!</v>
      </c>
      <c r="T841" t="e">
        <f t="shared" si="88"/>
        <v>#VALUE!</v>
      </c>
      <c r="U841" t="str">
        <f t="shared" si="89"/>
        <v>日大習志野高高</v>
      </c>
    </row>
    <row r="842" spans="1:21" x14ac:dyDescent="0.45">
      <c r="A842">
        <v>2595</v>
      </c>
      <c r="B842" t="s">
        <v>2518</v>
      </c>
      <c r="C842" t="s">
        <v>2519</v>
      </c>
      <c r="E842" t="s">
        <v>653</v>
      </c>
      <c r="F842">
        <v>1</v>
      </c>
      <c r="J842" t="s">
        <v>3543</v>
      </c>
      <c r="K842" t="s">
        <v>3544</v>
      </c>
      <c r="L842" t="s">
        <v>1197</v>
      </c>
      <c r="M842" t="s">
        <v>1198</v>
      </c>
      <c r="N842">
        <v>20071127</v>
      </c>
      <c r="O842" s="17" t="str">
        <f>""</f>
        <v/>
      </c>
      <c r="P842" t="e">
        <f t="shared" si="84"/>
        <v>#VALUE!</v>
      </c>
      <c r="Q842" t="e">
        <f t="shared" si="85"/>
        <v>#VALUE!</v>
      </c>
      <c r="R842" t="e">
        <f t="shared" si="86"/>
        <v>#VALUE!</v>
      </c>
      <c r="S842" t="e">
        <f t="shared" si="87"/>
        <v>#VALUE!</v>
      </c>
      <c r="T842" t="e">
        <f t="shared" si="88"/>
        <v>#VALUE!</v>
      </c>
      <c r="U842" t="str">
        <f t="shared" si="89"/>
        <v>日大習志野高高</v>
      </c>
    </row>
    <row r="843" spans="1:21" x14ac:dyDescent="0.45">
      <c r="A843">
        <v>2596</v>
      </c>
      <c r="B843" t="s">
        <v>2520</v>
      </c>
      <c r="C843" t="s">
        <v>2521</v>
      </c>
      <c r="E843" t="s">
        <v>653</v>
      </c>
      <c r="F843">
        <v>1</v>
      </c>
      <c r="J843" t="s">
        <v>3545</v>
      </c>
      <c r="K843" t="s">
        <v>3546</v>
      </c>
      <c r="L843" t="s">
        <v>381</v>
      </c>
      <c r="M843" t="s">
        <v>1199</v>
      </c>
      <c r="N843">
        <v>20070814</v>
      </c>
      <c r="O843" s="17" t="str">
        <f>""</f>
        <v/>
      </c>
      <c r="P843" t="e">
        <f t="shared" si="84"/>
        <v>#VALUE!</v>
      </c>
      <c r="Q843" t="e">
        <f t="shared" si="85"/>
        <v>#VALUE!</v>
      </c>
      <c r="R843" t="e">
        <f t="shared" si="86"/>
        <v>#VALUE!</v>
      </c>
      <c r="S843" t="e">
        <f t="shared" si="87"/>
        <v>#VALUE!</v>
      </c>
      <c r="T843" t="e">
        <f t="shared" si="88"/>
        <v>#VALUE!</v>
      </c>
      <c r="U843" t="str">
        <f t="shared" si="89"/>
        <v>日大習志野高高</v>
      </c>
    </row>
    <row r="844" spans="1:21" x14ac:dyDescent="0.45">
      <c r="A844">
        <v>2597</v>
      </c>
      <c r="B844" t="s">
        <v>2294</v>
      </c>
      <c r="C844" t="s">
        <v>1447</v>
      </c>
      <c r="E844" t="s">
        <v>653</v>
      </c>
      <c r="F844">
        <v>1</v>
      </c>
      <c r="J844" t="s">
        <v>3077</v>
      </c>
      <c r="K844" t="s">
        <v>2682</v>
      </c>
      <c r="L844" t="s">
        <v>150</v>
      </c>
      <c r="M844" t="s">
        <v>359</v>
      </c>
      <c r="N844">
        <v>20070829</v>
      </c>
      <c r="O844" s="17" t="str">
        <f>""</f>
        <v/>
      </c>
      <c r="P844" t="e">
        <f t="shared" si="84"/>
        <v>#VALUE!</v>
      </c>
      <c r="Q844" t="e">
        <f t="shared" si="85"/>
        <v>#VALUE!</v>
      </c>
      <c r="R844" t="e">
        <f t="shared" si="86"/>
        <v>#VALUE!</v>
      </c>
      <c r="S844" t="e">
        <f t="shared" si="87"/>
        <v>#VALUE!</v>
      </c>
      <c r="T844" t="e">
        <f t="shared" si="88"/>
        <v>#VALUE!</v>
      </c>
      <c r="U844" t="str">
        <f t="shared" si="89"/>
        <v>日大習志野高高</v>
      </c>
    </row>
    <row r="845" spans="1:21" x14ac:dyDescent="0.45">
      <c r="A845">
        <v>2598</v>
      </c>
      <c r="B845" t="s">
        <v>1628</v>
      </c>
      <c r="C845" t="s">
        <v>1300</v>
      </c>
      <c r="E845" t="s">
        <v>653</v>
      </c>
      <c r="F845">
        <v>1</v>
      </c>
      <c r="J845" t="s">
        <v>2932</v>
      </c>
      <c r="K845" t="s">
        <v>2670</v>
      </c>
      <c r="L845" t="s">
        <v>522</v>
      </c>
      <c r="M845" t="s">
        <v>442</v>
      </c>
      <c r="N845">
        <v>20070424</v>
      </c>
      <c r="O845" s="17" t="str">
        <f>""</f>
        <v/>
      </c>
      <c r="P845" t="e">
        <f t="shared" si="84"/>
        <v>#VALUE!</v>
      </c>
      <c r="Q845" t="e">
        <f t="shared" si="85"/>
        <v>#VALUE!</v>
      </c>
      <c r="R845" t="e">
        <f t="shared" si="86"/>
        <v>#VALUE!</v>
      </c>
      <c r="S845" t="e">
        <f t="shared" si="87"/>
        <v>#VALUE!</v>
      </c>
      <c r="T845" t="e">
        <f t="shared" si="88"/>
        <v>#VALUE!</v>
      </c>
      <c r="U845" t="str">
        <f t="shared" si="89"/>
        <v>日大習志野高高</v>
      </c>
    </row>
    <row r="846" spans="1:21" x14ac:dyDescent="0.45">
      <c r="A846">
        <v>2599</v>
      </c>
      <c r="B846" t="s">
        <v>2522</v>
      </c>
      <c r="C846" t="s">
        <v>2093</v>
      </c>
      <c r="E846" t="s">
        <v>653</v>
      </c>
      <c r="F846">
        <v>1</v>
      </c>
      <c r="J846" t="s">
        <v>3547</v>
      </c>
      <c r="K846" t="s">
        <v>2972</v>
      </c>
      <c r="L846" t="s">
        <v>1200</v>
      </c>
      <c r="M846" t="s">
        <v>848</v>
      </c>
      <c r="N846">
        <v>20070730</v>
      </c>
      <c r="O846" s="17" t="str">
        <f>""</f>
        <v/>
      </c>
      <c r="P846" t="e">
        <f t="shared" si="84"/>
        <v>#VALUE!</v>
      </c>
      <c r="Q846" t="e">
        <f t="shared" si="85"/>
        <v>#VALUE!</v>
      </c>
      <c r="R846" t="e">
        <f t="shared" si="86"/>
        <v>#VALUE!</v>
      </c>
      <c r="S846" t="e">
        <f t="shared" si="87"/>
        <v>#VALUE!</v>
      </c>
      <c r="T846" t="e">
        <f t="shared" si="88"/>
        <v>#VALUE!</v>
      </c>
      <c r="U846" t="str">
        <f t="shared" si="89"/>
        <v>日大習志野高高</v>
      </c>
    </row>
    <row r="847" spans="1:21" x14ac:dyDescent="0.45">
      <c r="A847">
        <v>2600</v>
      </c>
      <c r="B847" t="s">
        <v>2523</v>
      </c>
      <c r="C847" t="s">
        <v>2524</v>
      </c>
      <c r="E847" t="s">
        <v>653</v>
      </c>
      <c r="F847">
        <v>1</v>
      </c>
      <c r="J847" t="s">
        <v>3548</v>
      </c>
      <c r="K847" t="s">
        <v>3549</v>
      </c>
      <c r="L847" t="s">
        <v>1201</v>
      </c>
      <c r="M847" t="s">
        <v>1202</v>
      </c>
      <c r="N847">
        <v>20070425</v>
      </c>
      <c r="O847" s="17" t="str">
        <f>""</f>
        <v/>
      </c>
      <c r="P847" t="e">
        <f t="shared" si="84"/>
        <v>#VALUE!</v>
      </c>
      <c r="Q847" t="e">
        <f t="shared" si="85"/>
        <v>#VALUE!</v>
      </c>
      <c r="R847" t="e">
        <f t="shared" si="86"/>
        <v>#VALUE!</v>
      </c>
      <c r="S847" t="e">
        <f t="shared" si="87"/>
        <v>#VALUE!</v>
      </c>
      <c r="T847" t="e">
        <f t="shared" si="88"/>
        <v>#VALUE!</v>
      </c>
      <c r="U847" t="str">
        <f t="shared" si="89"/>
        <v>日大習志野高高</v>
      </c>
    </row>
    <row r="848" spans="1:21" x14ac:dyDescent="0.45">
      <c r="A848">
        <v>2601</v>
      </c>
      <c r="B848" t="s">
        <v>2525</v>
      </c>
      <c r="C848" t="s">
        <v>2526</v>
      </c>
      <c r="E848" t="s">
        <v>653</v>
      </c>
      <c r="F848">
        <v>1</v>
      </c>
      <c r="J848" t="s">
        <v>3550</v>
      </c>
      <c r="K848" t="s">
        <v>3551</v>
      </c>
      <c r="L848" t="s">
        <v>1203</v>
      </c>
      <c r="M848" t="s">
        <v>1204</v>
      </c>
      <c r="N848">
        <v>20080115</v>
      </c>
      <c r="O848" s="17" t="str">
        <f>""</f>
        <v/>
      </c>
      <c r="P848" t="e">
        <f t="shared" si="84"/>
        <v>#VALUE!</v>
      </c>
      <c r="Q848" t="e">
        <f t="shared" si="85"/>
        <v>#VALUE!</v>
      </c>
      <c r="R848" t="e">
        <f t="shared" si="86"/>
        <v>#VALUE!</v>
      </c>
      <c r="S848" t="e">
        <f t="shared" si="87"/>
        <v>#VALUE!</v>
      </c>
      <c r="T848" t="e">
        <f t="shared" si="88"/>
        <v>#VALUE!</v>
      </c>
      <c r="U848" t="str">
        <f t="shared" si="89"/>
        <v>日大習志野高高</v>
      </c>
    </row>
    <row r="849" spans="1:21" x14ac:dyDescent="0.45">
      <c r="A849">
        <v>2147</v>
      </c>
      <c r="B849" t="s">
        <v>2527</v>
      </c>
      <c r="C849" t="s">
        <v>2528</v>
      </c>
      <c r="E849" t="s">
        <v>654</v>
      </c>
      <c r="F849">
        <v>3</v>
      </c>
      <c r="J849" t="s">
        <v>3552</v>
      </c>
      <c r="K849" t="s">
        <v>3245</v>
      </c>
      <c r="L849" t="s">
        <v>138</v>
      </c>
      <c r="M849" t="s">
        <v>76</v>
      </c>
      <c r="N849">
        <v>20051219</v>
      </c>
      <c r="O849" s="17" t="str">
        <f>""</f>
        <v/>
      </c>
      <c r="P849" t="e">
        <f t="shared" si="84"/>
        <v>#VALUE!</v>
      </c>
      <c r="Q849" t="e">
        <f t="shared" si="85"/>
        <v>#VALUE!</v>
      </c>
      <c r="R849" t="e">
        <f t="shared" si="86"/>
        <v>#VALUE!</v>
      </c>
      <c r="S849" t="e">
        <f t="shared" si="87"/>
        <v>#VALUE!</v>
      </c>
      <c r="T849" t="e">
        <f t="shared" si="88"/>
        <v>#VALUE!</v>
      </c>
      <c r="U849" t="str">
        <f t="shared" si="89"/>
        <v>千葉日大一高高</v>
      </c>
    </row>
    <row r="850" spans="1:21" x14ac:dyDescent="0.45">
      <c r="A850">
        <v>2148</v>
      </c>
      <c r="B850" t="s">
        <v>2529</v>
      </c>
      <c r="C850" t="s">
        <v>2530</v>
      </c>
      <c r="E850" t="s">
        <v>654</v>
      </c>
      <c r="F850">
        <v>3</v>
      </c>
      <c r="J850" t="s">
        <v>3553</v>
      </c>
      <c r="K850" t="s">
        <v>2806</v>
      </c>
      <c r="L850" t="s">
        <v>1205</v>
      </c>
      <c r="M850" t="s">
        <v>462</v>
      </c>
      <c r="N850">
        <v>20050904</v>
      </c>
      <c r="O850" s="17" t="str">
        <f>""</f>
        <v/>
      </c>
      <c r="P850" t="e">
        <f t="shared" si="84"/>
        <v>#VALUE!</v>
      </c>
      <c r="Q850" t="e">
        <f t="shared" si="85"/>
        <v>#VALUE!</v>
      </c>
      <c r="R850" t="e">
        <f t="shared" si="86"/>
        <v>#VALUE!</v>
      </c>
      <c r="S850" t="e">
        <f t="shared" si="87"/>
        <v>#VALUE!</v>
      </c>
      <c r="T850" t="e">
        <f t="shared" si="88"/>
        <v>#VALUE!</v>
      </c>
      <c r="U850" t="str">
        <f t="shared" si="89"/>
        <v>千葉日大一高高</v>
      </c>
    </row>
    <row r="851" spans="1:21" x14ac:dyDescent="0.45">
      <c r="A851">
        <v>2149</v>
      </c>
      <c r="B851" t="s">
        <v>2531</v>
      </c>
      <c r="C851" t="s">
        <v>1302</v>
      </c>
      <c r="E851" t="s">
        <v>654</v>
      </c>
      <c r="F851">
        <v>3</v>
      </c>
      <c r="J851" t="s">
        <v>3554</v>
      </c>
      <c r="K851" t="s">
        <v>2670</v>
      </c>
      <c r="L851" t="s">
        <v>1206</v>
      </c>
      <c r="M851" t="s">
        <v>442</v>
      </c>
      <c r="N851">
        <v>20050508</v>
      </c>
      <c r="O851" s="17" t="str">
        <f>""</f>
        <v/>
      </c>
      <c r="P851" t="e">
        <f t="shared" si="84"/>
        <v>#VALUE!</v>
      </c>
      <c r="Q851" t="e">
        <f t="shared" si="85"/>
        <v>#VALUE!</v>
      </c>
      <c r="R851" t="e">
        <f t="shared" si="86"/>
        <v>#VALUE!</v>
      </c>
      <c r="S851" t="e">
        <f t="shared" si="87"/>
        <v>#VALUE!</v>
      </c>
      <c r="T851" t="e">
        <f t="shared" si="88"/>
        <v>#VALUE!</v>
      </c>
      <c r="U851" t="str">
        <f t="shared" si="89"/>
        <v>千葉日大一高高</v>
      </c>
    </row>
    <row r="852" spans="1:21" x14ac:dyDescent="0.45">
      <c r="A852">
        <v>2150</v>
      </c>
      <c r="B852" t="s">
        <v>1687</v>
      </c>
      <c r="C852" t="s">
        <v>2532</v>
      </c>
      <c r="E852" t="s">
        <v>654</v>
      </c>
      <c r="F852">
        <v>3</v>
      </c>
      <c r="J852" t="s">
        <v>2977</v>
      </c>
      <c r="K852" t="s">
        <v>2789</v>
      </c>
      <c r="L852" t="s">
        <v>126</v>
      </c>
      <c r="M852" t="s">
        <v>457</v>
      </c>
      <c r="N852">
        <v>20060313</v>
      </c>
      <c r="O852" s="17" t="str">
        <f>""</f>
        <v/>
      </c>
      <c r="P852" t="e">
        <f t="shared" si="84"/>
        <v>#VALUE!</v>
      </c>
      <c r="Q852" t="e">
        <f t="shared" si="85"/>
        <v>#VALUE!</v>
      </c>
      <c r="R852" t="e">
        <f t="shared" si="86"/>
        <v>#VALUE!</v>
      </c>
      <c r="S852" t="e">
        <f t="shared" si="87"/>
        <v>#VALUE!</v>
      </c>
      <c r="T852" t="e">
        <f t="shared" si="88"/>
        <v>#VALUE!</v>
      </c>
      <c r="U852" t="str">
        <f t="shared" si="89"/>
        <v>千葉日大一高高</v>
      </c>
    </row>
    <row r="853" spans="1:21" x14ac:dyDescent="0.45">
      <c r="A853">
        <v>2151</v>
      </c>
      <c r="B853" t="s">
        <v>2533</v>
      </c>
      <c r="C853" t="s">
        <v>2285</v>
      </c>
      <c r="E853" t="s">
        <v>654</v>
      </c>
      <c r="F853">
        <v>3</v>
      </c>
      <c r="J853" t="s">
        <v>3555</v>
      </c>
      <c r="K853" t="s">
        <v>2978</v>
      </c>
      <c r="L853" t="s">
        <v>1207</v>
      </c>
      <c r="M853" t="s">
        <v>430</v>
      </c>
      <c r="N853">
        <v>20050519</v>
      </c>
      <c r="O853" s="17" t="str">
        <f>""</f>
        <v/>
      </c>
      <c r="P853" t="e">
        <f t="shared" si="84"/>
        <v>#VALUE!</v>
      </c>
      <c r="Q853" t="e">
        <f t="shared" si="85"/>
        <v>#VALUE!</v>
      </c>
      <c r="R853" t="e">
        <f t="shared" si="86"/>
        <v>#VALUE!</v>
      </c>
      <c r="S853" t="e">
        <f t="shared" si="87"/>
        <v>#VALUE!</v>
      </c>
      <c r="T853" t="e">
        <f t="shared" si="88"/>
        <v>#VALUE!</v>
      </c>
      <c r="U853" t="str">
        <f t="shared" si="89"/>
        <v>千葉日大一高高</v>
      </c>
    </row>
    <row r="854" spans="1:21" x14ac:dyDescent="0.45">
      <c r="A854">
        <v>2152</v>
      </c>
      <c r="B854" t="s">
        <v>2534</v>
      </c>
      <c r="C854" t="s">
        <v>2535</v>
      </c>
      <c r="E854" t="s">
        <v>654</v>
      </c>
      <c r="F854">
        <v>3</v>
      </c>
      <c r="J854" t="s">
        <v>3556</v>
      </c>
      <c r="K854" t="s">
        <v>3557</v>
      </c>
      <c r="L854" t="s">
        <v>1208</v>
      </c>
      <c r="M854" t="s">
        <v>1209</v>
      </c>
      <c r="N854">
        <v>20060206</v>
      </c>
      <c r="O854" s="17" t="str">
        <f>""</f>
        <v/>
      </c>
      <c r="P854" t="e">
        <f t="shared" si="84"/>
        <v>#VALUE!</v>
      </c>
      <c r="Q854" t="e">
        <f t="shared" si="85"/>
        <v>#VALUE!</v>
      </c>
      <c r="R854" t="e">
        <f t="shared" si="86"/>
        <v>#VALUE!</v>
      </c>
      <c r="S854" t="e">
        <f t="shared" si="87"/>
        <v>#VALUE!</v>
      </c>
      <c r="T854" t="e">
        <f t="shared" si="88"/>
        <v>#VALUE!</v>
      </c>
      <c r="U854" t="str">
        <f t="shared" si="89"/>
        <v>千葉日大一高高</v>
      </c>
    </row>
    <row r="855" spans="1:21" x14ac:dyDescent="0.45">
      <c r="A855">
        <v>2153</v>
      </c>
      <c r="B855" t="s">
        <v>1787</v>
      </c>
      <c r="C855" t="s">
        <v>1692</v>
      </c>
      <c r="E855" t="s">
        <v>654</v>
      </c>
      <c r="F855">
        <v>2</v>
      </c>
      <c r="J855" t="s">
        <v>3060</v>
      </c>
      <c r="K855" t="s">
        <v>2981</v>
      </c>
      <c r="L855" t="s">
        <v>532</v>
      </c>
      <c r="M855" t="s">
        <v>851</v>
      </c>
      <c r="N855">
        <v>20060415</v>
      </c>
      <c r="O855" s="17" t="str">
        <f>""</f>
        <v/>
      </c>
      <c r="P855" t="e">
        <f t="shared" si="84"/>
        <v>#VALUE!</v>
      </c>
      <c r="Q855" t="e">
        <f t="shared" si="85"/>
        <v>#VALUE!</v>
      </c>
      <c r="R855" t="e">
        <f t="shared" si="86"/>
        <v>#VALUE!</v>
      </c>
      <c r="S855" t="e">
        <f t="shared" si="87"/>
        <v>#VALUE!</v>
      </c>
      <c r="T855" t="e">
        <f t="shared" si="88"/>
        <v>#VALUE!</v>
      </c>
      <c r="U855" t="str">
        <f t="shared" si="89"/>
        <v>千葉日大一高高</v>
      </c>
    </row>
    <row r="856" spans="1:21" x14ac:dyDescent="0.45">
      <c r="A856">
        <v>2154</v>
      </c>
      <c r="B856" t="s">
        <v>1361</v>
      </c>
      <c r="C856" t="s">
        <v>2536</v>
      </c>
      <c r="E856" t="s">
        <v>654</v>
      </c>
      <c r="F856">
        <v>2</v>
      </c>
      <c r="J856" t="s">
        <v>2720</v>
      </c>
      <c r="K856" t="s">
        <v>3558</v>
      </c>
      <c r="L856" t="s">
        <v>700</v>
      </c>
      <c r="M856" t="s">
        <v>1210</v>
      </c>
      <c r="N856">
        <v>20060418</v>
      </c>
      <c r="O856" s="17" t="str">
        <f>""</f>
        <v/>
      </c>
      <c r="P856" t="e">
        <f t="shared" si="84"/>
        <v>#VALUE!</v>
      </c>
      <c r="Q856" t="e">
        <f t="shared" si="85"/>
        <v>#VALUE!</v>
      </c>
      <c r="R856" t="e">
        <f t="shared" si="86"/>
        <v>#VALUE!</v>
      </c>
      <c r="S856" t="e">
        <f t="shared" si="87"/>
        <v>#VALUE!</v>
      </c>
      <c r="T856" t="e">
        <f t="shared" si="88"/>
        <v>#VALUE!</v>
      </c>
      <c r="U856" t="str">
        <f t="shared" si="89"/>
        <v>千葉日大一高高</v>
      </c>
    </row>
    <row r="857" spans="1:21" x14ac:dyDescent="0.45">
      <c r="A857">
        <v>2155</v>
      </c>
      <c r="B857" t="s">
        <v>2537</v>
      </c>
      <c r="C857" t="s">
        <v>2538</v>
      </c>
      <c r="E857" t="s">
        <v>654</v>
      </c>
      <c r="F857">
        <v>2</v>
      </c>
      <c r="J857" t="s">
        <v>3559</v>
      </c>
      <c r="K857" t="s">
        <v>2768</v>
      </c>
      <c r="L857" t="s">
        <v>1211</v>
      </c>
      <c r="M857" t="s">
        <v>493</v>
      </c>
      <c r="N857">
        <v>20060526</v>
      </c>
      <c r="O857" s="17" t="str">
        <f>""</f>
        <v/>
      </c>
      <c r="P857" t="e">
        <f t="shared" si="84"/>
        <v>#VALUE!</v>
      </c>
      <c r="Q857" t="e">
        <f t="shared" si="85"/>
        <v>#VALUE!</v>
      </c>
      <c r="R857" t="e">
        <f t="shared" si="86"/>
        <v>#VALUE!</v>
      </c>
      <c r="S857" t="e">
        <f t="shared" si="87"/>
        <v>#VALUE!</v>
      </c>
      <c r="T857" t="e">
        <f t="shared" si="88"/>
        <v>#VALUE!</v>
      </c>
      <c r="U857" t="str">
        <f t="shared" si="89"/>
        <v>千葉日大一高高</v>
      </c>
    </row>
    <row r="858" spans="1:21" x14ac:dyDescent="0.45">
      <c r="A858">
        <v>2156</v>
      </c>
      <c r="B858" t="s">
        <v>2539</v>
      </c>
      <c r="C858" t="s">
        <v>2540</v>
      </c>
      <c r="E858" t="s">
        <v>654</v>
      </c>
      <c r="F858">
        <v>2</v>
      </c>
      <c r="J858" t="s">
        <v>3560</v>
      </c>
      <c r="K858" t="s">
        <v>2936</v>
      </c>
      <c r="L858" t="s">
        <v>1212</v>
      </c>
      <c r="M858" t="s">
        <v>114</v>
      </c>
      <c r="N858">
        <v>20060805</v>
      </c>
      <c r="O858" s="17" t="str">
        <f>""</f>
        <v/>
      </c>
      <c r="P858" t="e">
        <f t="shared" si="84"/>
        <v>#VALUE!</v>
      </c>
      <c r="Q858" t="e">
        <f t="shared" si="85"/>
        <v>#VALUE!</v>
      </c>
      <c r="R858" t="e">
        <f t="shared" si="86"/>
        <v>#VALUE!</v>
      </c>
      <c r="S858" t="e">
        <f t="shared" si="87"/>
        <v>#VALUE!</v>
      </c>
      <c r="T858" t="e">
        <f t="shared" si="88"/>
        <v>#VALUE!</v>
      </c>
      <c r="U858" t="str">
        <f t="shared" si="89"/>
        <v>千葉日大一高高</v>
      </c>
    </row>
    <row r="859" spans="1:21" x14ac:dyDescent="0.45">
      <c r="A859">
        <v>2157</v>
      </c>
      <c r="B859" t="s">
        <v>1541</v>
      </c>
      <c r="C859" t="s">
        <v>2541</v>
      </c>
      <c r="E859" t="s">
        <v>654</v>
      </c>
      <c r="F859">
        <v>2</v>
      </c>
      <c r="J859" t="s">
        <v>2859</v>
      </c>
      <c r="K859" t="s">
        <v>2770</v>
      </c>
      <c r="L859" t="s">
        <v>90</v>
      </c>
      <c r="M859" t="s">
        <v>372</v>
      </c>
      <c r="N859">
        <v>20061003</v>
      </c>
      <c r="O859" s="17" t="str">
        <f>""</f>
        <v/>
      </c>
      <c r="P859" t="e">
        <f t="shared" si="84"/>
        <v>#VALUE!</v>
      </c>
      <c r="Q859" t="e">
        <f t="shared" si="85"/>
        <v>#VALUE!</v>
      </c>
      <c r="R859" t="e">
        <f t="shared" si="86"/>
        <v>#VALUE!</v>
      </c>
      <c r="S859" t="e">
        <f t="shared" si="87"/>
        <v>#VALUE!</v>
      </c>
      <c r="T859" t="e">
        <f t="shared" si="88"/>
        <v>#VALUE!</v>
      </c>
      <c r="U859" t="str">
        <f t="shared" si="89"/>
        <v>千葉日大一高高</v>
      </c>
    </row>
    <row r="860" spans="1:21" x14ac:dyDescent="0.45">
      <c r="A860">
        <v>2158</v>
      </c>
      <c r="B860" t="s">
        <v>2542</v>
      </c>
      <c r="C860" t="s">
        <v>2543</v>
      </c>
      <c r="E860" t="s">
        <v>654</v>
      </c>
      <c r="F860">
        <v>1</v>
      </c>
      <c r="J860" t="s">
        <v>3561</v>
      </c>
      <c r="K860" t="s">
        <v>3562</v>
      </c>
      <c r="L860" t="s">
        <v>159</v>
      </c>
      <c r="M860" t="s">
        <v>423</v>
      </c>
      <c r="N860">
        <v>20070630</v>
      </c>
      <c r="O860" s="17" t="str">
        <f>""</f>
        <v/>
      </c>
      <c r="P860" t="e">
        <f t="shared" si="84"/>
        <v>#VALUE!</v>
      </c>
      <c r="Q860" t="e">
        <f t="shared" si="85"/>
        <v>#VALUE!</v>
      </c>
      <c r="R860" t="e">
        <f t="shared" si="86"/>
        <v>#VALUE!</v>
      </c>
      <c r="S860" t="e">
        <f t="shared" si="87"/>
        <v>#VALUE!</v>
      </c>
      <c r="T860" t="e">
        <f t="shared" si="88"/>
        <v>#VALUE!</v>
      </c>
      <c r="U860" t="str">
        <f t="shared" si="89"/>
        <v>千葉日大一高高</v>
      </c>
    </row>
    <row r="861" spans="1:21" x14ac:dyDescent="0.45">
      <c r="A861">
        <v>2159</v>
      </c>
      <c r="B861" t="s">
        <v>2544</v>
      </c>
      <c r="C861" t="s">
        <v>2545</v>
      </c>
      <c r="E861" t="s">
        <v>654</v>
      </c>
      <c r="F861">
        <v>1</v>
      </c>
      <c r="J861" t="s">
        <v>3563</v>
      </c>
      <c r="K861" t="s">
        <v>3056</v>
      </c>
      <c r="L861" t="s">
        <v>257</v>
      </c>
      <c r="M861" t="s">
        <v>248</v>
      </c>
      <c r="N861">
        <v>20070602</v>
      </c>
      <c r="O861" s="17" t="str">
        <f>""</f>
        <v/>
      </c>
      <c r="P861" t="e">
        <f t="shared" si="84"/>
        <v>#VALUE!</v>
      </c>
      <c r="Q861" t="e">
        <f t="shared" si="85"/>
        <v>#VALUE!</v>
      </c>
      <c r="R861" t="e">
        <f t="shared" si="86"/>
        <v>#VALUE!</v>
      </c>
      <c r="S861" t="e">
        <f t="shared" si="87"/>
        <v>#VALUE!</v>
      </c>
      <c r="T861" t="e">
        <f t="shared" si="88"/>
        <v>#VALUE!</v>
      </c>
      <c r="U861" t="str">
        <f t="shared" si="89"/>
        <v>千葉日大一高高</v>
      </c>
    </row>
    <row r="862" spans="1:21" x14ac:dyDescent="0.45">
      <c r="A862">
        <v>2160</v>
      </c>
      <c r="B862" t="s">
        <v>1715</v>
      </c>
      <c r="C862" t="s">
        <v>1972</v>
      </c>
      <c r="E862" t="s">
        <v>654</v>
      </c>
      <c r="F862">
        <v>1</v>
      </c>
      <c r="J862" t="s">
        <v>2999</v>
      </c>
      <c r="K862" t="s">
        <v>2630</v>
      </c>
      <c r="L862" t="s">
        <v>262</v>
      </c>
      <c r="M862" t="s">
        <v>129</v>
      </c>
      <c r="N862">
        <v>20071124</v>
      </c>
      <c r="O862" s="17" t="str">
        <f>""</f>
        <v/>
      </c>
      <c r="P862" t="e">
        <f t="shared" si="84"/>
        <v>#VALUE!</v>
      </c>
      <c r="Q862" t="e">
        <f t="shared" si="85"/>
        <v>#VALUE!</v>
      </c>
      <c r="R862" t="e">
        <f t="shared" si="86"/>
        <v>#VALUE!</v>
      </c>
      <c r="S862" t="e">
        <f t="shared" si="87"/>
        <v>#VALUE!</v>
      </c>
      <c r="T862" t="e">
        <f t="shared" si="88"/>
        <v>#VALUE!</v>
      </c>
      <c r="U862" t="str">
        <f t="shared" si="89"/>
        <v>千葉日大一高高</v>
      </c>
    </row>
    <row r="863" spans="1:21" x14ac:dyDescent="0.45">
      <c r="A863">
        <v>2161</v>
      </c>
      <c r="B863" t="s">
        <v>1677</v>
      </c>
      <c r="C863" t="s">
        <v>2546</v>
      </c>
      <c r="E863" t="s">
        <v>654</v>
      </c>
      <c r="F863">
        <v>1</v>
      </c>
      <c r="J863" t="s">
        <v>2969</v>
      </c>
      <c r="K863" t="s">
        <v>3298</v>
      </c>
      <c r="L863" t="s">
        <v>846</v>
      </c>
      <c r="M863" t="s">
        <v>67</v>
      </c>
      <c r="N863">
        <v>20080116</v>
      </c>
      <c r="O863" s="17" t="str">
        <f>""</f>
        <v/>
      </c>
      <c r="P863" t="e">
        <f t="shared" si="84"/>
        <v>#VALUE!</v>
      </c>
      <c r="Q863" t="e">
        <f t="shared" si="85"/>
        <v>#VALUE!</v>
      </c>
      <c r="R863" t="e">
        <f t="shared" si="86"/>
        <v>#VALUE!</v>
      </c>
      <c r="S863" t="e">
        <f t="shared" si="87"/>
        <v>#VALUE!</v>
      </c>
      <c r="T863" t="e">
        <f t="shared" si="88"/>
        <v>#VALUE!</v>
      </c>
      <c r="U863" t="str">
        <f t="shared" si="89"/>
        <v>千葉日大一高高</v>
      </c>
    </row>
    <row r="864" spans="1:21" x14ac:dyDescent="0.45">
      <c r="A864">
        <v>2162</v>
      </c>
      <c r="B864" t="s">
        <v>2547</v>
      </c>
      <c r="C864" t="s">
        <v>2548</v>
      </c>
      <c r="E864" t="s">
        <v>654</v>
      </c>
      <c r="F864">
        <v>1</v>
      </c>
      <c r="J864" t="s">
        <v>3564</v>
      </c>
      <c r="K864" t="s">
        <v>2978</v>
      </c>
      <c r="L864" t="s">
        <v>1213</v>
      </c>
      <c r="M864" t="s">
        <v>430</v>
      </c>
      <c r="N864">
        <v>20070714</v>
      </c>
      <c r="O864" s="17" t="str">
        <f>""</f>
        <v/>
      </c>
      <c r="P864" t="e">
        <f t="shared" si="84"/>
        <v>#VALUE!</v>
      </c>
      <c r="Q864" t="e">
        <f t="shared" si="85"/>
        <v>#VALUE!</v>
      </c>
      <c r="R864" t="e">
        <f t="shared" si="86"/>
        <v>#VALUE!</v>
      </c>
      <c r="S864" t="e">
        <f t="shared" si="87"/>
        <v>#VALUE!</v>
      </c>
      <c r="T864" t="e">
        <f t="shared" si="88"/>
        <v>#VALUE!</v>
      </c>
      <c r="U864" t="str">
        <f t="shared" si="89"/>
        <v>千葉日大一高高</v>
      </c>
    </row>
    <row r="865" spans="1:21" x14ac:dyDescent="0.45">
      <c r="A865">
        <v>2163</v>
      </c>
      <c r="B865" t="s">
        <v>2549</v>
      </c>
      <c r="C865" t="s">
        <v>2550</v>
      </c>
      <c r="E865" t="s">
        <v>654</v>
      </c>
      <c r="F865">
        <v>1</v>
      </c>
      <c r="J865" t="s">
        <v>3565</v>
      </c>
      <c r="K865" t="s">
        <v>3194</v>
      </c>
      <c r="L865" t="s">
        <v>1214</v>
      </c>
      <c r="M865" t="s">
        <v>959</v>
      </c>
      <c r="N865">
        <v>20070830</v>
      </c>
      <c r="O865" s="17" t="str">
        <f>""</f>
        <v/>
      </c>
      <c r="P865" t="e">
        <f t="shared" si="84"/>
        <v>#VALUE!</v>
      </c>
      <c r="Q865" t="e">
        <f t="shared" si="85"/>
        <v>#VALUE!</v>
      </c>
      <c r="R865" t="e">
        <f t="shared" si="86"/>
        <v>#VALUE!</v>
      </c>
      <c r="S865" t="e">
        <f t="shared" si="87"/>
        <v>#VALUE!</v>
      </c>
      <c r="T865" t="e">
        <f t="shared" si="88"/>
        <v>#VALUE!</v>
      </c>
      <c r="U865" t="str">
        <f t="shared" si="89"/>
        <v>千葉日大一高高</v>
      </c>
    </row>
    <row r="866" spans="1:21" x14ac:dyDescent="0.45">
      <c r="A866">
        <v>2602</v>
      </c>
      <c r="B866" t="s">
        <v>2551</v>
      </c>
      <c r="C866" t="s">
        <v>1815</v>
      </c>
      <c r="E866" t="s">
        <v>654</v>
      </c>
      <c r="F866">
        <v>1</v>
      </c>
      <c r="J866" t="s">
        <v>3566</v>
      </c>
      <c r="K866" t="s">
        <v>3080</v>
      </c>
      <c r="L866" t="s">
        <v>1215</v>
      </c>
      <c r="M866" t="s">
        <v>52</v>
      </c>
      <c r="N866">
        <v>20080304</v>
      </c>
      <c r="O866" s="17" t="str">
        <f>""</f>
        <v/>
      </c>
      <c r="P866" t="e">
        <f t="shared" ref="P866:P918" si="90">LEFT(B866,FIND("　",B866)-1)</f>
        <v>#VALUE!</v>
      </c>
      <c r="Q866" t="e">
        <f t="shared" ref="Q866:Q918" si="91">RIGHT(B866,LEN(B866)-FIND("　",B866))</f>
        <v>#VALUE!</v>
      </c>
      <c r="R866" t="e">
        <f t="shared" ref="R866:R918" si="92">ASC(LEFT(J866,FIND("　",J866)-1))</f>
        <v>#VALUE!</v>
      </c>
      <c r="S866" t="e">
        <f t="shared" ref="S866:S918" si="93">ASC(RIGHT(J866,LEN(J866)-FIND("　",J866)))</f>
        <v>#VALUE!</v>
      </c>
      <c r="T866" t="e">
        <f t="shared" ref="T866:T918" si="94">LEFT(O866,FIND(" ",O866)-1)</f>
        <v>#VALUE!</v>
      </c>
      <c r="U866" t="str">
        <f t="shared" ref="U866:U918" si="95">E866&amp;"高"</f>
        <v>千葉日大一高高</v>
      </c>
    </row>
    <row r="867" spans="1:21" x14ac:dyDescent="0.45">
      <c r="A867">
        <v>2603</v>
      </c>
      <c r="B867" t="s">
        <v>1541</v>
      </c>
      <c r="C867" t="s">
        <v>1526</v>
      </c>
      <c r="E867" t="s">
        <v>654</v>
      </c>
      <c r="F867">
        <v>1</v>
      </c>
      <c r="J867" t="s">
        <v>2859</v>
      </c>
      <c r="K867" t="s">
        <v>2847</v>
      </c>
      <c r="L867" t="s">
        <v>90</v>
      </c>
      <c r="M867" t="s">
        <v>96</v>
      </c>
      <c r="N867">
        <v>20070403</v>
      </c>
      <c r="O867" s="17" t="str">
        <f>""</f>
        <v/>
      </c>
      <c r="P867" t="e">
        <f t="shared" si="90"/>
        <v>#VALUE!</v>
      </c>
      <c r="Q867" t="e">
        <f t="shared" si="91"/>
        <v>#VALUE!</v>
      </c>
      <c r="R867" t="e">
        <f t="shared" si="92"/>
        <v>#VALUE!</v>
      </c>
      <c r="S867" t="e">
        <f t="shared" si="93"/>
        <v>#VALUE!</v>
      </c>
      <c r="T867" t="e">
        <f t="shared" si="94"/>
        <v>#VALUE!</v>
      </c>
      <c r="U867" t="str">
        <f t="shared" si="95"/>
        <v>千葉日大一高高</v>
      </c>
    </row>
    <row r="868" spans="1:21" x14ac:dyDescent="0.45">
      <c r="A868">
        <v>2164</v>
      </c>
      <c r="B868" t="s">
        <v>2552</v>
      </c>
      <c r="C868" t="s">
        <v>1823</v>
      </c>
      <c r="E868" t="s">
        <v>655</v>
      </c>
      <c r="F868">
        <v>3</v>
      </c>
      <c r="J868" t="s">
        <v>3567</v>
      </c>
      <c r="K868" t="s">
        <v>2667</v>
      </c>
      <c r="L868" t="s">
        <v>1216</v>
      </c>
      <c r="M868" t="s">
        <v>207</v>
      </c>
      <c r="N868">
        <v>20060304</v>
      </c>
      <c r="O868" s="17" t="str">
        <f>""</f>
        <v/>
      </c>
      <c r="P868" t="e">
        <f t="shared" si="90"/>
        <v>#VALUE!</v>
      </c>
      <c r="Q868" t="e">
        <f t="shared" si="91"/>
        <v>#VALUE!</v>
      </c>
      <c r="R868" t="e">
        <f t="shared" si="92"/>
        <v>#VALUE!</v>
      </c>
      <c r="S868" t="e">
        <f t="shared" si="93"/>
        <v>#VALUE!</v>
      </c>
      <c r="T868" t="e">
        <f t="shared" si="94"/>
        <v>#VALUE!</v>
      </c>
      <c r="U868" t="str">
        <f t="shared" si="95"/>
        <v>東京学館船橋高高</v>
      </c>
    </row>
    <row r="869" spans="1:21" x14ac:dyDescent="0.45">
      <c r="A869">
        <v>2165</v>
      </c>
      <c r="B869" t="s">
        <v>2553</v>
      </c>
      <c r="C869" t="s">
        <v>1948</v>
      </c>
      <c r="E869" t="s">
        <v>655</v>
      </c>
      <c r="F869">
        <v>3</v>
      </c>
      <c r="J869" t="s">
        <v>3568</v>
      </c>
      <c r="K869" t="s">
        <v>2670</v>
      </c>
      <c r="L869" t="s">
        <v>1217</v>
      </c>
      <c r="M869" t="s">
        <v>442</v>
      </c>
      <c r="N869">
        <v>20050521</v>
      </c>
      <c r="O869" s="17" t="str">
        <f>""</f>
        <v/>
      </c>
      <c r="P869" t="e">
        <f t="shared" si="90"/>
        <v>#VALUE!</v>
      </c>
      <c r="Q869" t="e">
        <f t="shared" si="91"/>
        <v>#VALUE!</v>
      </c>
      <c r="R869" t="e">
        <f t="shared" si="92"/>
        <v>#VALUE!</v>
      </c>
      <c r="S869" t="e">
        <f t="shared" si="93"/>
        <v>#VALUE!</v>
      </c>
      <c r="T869" t="e">
        <f t="shared" si="94"/>
        <v>#VALUE!</v>
      </c>
      <c r="U869" t="str">
        <f t="shared" si="95"/>
        <v>東京学館船橋高高</v>
      </c>
    </row>
    <row r="870" spans="1:21" x14ac:dyDescent="0.45">
      <c r="A870">
        <v>2166</v>
      </c>
      <c r="B870" t="s">
        <v>1649</v>
      </c>
      <c r="C870" t="s">
        <v>1330</v>
      </c>
      <c r="E870" t="s">
        <v>655</v>
      </c>
      <c r="F870">
        <v>3</v>
      </c>
      <c r="J870" t="s">
        <v>2947</v>
      </c>
      <c r="K870" t="s">
        <v>2695</v>
      </c>
      <c r="L870" t="s">
        <v>209</v>
      </c>
      <c r="M870" t="s">
        <v>198</v>
      </c>
      <c r="N870">
        <v>20050728</v>
      </c>
      <c r="O870" s="17" t="str">
        <f>""</f>
        <v/>
      </c>
      <c r="P870" t="e">
        <f t="shared" si="90"/>
        <v>#VALUE!</v>
      </c>
      <c r="Q870" t="e">
        <f t="shared" si="91"/>
        <v>#VALUE!</v>
      </c>
      <c r="R870" t="e">
        <f t="shared" si="92"/>
        <v>#VALUE!</v>
      </c>
      <c r="S870" t="e">
        <f t="shared" si="93"/>
        <v>#VALUE!</v>
      </c>
      <c r="T870" t="e">
        <f t="shared" si="94"/>
        <v>#VALUE!</v>
      </c>
      <c r="U870" t="str">
        <f t="shared" si="95"/>
        <v>東京学館船橋高高</v>
      </c>
    </row>
    <row r="871" spans="1:21" x14ac:dyDescent="0.45">
      <c r="A871">
        <v>2167</v>
      </c>
      <c r="B871" t="s">
        <v>2554</v>
      </c>
      <c r="C871" t="s">
        <v>2555</v>
      </c>
      <c r="E871" t="s">
        <v>655</v>
      </c>
      <c r="F871">
        <v>3</v>
      </c>
      <c r="J871" t="s">
        <v>3280</v>
      </c>
      <c r="K871" t="s">
        <v>3029</v>
      </c>
      <c r="L871" t="s">
        <v>162</v>
      </c>
      <c r="M871" t="s">
        <v>62</v>
      </c>
      <c r="N871">
        <v>20051128</v>
      </c>
      <c r="O871" s="17" t="str">
        <f>""</f>
        <v/>
      </c>
      <c r="P871" t="e">
        <f t="shared" si="90"/>
        <v>#VALUE!</v>
      </c>
      <c r="Q871" t="e">
        <f t="shared" si="91"/>
        <v>#VALUE!</v>
      </c>
      <c r="R871" t="e">
        <f t="shared" si="92"/>
        <v>#VALUE!</v>
      </c>
      <c r="S871" t="e">
        <f t="shared" si="93"/>
        <v>#VALUE!</v>
      </c>
      <c r="T871" t="e">
        <f t="shared" si="94"/>
        <v>#VALUE!</v>
      </c>
      <c r="U871" t="str">
        <f t="shared" si="95"/>
        <v>東京学館船橋高高</v>
      </c>
    </row>
    <row r="872" spans="1:21" x14ac:dyDescent="0.45">
      <c r="A872">
        <v>2168</v>
      </c>
      <c r="B872" t="s">
        <v>2556</v>
      </c>
      <c r="C872" t="s">
        <v>2557</v>
      </c>
      <c r="E872" t="s">
        <v>655</v>
      </c>
      <c r="F872">
        <v>3</v>
      </c>
      <c r="J872" t="s">
        <v>3569</v>
      </c>
      <c r="K872" t="s">
        <v>3009</v>
      </c>
      <c r="L872" t="s">
        <v>1218</v>
      </c>
      <c r="M872" t="s">
        <v>78</v>
      </c>
      <c r="N872">
        <v>20050913</v>
      </c>
      <c r="O872" s="17" t="str">
        <f>""</f>
        <v/>
      </c>
      <c r="P872" t="e">
        <f t="shared" si="90"/>
        <v>#VALUE!</v>
      </c>
      <c r="Q872" t="e">
        <f t="shared" si="91"/>
        <v>#VALUE!</v>
      </c>
      <c r="R872" t="e">
        <f t="shared" si="92"/>
        <v>#VALUE!</v>
      </c>
      <c r="S872" t="e">
        <f t="shared" si="93"/>
        <v>#VALUE!</v>
      </c>
      <c r="T872" t="e">
        <f t="shared" si="94"/>
        <v>#VALUE!</v>
      </c>
      <c r="U872" t="str">
        <f t="shared" si="95"/>
        <v>東京学館船橋高高</v>
      </c>
    </row>
    <row r="873" spans="1:21" x14ac:dyDescent="0.45">
      <c r="A873">
        <v>2169</v>
      </c>
      <c r="B873" t="s">
        <v>2558</v>
      </c>
      <c r="C873" t="s">
        <v>2559</v>
      </c>
      <c r="E873" t="s">
        <v>655</v>
      </c>
      <c r="F873">
        <v>3</v>
      </c>
      <c r="J873" t="s">
        <v>3570</v>
      </c>
      <c r="K873" t="s">
        <v>2695</v>
      </c>
      <c r="L873" t="s">
        <v>1219</v>
      </c>
      <c r="M873" t="s">
        <v>198</v>
      </c>
      <c r="N873">
        <v>20050607</v>
      </c>
      <c r="O873" s="17" t="str">
        <f>""</f>
        <v/>
      </c>
      <c r="P873" t="e">
        <f t="shared" si="90"/>
        <v>#VALUE!</v>
      </c>
      <c r="Q873" t="e">
        <f t="shared" si="91"/>
        <v>#VALUE!</v>
      </c>
      <c r="R873" t="e">
        <f t="shared" si="92"/>
        <v>#VALUE!</v>
      </c>
      <c r="S873" t="e">
        <f t="shared" si="93"/>
        <v>#VALUE!</v>
      </c>
      <c r="T873" t="e">
        <f t="shared" si="94"/>
        <v>#VALUE!</v>
      </c>
      <c r="U873" t="str">
        <f t="shared" si="95"/>
        <v>東京学館船橋高高</v>
      </c>
    </row>
    <row r="874" spans="1:21" x14ac:dyDescent="0.45">
      <c r="A874">
        <v>2170</v>
      </c>
      <c r="B874" t="s">
        <v>2560</v>
      </c>
      <c r="C874" t="s">
        <v>2561</v>
      </c>
      <c r="E874" t="s">
        <v>655</v>
      </c>
      <c r="F874">
        <v>3</v>
      </c>
      <c r="J874" t="s">
        <v>3571</v>
      </c>
      <c r="K874" t="s">
        <v>2686</v>
      </c>
      <c r="L874" t="s">
        <v>499</v>
      </c>
      <c r="M874" t="s">
        <v>50</v>
      </c>
      <c r="N874">
        <v>20051126</v>
      </c>
      <c r="O874" s="17" t="str">
        <f>""</f>
        <v/>
      </c>
      <c r="P874" t="e">
        <f t="shared" si="90"/>
        <v>#VALUE!</v>
      </c>
      <c r="Q874" t="e">
        <f t="shared" si="91"/>
        <v>#VALUE!</v>
      </c>
      <c r="R874" t="e">
        <f t="shared" si="92"/>
        <v>#VALUE!</v>
      </c>
      <c r="S874" t="e">
        <f t="shared" si="93"/>
        <v>#VALUE!</v>
      </c>
      <c r="T874" t="e">
        <f t="shared" si="94"/>
        <v>#VALUE!</v>
      </c>
      <c r="U874" t="str">
        <f t="shared" si="95"/>
        <v>東京学館船橋高高</v>
      </c>
    </row>
    <row r="875" spans="1:21" x14ac:dyDescent="0.45">
      <c r="A875">
        <v>2171</v>
      </c>
      <c r="B875" t="s">
        <v>1872</v>
      </c>
      <c r="C875" t="s">
        <v>2562</v>
      </c>
      <c r="E875" t="s">
        <v>655</v>
      </c>
      <c r="F875">
        <v>3</v>
      </c>
      <c r="J875" t="s">
        <v>3121</v>
      </c>
      <c r="K875" t="s">
        <v>2750</v>
      </c>
      <c r="L875" t="s">
        <v>167</v>
      </c>
      <c r="M875" t="s">
        <v>713</v>
      </c>
      <c r="N875">
        <v>20050430</v>
      </c>
      <c r="O875" s="17" t="str">
        <f>""</f>
        <v/>
      </c>
      <c r="P875" t="e">
        <f t="shared" si="90"/>
        <v>#VALUE!</v>
      </c>
      <c r="Q875" t="e">
        <f t="shared" si="91"/>
        <v>#VALUE!</v>
      </c>
      <c r="R875" t="e">
        <f t="shared" si="92"/>
        <v>#VALUE!</v>
      </c>
      <c r="S875" t="e">
        <f t="shared" si="93"/>
        <v>#VALUE!</v>
      </c>
      <c r="T875" t="e">
        <f t="shared" si="94"/>
        <v>#VALUE!</v>
      </c>
      <c r="U875" t="str">
        <f t="shared" si="95"/>
        <v>東京学館船橋高高</v>
      </c>
    </row>
    <row r="876" spans="1:21" x14ac:dyDescent="0.45">
      <c r="A876">
        <v>2172</v>
      </c>
      <c r="B876" t="s">
        <v>2563</v>
      </c>
      <c r="C876" t="s">
        <v>2564</v>
      </c>
      <c r="E876" t="s">
        <v>655</v>
      </c>
      <c r="F876">
        <v>3</v>
      </c>
      <c r="J876" t="s">
        <v>3572</v>
      </c>
      <c r="K876" t="s">
        <v>3573</v>
      </c>
      <c r="L876" t="s">
        <v>492</v>
      </c>
      <c r="M876" t="s">
        <v>1220</v>
      </c>
      <c r="N876">
        <v>20050613</v>
      </c>
      <c r="O876" s="17" t="str">
        <f>""</f>
        <v/>
      </c>
      <c r="P876" t="e">
        <f t="shared" si="90"/>
        <v>#VALUE!</v>
      </c>
      <c r="Q876" t="e">
        <f t="shared" si="91"/>
        <v>#VALUE!</v>
      </c>
      <c r="R876" t="e">
        <f t="shared" si="92"/>
        <v>#VALUE!</v>
      </c>
      <c r="S876" t="e">
        <f t="shared" si="93"/>
        <v>#VALUE!</v>
      </c>
      <c r="T876" t="e">
        <f t="shared" si="94"/>
        <v>#VALUE!</v>
      </c>
      <c r="U876" t="str">
        <f t="shared" si="95"/>
        <v>東京学館船橋高高</v>
      </c>
    </row>
    <row r="877" spans="1:21" x14ac:dyDescent="0.45">
      <c r="A877">
        <v>2173</v>
      </c>
      <c r="B877" t="s">
        <v>1335</v>
      </c>
      <c r="C877" t="s">
        <v>2565</v>
      </c>
      <c r="E877" t="s">
        <v>655</v>
      </c>
      <c r="F877">
        <v>3</v>
      </c>
      <c r="J877" t="s">
        <v>2700</v>
      </c>
      <c r="K877" t="s">
        <v>2630</v>
      </c>
      <c r="L877" t="s">
        <v>46</v>
      </c>
      <c r="M877" t="s">
        <v>129</v>
      </c>
      <c r="N877">
        <v>20051031</v>
      </c>
      <c r="O877" s="17" t="str">
        <f>""</f>
        <v/>
      </c>
      <c r="P877" t="e">
        <f t="shared" si="90"/>
        <v>#VALUE!</v>
      </c>
      <c r="Q877" t="e">
        <f t="shared" si="91"/>
        <v>#VALUE!</v>
      </c>
      <c r="R877" t="e">
        <f t="shared" si="92"/>
        <v>#VALUE!</v>
      </c>
      <c r="S877" t="e">
        <f t="shared" si="93"/>
        <v>#VALUE!</v>
      </c>
      <c r="T877" t="e">
        <f t="shared" si="94"/>
        <v>#VALUE!</v>
      </c>
      <c r="U877" t="str">
        <f t="shared" si="95"/>
        <v>東京学館船橋高高</v>
      </c>
    </row>
    <row r="878" spans="1:21" x14ac:dyDescent="0.45">
      <c r="A878">
        <v>2174</v>
      </c>
      <c r="B878" t="s">
        <v>1361</v>
      </c>
      <c r="C878" t="s">
        <v>2566</v>
      </c>
      <c r="E878" t="s">
        <v>655</v>
      </c>
      <c r="F878">
        <v>2</v>
      </c>
      <c r="J878" t="s">
        <v>2720</v>
      </c>
      <c r="K878" t="s">
        <v>2712</v>
      </c>
      <c r="L878" t="s">
        <v>700</v>
      </c>
      <c r="M878" t="s">
        <v>440</v>
      </c>
      <c r="N878">
        <v>20060922</v>
      </c>
      <c r="O878" s="17" t="str">
        <f>""</f>
        <v/>
      </c>
      <c r="P878" t="e">
        <f t="shared" si="90"/>
        <v>#VALUE!</v>
      </c>
      <c r="Q878" t="e">
        <f t="shared" si="91"/>
        <v>#VALUE!</v>
      </c>
      <c r="R878" t="e">
        <f t="shared" si="92"/>
        <v>#VALUE!</v>
      </c>
      <c r="S878" t="e">
        <f t="shared" si="93"/>
        <v>#VALUE!</v>
      </c>
      <c r="T878" t="e">
        <f t="shared" si="94"/>
        <v>#VALUE!</v>
      </c>
      <c r="U878" t="str">
        <f t="shared" si="95"/>
        <v>東京学館船橋高高</v>
      </c>
    </row>
    <row r="879" spans="1:21" x14ac:dyDescent="0.45">
      <c r="A879">
        <v>2175</v>
      </c>
      <c r="B879" t="s">
        <v>2567</v>
      </c>
      <c r="C879" t="s">
        <v>2568</v>
      </c>
      <c r="E879" t="s">
        <v>655</v>
      </c>
      <c r="F879">
        <v>2</v>
      </c>
      <c r="J879" t="s">
        <v>3574</v>
      </c>
      <c r="K879" t="s">
        <v>2828</v>
      </c>
      <c r="L879" t="s">
        <v>1221</v>
      </c>
      <c r="M879" t="s">
        <v>120</v>
      </c>
      <c r="N879">
        <v>20060410</v>
      </c>
      <c r="O879" s="17" t="str">
        <f>""</f>
        <v/>
      </c>
      <c r="P879" t="e">
        <f t="shared" si="90"/>
        <v>#VALUE!</v>
      </c>
      <c r="Q879" t="e">
        <f t="shared" si="91"/>
        <v>#VALUE!</v>
      </c>
      <c r="R879" t="e">
        <f t="shared" si="92"/>
        <v>#VALUE!</v>
      </c>
      <c r="S879" t="e">
        <f t="shared" si="93"/>
        <v>#VALUE!</v>
      </c>
      <c r="T879" t="e">
        <f t="shared" si="94"/>
        <v>#VALUE!</v>
      </c>
      <c r="U879" t="str">
        <f t="shared" si="95"/>
        <v>東京学館船橋高高</v>
      </c>
    </row>
    <row r="880" spans="1:21" x14ac:dyDescent="0.45">
      <c r="A880">
        <v>2176</v>
      </c>
      <c r="B880" t="s">
        <v>1885</v>
      </c>
      <c r="C880" t="s">
        <v>2569</v>
      </c>
      <c r="E880" t="s">
        <v>655</v>
      </c>
      <c r="F880">
        <v>2</v>
      </c>
      <c r="J880" t="s">
        <v>3130</v>
      </c>
      <c r="K880" t="s">
        <v>3059</v>
      </c>
      <c r="L880" t="s">
        <v>147</v>
      </c>
      <c r="M880" t="s">
        <v>34</v>
      </c>
      <c r="N880">
        <v>20060624</v>
      </c>
      <c r="O880" s="17" t="str">
        <f>""</f>
        <v/>
      </c>
      <c r="P880" t="e">
        <f t="shared" si="90"/>
        <v>#VALUE!</v>
      </c>
      <c r="Q880" t="e">
        <f t="shared" si="91"/>
        <v>#VALUE!</v>
      </c>
      <c r="R880" t="e">
        <f t="shared" si="92"/>
        <v>#VALUE!</v>
      </c>
      <c r="S880" t="e">
        <f t="shared" si="93"/>
        <v>#VALUE!</v>
      </c>
      <c r="T880" t="e">
        <f t="shared" si="94"/>
        <v>#VALUE!</v>
      </c>
      <c r="U880" t="str">
        <f t="shared" si="95"/>
        <v>東京学館船橋高高</v>
      </c>
    </row>
    <row r="881" spans="1:21" x14ac:dyDescent="0.45">
      <c r="A881">
        <v>2177</v>
      </c>
      <c r="B881" t="s">
        <v>1800</v>
      </c>
      <c r="C881" t="s">
        <v>2570</v>
      </c>
      <c r="E881" t="s">
        <v>655</v>
      </c>
      <c r="F881">
        <v>2</v>
      </c>
      <c r="J881" t="s">
        <v>3069</v>
      </c>
      <c r="K881" t="s">
        <v>3575</v>
      </c>
      <c r="L881" t="s">
        <v>169</v>
      </c>
      <c r="M881" t="s">
        <v>517</v>
      </c>
      <c r="N881">
        <v>20060829</v>
      </c>
      <c r="O881" s="17" t="str">
        <f>""</f>
        <v/>
      </c>
      <c r="P881" t="e">
        <f t="shared" si="90"/>
        <v>#VALUE!</v>
      </c>
      <c r="Q881" t="e">
        <f t="shared" si="91"/>
        <v>#VALUE!</v>
      </c>
      <c r="R881" t="e">
        <f t="shared" si="92"/>
        <v>#VALUE!</v>
      </c>
      <c r="S881" t="e">
        <f t="shared" si="93"/>
        <v>#VALUE!</v>
      </c>
      <c r="T881" t="e">
        <f t="shared" si="94"/>
        <v>#VALUE!</v>
      </c>
      <c r="U881" t="str">
        <f t="shared" si="95"/>
        <v>東京学館船橋高高</v>
      </c>
    </row>
    <row r="882" spans="1:21" x14ac:dyDescent="0.45">
      <c r="A882">
        <v>2178</v>
      </c>
      <c r="B882" t="s">
        <v>1521</v>
      </c>
      <c r="C882" t="s">
        <v>2571</v>
      </c>
      <c r="E882" t="s">
        <v>655</v>
      </c>
      <c r="F882">
        <v>2</v>
      </c>
      <c r="J882" t="s">
        <v>2844</v>
      </c>
      <c r="K882" t="s">
        <v>2750</v>
      </c>
      <c r="L882" t="s">
        <v>776</v>
      </c>
      <c r="M882" t="s">
        <v>713</v>
      </c>
      <c r="N882">
        <v>20060627</v>
      </c>
      <c r="O882" s="17" t="str">
        <f>""</f>
        <v/>
      </c>
      <c r="P882" t="e">
        <f t="shared" si="90"/>
        <v>#VALUE!</v>
      </c>
      <c r="Q882" t="e">
        <f t="shared" si="91"/>
        <v>#VALUE!</v>
      </c>
      <c r="R882" t="e">
        <f t="shared" si="92"/>
        <v>#VALUE!</v>
      </c>
      <c r="S882" t="e">
        <f t="shared" si="93"/>
        <v>#VALUE!</v>
      </c>
      <c r="T882" t="e">
        <f t="shared" si="94"/>
        <v>#VALUE!</v>
      </c>
      <c r="U882" t="str">
        <f t="shared" si="95"/>
        <v>東京学館船橋高高</v>
      </c>
    </row>
    <row r="883" spans="1:21" x14ac:dyDescent="0.45">
      <c r="A883">
        <v>2179</v>
      </c>
      <c r="B883" t="s">
        <v>2572</v>
      </c>
      <c r="C883" t="s">
        <v>2573</v>
      </c>
      <c r="E883" t="s">
        <v>655</v>
      </c>
      <c r="F883">
        <v>2</v>
      </c>
      <c r="J883" t="s">
        <v>3576</v>
      </c>
      <c r="K883" t="s">
        <v>2855</v>
      </c>
      <c r="L883" t="s">
        <v>1222</v>
      </c>
      <c r="M883" t="s">
        <v>212</v>
      </c>
      <c r="N883">
        <v>20060605</v>
      </c>
      <c r="O883" s="17" t="str">
        <f>""</f>
        <v/>
      </c>
      <c r="P883" t="e">
        <f t="shared" si="90"/>
        <v>#VALUE!</v>
      </c>
      <c r="Q883" t="e">
        <f t="shared" si="91"/>
        <v>#VALUE!</v>
      </c>
      <c r="R883" t="e">
        <f t="shared" si="92"/>
        <v>#VALUE!</v>
      </c>
      <c r="S883" t="e">
        <f t="shared" si="93"/>
        <v>#VALUE!</v>
      </c>
      <c r="T883" t="e">
        <f t="shared" si="94"/>
        <v>#VALUE!</v>
      </c>
      <c r="U883" t="str">
        <f t="shared" si="95"/>
        <v>東京学館船橋高高</v>
      </c>
    </row>
    <row r="884" spans="1:21" x14ac:dyDescent="0.45">
      <c r="A884">
        <v>2180</v>
      </c>
      <c r="B884" t="s">
        <v>2574</v>
      </c>
      <c r="C884" t="s">
        <v>1300</v>
      </c>
      <c r="E884" t="s">
        <v>655</v>
      </c>
      <c r="F884">
        <v>2</v>
      </c>
      <c r="J884" t="s">
        <v>3577</v>
      </c>
      <c r="K884" t="s">
        <v>2670</v>
      </c>
      <c r="L884" t="s">
        <v>1223</v>
      </c>
      <c r="M884" t="s">
        <v>442</v>
      </c>
      <c r="N884">
        <v>20061002</v>
      </c>
      <c r="O884" s="17" t="str">
        <f>""</f>
        <v/>
      </c>
      <c r="P884" t="e">
        <f t="shared" si="90"/>
        <v>#VALUE!</v>
      </c>
      <c r="Q884" t="e">
        <f t="shared" si="91"/>
        <v>#VALUE!</v>
      </c>
      <c r="R884" t="e">
        <f t="shared" si="92"/>
        <v>#VALUE!</v>
      </c>
      <c r="S884" t="e">
        <f t="shared" si="93"/>
        <v>#VALUE!</v>
      </c>
      <c r="T884" t="e">
        <f t="shared" si="94"/>
        <v>#VALUE!</v>
      </c>
      <c r="U884" t="str">
        <f t="shared" si="95"/>
        <v>東京学館船橋高高</v>
      </c>
    </row>
    <row r="885" spans="1:21" x14ac:dyDescent="0.45">
      <c r="A885">
        <v>2181</v>
      </c>
      <c r="B885" t="s">
        <v>2575</v>
      </c>
      <c r="C885" t="s">
        <v>2576</v>
      </c>
      <c r="E885" t="s">
        <v>655</v>
      </c>
      <c r="F885">
        <v>2</v>
      </c>
      <c r="J885" t="s">
        <v>3578</v>
      </c>
      <c r="K885" t="s">
        <v>2654</v>
      </c>
      <c r="L885" t="s">
        <v>1224</v>
      </c>
      <c r="M885" t="s">
        <v>99</v>
      </c>
      <c r="N885">
        <v>20070223</v>
      </c>
      <c r="O885" s="17" t="str">
        <f>""</f>
        <v/>
      </c>
      <c r="P885" t="e">
        <f t="shared" si="90"/>
        <v>#VALUE!</v>
      </c>
      <c r="Q885" t="e">
        <f t="shared" si="91"/>
        <v>#VALUE!</v>
      </c>
      <c r="R885" t="e">
        <f t="shared" si="92"/>
        <v>#VALUE!</v>
      </c>
      <c r="S885" t="e">
        <f t="shared" si="93"/>
        <v>#VALUE!</v>
      </c>
      <c r="T885" t="e">
        <f t="shared" si="94"/>
        <v>#VALUE!</v>
      </c>
      <c r="U885" t="str">
        <f t="shared" si="95"/>
        <v>東京学館船橋高高</v>
      </c>
    </row>
    <row r="886" spans="1:21" x14ac:dyDescent="0.45">
      <c r="A886">
        <v>2182</v>
      </c>
      <c r="B886" t="s">
        <v>2577</v>
      </c>
      <c r="C886" t="s">
        <v>2578</v>
      </c>
      <c r="E886" t="s">
        <v>655</v>
      </c>
      <c r="F886">
        <v>2</v>
      </c>
      <c r="J886" t="s">
        <v>3579</v>
      </c>
      <c r="K886" t="s">
        <v>3580</v>
      </c>
      <c r="L886" t="s">
        <v>1225</v>
      </c>
      <c r="M886" t="s">
        <v>1226</v>
      </c>
      <c r="N886">
        <v>20070121</v>
      </c>
      <c r="O886" s="17" t="str">
        <f>""</f>
        <v/>
      </c>
      <c r="P886" t="e">
        <f t="shared" si="90"/>
        <v>#VALUE!</v>
      </c>
      <c r="Q886" t="e">
        <f t="shared" si="91"/>
        <v>#VALUE!</v>
      </c>
      <c r="R886" t="e">
        <f t="shared" si="92"/>
        <v>#VALUE!</v>
      </c>
      <c r="S886" t="e">
        <f t="shared" si="93"/>
        <v>#VALUE!</v>
      </c>
      <c r="T886" t="e">
        <f t="shared" si="94"/>
        <v>#VALUE!</v>
      </c>
      <c r="U886" t="str">
        <f t="shared" si="95"/>
        <v>東京学館船橋高高</v>
      </c>
    </row>
    <row r="887" spans="1:21" x14ac:dyDescent="0.45">
      <c r="A887">
        <v>2183</v>
      </c>
      <c r="B887" t="s">
        <v>2579</v>
      </c>
      <c r="C887" t="s">
        <v>2580</v>
      </c>
      <c r="E887" t="s">
        <v>655</v>
      </c>
      <c r="F887">
        <v>1</v>
      </c>
      <c r="J887" t="s">
        <v>3581</v>
      </c>
      <c r="K887" t="s">
        <v>3279</v>
      </c>
      <c r="L887" t="s">
        <v>1227</v>
      </c>
      <c r="M887" t="s">
        <v>436</v>
      </c>
      <c r="N887">
        <v>20070619</v>
      </c>
      <c r="O887" s="17" t="str">
        <f>""</f>
        <v/>
      </c>
      <c r="P887" t="e">
        <f t="shared" si="90"/>
        <v>#VALUE!</v>
      </c>
      <c r="Q887" t="e">
        <f t="shared" si="91"/>
        <v>#VALUE!</v>
      </c>
      <c r="R887" t="e">
        <f t="shared" si="92"/>
        <v>#VALUE!</v>
      </c>
      <c r="S887" t="e">
        <f t="shared" si="93"/>
        <v>#VALUE!</v>
      </c>
      <c r="T887" t="e">
        <f t="shared" si="94"/>
        <v>#VALUE!</v>
      </c>
      <c r="U887" t="str">
        <f t="shared" si="95"/>
        <v>東京学館船橋高高</v>
      </c>
    </row>
    <row r="888" spans="1:21" x14ac:dyDescent="0.45">
      <c r="A888">
        <v>2604</v>
      </c>
      <c r="B888" t="s">
        <v>1710</v>
      </c>
      <c r="C888" t="s">
        <v>2581</v>
      </c>
      <c r="E888" t="s">
        <v>655</v>
      </c>
      <c r="F888">
        <v>1</v>
      </c>
      <c r="J888" t="s">
        <v>2995</v>
      </c>
      <c r="K888" t="s">
        <v>2624</v>
      </c>
      <c r="L888" t="s">
        <v>237</v>
      </c>
      <c r="M888" t="s">
        <v>47</v>
      </c>
      <c r="N888">
        <v>20070810</v>
      </c>
      <c r="O888" s="17" t="str">
        <f>""</f>
        <v/>
      </c>
      <c r="P888" t="e">
        <f t="shared" si="90"/>
        <v>#VALUE!</v>
      </c>
      <c r="Q888" t="e">
        <f t="shared" si="91"/>
        <v>#VALUE!</v>
      </c>
      <c r="R888" t="e">
        <f t="shared" si="92"/>
        <v>#VALUE!</v>
      </c>
      <c r="S888" t="e">
        <f t="shared" si="93"/>
        <v>#VALUE!</v>
      </c>
      <c r="T888" t="e">
        <f t="shared" si="94"/>
        <v>#VALUE!</v>
      </c>
      <c r="U888" t="str">
        <f t="shared" si="95"/>
        <v>東京学館船橋高高</v>
      </c>
    </row>
    <row r="889" spans="1:21" x14ac:dyDescent="0.45">
      <c r="A889">
        <v>2184</v>
      </c>
      <c r="B889" t="s">
        <v>2582</v>
      </c>
      <c r="C889" t="s">
        <v>1352</v>
      </c>
      <c r="E889" t="s">
        <v>656</v>
      </c>
      <c r="F889">
        <v>3</v>
      </c>
      <c r="J889" t="s">
        <v>3582</v>
      </c>
      <c r="K889" t="s">
        <v>2712</v>
      </c>
      <c r="L889" t="s">
        <v>58</v>
      </c>
      <c r="M889" t="s">
        <v>440</v>
      </c>
      <c r="N889">
        <v>20050729</v>
      </c>
      <c r="O889" s="17" t="str">
        <f>""</f>
        <v/>
      </c>
      <c r="P889" t="e">
        <f t="shared" si="90"/>
        <v>#VALUE!</v>
      </c>
      <c r="Q889" t="e">
        <f t="shared" si="91"/>
        <v>#VALUE!</v>
      </c>
      <c r="R889" t="e">
        <f t="shared" si="92"/>
        <v>#VALUE!</v>
      </c>
      <c r="S889" t="e">
        <f t="shared" si="93"/>
        <v>#VALUE!</v>
      </c>
      <c r="T889" t="e">
        <f t="shared" si="94"/>
        <v>#VALUE!</v>
      </c>
      <c r="U889" t="str">
        <f t="shared" si="95"/>
        <v>鎌ヶ谷高高</v>
      </c>
    </row>
    <row r="890" spans="1:21" x14ac:dyDescent="0.45">
      <c r="A890">
        <v>2185</v>
      </c>
      <c r="B890" t="s">
        <v>2583</v>
      </c>
      <c r="C890" t="s">
        <v>1997</v>
      </c>
      <c r="E890" t="s">
        <v>656</v>
      </c>
      <c r="F890">
        <v>3</v>
      </c>
      <c r="J890" t="s">
        <v>3583</v>
      </c>
      <c r="K890" t="s">
        <v>2670</v>
      </c>
      <c r="L890" t="s">
        <v>1228</v>
      </c>
      <c r="M890" t="s">
        <v>442</v>
      </c>
      <c r="N890">
        <v>20050922</v>
      </c>
      <c r="O890" s="17" t="str">
        <f>""</f>
        <v/>
      </c>
      <c r="P890" t="e">
        <f t="shared" si="90"/>
        <v>#VALUE!</v>
      </c>
      <c r="Q890" t="e">
        <f t="shared" si="91"/>
        <v>#VALUE!</v>
      </c>
      <c r="R890" t="e">
        <f t="shared" si="92"/>
        <v>#VALUE!</v>
      </c>
      <c r="S890" t="e">
        <f t="shared" si="93"/>
        <v>#VALUE!</v>
      </c>
      <c r="T890" t="e">
        <f t="shared" si="94"/>
        <v>#VALUE!</v>
      </c>
      <c r="U890" t="str">
        <f t="shared" si="95"/>
        <v>鎌ヶ谷高高</v>
      </c>
    </row>
    <row r="891" spans="1:21" x14ac:dyDescent="0.45">
      <c r="A891">
        <v>2186</v>
      </c>
      <c r="B891" t="s">
        <v>2133</v>
      </c>
      <c r="C891" t="s">
        <v>2584</v>
      </c>
      <c r="E891" t="s">
        <v>656</v>
      </c>
      <c r="F891">
        <v>3</v>
      </c>
      <c r="J891" t="s">
        <v>3300</v>
      </c>
      <c r="K891" t="s">
        <v>2697</v>
      </c>
      <c r="L891" t="s">
        <v>428</v>
      </c>
      <c r="M891" t="s">
        <v>85</v>
      </c>
      <c r="N891">
        <v>20050620</v>
      </c>
      <c r="O891" s="17" t="str">
        <f>""</f>
        <v/>
      </c>
      <c r="P891" t="e">
        <f t="shared" si="90"/>
        <v>#VALUE!</v>
      </c>
      <c r="Q891" t="e">
        <f t="shared" si="91"/>
        <v>#VALUE!</v>
      </c>
      <c r="R891" t="e">
        <f t="shared" si="92"/>
        <v>#VALUE!</v>
      </c>
      <c r="S891" t="e">
        <f t="shared" si="93"/>
        <v>#VALUE!</v>
      </c>
      <c r="T891" t="e">
        <f t="shared" si="94"/>
        <v>#VALUE!</v>
      </c>
      <c r="U891" t="str">
        <f t="shared" si="95"/>
        <v>鎌ヶ谷高高</v>
      </c>
    </row>
    <row r="892" spans="1:21" x14ac:dyDescent="0.45">
      <c r="A892">
        <v>2187</v>
      </c>
      <c r="B892" t="s">
        <v>2585</v>
      </c>
      <c r="C892" t="s">
        <v>2586</v>
      </c>
      <c r="E892" t="s">
        <v>656</v>
      </c>
      <c r="F892">
        <v>3</v>
      </c>
      <c r="J892" t="s">
        <v>3584</v>
      </c>
      <c r="K892" t="s">
        <v>3010</v>
      </c>
      <c r="L892" t="s">
        <v>1229</v>
      </c>
      <c r="M892" t="s">
        <v>865</v>
      </c>
      <c r="N892">
        <v>20050905</v>
      </c>
      <c r="O892" s="17" t="str">
        <f>""</f>
        <v/>
      </c>
      <c r="P892" t="e">
        <f t="shared" si="90"/>
        <v>#VALUE!</v>
      </c>
      <c r="Q892" t="e">
        <f t="shared" si="91"/>
        <v>#VALUE!</v>
      </c>
      <c r="R892" t="e">
        <f t="shared" si="92"/>
        <v>#VALUE!</v>
      </c>
      <c r="S892" t="e">
        <f t="shared" si="93"/>
        <v>#VALUE!</v>
      </c>
      <c r="T892" t="e">
        <f t="shared" si="94"/>
        <v>#VALUE!</v>
      </c>
      <c r="U892" t="str">
        <f t="shared" si="95"/>
        <v>鎌ヶ谷高高</v>
      </c>
    </row>
    <row r="893" spans="1:21" x14ac:dyDescent="0.45">
      <c r="A893">
        <v>2188</v>
      </c>
      <c r="B893" t="s">
        <v>2587</v>
      </c>
      <c r="C893" t="s">
        <v>2588</v>
      </c>
      <c r="E893" t="s">
        <v>656</v>
      </c>
      <c r="F893">
        <v>3</v>
      </c>
      <c r="J893" t="s">
        <v>3585</v>
      </c>
      <c r="K893" t="s">
        <v>2905</v>
      </c>
      <c r="L893" t="s">
        <v>1230</v>
      </c>
      <c r="M893" t="s">
        <v>813</v>
      </c>
      <c r="N893">
        <v>20050708</v>
      </c>
      <c r="O893" s="17" t="str">
        <f>""</f>
        <v/>
      </c>
      <c r="P893" t="e">
        <f t="shared" si="90"/>
        <v>#VALUE!</v>
      </c>
      <c r="Q893" t="e">
        <f t="shared" si="91"/>
        <v>#VALUE!</v>
      </c>
      <c r="R893" t="e">
        <f t="shared" si="92"/>
        <v>#VALUE!</v>
      </c>
      <c r="S893" t="e">
        <f t="shared" si="93"/>
        <v>#VALUE!</v>
      </c>
      <c r="T893" t="e">
        <f t="shared" si="94"/>
        <v>#VALUE!</v>
      </c>
      <c r="U893" t="str">
        <f t="shared" si="95"/>
        <v>鎌ヶ谷高高</v>
      </c>
    </row>
    <row r="894" spans="1:21" x14ac:dyDescent="0.45">
      <c r="A894">
        <v>2189</v>
      </c>
      <c r="B894" t="s">
        <v>1822</v>
      </c>
      <c r="C894" t="s">
        <v>2589</v>
      </c>
      <c r="E894" t="s">
        <v>656</v>
      </c>
      <c r="F894">
        <v>3</v>
      </c>
      <c r="J894" t="s">
        <v>3086</v>
      </c>
      <c r="K894" t="s">
        <v>3586</v>
      </c>
      <c r="L894" t="s">
        <v>139</v>
      </c>
      <c r="M894" t="s">
        <v>1231</v>
      </c>
      <c r="N894">
        <v>20050602</v>
      </c>
      <c r="O894" s="17" t="str">
        <f>""</f>
        <v/>
      </c>
      <c r="P894" t="e">
        <f t="shared" si="90"/>
        <v>#VALUE!</v>
      </c>
      <c r="Q894" t="e">
        <f t="shared" si="91"/>
        <v>#VALUE!</v>
      </c>
      <c r="R894" t="e">
        <f t="shared" si="92"/>
        <v>#VALUE!</v>
      </c>
      <c r="S894" t="e">
        <f t="shared" si="93"/>
        <v>#VALUE!</v>
      </c>
      <c r="T894" t="e">
        <f t="shared" si="94"/>
        <v>#VALUE!</v>
      </c>
      <c r="U894" t="str">
        <f t="shared" si="95"/>
        <v>鎌ヶ谷高高</v>
      </c>
    </row>
    <row r="895" spans="1:21" x14ac:dyDescent="0.45">
      <c r="A895">
        <v>2190</v>
      </c>
      <c r="B895" t="s">
        <v>2450</v>
      </c>
      <c r="C895" t="s">
        <v>2282</v>
      </c>
      <c r="E895" t="s">
        <v>656</v>
      </c>
      <c r="F895">
        <v>3</v>
      </c>
      <c r="J895" t="s">
        <v>2917</v>
      </c>
      <c r="K895" t="s">
        <v>2793</v>
      </c>
      <c r="L895" t="s">
        <v>448</v>
      </c>
      <c r="M895" t="s">
        <v>742</v>
      </c>
      <c r="N895">
        <v>20050729</v>
      </c>
      <c r="O895" s="17" t="str">
        <f>""</f>
        <v/>
      </c>
      <c r="P895" t="e">
        <f t="shared" si="90"/>
        <v>#VALUE!</v>
      </c>
      <c r="Q895" t="e">
        <f t="shared" si="91"/>
        <v>#VALUE!</v>
      </c>
      <c r="R895" t="e">
        <f t="shared" si="92"/>
        <v>#VALUE!</v>
      </c>
      <c r="S895" t="e">
        <f t="shared" si="93"/>
        <v>#VALUE!</v>
      </c>
      <c r="T895" t="e">
        <f t="shared" si="94"/>
        <v>#VALUE!</v>
      </c>
      <c r="U895" t="str">
        <f t="shared" si="95"/>
        <v>鎌ヶ谷高高</v>
      </c>
    </row>
    <row r="896" spans="1:21" x14ac:dyDescent="0.45">
      <c r="A896">
        <v>2191</v>
      </c>
      <c r="B896" t="s">
        <v>2450</v>
      </c>
      <c r="C896" t="s">
        <v>2590</v>
      </c>
      <c r="E896" t="s">
        <v>656</v>
      </c>
      <c r="F896">
        <v>3</v>
      </c>
      <c r="J896" t="s">
        <v>2917</v>
      </c>
      <c r="K896" t="s">
        <v>3587</v>
      </c>
      <c r="L896" t="s">
        <v>448</v>
      </c>
      <c r="M896" t="s">
        <v>128</v>
      </c>
      <c r="N896">
        <v>20050612</v>
      </c>
      <c r="O896" s="17" t="str">
        <f>""</f>
        <v/>
      </c>
      <c r="P896" t="e">
        <f t="shared" si="90"/>
        <v>#VALUE!</v>
      </c>
      <c r="Q896" t="e">
        <f t="shared" si="91"/>
        <v>#VALUE!</v>
      </c>
      <c r="R896" t="e">
        <f t="shared" si="92"/>
        <v>#VALUE!</v>
      </c>
      <c r="S896" t="e">
        <f t="shared" si="93"/>
        <v>#VALUE!</v>
      </c>
      <c r="T896" t="e">
        <f t="shared" si="94"/>
        <v>#VALUE!</v>
      </c>
      <c r="U896" t="str">
        <f t="shared" si="95"/>
        <v>鎌ヶ谷高高</v>
      </c>
    </row>
    <row r="897" spans="1:21" x14ac:dyDescent="0.45">
      <c r="A897">
        <v>2192</v>
      </c>
      <c r="B897" t="s">
        <v>1533</v>
      </c>
      <c r="C897" t="s">
        <v>2591</v>
      </c>
      <c r="E897" t="s">
        <v>656</v>
      </c>
      <c r="F897">
        <v>2</v>
      </c>
      <c r="J897" t="s">
        <v>2852</v>
      </c>
      <c r="K897" t="s">
        <v>3588</v>
      </c>
      <c r="L897" t="s">
        <v>781</v>
      </c>
      <c r="M897" t="s">
        <v>1232</v>
      </c>
      <c r="N897">
        <v>20061031</v>
      </c>
      <c r="O897" s="17" t="str">
        <f>""</f>
        <v/>
      </c>
      <c r="P897" t="e">
        <f t="shared" si="90"/>
        <v>#VALUE!</v>
      </c>
      <c r="Q897" t="e">
        <f t="shared" si="91"/>
        <v>#VALUE!</v>
      </c>
      <c r="R897" t="e">
        <f t="shared" si="92"/>
        <v>#VALUE!</v>
      </c>
      <c r="S897" t="e">
        <f t="shared" si="93"/>
        <v>#VALUE!</v>
      </c>
      <c r="T897" t="e">
        <f t="shared" si="94"/>
        <v>#VALUE!</v>
      </c>
      <c r="U897" t="str">
        <f t="shared" si="95"/>
        <v>鎌ヶ谷高高</v>
      </c>
    </row>
    <row r="898" spans="1:21" x14ac:dyDescent="0.45">
      <c r="A898">
        <v>2193</v>
      </c>
      <c r="B898" t="s">
        <v>1687</v>
      </c>
      <c r="C898" t="s">
        <v>2592</v>
      </c>
      <c r="E898" t="s">
        <v>656</v>
      </c>
      <c r="F898">
        <v>2</v>
      </c>
      <c r="J898" t="s">
        <v>2977</v>
      </c>
      <c r="K898" t="s">
        <v>3589</v>
      </c>
      <c r="L898" t="s">
        <v>126</v>
      </c>
      <c r="M898" t="s">
        <v>1233</v>
      </c>
      <c r="N898">
        <v>20060912</v>
      </c>
      <c r="O898" s="17" t="str">
        <f>""</f>
        <v/>
      </c>
      <c r="P898" t="e">
        <f t="shared" si="90"/>
        <v>#VALUE!</v>
      </c>
      <c r="Q898" t="e">
        <f t="shared" si="91"/>
        <v>#VALUE!</v>
      </c>
      <c r="R898" t="e">
        <f t="shared" si="92"/>
        <v>#VALUE!</v>
      </c>
      <c r="S898" t="e">
        <f t="shared" si="93"/>
        <v>#VALUE!</v>
      </c>
      <c r="T898" t="e">
        <f t="shared" si="94"/>
        <v>#VALUE!</v>
      </c>
      <c r="U898" t="str">
        <f t="shared" si="95"/>
        <v>鎌ヶ谷高高</v>
      </c>
    </row>
    <row r="899" spans="1:21" x14ac:dyDescent="0.45">
      <c r="A899">
        <v>2194</v>
      </c>
      <c r="B899" t="s">
        <v>2593</v>
      </c>
      <c r="C899" t="s">
        <v>2594</v>
      </c>
      <c r="E899" t="s">
        <v>656</v>
      </c>
      <c r="F899">
        <v>2</v>
      </c>
      <c r="J899" t="s">
        <v>3590</v>
      </c>
      <c r="K899" t="s">
        <v>3591</v>
      </c>
      <c r="L899" t="s">
        <v>1234</v>
      </c>
      <c r="M899" t="s">
        <v>1235</v>
      </c>
      <c r="N899">
        <v>20060719</v>
      </c>
      <c r="O899" s="17" t="str">
        <f>""</f>
        <v/>
      </c>
      <c r="P899" t="e">
        <f t="shared" si="90"/>
        <v>#VALUE!</v>
      </c>
      <c r="Q899" t="e">
        <f t="shared" si="91"/>
        <v>#VALUE!</v>
      </c>
      <c r="R899" t="e">
        <f t="shared" si="92"/>
        <v>#VALUE!</v>
      </c>
      <c r="S899" t="e">
        <f t="shared" si="93"/>
        <v>#VALUE!</v>
      </c>
      <c r="T899" t="e">
        <f t="shared" si="94"/>
        <v>#VALUE!</v>
      </c>
      <c r="U899" t="str">
        <f t="shared" si="95"/>
        <v>鎌ヶ谷高高</v>
      </c>
    </row>
    <row r="900" spans="1:21" x14ac:dyDescent="0.45">
      <c r="A900">
        <v>2195</v>
      </c>
      <c r="B900" t="s">
        <v>2595</v>
      </c>
      <c r="C900" t="s">
        <v>1306</v>
      </c>
      <c r="E900" t="s">
        <v>656</v>
      </c>
      <c r="F900">
        <v>2</v>
      </c>
      <c r="J900" t="s">
        <v>3592</v>
      </c>
      <c r="K900" t="s">
        <v>2658</v>
      </c>
      <c r="L900" t="s">
        <v>1236</v>
      </c>
      <c r="M900" t="s">
        <v>156</v>
      </c>
      <c r="N900">
        <v>20060904</v>
      </c>
      <c r="O900" s="17" t="str">
        <f>""</f>
        <v/>
      </c>
      <c r="P900" t="e">
        <f t="shared" si="90"/>
        <v>#VALUE!</v>
      </c>
      <c r="Q900" t="e">
        <f t="shared" si="91"/>
        <v>#VALUE!</v>
      </c>
      <c r="R900" t="e">
        <f t="shared" si="92"/>
        <v>#VALUE!</v>
      </c>
      <c r="S900" t="e">
        <f t="shared" si="93"/>
        <v>#VALUE!</v>
      </c>
      <c r="T900" t="e">
        <f t="shared" si="94"/>
        <v>#VALUE!</v>
      </c>
      <c r="U900" t="str">
        <f t="shared" si="95"/>
        <v>鎌ヶ谷高高</v>
      </c>
    </row>
    <row r="901" spans="1:21" x14ac:dyDescent="0.45">
      <c r="A901">
        <v>2196</v>
      </c>
      <c r="B901" t="s">
        <v>2596</v>
      </c>
      <c r="C901" t="s">
        <v>2597</v>
      </c>
      <c r="E901" t="s">
        <v>656</v>
      </c>
      <c r="F901">
        <v>2</v>
      </c>
      <c r="J901" t="s">
        <v>3593</v>
      </c>
      <c r="K901" t="s">
        <v>2622</v>
      </c>
      <c r="L901" t="s">
        <v>1237</v>
      </c>
      <c r="M901" t="s">
        <v>366</v>
      </c>
      <c r="N901">
        <v>20061002</v>
      </c>
      <c r="O901" s="17" t="str">
        <f>""</f>
        <v/>
      </c>
      <c r="P901" t="e">
        <f t="shared" si="90"/>
        <v>#VALUE!</v>
      </c>
      <c r="Q901" t="e">
        <f t="shared" si="91"/>
        <v>#VALUE!</v>
      </c>
      <c r="R901" t="e">
        <f t="shared" si="92"/>
        <v>#VALUE!</v>
      </c>
      <c r="S901" t="e">
        <f t="shared" si="93"/>
        <v>#VALUE!</v>
      </c>
      <c r="T901" t="e">
        <f t="shared" si="94"/>
        <v>#VALUE!</v>
      </c>
      <c r="U901" t="str">
        <f t="shared" si="95"/>
        <v>鎌ヶ谷高高</v>
      </c>
    </row>
    <row r="902" spans="1:21" x14ac:dyDescent="0.45">
      <c r="A902">
        <v>2197</v>
      </c>
      <c r="B902" t="s">
        <v>2598</v>
      </c>
      <c r="C902" t="s">
        <v>1782</v>
      </c>
      <c r="E902" t="s">
        <v>656</v>
      </c>
      <c r="F902">
        <v>2</v>
      </c>
      <c r="J902" t="s">
        <v>3594</v>
      </c>
      <c r="K902" t="s">
        <v>2742</v>
      </c>
      <c r="L902" t="s">
        <v>245</v>
      </c>
      <c r="M902" t="s">
        <v>178</v>
      </c>
      <c r="N902">
        <v>20061128</v>
      </c>
      <c r="O902" s="17" t="str">
        <f>""</f>
        <v/>
      </c>
      <c r="P902" t="e">
        <f t="shared" si="90"/>
        <v>#VALUE!</v>
      </c>
      <c r="Q902" t="e">
        <f t="shared" si="91"/>
        <v>#VALUE!</v>
      </c>
      <c r="R902" t="e">
        <f t="shared" si="92"/>
        <v>#VALUE!</v>
      </c>
      <c r="S902" t="e">
        <f t="shared" si="93"/>
        <v>#VALUE!</v>
      </c>
      <c r="T902" t="e">
        <f t="shared" si="94"/>
        <v>#VALUE!</v>
      </c>
      <c r="U902" t="str">
        <f t="shared" si="95"/>
        <v>鎌ヶ谷高高</v>
      </c>
    </row>
    <row r="903" spans="1:21" x14ac:dyDescent="0.45">
      <c r="A903">
        <v>2605</v>
      </c>
      <c r="B903" t="s">
        <v>2599</v>
      </c>
      <c r="C903" t="s">
        <v>2600</v>
      </c>
      <c r="E903" t="s">
        <v>656</v>
      </c>
      <c r="F903">
        <v>1</v>
      </c>
      <c r="J903" t="s">
        <v>3595</v>
      </c>
      <c r="K903" t="s">
        <v>2970</v>
      </c>
      <c r="L903" t="s">
        <v>1238</v>
      </c>
      <c r="M903" t="s">
        <v>59</v>
      </c>
      <c r="N903">
        <v>20070920</v>
      </c>
      <c r="O903" s="17" t="str">
        <f>""</f>
        <v/>
      </c>
      <c r="P903" t="e">
        <f t="shared" si="90"/>
        <v>#VALUE!</v>
      </c>
      <c r="Q903" t="e">
        <f t="shared" si="91"/>
        <v>#VALUE!</v>
      </c>
      <c r="R903" t="e">
        <f t="shared" si="92"/>
        <v>#VALUE!</v>
      </c>
      <c r="S903" t="e">
        <f t="shared" si="93"/>
        <v>#VALUE!</v>
      </c>
      <c r="T903" t="e">
        <f t="shared" si="94"/>
        <v>#VALUE!</v>
      </c>
      <c r="U903" t="str">
        <f t="shared" si="95"/>
        <v>鎌ヶ谷高高</v>
      </c>
    </row>
    <row r="904" spans="1:21" x14ac:dyDescent="0.45">
      <c r="A904">
        <v>2606</v>
      </c>
      <c r="B904" t="s">
        <v>1649</v>
      </c>
      <c r="C904" t="s">
        <v>2601</v>
      </c>
      <c r="E904" t="s">
        <v>656</v>
      </c>
      <c r="F904">
        <v>1</v>
      </c>
      <c r="J904" t="s">
        <v>2947</v>
      </c>
      <c r="K904" t="s">
        <v>2768</v>
      </c>
      <c r="L904" t="s">
        <v>209</v>
      </c>
      <c r="M904" t="s">
        <v>493</v>
      </c>
      <c r="N904">
        <v>20070408</v>
      </c>
      <c r="O904" s="17" t="str">
        <f>""</f>
        <v/>
      </c>
      <c r="P904" t="e">
        <f t="shared" si="90"/>
        <v>#VALUE!</v>
      </c>
      <c r="Q904" t="e">
        <f t="shared" si="91"/>
        <v>#VALUE!</v>
      </c>
      <c r="R904" t="e">
        <f t="shared" si="92"/>
        <v>#VALUE!</v>
      </c>
      <c r="S904" t="e">
        <f t="shared" si="93"/>
        <v>#VALUE!</v>
      </c>
      <c r="T904" t="e">
        <f t="shared" si="94"/>
        <v>#VALUE!</v>
      </c>
      <c r="U904" t="str">
        <f t="shared" si="95"/>
        <v>鎌ヶ谷高高</v>
      </c>
    </row>
    <row r="905" spans="1:21" x14ac:dyDescent="0.45">
      <c r="A905">
        <v>2607</v>
      </c>
      <c r="B905" t="s">
        <v>1689</v>
      </c>
      <c r="C905" t="s">
        <v>2229</v>
      </c>
      <c r="E905" t="s">
        <v>656</v>
      </c>
      <c r="F905">
        <v>1</v>
      </c>
      <c r="J905" t="s">
        <v>3596</v>
      </c>
      <c r="K905" t="s">
        <v>3597</v>
      </c>
      <c r="L905" t="s">
        <v>528</v>
      </c>
      <c r="M905" t="s">
        <v>1239</v>
      </c>
      <c r="N905">
        <v>20080206</v>
      </c>
      <c r="O905" s="17" t="str">
        <f>""</f>
        <v/>
      </c>
      <c r="P905" t="e">
        <f t="shared" si="90"/>
        <v>#VALUE!</v>
      </c>
      <c r="Q905" t="e">
        <f t="shared" si="91"/>
        <v>#VALUE!</v>
      </c>
      <c r="R905" t="e">
        <f t="shared" si="92"/>
        <v>#VALUE!</v>
      </c>
      <c r="S905" t="e">
        <f t="shared" si="93"/>
        <v>#VALUE!</v>
      </c>
      <c r="T905" t="e">
        <f t="shared" si="94"/>
        <v>#VALUE!</v>
      </c>
      <c r="U905" t="str">
        <f t="shared" si="95"/>
        <v>鎌ヶ谷高高</v>
      </c>
    </row>
    <row r="906" spans="1:21" x14ac:dyDescent="0.45">
      <c r="A906">
        <v>2608</v>
      </c>
      <c r="B906" t="s">
        <v>2602</v>
      </c>
      <c r="C906" t="s">
        <v>2603</v>
      </c>
      <c r="E906" t="s">
        <v>656</v>
      </c>
      <c r="F906">
        <v>1</v>
      </c>
      <c r="J906" t="s">
        <v>3598</v>
      </c>
      <c r="K906" t="s">
        <v>2682</v>
      </c>
      <c r="L906" t="s">
        <v>1240</v>
      </c>
      <c r="M906" t="s">
        <v>359</v>
      </c>
      <c r="N906">
        <v>20070522</v>
      </c>
      <c r="O906" s="17" t="str">
        <f>""</f>
        <v/>
      </c>
      <c r="P906" t="e">
        <f t="shared" si="90"/>
        <v>#VALUE!</v>
      </c>
      <c r="Q906" t="e">
        <f t="shared" si="91"/>
        <v>#VALUE!</v>
      </c>
      <c r="R906" t="e">
        <f t="shared" si="92"/>
        <v>#VALUE!</v>
      </c>
      <c r="S906" t="e">
        <f t="shared" si="93"/>
        <v>#VALUE!</v>
      </c>
      <c r="T906" t="e">
        <f t="shared" si="94"/>
        <v>#VALUE!</v>
      </c>
      <c r="U906" t="str">
        <f t="shared" si="95"/>
        <v>鎌ヶ谷高高</v>
      </c>
    </row>
    <row r="907" spans="1:21" x14ac:dyDescent="0.45">
      <c r="A907">
        <v>2609</v>
      </c>
      <c r="B907" t="s">
        <v>2604</v>
      </c>
      <c r="C907" t="s">
        <v>1455</v>
      </c>
      <c r="E907" t="s">
        <v>656</v>
      </c>
      <c r="F907">
        <v>1</v>
      </c>
      <c r="J907" t="s">
        <v>3599</v>
      </c>
      <c r="K907" t="s">
        <v>2782</v>
      </c>
      <c r="L907" t="s">
        <v>44</v>
      </c>
      <c r="M907" t="s">
        <v>71</v>
      </c>
      <c r="N907">
        <v>20070418</v>
      </c>
      <c r="O907" s="17" t="str">
        <f>""</f>
        <v/>
      </c>
      <c r="P907" t="e">
        <f t="shared" si="90"/>
        <v>#VALUE!</v>
      </c>
      <c r="Q907" t="e">
        <f t="shared" si="91"/>
        <v>#VALUE!</v>
      </c>
      <c r="R907" t="e">
        <f t="shared" si="92"/>
        <v>#VALUE!</v>
      </c>
      <c r="S907" t="e">
        <f t="shared" si="93"/>
        <v>#VALUE!</v>
      </c>
      <c r="T907" t="e">
        <f t="shared" si="94"/>
        <v>#VALUE!</v>
      </c>
      <c r="U907" t="str">
        <f t="shared" si="95"/>
        <v>鎌ヶ谷高高</v>
      </c>
    </row>
    <row r="908" spans="1:21" x14ac:dyDescent="0.45">
      <c r="A908">
        <v>2610</v>
      </c>
      <c r="B908" t="s">
        <v>1753</v>
      </c>
      <c r="C908" t="s">
        <v>2605</v>
      </c>
      <c r="E908" t="s">
        <v>656</v>
      </c>
      <c r="F908">
        <v>1</v>
      </c>
      <c r="J908" t="s">
        <v>3031</v>
      </c>
      <c r="K908" t="s">
        <v>2938</v>
      </c>
      <c r="L908" t="s">
        <v>252</v>
      </c>
      <c r="M908" t="s">
        <v>830</v>
      </c>
      <c r="N908">
        <v>20071126</v>
      </c>
      <c r="O908" s="17" t="str">
        <f>""</f>
        <v/>
      </c>
      <c r="P908" t="e">
        <f t="shared" si="90"/>
        <v>#VALUE!</v>
      </c>
      <c r="Q908" t="e">
        <f t="shared" si="91"/>
        <v>#VALUE!</v>
      </c>
      <c r="R908" t="e">
        <f t="shared" si="92"/>
        <v>#VALUE!</v>
      </c>
      <c r="S908" t="e">
        <f t="shared" si="93"/>
        <v>#VALUE!</v>
      </c>
      <c r="T908" t="e">
        <f t="shared" si="94"/>
        <v>#VALUE!</v>
      </c>
      <c r="U908" t="str">
        <f t="shared" si="95"/>
        <v>鎌ヶ谷高高</v>
      </c>
    </row>
    <row r="909" spans="1:21" x14ac:dyDescent="0.45">
      <c r="A909">
        <v>2611</v>
      </c>
      <c r="B909" t="s">
        <v>2606</v>
      </c>
      <c r="C909" t="s">
        <v>2607</v>
      </c>
      <c r="E909" t="s">
        <v>656</v>
      </c>
      <c r="F909">
        <v>1</v>
      </c>
      <c r="J909" t="s">
        <v>3600</v>
      </c>
      <c r="K909" t="s">
        <v>3601</v>
      </c>
      <c r="L909" t="s">
        <v>197</v>
      </c>
      <c r="M909" t="s">
        <v>1241</v>
      </c>
      <c r="N909">
        <v>20070507</v>
      </c>
      <c r="O909" s="17" t="str">
        <f>""</f>
        <v/>
      </c>
      <c r="P909" t="e">
        <f t="shared" si="90"/>
        <v>#VALUE!</v>
      </c>
      <c r="Q909" t="e">
        <f t="shared" si="91"/>
        <v>#VALUE!</v>
      </c>
      <c r="R909" t="e">
        <f t="shared" si="92"/>
        <v>#VALUE!</v>
      </c>
      <c r="S909" t="e">
        <f t="shared" si="93"/>
        <v>#VALUE!</v>
      </c>
      <c r="T909" t="e">
        <f t="shared" si="94"/>
        <v>#VALUE!</v>
      </c>
      <c r="U909" t="str">
        <f t="shared" si="95"/>
        <v>鎌ヶ谷高高</v>
      </c>
    </row>
    <row r="910" spans="1:21" x14ac:dyDescent="0.45">
      <c r="A910">
        <v>2612</v>
      </c>
      <c r="B910" t="s">
        <v>2608</v>
      </c>
      <c r="C910" t="s">
        <v>2609</v>
      </c>
      <c r="E910" t="s">
        <v>656</v>
      </c>
      <c r="F910">
        <v>1</v>
      </c>
      <c r="J910" t="s">
        <v>3602</v>
      </c>
      <c r="K910" t="s">
        <v>3603</v>
      </c>
      <c r="L910" t="s">
        <v>94</v>
      </c>
      <c r="M910" t="s">
        <v>1242</v>
      </c>
      <c r="N910">
        <v>20080214</v>
      </c>
      <c r="O910" s="17" t="str">
        <f>""</f>
        <v/>
      </c>
      <c r="P910" t="e">
        <f t="shared" si="90"/>
        <v>#VALUE!</v>
      </c>
      <c r="Q910" t="e">
        <f t="shared" si="91"/>
        <v>#VALUE!</v>
      </c>
      <c r="R910" t="e">
        <f t="shared" si="92"/>
        <v>#VALUE!</v>
      </c>
      <c r="S910" t="e">
        <f t="shared" si="93"/>
        <v>#VALUE!</v>
      </c>
      <c r="T910" t="e">
        <f t="shared" si="94"/>
        <v>#VALUE!</v>
      </c>
      <c r="U910" t="str">
        <f t="shared" si="95"/>
        <v>鎌ヶ谷高高</v>
      </c>
    </row>
    <row r="911" spans="1:21" x14ac:dyDescent="0.45">
      <c r="A911">
        <v>2198</v>
      </c>
      <c r="B911" t="s">
        <v>1290</v>
      </c>
      <c r="C911" t="s">
        <v>2610</v>
      </c>
      <c r="E911" t="s">
        <v>657</v>
      </c>
      <c r="F911">
        <v>3</v>
      </c>
      <c r="J911" t="s">
        <v>2661</v>
      </c>
      <c r="K911" t="s">
        <v>2938</v>
      </c>
      <c r="L911" t="s">
        <v>451</v>
      </c>
      <c r="M911" t="s">
        <v>830</v>
      </c>
      <c r="N911">
        <v>20050817</v>
      </c>
      <c r="O911" s="17" t="str">
        <f>""</f>
        <v/>
      </c>
      <c r="P911" t="e">
        <f t="shared" si="90"/>
        <v>#VALUE!</v>
      </c>
      <c r="Q911" t="e">
        <f t="shared" si="91"/>
        <v>#VALUE!</v>
      </c>
      <c r="R911" t="e">
        <f t="shared" si="92"/>
        <v>#VALUE!</v>
      </c>
      <c r="S911" t="e">
        <f t="shared" si="93"/>
        <v>#VALUE!</v>
      </c>
      <c r="T911" t="e">
        <f t="shared" si="94"/>
        <v>#VALUE!</v>
      </c>
      <c r="U911" t="str">
        <f t="shared" si="95"/>
        <v>鎌ヶ谷西高高</v>
      </c>
    </row>
    <row r="912" spans="1:21" x14ac:dyDescent="0.45">
      <c r="A912">
        <v>2199</v>
      </c>
      <c r="B912" t="s">
        <v>2611</v>
      </c>
      <c r="C912" t="s">
        <v>1348</v>
      </c>
      <c r="E912" t="s">
        <v>657</v>
      </c>
      <c r="F912">
        <v>2</v>
      </c>
      <c r="J912" t="s">
        <v>3604</v>
      </c>
      <c r="K912" t="s">
        <v>2709</v>
      </c>
      <c r="L912" t="s">
        <v>1243</v>
      </c>
      <c r="M912" t="s">
        <v>325</v>
      </c>
      <c r="N912">
        <v>20070329</v>
      </c>
      <c r="O912" s="17" t="str">
        <f>""</f>
        <v/>
      </c>
      <c r="P912" t="e">
        <f t="shared" si="90"/>
        <v>#VALUE!</v>
      </c>
      <c r="Q912" t="e">
        <f t="shared" si="91"/>
        <v>#VALUE!</v>
      </c>
      <c r="R912" t="e">
        <f t="shared" si="92"/>
        <v>#VALUE!</v>
      </c>
      <c r="S912" t="e">
        <f t="shared" si="93"/>
        <v>#VALUE!</v>
      </c>
      <c r="T912" t="e">
        <f t="shared" si="94"/>
        <v>#VALUE!</v>
      </c>
      <c r="U912" t="str">
        <f t="shared" si="95"/>
        <v>鎌ヶ谷西高高</v>
      </c>
    </row>
    <row r="913" spans="1:21" x14ac:dyDescent="0.45">
      <c r="A913">
        <v>2200</v>
      </c>
      <c r="B913" t="s">
        <v>1312</v>
      </c>
      <c r="C913" t="s">
        <v>2612</v>
      </c>
      <c r="E913" t="s">
        <v>657</v>
      </c>
      <c r="F913">
        <v>2</v>
      </c>
      <c r="J913" t="s">
        <v>2678</v>
      </c>
      <c r="K913" t="s">
        <v>3605</v>
      </c>
      <c r="L913" t="s">
        <v>69</v>
      </c>
      <c r="M913" t="s">
        <v>1244</v>
      </c>
      <c r="N913">
        <v>20060508</v>
      </c>
      <c r="O913" s="17" t="str">
        <f>""</f>
        <v/>
      </c>
      <c r="P913" t="e">
        <f t="shared" si="90"/>
        <v>#VALUE!</v>
      </c>
      <c r="Q913" t="e">
        <f t="shared" si="91"/>
        <v>#VALUE!</v>
      </c>
      <c r="R913" t="e">
        <f t="shared" si="92"/>
        <v>#VALUE!</v>
      </c>
      <c r="S913" t="e">
        <f t="shared" si="93"/>
        <v>#VALUE!</v>
      </c>
      <c r="T913" t="e">
        <f t="shared" si="94"/>
        <v>#VALUE!</v>
      </c>
      <c r="U913" t="str">
        <f t="shared" si="95"/>
        <v>鎌ヶ谷西高高</v>
      </c>
    </row>
    <row r="914" spans="1:21" x14ac:dyDescent="0.45">
      <c r="A914">
        <v>2201</v>
      </c>
      <c r="B914" t="s">
        <v>1315</v>
      </c>
      <c r="C914" t="s">
        <v>2613</v>
      </c>
      <c r="E914" t="s">
        <v>657</v>
      </c>
      <c r="F914">
        <v>2</v>
      </c>
      <c r="J914" t="s">
        <v>2681</v>
      </c>
      <c r="K914" t="s">
        <v>3606</v>
      </c>
      <c r="L914" t="s">
        <v>463</v>
      </c>
      <c r="M914" t="s">
        <v>265</v>
      </c>
      <c r="N914">
        <v>20060901</v>
      </c>
      <c r="O914" s="17" t="str">
        <f>""</f>
        <v/>
      </c>
      <c r="P914" t="e">
        <f t="shared" si="90"/>
        <v>#VALUE!</v>
      </c>
      <c r="Q914" t="e">
        <f t="shared" si="91"/>
        <v>#VALUE!</v>
      </c>
      <c r="R914" t="e">
        <f t="shared" si="92"/>
        <v>#VALUE!</v>
      </c>
      <c r="S914" t="e">
        <f t="shared" si="93"/>
        <v>#VALUE!</v>
      </c>
      <c r="T914" t="e">
        <f t="shared" si="94"/>
        <v>#VALUE!</v>
      </c>
      <c r="U914" t="str">
        <f t="shared" si="95"/>
        <v>鎌ヶ谷西高高</v>
      </c>
    </row>
    <row r="915" spans="1:21" x14ac:dyDescent="0.45">
      <c r="A915">
        <v>2613</v>
      </c>
      <c r="B915" t="s">
        <v>2614</v>
      </c>
      <c r="C915" t="s">
        <v>2615</v>
      </c>
      <c r="E915" t="s">
        <v>657</v>
      </c>
      <c r="F915">
        <v>1</v>
      </c>
      <c r="J915" t="s">
        <v>3607</v>
      </c>
      <c r="K915" t="s">
        <v>3236</v>
      </c>
      <c r="L915" t="s">
        <v>1245</v>
      </c>
      <c r="M915" t="s">
        <v>987</v>
      </c>
      <c r="N915">
        <v>20070820</v>
      </c>
      <c r="O915" s="17" t="str">
        <f>""</f>
        <v/>
      </c>
      <c r="P915" t="e">
        <f t="shared" si="90"/>
        <v>#VALUE!</v>
      </c>
      <c r="Q915" t="e">
        <f t="shared" si="91"/>
        <v>#VALUE!</v>
      </c>
      <c r="R915" t="e">
        <f t="shared" si="92"/>
        <v>#VALUE!</v>
      </c>
      <c r="S915" t="e">
        <f t="shared" si="93"/>
        <v>#VALUE!</v>
      </c>
      <c r="T915" t="e">
        <f t="shared" si="94"/>
        <v>#VALUE!</v>
      </c>
      <c r="U915" t="str">
        <f t="shared" si="95"/>
        <v>鎌ヶ谷西高高</v>
      </c>
    </row>
    <row r="916" spans="1:21" x14ac:dyDescent="0.45">
      <c r="A916">
        <v>2614</v>
      </c>
      <c r="B916" t="s">
        <v>2616</v>
      </c>
      <c r="C916" t="s">
        <v>2617</v>
      </c>
      <c r="E916" t="s">
        <v>657</v>
      </c>
      <c r="F916">
        <v>1</v>
      </c>
      <c r="J916" t="s">
        <v>3608</v>
      </c>
      <c r="K916" t="s">
        <v>3609</v>
      </c>
      <c r="L916" t="s">
        <v>1246</v>
      </c>
      <c r="M916" t="s">
        <v>1247</v>
      </c>
      <c r="N916">
        <v>20080107</v>
      </c>
      <c r="O916" s="17" t="str">
        <f>""</f>
        <v/>
      </c>
      <c r="P916" t="e">
        <f t="shared" si="90"/>
        <v>#VALUE!</v>
      </c>
      <c r="Q916" t="e">
        <f t="shared" si="91"/>
        <v>#VALUE!</v>
      </c>
      <c r="R916" t="e">
        <f t="shared" si="92"/>
        <v>#VALUE!</v>
      </c>
      <c r="S916" t="e">
        <f t="shared" si="93"/>
        <v>#VALUE!</v>
      </c>
      <c r="T916" t="e">
        <f t="shared" si="94"/>
        <v>#VALUE!</v>
      </c>
      <c r="U916" t="str">
        <f t="shared" si="95"/>
        <v>鎌ヶ谷西高高</v>
      </c>
    </row>
    <row r="917" spans="1:21" x14ac:dyDescent="0.45">
      <c r="A917">
        <v>2413</v>
      </c>
      <c r="B917" t="s">
        <v>2444</v>
      </c>
      <c r="C917" t="s">
        <v>2618</v>
      </c>
      <c r="E917" t="s">
        <v>658</v>
      </c>
      <c r="F917">
        <v>1</v>
      </c>
      <c r="J917" t="s">
        <v>3502</v>
      </c>
      <c r="K917" t="s">
        <v>2645</v>
      </c>
      <c r="L917" t="s">
        <v>1166</v>
      </c>
      <c r="M917" t="s">
        <v>363</v>
      </c>
      <c r="N917">
        <v>20080104</v>
      </c>
      <c r="O917" s="17" t="str">
        <f>""</f>
        <v/>
      </c>
      <c r="P917" t="e">
        <f t="shared" si="90"/>
        <v>#VALUE!</v>
      </c>
      <c r="Q917" t="e">
        <f t="shared" si="91"/>
        <v>#VALUE!</v>
      </c>
      <c r="R917" t="e">
        <f t="shared" si="92"/>
        <v>#VALUE!</v>
      </c>
      <c r="S917" t="e">
        <f t="shared" si="93"/>
        <v>#VALUE!</v>
      </c>
      <c r="T917" t="e">
        <f t="shared" si="94"/>
        <v>#VALUE!</v>
      </c>
      <c r="U917" t="str">
        <f t="shared" si="95"/>
        <v>白井高高</v>
      </c>
    </row>
    <row r="918" spans="1:21" x14ac:dyDescent="0.45">
      <c r="A918">
        <v>2414</v>
      </c>
      <c r="B918" t="s">
        <v>2619</v>
      </c>
      <c r="C918" t="s">
        <v>2620</v>
      </c>
      <c r="E918" t="s">
        <v>658</v>
      </c>
      <c r="F918">
        <v>1</v>
      </c>
      <c r="J918" t="s">
        <v>3610</v>
      </c>
      <c r="K918" t="s">
        <v>2695</v>
      </c>
      <c r="L918" t="s">
        <v>379</v>
      </c>
      <c r="M918" t="s">
        <v>198</v>
      </c>
      <c r="N918">
        <v>20080201</v>
      </c>
      <c r="O918" s="17" t="str">
        <f>""</f>
        <v/>
      </c>
      <c r="P918" t="e">
        <f t="shared" si="90"/>
        <v>#VALUE!</v>
      </c>
      <c r="Q918" t="e">
        <f t="shared" si="91"/>
        <v>#VALUE!</v>
      </c>
      <c r="R918" t="e">
        <f t="shared" si="92"/>
        <v>#VALUE!</v>
      </c>
      <c r="S918" t="e">
        <f t="shared" si="93"/>
        <v>#VALUE!</v>
      </c>
      <c r="T918" t="e">
        <f t="shared" si="94"/>
        <v>#VALUE!</v>
      </c>
      <c r="U918" t="str">
        <f t="shared" si="95"/>
        <v>白井高高</v>
      </c>
    </row>
  </sheetData>
  <phoneticPr fontId="1"/>
  <conditionalFormatting sqref="B448:C449">
    <cfRule type="expression" dxfId="23" priority="1" stopIfTrue="1">
      <formula>AND(A448="男")</formula>
    </cfRule>
    <cfRule type="expression" dxfId="22" priority="2" stopIfTrue="1">
      <formula>AND(A448="女")</formula>
    </cfRule>
  </conditionalFormatting>
  <dataValidations count="4">
    <dataValidation imeMode="halfKatakana" allowBlank="1" showInputMessage="1" showErrorMessage="1" sqref="K96:K97 J1:K95 J267:K352 J98:K265 J366:K458 J461:K601 K459:L460" xr:uid="{DB115FAE-C406-43B4-A3ED-2D3ADFAFF6B8}"/>
    <dataValidation type="date" allowBlank="1" showInputMessage="1" showErrorMessage="1" sqref="G221:G224" xr:uid="{66A26B89-CB49-487E-8793-F4C67DE98689}">
      <formula1>1.01</formula1>
      <formula2>12.31</formula2>
    </dataValidation>
    <dataValidation type="decimal" imeMode="halfAlpha" allowBlank="1" showInputMessage="1" showErrorMessage="1" sqref="H96:H97 G168:G170 G154:G161 G205:G206 G216:G220 G225:G237 G267:G275 G307:G352 G2:G124 G477:G601" xr:uid="{648B7FB7-89FE-497A-946E-3D0629F97776}">
      <formula1>1.01</formula1>
      <formula2>12.31</formula2>
    </dataValidation>
    <dataValidation type="whole" imeMode="halfAlpha" allowBlank="1" showInputMessage="1" showErrorMessage="1" sqref="F168:F170 F154:F161 F205:F206 F477:F601 F267:F275 F219:F224 F325:F326 F347:F352 F2:F124" xr:uid="{1D8BCDC5-EF1D-416C-A5FB-274C08F4E1F4}">
      <formula1>1</formula1>
      <formula2>3</formula2>
    </dataValidation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9795-D7A1-4F93-808C-4C6B35FD941B}">
  <dimension ref="A1:U451"/>
  <sheetViews>
    <sheetView workbookViewId="0">
      <selection activeCell="O2" sqref="O2:O426"/>
    </sheetView>
  </sheetViews>
  <sheetFormatPr defaultRowHeight="18" x14ac:dyDescent="0.45"/>
  <sheetData>
    <row r="1" spans="1:21" x14ac:dyDescent="0.15">
      <c r="A1" s="1" t="s">
        <v>19</v>
      </c>
      <c r="B1" s="2" t="s">
        <v>20</v>
      </c>
      <c r="C1" s="2" t="s">
        <v>21</v>
      </c>
      <c r="D1" s="3" t="s">
        <v>22</v>
      </c>
      <c r="E1" s="2" t="s">
        <v>23</v>
      </c>
      <c r="F1" s="30" t="s">
        <v>24</v>
      </c>
      <c r="G1" s="31" t="s">
        <v>25</v>
      </c>
      <c r="H1" s="8" t="s">
        <v>26</v>
      </c>
      <c r="I1" s="8" t="s">
        <v>27</v>
      </c>
      <c r="J1" s="10" t="s">
        <v>28</v>
      </c>
      <c r="K1" s="10" t="s">
        <v>29</v>
      </c>
      <c r="L1" s="11" t="s">
        <v>30</v>
      </c>
      <c r="M1" s="11" t="s">
        <v>31</v>
      </c>
      <c r="N1" s="11" t="s">
        <v>32</v>
      </c>
      <c r="O1" s="11" t="s">
        <v>33</v>
      </c>
    </row>
    <row r="2" spans="1:21" x14ac:dyDescent="0.2">
      <c r="A2" s="12">
        <v>1001</v>
      </c>
      <c r="B2" s="13" t="s">
        <v>1251</v>
      </c>
      <c r="C2" s="13" t="s">
        <v>4030</v>
      </c>
      <c r="D2" s="14"/>
      <c r="E2" s="17" t="s">
        <v>608</v>
      </c>
      <c r="F2" s="17">
        <v>3</v>
      </c>
      <c r="G2" s="17"/>
      <c r="H2" s="17"/>
      <c r="I2" s="17"/>
      <c r="J2" s="17" t="s">
        <v>2623</v>
      </c>
      <c r="K2" s="17" t="s">
        <v>4605</v>
      </c>
      <c r="L2" s="17" t="s">
        <v>662</v>
      </c>
      <c r="M2" s="17" t="s">
        <v>3611</v>
      </c>
      <c r="N2" s="17">
        <v>20050821</v>
      </c>
      <c r="O2" t="str">
        <f>""</f>
        <v/>
      </c>
      <c r="P2" t="e">
        <f>LEFT(B2,FIND("　",B2)-1)</f>
        <v>#VALUE!</v>
      </c>
      <c r="Q2" t="e">
        <f>RIGHT(B2,LEN(B2)-FIND("　",B2))</f>
        <v>#VALUE!</v>
      </c>
      <c r="R2" t="e">
        <f>ASC(LEFT(J2,FIND("　",J2)-1))</f>
        <v>#VALUE!</v>
      </c>
      <c r="S2" t="e">
        <f>ASC(RIGHT(J2,LEN(J2)-FIND("　",J2)))</f>
        <v>#VALUE!</v>
      </c>
      <c r="T2" t="e">
        <f>LEFT(O2,FIND(" ",O2)-1)</f>
        <v>#VALUE!</v>
      </c>
      <c r="U2" t="str">
        <f>E2&amp;"高"</f>
        <v>千葉高高</v>
      </c>
    </row>
    <row r="3" spans="1:21" x14ac:dyDescent="0.2">
      <c r="A3" s="12">
        <v>1002</v>
      </c>
      <c r="B3" s="13" t="s">
        <v>1525</v>
      </c>
      <c r="C3" s="13" t="s">
        <v>4031</v>
      </c>
      <c r="D3" s="14"/>
      <c r="E3" s="17" t="s">
        <v>608</v>
      </c>
      <c r="F3" s="17">
        <v>3</v>
      </c>
      <c r="G3" s="17"/>
      <c r="H3" s="17"/>
      <c r="I3" s="17"/>
      <c r="J3" s="17" t="s">
        <v>2846</v>
      </c>
      <c r="K3" s="17" t="s">
        <v>4606</v>
      </c>
      <c r="L3" s="17" t="s">
        <v>255</v>
      </c>
      <c r="M3" s="17" t="s">
        <v>3612</v>
      </c>
      <c r="N3" s="17">
        <v>20050825</v>
      </c>
      <c r="O3" t="str">
        <f>""</f>
        <v/>
      </c>
      <c r="P3" t="e">
        <f t="shared" ref="P3:P66" si="0">LEFT(B3,FIND("　",B3)-1)</f>
        <v>#VALUE!</v>
      </c>
      <c r="Q3" t="e">
        <f t="shared" ref="Q3:Q66" si="1">RIGHT(B3,LEN(B3)-FIND("　",B3))</f>
        <v>#VALUE!</v>
      </c>
      <c r="R3" t="e">
        <f t="shared" ref="R3:R66" si="2">ASC(LEFT(J3,FIND("　",J3)-1))</f>
        <v>#VALUE!</v>
      </c>
      <c r="S3" t="e">
        <f t="shared" ref="S3:S66" si="3">ASC(RIGHT(J3,LEN(J3)-FIND("　",J3)))</f>
        <v>#VALUE!</v>
      </c>
      <c r="T3" t="e">
        <f t="shared" ref="T3:T66" si="4">LEFT(O3,FIND(" ",O3)-1)</f>
        <v>#VALUE!</v>
      </c>
      <c r="U3" t="str">
        <f t="shared" ref="U3:U66" si="5">E3&amp;"高"</f>
        <v>千葉高高</v>
      </c>
    </row>
    <row r="4" spans="1:21" x14ac:dyDescent="0.2">
      <c r="A4" s="12">
        <v>1003</v>
      </c>
      <c r="B4" s="13" t="s">
        <v>4032</v>
      </c>
      <c r="C4" s="13" t="s">
        <v>4033</v>
      </c>
      <c r="D4" s="14"/>
      <c r="E4" s="17" t="s">
        <v>608</v>
      </c>
      <c r="F4" s="17">
        <v>3</v>
      </c>
      <c r="G4" s="17"/>
      <c r="H4" s="17"/>
      <c r="I4" s="17"/>
      <c r="J4" s="17" t="s">
        <v>4607</v>
      </c>
      <c r="K4" s="17" t="s">
        <v>4608</v>
      </c>
      <c r="L4" s="17" t="s">
        <v>3613</v>
      </c>
      <c r="M4" s="17" t="s">
        <v>3614</v>
      </c>
      <c r="N4" s="17">
        <v>20050609</v>
      </c>
      <c r="O4" t="str">
        <f>""</f>
        <v/>
      </c>
      <c r="P4" t="e">
        <f t="shared" si="0"/>
        <v>#VALUE!</v>
      </c>
      <c r="Q4" t="e">
        <f t="shared" si="1"/>
        <v>#VALUE!</v>
      </c>
      <c r="R4" t="e">
        <f t="shared" si="2"/>
        <v>#VALUE!</v>
      </c>
      <c r="S4" t="e">
        <f t="shared" si="3"/>
        <v>#VALUE!</v>
      </c>
      <c r="T4" t="e">
        <f t="shared" si="4"/>
        <v>#VALUE!</v>
      </c>
      <c r="U4" t="str">
        <f t="shared" si="5"/>
        <v>千葉高高</v>
      </c>
    </row>
    <row r="5" spans="1:21" x14ac:dyDescent="0.2">
      <c r="A5" s="12">
        <v>1004</v>
      </c>
      <c r="B5" s="13" t="s">
        <v>4034</v>
      </c>
      <c r="C5" s="13" t="s">
        <v>4035</v>
      </c>
      <c r="D5" s="14"/>
      <c r="E5" s="17" t="s">
        <v>608</v>
      </c>
      <c r="F5" s="17">
        <v>3</v>
      </c>
      <c r="G5" s="17"/>
      <c r="H5" s="17"/>
      <c r="I5" s="17"/>
      <c r="J5" s="17" t="s">
        <v>4609</v>
      </c>
      <c r="K5" s="17" t="s">
        <v>4610</v>
      </c>
      <c r="L5" s="17" t="s">
        <v>3615</v>
      </c>
      <c r="M5" s="17" t="s">
        <v>3616</v>
      </c>
      <c r="N5" s="17">
        <v>20050911</v>
      </c>
      <c r="O5" t="str">
        <f>""</f>
        <v/>
      </c>
      <c r="P5" t="e">
        <f t="shared" si="0"/>
        <v>#VALUE!</v>
      </c>
      <c r="Q5" t="e">
        <f t="shared" si="1"/>
        <v>#VALUE!</v>
      </c>
      <c r="R5" t="e">
        <f t="shared" si="2"/>
        <v>#VALUE!</v>
      </c>
      <c r="S5" t="e">
        <f t="shared" si="3"/>
        <v>#VALUE!</v>
      </c>
      <c r="T5" t="e">
        <f t="shared" si="4"/>
        <v>#VALUE!</v>
      </c>
      <c r="U5" t="str">
        <f t="shared" si="5"/>
        <v>千葉高高</v>
      </c>
    </row>
    <row r="6" spans="1:21" x14ac:dyDescent="0.2">
      <c r="A6" s="12">
        <v>1005</v>
      </c>
      <c r="B6" s="17" t="s">
        <v>1321</v>
      </c>
      <c r="C6" s="17" t="s">
        <v>4036</v>
      </c>
      <c r="D6" s="14"/>
      <c r="E6" s="17" t="s">
        <v>608</v>
      </c>
      <c r="F6" s="17">
        <v>3</v>
      </c>
      <c r="G6" s="17"/>
      <c r="H6" s="17"/>
      <c r="I6" s="17"/>
      <c r="J6" s="17" t="s">
        <v>2687</v>
      </c>
      <c r="K6" s="17" t="s">
        <v>4611</v>
      </c>
      <c r="L6" s="17" t="s">
        <v>213</v>
      </c>
      <c r="M6" s="17" t="s">
        <v>3617</v>
      </c>
      <c r="N6" s="17">
        <v>20050815</v>
      </c>
      <c r="O6" t="str">
        <f>""</f>
        <v/>
      </c>
      <c r="P6" t="e">
        <f t="shared" si="0"/>
        <v>#VALUE!</v>
      </c>
      <c r="Q6" t="e">
        <f t="shared" si="1"/>
        <v>#VALUE!</v>
      </c>
      <c r="R6" t="e">
        <f t="shared" si="2"/>
        <v>#VALUE!</v>
      </c>
      <c r="S6" t="e">
        <f t="shared" si="3"/>
        <v>#VALUE!</v>
      </c>
      <c r="T6" t="e">
        <f t="shared" si="4"/>
        <v>#VALUE!</v>
      </c>
      <c r="U6" t="str">
        <f t="shared" si="5"/>
        <v>千葉高高</v>
      </c>
    </row>
    <row r="7" spans="1:21" x14ac:dyDescent="0.2">
      <c r="A7" s="12">
        <v>1006</v>
      </c>
      <c r="B7" s="13" t="s">
        <v>2258</v>
      </c>
      <c r="C7" s="13" t="s">
        <v>4037</v>
      </c>
      <c r="D7" s="14"/>
      <c r="E7" s="17" t="s">
        <v>608</v>
      </c>
      <c r="F7" s="17">
        <v>3</v>
      </c>
      <c r="G7" s="17"/>
      <c r="H7" s="17"/>
      <c r="I7" s="17"/>
      <c r="J7" s="17" t="s">
        <v>3373</v>
      </c>
      <c r="K7" s="17" t="s">
        <v>4612</v>
      </c>
      <c r="L7" s="17" t="s">
        <v>242</v>
      </c>
      <c r="M7" s="17" t="s">
        <v>3618</v>
      </c>
      <c r="N7" s="17">
        <v>20051227</v>
      </c>
      <c r="O7" t="str">
        <f>""</f>
        <v/>
      </c>
      <c r="P7" t="e">
        <f t="shared" si="0"/>
        <v>#VALUE!</v>
      </c>
      <c r="Q7" t="e">
        <f t="shared" si="1"/>
        <v>#VALUE!</v>
      </c>
      <c r="R7" t="e">
        <f t="shared" si="2"/>
        <v>#VALUE!</v>
      </c>
      <c r="S7" t="e">
        <f t="shared" si="3"/>
        <v>#VALUE!</v>
      </c>
      <c r="T7" t="e">
        <f t="shared" si="4"/>
        <v>#VALUE!</v>
      </c>
      <c r="U7" t="str">
        <f t="shared" si="5"/>
        <v>千葉高高</v>
      </c>
    </row>
    <row r="8" spans="1:21" x14ac:dyDescent="0.2">
      <c r="A8" s="12">
        <v>1007</v>
      </c>
      <c r="B8" s="13" t="s">
        <v>2077</v>
      </c>
      <c r="C8" s="13" t="s">
        <v>4038</v>
      </c>
      <c r="D8" s="14"/>
      <c r="E8" s="17" t="s">
        <v>608</v>
      </c>
      <c r="F8" s="17">
        <v>3</v>
      </c>
      <c r="G8" s="17"/>
      <c r="H8" s="17"/>
      <c r="I8" s="17"/>
      <c r="J8" s="17" t="s">
        <v>3259</v>
      </c>
      <c r="K8" s="17" t="s">
        <v>4613</v>
      </c>
      <c r="L8" s="17" t="s">
        <v>253</v>
      </c>
      <c r="M8" s="17" t="s">
        <v>3619</v>
      </c>
      <c r="N8" s="17">
        <v>20051108</v>
      </c>
      <c r="O8" t="str">
        <f>""</f>
        <v/>
      </c>
      <c r="P8" t="e">
        <f t="shared" si="0"/>
        <v>#VALUE!</v>
      </c>
      <c r="Q8" t="e">
        <f t="shared" si="1"/>
        <v>#VALUE!</v>
      </c>
      <c r="R8" t="e">
        <f t="shared" si="2"/>
        <v>#VALUE!</v>
      </c>
      <c r="S8" t="e">
        <f t="shared" si="3"/>
        <v>#VALUE!</v>
      </c>
      <c r="T8" t="e">
        <f t="shared" si="4"/>
        <v>#VALUE!</v>
      </c>
      <c r="U8" t="str">
        <f t="shared" si="5"/>
        <v>千葉高高</v>
      </c>
    </row>
    <row r="9" spans="1:21" x14ac:dyDescent="0.2">
      <c r="A9" s="12">
        <v>1008</v>
      </c>
      <c r="B9" s="13" t="s">
        <v>4039</v>
      </c>
      <c r="C9" s="13" t="s">
        <v>4040</v>
      </c>
      <c r="D9" s="14"/>
      <c r="E9" s="17" t="s">
        <v>608</v>
      </c>
      <c r="F9" s="17">
        <v>3</v>
      </c>
      <c r="G9" s="17"/>
      <c r="H9" s="17"/>
      <c r="I9" s="17"/>
      <c r="J9" s="17" t="s">
        <v>4614</v>
      </c>
      <c r="K9" s="17" t="s">
        <v>4615</v>
      </c>
      <c r="L9" s="17" t="s">
        <v>3620</v>
      </c>
      <c r="M9" s="17" t="s">
        <v>3621</v>
      </c>
      <c r="N9" s="17">
        <v>20050506</v>
      </c>
      <c r="O9" t="str">
        <f>""</f>
        <v/>
      </c>
      <c r="P9" t="e">
        <f t="shared" si="0"/>
        <v>#VALUE!</v>
      </c>
      <c r="Q9" t="e">
        <f t="shared" si="1"/>
        <v>#VALUE!</v>
      </c>
      <c r="R9" t="e">
        <f t="shared" si="2"/>
        <v>#VALUE!</v>
      </c>
      <c r="S9" t="e">
        <f t="shared" si="3"/>
        <v>#VALUE!</v>
      </c>
      <c r="T9" t="e">
        <f t="shared" si="4"/>
        <v>#VALUE!</v>
      </c>
      <c r="U9" t="str">
        <f t="shared" si="5"/>
        <v>千葉高高</v>
      </c>
    </row>
    <row r="10" spans="1:21" x14ac:dyDescent="0.2">
      <c r="A10" s="12">
        <v>1009</v>
      </c>
      <c r="B10" s="13" t="s">
        <v>1710</v>
      </c>
      <c r="C10" s="13" t="s">
        <v>4041</v>
      </c>
      <c r="D10" s="14"/>
      <c r="E10" s="17" t="s">
        <v>608</v>
      </c>
      <c r="F10" s="17">
        <v>2</v>
      </c>
      <c r="G10" s="17"/>
      <c r="H10" s="17"/>
      <c r="I10" s="17"/>
      <c r="J10" s="17" t="s">
        <v>2995</v>
      </c>
      <c r="K10" s="17" t="s">
        <v>4616</v>
      </c>
      <c r="L10" s="17" t="s">
        <v>237</v>
      </c>
      <c r="M10" s="17" t="s">
        <v>3622</v>
      </c>
      <c r="N10" s="17">
        <v>20061010</v>
      </c>
      <c r="O10" t="str">
        <f>""</f>
        <v/>
      </c>
      <c r="P10" t="e">
        <f t="shared" si="0"/>
        <v>#VALUE!</v>
      </c>
      <c r="Q10" t="e">
        <f t="shared" si="1"/>
        <v>#VALUE!</v>
      </c>
      <c r="R10" t="e">
        <f t="shared" si="2"/>
        <v>#VALUE!</v>
      </c>
      <c r="S10" t="e">
        <f t="shared" si="3"/>
        <v>#VALUE!</v>
      </c>
      <c r="T10" t="e">
        <f t="shared" si="4"/>
        <v>#VALUE!</v>
      </c>
      <c r="U10" t="str">
        <f t="shared" si="5"/>
        <v>千葉高高</v>
      </c>
    </row>
    <row r="11" spans="1:21" x14ac:dyDescent="0.2">
      <c r="A11" s="12">
        <v>1010</v>
      </c>
      <c r="B11" s="17" t="s">
        <v>1489</v>
      </c>
      <c r="C11" s="17" t="s">
        <v>4042</v>
      </c>
      <c r="D11" s="14"/>
      <c r="E11" s="17" t="s">
        <v>608</v>
      </c>
      <c r="F11" s="17">
        <v>2</v>
      </c>
      <c r="G11" s="17"/>
      <c r="H11" s="17"/>
      <c r="I11" s="17"/>
      <c r="J11" s="17" t="s">
        <v>2821</v>
      </c>
      <c r="K11" s="17" t="s">
        <v>4617</v>
      </c>
      <c r="L11" s="17" t="s">
        <v>234</v>
      </c>
      <c r="M11" s="17" t="s">
        <v>3623</v>
      </c>
      <c r="N11" s="17">
        <v>20060826</v>
      </c>
      <c r="O11" t="str">
        <f>""</f>
        <v/>
      </c>
      <c r="P11" t="e">
        <f t="shared" si="0"/>
        <v>#VALUE!</v>
      </c>
      <c r="Q11" t="e">
        <f t="shared" si="1"/>
        <v>#VALUE!</v>
      </c>
      <c r="R11" t="e">
        <f t="shared" si="2"/>
        <v>#VALUE!</v>
      </c>
      <c r="S11" t="e">
        <f t="shared" si="3"/>
        <v>#VALUE!</v>
      </c>
      <c r="T11" t="e">
        <f t="shared" si="4"/>
        <v>#VALUE!</v>
      </c>
      <c r="U11" t="str">
        <f t="shared" si="5"/>
        <v>千葉高高</v>
      </c>
    </row>
    <row r="12" spans="1:21" x14ac:dyDescent="0.2">
      <c r="A12" s="12">
        <v>1011</v>
      </c>
      <c r="B12" s="17" t="s">
        <v>1885</v>
      </c>
      <c r="C12" s="17" t="s">
        <v>4043</v>
      </c>
      <c r="D12" s="14"/>
      <c r="E12" s="17" t="s">
        <v>608</v>
      </c>
      <c r="F12" s="17">
        <v>2</v>
      </c>
      <c r="G12" s="17"/>
      <c r="H12" s="17"/>
      <c r="I12" s="17"/>
      <c r="J12" s="17" t="s">
        <v>3130</v>
      </c>
      <c r="K12" s="17" t="s">
        <v>4618</v>
      </c>
      <c r="L12" s="17" t="s">
        <v>147</v>
      </c>
      <c r="M12" s="17" t="s">
        <v>3624</v>
      </c>
      <c r="N12" s="17">
        <v>20060410</v>
      </c>
      <c r="O12" t="str">
        <f>""</f>
        <v/>
      </c>
      <c r="P12" t="e">
        <f t="shared" si="0"/>
        <v>#VALUE!</v>
      </c>
      <c r="Q12" t="e">
        <f t="shared" si="1"/>
        <v>#VALUE!</v>
      </c>
      <c r="R12" t="e">
        <f t="shared" si="2"/>
        <v>#VALUE!</v>
      </c>
      <c r="S12" t="e">
        <f t="shared" si="3"/>
        <v>#VALUE!</v>
      </c>
      <c r="T12" t="e">
        <f t="shared" si="4"/>
        <v>#VALUE!</v>
      </c>
      <c r="U12" t="str">
        <f t="shared" si="5"/>
        <v>千葉高高</v>
      </c>
    </row>
    <row r="13" spans="1:21" x14ac:dyDescent="0.2">
      <c r="A13" s="12">
        <v>1012</v>
      </c>
      <c r="B13" s="17" t="s">
        <v>1249</v>
      </c>
      <c r="C13" s="17" t="s">
        <v>4044</v>
      </c>
      <c r="D13" s="14"/>
      <c r="E13" s="17" t="s">
        <v>608</v>
      </c>
      <c r="F13" s="17">
        <v>2</v>
      </c>
      <c r="G13" s="17"/>
      <c r="H13" s="17"/>
      <c r="I13" s="17"/>
      <c r="J13" s="17" t="s">
        <v>2621</v>
      </c>
      <c r="K13" s="17" t="s">
        <v>4619</v>
      </c>
      <c r="L13" s="17" t="s">
        <v>122</v>
      </c>
      <c r="M13" s="17" t="s">
        <v>3625</v>
      </c>
      <c r="N13" s="17">
        <v>20061124</v>
      </c>
      <c r="O13" t="str">
        <f>""</f>
        <v/>
      </c>
      <c r="P13" t="e">
        <f t="shared" si="0"/>
        <v>#VALUE!</v>
      </c>
      <c r="Q13" t="e">
        <f t="shared" si="1"/>
        <v>#VALUE!</v>
      </c>
      <c r="R13" t="e">
        <f t="shared" si="2"/>
        <v>#VALUE!</v>
      </c>
      <c r="S13" t="e">
        <f t="shared" si="3"/>
        <v>#VALUE!</v>
      </c>
      <c r="T13" t="e">
        <f t="shared" si="4"/>
        <v>#VALUE!</v>
      </c>
      <c r="U13" t="str">
        <f t="shared" si="5"/>
        <v>千葉高高</v>
      </c>
    </row>
    <row r="14" spans="1:21" x14ac:dyDescent="0.2">
      <c r="A14" s="12">
        <v>1013</v>
      </c>
      <c r="B14" s="17" t="s">
        <v>1757</v>
      </c>
      <c r="C14" s="17" t="s">
        <v>4045</v>
      </c>
      <c r="D14" s="14"/>
      <c r="E14" s="17" t="s">
        <v>608</v>
      </c>
      <c r="F14" s="17">
        <v>1</v>
      </c>
      <c r="G14" s="17"/>
      <c r="H14" s="17"/>
      <c r="I14" s="17"/>
      <c r="J14" s="17" t="s">
        <v>3035</v>
      </c>
      <c r="K14" s="17" t="s">
        <v>4620</v>
      </c>
      <c r="L14" s="17" t="s">
        <v>106</v>
      </c>
      <c r="M14" s="17" t="s">
        <v>3626</v>
      </c>
      <c r="N14" s="17">
        <v>20070425</v>
      </c>
      <c r="O14" t="str">
        <f>""</f>
        <v/>
      </c>
      <c r="P14" t="e">
        <f t="shared" si="0"/>
        <v>#VALUE!</v>
      </c>
      <c r="Q14" t="e">
        <f t="shared" si="1"/>
        <v>#VALUE!</v>
      </c>
      <c r="R14" t="e">
        <f t="shared" si="2"/>
        <v>#VALUE!</v>
      </c>
      <c r="S14" t="e">
        <f t="shared" si="3"/>
        <v>#VALUE!</v>
      </c>
      <c r="T14" t="e">
        <f t="shared" si="4"/>
        <v>#VALUE!</v>
      </c>
      <c r="U14" t="str">
        <f t="shared" si="5"/>
        <v>千葉高高</v>
      </c>
    </row>
    <row r="15" spans="1:21" x14ac:dyDescent="0.2">
      <c r="A15" s="12">
        <v>1478</v>
      </c>
      <c r="B15" s="17" t="s">
        <v>4046</v>
      </c>
      <c r="C15" s="17" t="s">
        <v>4047</v>
      </c>
      <c r="D15" s="14"/>
      <c r="E15" s="17" t="s">
        <v>608</v>
      </c>
      <c r="F15" s="17">
        <v>1</v>
      </c>
      <c r="G15" s="17"/>
      <c r="H15" s="17"/>
      <c r="I15" s="17"/>
      <c r="J15" s="17" t="s">
        <v>4621</v>
      </c>
      <c r="K15" s="17" t="s">
        <v>4622</v>
      </c>
      <c r="L15" s="17" t="s">
        <v>3627</v>
      </c>
      <c r="M15" s="17" t="s">
        <v>3628</v>
      </c>
      <c r="N15" s="17">
        <v>20080223</v>
      </c>
      <c r="O15" t="str">
        <f>""</f>
        <v/>
      </c>
      <c r="P15" t="e">
        <f t="shared" si="0"/>
        <v>#VALUE!</v>
      </c>
      <c r="Q15" t="e">
        <f t="shared" si="1"/>
        <v>#VALUE!</v>
      </c>
      <c r="R15" t="e">
        <f t="shared" si="2"/>
        <v>#VALUE!</v>
      </c>
      <c r="S15" t="e">
        <f t="shared" si="3"/>
        <v>#VALUE!</v>
      </c>
      <c r="T15" t="e">
        <f t="shared" si="4"/>
        <v>#VALUE!</v>
      </c>
      <c r="U15" t="str">
        <f t="shared" si="5"/>
        <v>千葉高高</v>
      </c>
    </row>
    <row r="16" spans="1:21" x14ac:dyDescent="0.2">
      <c r="A16" s="12">
        <v>1479</v>
      </c>
      <c r="B16" s="17" t="s">
        <v>1928</v>
      </c>
      <c r="C16" s="17" t="s">
        <v>4048</v>
      </c>
      <c r="D16" s="14"/>
      <c r="E16" s="17" t="s">
        <v>608</v>
      </c>
      <c r="F16" s="17">
        <v>1</v>
      </c>
      <c r="G16" s="17"/>
      <c r="H16" s="17"/>
      <c r="I16" s="17"/>
      <c r="J16" s="17" t="s">
        <v>3157</v>
      </c>
      <c r="K16" s="17" t="s">
        <v>4623</v>
      </c>
      <c r="L16" s="17" t="s">
        <v>172</v>
      </c>
      <c r="M16" s="17" t="s">
        <v>3629</v>
      </c>
      <c r="N16" s="17">
        <v>20080216</v>
      </c>
      <c r="O16" t="str">
        <f>""</f>
        <v/>
      </c>
      <c r="P16" t="e">
        <f t="shared" si="0"/>
        <v>#VALUE!</v>
      </c>
      <c r="Q16" t="e">
        <f t="shared" si="1"/>
        <v>#VALUE!</v>
      </c>
      <c r="R16" t="e">
        <f t="shared" si="2"/>
        <v>#VALUE!</v>
      </c>
      <c r="S16" t="e">
        <f t="shared" si="3"/>
        <v>#VALUE!</v>
      </c>
      <c r="T16" t="e">
        <f t="shared" si="4"/>
        <v>#VALUE!</v>
      </c>
      <c r="U16" t="str">
        <f t="shared" si="5"/>
        <v>千葉高高</v>
      </c>
    </row>
    <row r="17" spans="1:21" x14ac:dyDescent="0.2">
      <c r="A17" s="12">
        <v>1014</v>
      </c>
      <c r="B17" s="17" t="s">
        <v>4049</v>
      </c>
      <c r="C17" s="17" t="s">
        <v>4050</v>
      </c>
      <c r="D17" s="14"/>
      <c r="E17" s="17" t="s">
        <v>609</v>
      </c>
      <c r="F17" s="17">
        <v>3</v>
      </c>
      <c r="G17" s="17"/>
      <c r="H17" s="17"/>
      <c r="I17" s="17"/>
      <c r="J17" s="17" t="s">
        <v>4624</v>
      </c>
      <c r="K17" s="17" t="s">
        <v>4625</v>
      </c>
      <c r="L17" s="17" t="s">
        <v>3630</v>
      </c>
      <c r="M17" s="17" t="s">
        <v>3631</v>
      </c>
      <c r="N17" s="17">
        <v>20060305</v>
      </c>
      <c r="O17" t="str">
        <f>""</f>
        <v/>
      </c>
      <c r="P17" t="e">
        <f t="shared" si="0"/>
        <v>#VALUE!</v>
      </c>
      <c r="Q17" t="e">
        <f t="shared" si="1"/>
        <v>#VALUE!</v>
      </c>
      <c r="R17" t="e">
        <f t="shared" si="2"/>
        <v>#VALUE!</v>
      </c>
      <c r="S17" t="e">
        <f t="shared" si="3"/>
        <v>#VALUE!</v>
      </c>
      <c r="T17" t="e">
        <f t="shared" si="4"/>
        <v>#VALUE!</v>
      </c>
      <c r="U17" t="str">
        <f t="shared" si="5"/>
        <v>千葉商高高</v>
      </c>
    </row>
    <row r="18" spans="1:21" x14ac:dyDescent="0.2">
      <c r="A18" s="12">
        <v>1015</v>
      </c>
      <c r="B18" s="17" t="s">
        <v>1966</v>
      </c>
      <c r="C18" s="17" t="s">
        <v>4051</v>
      </c>
      <c r="D18" s="14"/>
      <c r="E18" s="17" t="s">
        <v>609</v>
      </c>
      <c r="F18" s="17">
        <v>2</v>
      </c>
      <c r="G18" s="17"/>
      <c r="H18" s="17"/>
      <c r="I18" s="17"/>
      <c r="J18" s="17" t="s">
        <v>3187</v>
      </c>
      <c r="K18" s="17" t="s">
        <v>4626</v>
      </c>
      <c r="L18" s="17" t="s">
        <v>261</v>
      </c>
      <c r="M18" s="17" t="s">
        <v>3632</v>
      </c>
      <c r="N18" s="17">
        <v>20070207</v>
      </c>
      <c r="O18" t="str">
        <f>""</f>
        <v/>
      </c>
      <c r="P18" t="e">
        <f t="shared" si="0"/>
        <v>#VALUE!</v>
      </c>
      <c r="Q18" t="e">
        <f t="shared" si="1"/>
        <v>#VALUE!</v>
      </c>
      <c r="R18" t="e">
        <f t="shared" si="2"/>
        <v>#VALUE!</v>
      </c>
      <c r="S18" t="e">
        <f t="shared" si="3"/>
        <v>#VALUE!</v>
      </c>
      <c r="T18" t="e">
        <f t="shared" si="4"/>
        <v>#VALUE!</v>
      </c>
      <c r="U18" t="str">
        <f t="shared" si="5"/>
        <v>千葉商高高</v>
      </c>
    </row>
    <row r="19" spans="1:21" x14ac:dyDescent="0.2">
      <c r="A19" s="12">
        <v>1016</v>
      </c>
      <c r="B19" s="17" t="s">
        <v>4052</v>
      </c>
      <c r="C19" s="17" t="s">
        <v>4053</v>
      </c>
      <c r="D19" s="14"/>
      <c r="E19" s="17" t="s">
        <v>609</v>
      </c>
      <c r="F19" s="17">
        <v>2</v>
      </c>
      <c r="G19" s="17"/>
      <c r="H19" s="17"/>
      <c r="I19" s="17"/>
      <c r="J19" s="17" t="s">
        <v>4627</v>
      </c>
      <c r="K19" s="17" t="s">
        <v>4628</v>
      </c>
      <c r="L19" s="17" t="s">
        <v>3633</v>
      </c>
      <c r="M19" s="17" t="s">
        <v>3634</v>
      </c>
      <c r="N19" s="17">
        <v>20060704</v>
      </c>
      <c r="O19" t="str">
        <f>""</f>
        <v/>
      </c>
      <c r="P19" t="e">
        <f t="shared" si="0"/>
        <v>#VALUE!</v>
      </c>
      <c r="Q19" t="e">
        <f t="shared" si="1"/>
        <v>#VALUE!</v>
      </c>
      <c r="R19" t="e">
        <f t="shared" si="2"/>
        <v>#VALUE!</v>
      </c>
      <c r="S19" t="e">
        <f t="shared" si="3"/>
        <v>#VALUE!</v>
      </c>
      <c r="T19" t="e">
        <f t="shared" si="4"/>
        <v>#VALUE!</v>
      </c>
      <c r="U19" t="str">
        <f t="shared" si="5"/>
        <v>千葉商高高</v>
      </c>
    </row>
    <row r="20" spans="1:21" x14ac:dyDescent="0.2">
      <c r="A20" s="12">
        <v>1436</v>
      </c>
      <c r="B20" s="17" t="s">
        <v>4054</v>
      </c>
      <c r="C20" s="17" t="s">
        <v>4055</v>
      </c>
      <c r="D20" s="14"/>
      <c r="E20" s="17" t="s">
        <v>609</v>
      </c>
      <c r="F20" s="17">
        <v>1</v>
      </c>
      <c r="G20" s="17"/>
      <c r="H20" s="17"/>
      <c r="I20" s="17"/>
      <c r="J20" s="17" t="s">
        <v>4629</v>
      </c>
      <c r="K20" s="17" t="s">
        <v>4630</v>
      </c>
      <c r="L20" s="17" t="s">
        <v>3635</v>
      </c>
      <c r="M20" s="17" t="s">
        <v>3636</v>
      </c>
      <c r="N20" s="17">
        <v>20071002</v>
      </c>
      <c r="O20" t="str">
        <f>""</f>
        <v/>
      </c>
      <c r="P20" t="e">
        <f t="shared" si="0"/>
        <v>#VALUE!</v>
      </c>
      <c r="Q20" t="e">
        <f t="shared" si="1"/>
        <v>#VALUE!</v>
      </c>
      <c r="R20" t="e">
        <f t="shared" si="2"/>
        <v>#VALUE!</v>
      </c>
      <c r="S20" t="e">
        <f t="shared" si="3"/>
        <v>#VALUE!</v>
      </c>
      <c r="T20" t="e">
        <f t="shared" si="4"/>
        <v>#VALUE!</v>
      </c>
      <c r="U20" t="str">
        <f t="shared" si="5"/>
        <v>千葉商高高</v>
      </c>
    </row>
    <row r="21" spans="1:21" x14ac:dyDescent="0.2">
      <c r="A21" s="12">
        <v>1437</v>
      </c>
      <c r="B21" s="17" t="s">
        <v>4056</v>
      </c>
      <c r="C21" s="17" t="s">
        <v>4057</v>
      </c>
      <c r="D21" s="14"/>
      <c r="E21" s="17" t="s">
        <v>609</v>
      </c>
      <c r="F21" s="17">
        <v>1</v>
      </c>
      <c r="G21" s="17"/>
      <c r="H21" s="17"/>
      <c r="I21" s="17"/>
      <c r="J21" s="17" t="s">
        <v>4631</v>
      </c>
      <c r="K21" s="17" t="s">
        <v>4632</v>
      </c>
      <c r="L21" s="17" t="s">
        <v>3637</v>
      </c>
      <c r="M21" s="17" t="s">
        <v>3638</v>
      </c>
      <c r="N21" s="17">
        <v>20070410</v>
      </c>
      <c r="O21" t="str">
        <f>""</f>
        <v/>
      </c>
      <c r="P21" t="e">
        <f t="shared" si="0"/>
        <v>#VALUE!</v>
      </c>
      <c r="Q21" t="e">
        <f t="shared" si="1"/>
        <v>#VALUE!</v>
      </c>
      <c r="R21" t="e">
        <f t="shared" si="2"/>
        <v>#VALUE!</v>
      </c>
      <c r="S21" t="e">
        <f t="shared" si="3"/>
        <v>#VALUE!</v>
      </c>
      <c r="T21" t="e">
        <f t="shared" si="4"/>
        <v>#VALUE!</v>
      </c>
      <c r="U21" t="str">
        <f t="shared" si="5"/>
        <v>千葉商高高</v>
      </c>
    </row>
    <row r="22" spans="1:21" x14ac:dyDescent="0.2">
      <c r="A22" s="12">
        <v>1438</v>
      </c>
      <c r="B22" s="17" t="s">
        <v>4058</v>
      </c>
      <c r="C22" s="17" t="s">
        <v>4059</v>
      </c>
      <c r="D22" s="14"/>
      <c r="E22" s="17" t="s">
        <v>609</v>
      </c>
      <c r="F22" s="17">
        <v>1</v>
      </c>
      <c r="G22" s="17"/>
      <c r="H22" s="17"/>
      <c r="I22" s="17"/>
      <c r="J22" s="17" t="s">
        <v>4633</v>
      </c>
      <c r="K22" s="17" t="s">
        <v>3512</v>
      </c>
      <c r="L22" s="17" t="s">
        <v>3639</v>
      </c>
      <c r="M22" s="17" t="s">
        <v>1174</v>
      </c>
      <c r="N22" s="17">
        <v>20070418</v>
      </c>
      <c r="O22" t="str">
        <f>""</f>
        <v/>
      </c>
      <c r="P22" t="e">
        <f t="shared" si="0"/>
        <v>#VALUE!</v>
      </c>
      <c r="Q22" t="e">
        <f t="shared" si="1"/>
        <v>#VALUE!</v>
      </c>
      <c r="R22" t="e">
        <f t="shared" si="2"/>
        <v>#VALUE!</v>
      </c>
      <c r="S22" t="e">
        <f t="shared" si="3"/>
        <v>#VALUE!</v>
      </c>
      <c r="T22" t="e">
        <f t="shared" si="4"/>
        <v>#VALUE!</v>
      </c>
      <c r="U22" t="str">
        <f t="shared" si="5"/>
        <v>千葉商高高</v>
      </c>
    </row>
    <row r="23" spans="1:21" x14ac:dyDescent="0.2">
      <c r="A23" s="12">
        <v>1480</v>
      </c>
      <c r="B23" s="17" t="s">
        <v>4060</v>
      </c>
      <c r="C23" s="17" t="s">
        <v>4061</v>
      </c>
      <c r="D23" s="14"/>
      <c r="E23" s="17" t="s">
        <v>609</v>
      </c>
      <c r="F23" s="17">
        <v>1</v>
      </c>
      <c r="G23" s="17"/>
      <c r="H23" s="17"/>
      <c r="I23" s="17"/>
      <c r="J23" s="17" t="s">
        <v>4634</v>
      </c>
      <c r="K23" s="17" t="s">
        <v>4635</v>
      </c>
      <c r="L23" s="17" t="s">
        <v>3640</v>
      </c>
      <c r="M23" s="17" t="s">
        <v>3641</v>
      </c>
      <c r="N23" s="17">
        <v>20070922</v>
      </c>
      <c r="O23" t="str">
        <f>""</f>
        <v/>
      </c>
      <c r="P23" t="e">
        <f t="shared" si="0"/>
        <v>#VALUE!</v>
      </c>
      <c r="Q23" t="e">
        <f t="shared" si="1"/>
        <v>#VALUE!</v>
      </c>
      <c r="R23" t="e">
        <f t="shared" si="2"/>
        <v>#VALUE!</v>
      </c>
      <c r="S23" t="e">
        <f t="shared" si="3"/>
        <v>#VALUE!</v>
      </c>
      <c r="T23" t="e">
        <f t="shared" si="4"/>
        <v>#VALUE!</v>
      </c>
      <c r="U23" t="str">
        <f t="shared" si="5"/>
        <v>千葉商高高</v>
      </c>
    </row>
    <row r="24" spans="1:21" x14ac:dyDescent="0.2">
      <c r="A24" s="12">
        <v>1481</v>
      </c>
      <c r="B24" s="17" t="s">
        <v>4062</v>
      </c>
      <c r="C24" s="17" t="s">
        <v>4063</v>
      </c>
      <c r="D24" s="14"/>
      <c r="E24" s="17" t="s">
        <v>609</v>
      </c>
      <c r="F24" s="17">
        <v>1</v>
      </c>
      <c r="G24" s="17"/>
      <c r="H24" s="17"/>
      <c r="I24" s="17"/>
      <c r="J24" s="17" t="s">
        <v>4636</v>
      </c>
      <c r="K24" s="17" t="s">
        <v>4637</v>
      </c>
      <c r="L24" s="17" t="s">
        <v>3642</v>
      </c>
      <c r="M24" s="17" t="s">
        <v>3643</v>
      </c>
      <c r="N24" s="17">
        <v>20070802</v>
      </c>
      <c r="O24" t="str">
        <f>""</f>
        <v/>
      </c>
      <c r="P24" t="e">
        <f t="shared" si="0"/>
        <v>#VALUE!</v>
      </c>
      <c r="Q24" t="e">
        <f t="shared" si="1"/>
        <v>#VALUE!</v>
      </c>
      <c r="R24" t="e">
        <f t="shared" si="2"/>
        <v>#VALUE!</v>
      </c>
      <c r="S24" t="e">
        <f t="shared" si="3"/>
        <v>#VALUE!</v>
      </c>
      <c r="T24" t="e">
        <f t="shared" si="4"/>
        <v>#VALUE!</v>
      </c>
      <c r="U24" t="str">
        <f t="shared" si="5"/>
        <v>千葉商高高</v>
      </c>
    </row>
    <row r="25" spans="1:21" x14ac:dyDescent="0.2">
      <c r="A25" s="12">
        <v>1017</v>
      </c>
      <c r="B25" s="17" t="s">
        <v>4064</v>
      </c>
      <c r="C25" s="17" t="s">
        <v>4065</v>
      </c>
      <c r="D25" s="14"/>
      <c r="E25" s="17" t="s">
        <v>611</v>
      </c>
      <c r="F25" s="17">
        <v>3</v>
      </c>
      <c r="G25" s="17"/>
      <c r="H25" s="17"/>
      <c r="I25" s="17"/>
      <c r="J25" s="17" t="s">
        <v>4638</v>
      </c>
      <c r="K25" s="17" t="s">
        <v>4639</v>
      </c>
      <c r="L25" s="17" t="s">
        <v>3644</v>
      </c>
      <c r="M25" s="17" t="s">
        <v>3645</v>
      </c>
      <c r="N25" s="17">
        <v>20060319</v>
      </c>
      <c r="O25" t="str">
        <f>""</f>
        <v/>
      </c>
      <c r="P25" t="e">
        <f t="shared" si="0"/>
        <v>#VALUE!</v>
      </c>
      <c r="Q25" t="e">
        <f t="shared" si="1"/>
        <v>#VALUE!</v>
      </c>
      <c r="R25" t="e">
        <f t="shared" si="2"/>
        <v>#VALUE!</v>
      </c>
      <c r="S25" t="e">
        <f t="shared" si="3"/>
        <v>#VALUE!</v>
      </c>
      <c r="T25" t="e">
        <f t="shared" si="4"/>
        <v>#VALUE!</v>
      </c>
      <c r="U25" t="str">
        <f t="shared" si="5"/>
        <v>千葉南高高</v>
      </c>
    </row>
    <row r="26" spans="1:21" x14ac:dyDescent="0.2">
      <c r="A26" s="12">
        <v>1018</v>
      </c>
      <c r="B26" s="17" t="s">
        <v>1610</v>
      </c>
      <c r="C26" s="17" t="s">
        <v>4066</v>
      </c>
      <c r="D26" s="14"/>
      <c r="E26" s="17" t="s">
        <v>611</v>
      </c>
      <c r="F26" s="17">
        <v>3</v>
      </c>
      <c r="G26" s="17"/>
      <c r="H26" s="17"/>
      <c r="I26" s="17"/>
      <c r="J26" s="17" t="s">
        <v>2917</v>
      </c>
      <c r="K26" s="17" t="s">
        <v>3457</v>
      </c>
      <c r="L26" s="17" t="s">
        <v>448</v>
      </c>
      <c r="M26" s="17" t="s">
        <v>222</v>
      </c>
      <c r="N26" s="17">
        <v>20051007</v>
      </c>
      <c r="O26" t="str">
        <f>""</f>
        <v/>
      </c>
      <c r="P26" t="e">
        <f t="shared" si="0"/>
        <v>#VALUE!</v>
      </c>
      <c r="Q26" t="e">
        <f t="shared" si="1"/>
        <v>#VALUE!</v>
      </c>
      <c r="R26" t="e">
        <f t="shared" si="2"/>
        <v>#VALUE!</v>
      </c>
      <c r="S26" t="e">
        <f t="shared" si="3"/>
        <v>#VALUE!</v>
      </c>
      <c r="T26" t="e">
        <f t="shared" si="4"/>
        <v>#VALUE!</v>
      </c>
      <c r="U26" t="str">
        <f t="shared" si="5"/>
        <v>千葉南高高</v>
      </c>
    </row>
    <row r="27" spans="1:21" x14ac:dyDescent="0.2">
      <c r="A27" s="12">
        <v>1019</v>
      </c>
      <c r="B27" s="17" t="s">
        <v>4067</v>
      </c>
      <c r="C27" s="17" t="s">
        <v>4068</v>
      </c>
      <c r="D27" s="14"/>
      <c r="E27" s="17" t="s">
        <v>611</v>
      </c>
      <c r="F27" s="17">
        <v>3</v>
      </c>
      <c r="G27" s="17"/>
      <c r="H27" s="17"/>
      <c r="I27" s="17"/>
      <c r="J27" s="17" t="s">
        <v>4640</v>
      </c>
      <c r="K27" s="17" t="s">
        <v>4641</v>
      </c>
      <c r="L27" s="17" t="s">
        <v>3646</v>
      </c>
      <c r="M27" s="17" t="s">
        <v>3647</v>
      </c>
      <c r="N27" s="17">
        <v>20050817</v>
      </c>
      <c r="O27" t="str">
        <f>""</f>
        <v/>
      </c>
      <c r="P27" t="e">
        <f t="shared" si="0"/>
        <v>#VALUE!</v>
      </c>
      <c r="Q27" t="e">
        <f t="shared" si="1"/>
        <v>#VALUE!</v>
      </c>
      <c r="R27" t="e">
        <f t="shared" si="2"/>
        <v>#VALUE!</v>
      </c>
      <c r="S27" t="e">
        <f t="shared" si="3"/>
        <v>#VALUE!</v>
      </c>
      <c r="T27" t="e">
        <f t="shared" si="4"/>
        <v>#VALUE!</v>
      </c>
      <c r="U27" t="str">
        <f t="shared" si="5"/>
        <v>千葉南高高</v>
      </c>
    </row>
    <row r="28" spans="1:21" x14ac:dyDescent="0.2">
      <c r="A28" s="12">
        <v>1020</v>
      </c>
      <c r="B28" s="17" t="s">
        <v>2415</v>
      </c>
      <c r="C28" s="17" t="s">
        <v>4069</v>
      </c>
      <c r="D28" s="14"/>
      <c r="E28" s="17" t="s">
        <v>611</v>
      </c>
      <c r="F28" s="17">
        <v>3</v>
      </c>
      <c r="G28" s="17"/>
      <c r="H28" s="17"/>
      <c r="I28" s="17"/>
      <c r="J28" s="17" t="s">
        <v>3480</v>
      </c>
      <c r="K28" s="17" t="s">
        <v>4642</v>
      </c>
      <c r="L28" s="17" t="s">
        <v>3648</v>
      </c>
      <c r="M28" s="17" t="s">
        <v>3649</v>
      </c>
      <c r="N28" s="17">
        <v>20060225</v>
      </c>
      <c r="O28" t="str">
        <f>""</f>
        <v/>
      </c>
      <c r="P28" t="e">
        <f t="shared" si="0"/>
        <v>#VALUE!</v>
      </c>
      <c r="Q28" t="e">
        <f t="shared" si="1"/>
        <v>#VALUE!</v>
      </c>
      <c r="R28" t="e">
        <f t="shared" si="2"/>
        <v>#VALUE!</v>
      </c>
      <c r="S28" t="e">
        <f t="shared" si="3"/>
        <v>#VALUE!</v>
      </c>
      <c r="T28" t="e">
        <f t="shared" si="4"/>
        <v>#VALUE!</v>
      </c>
      <c r="U28" t="str">
        <f t="shared" si="5"/>
        <v>千葉南高高</v>
      </c>
    </row>
    <row r="29" spans="1:21" x14ac:dyDescent="0.2">
      <c r="A29" s="12">
        <v>1021</v>
      </c>
      <c r="B29" s="17" t="s">
        <v>4070</v>
      </c>
      <c r="C29" s="17" t="s">
        <v>4071</v>
      </c>
      <c r="D29" s="14"/>
      <c r="E29" s="17" t="s">
        <v>611</v>
      </c>
      <c r="F29" s="17">
        <v>3</v>
      </c>
      <c r="G29" s="17"/>
      <c r="H29" s="17"/>
      <c r="I29" s="17"/>
      <c r="J29" s="17" t="s">
        <v>4643</v>
      </c>
      <c r="K29" s="17" t="s">
        <v>4644</v>
      </c>
      <c r="L29" s="17" t="s">
        <v>3650</v>
      </c>
      <c r="M29" s="17" t="s">
        <v>3651</v>
      </c>
      <c r="N29" s="17">
        <v>20051224</v>
      </c>
      <c r="O29" t="str">
        <f>""</f>
        <v/>
      </c>
      <c r="P29" t="e">
        <f t="shared" si="0"/>
        <v>#VALUE!</v>
      </c>
      <c r="Q29" t="e">
        <f t="shared" si="1"/>
        <v>#VALUE!</v>
      </c>
      <c r="R29" t="e">
        <f t="shared" si="2"/>
        <v>#VALUE!</v>
      </c>
      <c r="S29" t="e">
        <f t="shared" si="3"/>
        <v>#VALUE!</v>
      </c>
      <c r="T29" t="e">
        <f t="shared" si="4"/>
        <v>#VALUE!</v>
      </c>
      <c r="U29" t="str">
        <f t="shared" si="5"/>
        <v>千葉南高高</v>
      </c>
    </row>
    <row r="30" spans="1:21" x14ac:dyDescent="0.2">
      <c r="A30" s="12">
        <v>1022</v>
      </c>
      <c r="B30" s="17" t="s">
        <v>1290</v>
      </c>
      <c r="C30" s="17" t="s">
        <v>4072</v>
      </c>
      <c r="D30" s="14"/>
      <c r="E30" s="17" t="s">
        <v>611</v>
      </c>
      <c r="F30" s="17">
        <v>3</v>
      </c>
      <c r="G30" s="17"/>
      <c r="H30" s="17"/>
      <c r="I30" s="17"/>
      <c r="J30" s="17" t="s">
        <v>2661</v>
      </c>
      <c r="K30" s="17" t="s">
        <v>4645</v>
      </c>
      <c r="L30" s="17" t="s">
        <v>451</v>
      </c>
      <c r="M30" s="17" t="s">
        <v>3652</v>
      </c>
      <c r="N30" s="17">
        <v>20051122</v>
      </c>
      <c r="O30" t="str">
        <f>""</f>
        <v/>
      </c>
      <c r="P30" t="e">
        <f t="shared" si="0"/>
        <v>#VALUE!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str">
        <f t="shared" si="5"/>
        <v>千葉南高高</v>
      </c>
    </row>
    <row r="31" spans="1:21" x14ac:dyDescent="0.2">
      <c r="A31" s="12">
        <v>1023</v>
      </c>
      <c r="B31" s="17" t="s">
        <v>2263</v>
      </c>
      <c r="C31" s="17" t="s">
        <v>4073</v>
      </c>
      <c r="D31" s="14"/>
      <c r="E31" s="17" t="s">
        <v>611</v>
      </c>
      <c r="F31" s="17">
        <v>3</v>
      </c>
      <c r="G31" s="17"/>
      <c r="H31" s="17"/>
      <c r="I31" s="17"/>
      <c r="J31" s="17" t="s">
        <v>3377</v>
      </c>
      <c r="K31" s="17" t="s">
        <v>4646</v>
      </c>
      <c r="L31" s="17" t="s">
        <v>525</v>
      </c>
      <c r="M31" s="17" t="s">
        <v>3653</v>
      </c>
      <c r="N31" s="17">
        <v>20050530</v>
      </c>
      <c r="O31" t="str">
        <f>""</f>
        <v/>
      </c>
      <c r="P31" t="e">
        <f t="shared" si="0"/>
        <v>#VALUE!</v>
      </c>
      <c r="Q31" t="e">
        <f t="shared" si="1"/>
        <v>#VALUE!</v>
      </c>
      <c r="R31" t="e">
        <f t="shared" si="2"/>
        <v>#VALUE!</v>
      </c>
      <c r="S31" t="e">
        <f t="shared" si="3"/>
        <v>#VALUE!</v>
      </c>
      <c r="T31" t="e">
        <f t="shared" si="4"/>
        <v>#VALUE!</v>
      </c>
      <c r="U31" t="str">
        <f t="shared" si="5"/>
        <v>千葉南高高</v>
      </c>
    </row>
    <row r="32" spans="1:21" x14ac:dyDescent="0.2">
      <c r="A32" s="12">
        <v>1024</v>
      </c>
      <c r="B32" s="17" t="s">
        <v>1369</v>
      </c>
      <c r="C32" s="17" t="s">
        <v>4074</v>
      </c>
      <c r="D32" s="14"/>
      <c r="E32" s="17" t="s">
        <v>611</v>
      </c>
      <c r="F32" s="17">
        <v>2</v>
      </c>
      <c r="G32" s="17"/>
      <c r="H32" s="17"/>
      <c r="I32" s="17"/>
      <c r="J32" s="17" t="s">
        <v>2726</v>
      </c>
      <c r="K32" s="17" t="s">
        <v>4647</v>
      </c>
      <c r="L32" s="17" t="s">
        <v>199</v>
      </c>
      <c r="M32" s="17" t="s">
        <v>3654</v>
      </c>
      <c r="N32" s="17">
        <v>20061128</v>
      </c>
      <c r="O32" t="str">
        <f>""</f>
        <v/>
      </c>
      <c r="P32" t="e">
        <f t="shared" si="0"/>
        <v>#VALUE!</v>
      </c>
      <c r="Q32" t="e">
        <f t="shared" si="1"/>
        <v>#VALUE!</v>
      </c>
      <c r="R32" t="e">
        <f t="shared" si="2"/>
        <v>#VALUE!</v>
      </c>
      <c r="S32" t="e">
        <f t="shared" si="3"/>
        <v>#VALUE!</v>
      </c>
      <c r="T32" t="e">
        <f t="shared" si="4"/>
        <v>#VALUE!</v>
      </c>
      <c r="U32" t="str">
        <f t="shared" si="5"/>
        <v>千葉南高高</v>
      </c>
    </row>
    <row r="33" spans="1:21" x14ac:dyDescent="0.2">
      <c r="A33" s="12">
        <v>1025</v>
      </c>
      <c r="B33" s="17" t="s">
        <v>4075</v>
      </c>
      <c r="C33" s="17" t="s">
        <v>4076</v>
      </c>
      <c r="D33" s="14"/>
      <c r="E33" s="17" t="s">
        <v>611</v>
      </c>
      <c r="F33" s="17">
        <v>2</v>
      </c>
      <c r="G33" s="17"/>
      <c r="H33" s="17"/>
      <c r="I33" s="17"/>
      <c r="J33" s="17" t="s">
        <v>4648</v>
      </c>
      <c r="K33" s="17" t="s">
        <v>4649</v>
      </c>
      <c r="L33" s="17" t="s">
        <v>3655</v>
      </c>
      <c r="M33" s="17" t="s">
        <v>3656</v>
      </c>
      <c r="N33" s="17">
        <v>20060914</v>
      </c>
      <c r="O33" t="str">
        <f>""</f>
        <v/>
      </c>
      <c r="P33" t="e">
        <f t="shared" si="0"/>
        <v>#VALUE!</v>
      </c>
      <c r="Q33" t="e">
        <f t="shared" si="1"/>
        <v>#VALUE!</v>
      </c>
      <c r="R33" t="e">
        <f t="shared" si="2"/>
        <v>#VALUE!</v>
      </c>
      <c r="S33" t="e">
        <f t="shared" si="3"/>
        <v>#VALUE!</v>
      </c>
      <c r="T33" t="e">
        <f t="shared" si="4"/>
        <v>#VALUE!</v>
      </c>
      <c r="U33" t="str">
        <f t="shared" si="5"/>
        <v>千葉南高高</v>
      </c>
    </row>
    <row r="34" spans="1:21" x14ac:dyDescent="0.2">
      <c r="A34" s="12">
        <v>1026</v>
      </c>
      <c r="B34" s="17" t="s">
        <v>4077</v>
      </c>
      <c r="C34" s="17" t="s">
        <v>4078</v>
      </c>
      <c r="D34" s="14"/>
      <c r="E34" s="17" t="s">
        <v>611</v>
      </c>
      <c r="F34" s="17">
        <v>2</v>
      </c>
      <c r="G34" s="17"/>
      <c r="H34" s="17"/>
      <c r="I34" s="17"/>
      <c r="J34" s="17" t="s">
        <v>2906</v>
      </c>
      <c r="K34" s="17" t="s">
        <v>4650</v>
      </c>
      <c r="L34" s="17" t="s">
        <v>136</v>
      </c>
      <c r="M34" s="17" t="s">
        <v>3657</v>
      </c>
      <c r="N34" s="17">
        <v>20060718</v>
      </c>
      <c r="O34" t="str">
        <f>""</f>
        <v/>
      </c>
      <c r="P34" t="e">
        <f t="shared" si="0"/>
        <v>#VALUE!</v>
      </c>
      <c r="Q34" t="e">
        <f t="shared" si="1"/>
        <v>#VALUE!</v>
      </c>
      <c r="R34" t="e">
        <f t="shared" si="2"/>
        <v>#VALUE!</v>
      </c>
      <c r="S34" t="e">
        <f t="shared" si="3"/>
        <v>#VALUE!</v>
      </c>
      <c r="T34" t="e">
        <f t="shared" si="4"/>
        <v>#VALUE!</v>
      </c>
      <c r="U34" t="str">
        <f t="shared" si="5"/>
        <v>千葉南高高</v>
      </c>
    </row>
    <row r="35" spans="1:21" x14ac:dyDescent="0.2">
      <c r="A35" s="12">
        <v>1027</v>
      </c>
      <c r="B35" s="17" t="s">
        <v>1666</v>
      </c>
      <c r="C35" s="17" t="s">
        <v>4079</v>
      </c>
      <c r="D35" s="14"/>
      <c r="E35" s="17" t="s">
        <v>611</v>
      </c>
      <c r="F35" s="17">
        <v>2</v>
      </c>
      <c r="G35" s="17"/>
      <c r="H35" s="17"/>
      <c r="I35" s="17"/>
      <c r="J35" s="17" t="s">
        <v>2962</v>
      </c>
      <c r="K35" s="17" t="s">
        <v>4651</v>
      </c>
      <c r="L35" s="17" t="s">
        <v>131</v>
      </c>
      <c r="M35" s="17" t="s">
        <v>3658</v>
      </c>
      <c r="N35" s="17">
        <v>20060611</v>
      </c>
      <c r="O35" t="str">
        <f>""</f>
        <v/>
      </c>
      <c r="P35" t="e">
        <f t="shared" si="0"/>
        <v>#VALUE!</v>
      </c>
      <c r="Q35" t="e">
        <f t="shared" si="1"/>
        <v>#VALUE!</v>
      </c>
      <c r="R35" t="e">
        <f t="shared" si="2"/>
        <v>#VALUE!</v>
      </c>
      <c r="S35" t="e">
        <f t="shared" si="3"/>
        <v>#VALUE!</v>
      </c>
      <c r="T35" t="e">
        <f t="shared" si="4"/>
        <v>#VALUE!</v>
      </c>
      <c r="U35" t="str">
        <f t="shared" si="5"/>
        <v>千葉南高高</v>
      </c>
    </row>
    <row r="36" spans="1:21" x14ac:dyDescent="0.2">
      <c r="A36" s="12">
        <v>1482</v>
      </c>
      <c r="B36" s="17" t="s">
        <v>1280</v>
      </c>
      <c r="C36" s="17" t="s">
        <v>4076</v>
      </c>
      <c r="D36" s="14"/>
      <c r="E36" s="17" t="s">
        <v>611</v>
      </c>
      <c r="F36" s="17">
        <v>1</v>
      </c>
      <c r="G36" s="17"/>
      <c r="H36" s="17"/>
      <c r="I36" s="17"/>
      <c r="J36" s="17" t="s">
        <v>2651</v>
      </c>
      <c r="K36" s="17" t="s">
        <v>4649</v>
      </c>
      <c r="L36" s="17" t="s">
        <v>443</v>
      </c>
      <c r="M36" s="17" t="s">
        <v>3656</v>
      </c>
      <c r="N36" s="17">
        <v>20080201</v>
      </c>
      <c r="O36" t="str">
        <f>""</f>
        <v/>
      </c>
      <c r="P36" t="e">
        <f t="shared" si="0"/>
        <v>#VALUE!</v>
      </c>
      <c r="Q36" t="e">
        <f t="shared" si="1"/>
        <v>#VALUE!</v>
      </c>
      <c r="R36" t="e">
        <f t="shared" si="2"/>
        <v>#VALUE!</v>
      </c>
      <c r="S36" t="e">
        <f t="shared" si="3"/>
        <v>#VALUE!</v>
      </c>
      <c r="T36" t="e">
        <f t="shared" si="4"/>
        <v>#VALUE!</v>
      </c>
      <c r="U36" t="str">
        <f t="shared" si="5"/>
        <v>千葉南高高</v>
      </c>
    </row>
    <row r="37" spans="1:21" x14ac:dyDescent="0.2">
      <c r="A37" s="12">
        <v>1028</v>
      </c>
      <c r="B37" s="17" t="s">
        <v>4080</v>
      </c>
      <c r="C37" s="17" t="s">
        <v>4081</v>
      </c>
      <c r="D37" s="14"/>
      <c r="E37" s="17" t="s">
        <v>612</v>
      </c>
      <c r="F37" s="17">
        <v>3</v>
      </c>
      <c r="G37" s="17"/>
      <c r="H37" s="17"/>
      <c r="I37" s="17"/>
      <c r="J37" s="17" t="s">
        <v>4652</v>
      </c>
      <c r="K37" s="17" t="s">
        <v>4653</v>
      </c>
      <c r="L37" s="17" t="s">
        <v>3659</v>
      </c>
      <c r="M37" s="17" t="s">
        <v>3660</v>
      </c>
      <c r="N37" s="17">
        <v>20060308</v>
      </c>
      <c r="O37" t="str">
        <f>""</f>
        <v/>
      </c>
      <c r="P37" t="e">
        <f t="shared" si="0"/>
        <v>#VALUE!</v>
      </c>
      <c r="Q37" t="e">
        <f t="shared" si="1"/>
        <v>#VALUE!</v>
      </c>
      <c r="R37" t="e">
        <f t="shared" si="2"/>
        <v>#VALUE!</v>
      </c>
      <c r="S37" t="e">
        <f t="shared" si="3"/>
        <v>#VALUE!</v>
      </c>
      <c r="T37" t="e">
        <f t="shared" si="4"/>
        <v>#VALUE!</v>
      </c>
      <c r="U37" t="str">
        <f t="shared" si="5"/>
        <v>若松高高</v>
      </c>
    </row>
    <row r="38" spans="1:21" x14ac:dyDescent="0.2">
      <c r="A38" s="12">
        <v>1029</v>
      </c>
      <c r="B38" s="17" t="s">
        <v>1301</v>
      </c>
      <c r="C38" s="17" t="s">
        <v>4082</v>
      </c>
      <c r="D38" s="14"/>
      <c r="E38" s="17" t="s">
        <v>612</v>
      </c>
      <c r="F38" s="17">
        <v>3</v>
      </c>
      <c r="G38" s="17"/>
      <c r="H38" s="17"/>
      <c r="I38" s="17"/>
      <c r="J38" s="17" t="s">
        <v>2669</v>
      </c>
      <c r="K38" s="17" t="s">
        <v>4622</v>
      </c>
      <c r="L38" s="17" t="s">
        <v>421</v>
      </c>
      <c r="M38" s="17" t="s">
        <v>3628</v>
      </c>
      <c r="N38" s="17">
        <v>20050407</v>
      </c>
      <c r="O38" t="str">
        <f>""</f>
        <v/>
      </c>
      <c r="P38" t="e">
        <f t="shared" si="0"/>
        <v>#VALUE!</v>
      </c>
      <c r="Q38" t="e">
        <f t="shared" si="1"/>
        <v>#VALUE!</v>
      </c>
      <c r="R38" t="e">
        <f t="shared" si="2"/>
        <v>#VALUE!</v>
      </c>
      <c r="S38" t="e">
        <f t="shared" si="3"/>
        <v>#VALUE!</v>
      </c>
      <c r="T38" t="e">
        <f t="shared" si="4"/>
        <v>#VALUE!</v>
      </c>
      <c r="U38" t="str">
        <f t="shared" si="5"/>
        <v>若松高高</v>
      </c>
    </row>
    <row r="39" spans="1:21" x14ac:dyDescent="0.2">
      <c r="A39" s="12">
        <v>1030</v>
      </c>
      <c r="B39" s="17" t="s">
        <v>2425</v>
      </c>
      <c r="C39" s="17" t="s">
        <v>4083</v>
      </c>
      <c r="D39" s="14"/>
      <c r="E39" s="17" t="s">
        <v>612</v>
      </c>
      <c r="F39" s="17">
        <v>3</v>
      </c>
      <c r="G39" s="17"/>
      <c r="H39" s="17"/>
      <c r="I39" s="17"/>
      <c r="J39" s="17" t="s">
        <v>3489</v>
      </c>
      <c r="K39" s="17" t="s">
        <v>4632</v>
      </c>
      <c r="L39" s="17" t="s">
        <v>501</v>
      </c>
      <c r="M39" s="17" t="s">
        <v>3638</v>
      </c>
      <c r="N39" s="17">
        <v>20050802</v>
      </c>
      <c r="O39" t="str">
        <f>""</f>
        <v/>
      </c>
      <c r="P39" t="e">
        <f t="shared" si="0"/>
        <v>#VALUE!</v>
      </c>
      <c r="Q39" t="e">
        <f t="shared" si="1"/>
        <v>#VALUE!</v>
      </c>
      <c r="R39" t="e">
        <f t="shared" si="2"/>
        <v>#VALUE!</v>
      </c>
      <c r="S39" t="e">
        <f t="shared" si="3"/>
        <v>#VALUE!</v>
      </c>
      <c r="T39" t="e">
        <f t="shared" si="4"/>
        <v>#VALUE!</v>
      </c>
      <c r="U39" t="str">
        <f t="shared" si="5"/>
        <v>若松高高</v>
      </c>
    </row>
    <row r="40" spans="1:21" x14ac:dyDescent="0.2">
      <c r="A40" s="12">
        <v>1031</v>
      </c>
      <c r="B40" s="17" t="s">
        <v>1290</v>
      </c>
      <c r="C40" s="17" t="s">
        <v>4084</v>
      </c>
      <c r="D40" s="14"/>
      <c r="E40" s="17" t="s">
        <v>612</v>
      </c>
      <c r="F40" s="17">
        <v>3</v>
      </c>
      <c r="G40" s="17"/>
      <c r="H40" s="17"/>
      <c r="I40" s="17"/>
      <c r="J40" s="17" t="s">
        <v>2661</v>
      </c>
      <c r="K40" s="17" t="s">
        <v>4654</v>
      </c>
      <c r="L40" s="17" t="s">
        <v>451</v>
      </c>
      <c r="M40" s="17" t="s">
        <v>3661</v>
      </c>
      <c r="N40" s="17">
        <v>20051107</v>
      </c>
      <c r="O40" t="str">
        <f>""</f>
        <v/>
      </c>
      <c r="P40" t="e">
        <f t="shared" si="0"/>
        <v>#VALUE!</v>
      </c>
      <c r="Q40" t="e">
        <f t="shared" si="1"/>
        <v>#VALUE!</v>
      </c>
      <c r="R40" t="e">
        <f t="shared" si="2"/>
        <v>#VALUE!</v>
      </c>
      <c r="S40" t="e">
        <f t="shared" si="3"/>
        <v>#VALUE!</v>
      </c>
      <c r="T40" t="e">
        <f t="shared" si="4"/>
        <v>#VALUE!</v>
      </c>
      <c r="U40" t="str">
        <f t="shared" si="5"/>
        <v>若松高高</v>
      </c>
    </row>
    <row r="41" spans="1:21" x14ac:dyDescent="0.2">
      <c r="A41" s="12">
        <v>1032</v>
      </c>
      <c r="B41" s="17" t="s">
        <v>4085</v>
      </c>
      <c r="C41" s="17" t="s">
        <v>4086</v>
      </c>
      <c r="D41" s="14"/>
      <c r="E41" s="17" t="s">
        <v>612</v>
      </c>
      <c r="F41" s="17">
        <v>1</v>
      </c>
      <c r="G41" s="17"/>
      <c r="H41" s="17"/>
      <c r="I41" s="17"/>
      <c r="J41" s="17" t="s">
        <v>4655</v>
      </c>
      <c r="K41" s="17" t="s">
        <v>4656</v>
      </c>
      <c r="L41" s="17" t="s">
        <v>3662</v>
      </c>
      <c r="M41" s="17" t="s">
        <v>3663</v>
      </c>
      <c r="N41" s="17">
        <v>20080113</v>
      </c>
      <c r="O41" t="str">
        <f>""</f>
        <v/>
      </c>
      <c r="P41" t="e">
        <f t="shared" si="0"/>
        <v>#VALUE!</v>
      </c>
      <c r="Q41" t="e">
        <f t="shared" si="1"/>
        <v>#VALUE!</v>
      </c>
      <c r="R41" t="e">
        <f t="shared" si="2"/>
        <v>#VALUE!</v>
      </c>
      <c r="S41" t="e">
        <f t="shared" si="3"/>
        <v>#VALUE!</v>
      </c>
      <c r="T41" t="e">
        <f t="shared" si="4"/>
        <v>#VALUE!</v>
      </c>
      <c r="U41" t="str">
        <f t="shared" si="5"/>
        <v>若松高高</v>
      </c>
    </row>
    <row r="42" spans="1:21" x14ac:dyDescent="0.2">
      <c r="A42" s="12">
        <v>1033</v>
      </c>
      <c r="B42" s="17" t="s">
        <v>1787</v>
      </c>
      <c r="C42" s="17" t="s">
        <v>4087</v>
      </c>
      <c r="D42" s="14"/>
      <c r="E42" s="17" t="s">
        <v>612</v>
      </c>
      <c r="F42" s="17">
        <v>1</v>
      </c>
      <c r="G42" s="17"/>
      <c r="H42" s="17"/>
      <c r="I42" s="17"/>
      <c r="J42" s="17" t="s">
        <v>3060</v>
      </c>
      <c r="K42" s="17" t="s">
        <v>2997</v>
      </c>
      <c r="L42" s="17" t="s">
        <v>532</v>
      </c>
      <c r="M42" s="17" t="s">
        <v>247</v>
      </c>
      <c r="N42" s="17">
        <v>20071223</v>
      </c>
      <c r="O42" t="str">
        <f>""</f>
        <v/>
      </c>
      <c r="P42" t="e">
        <f t="shared" si="0"/>
        <v>#VALUE!</v>
      </c>
      <c r="Q42" t="e">
        <f t="shared" si="1"/>
        <v>#VALUE!</v>
      </c>
      <c r="R42" t="e">
        <f t="shared" si="2"/>
        <v>#VALUE!</v>
      </c>
      <c r="S42" t="e">
        <f t="shared" si="3"/>
        <v>#VALUE!</v>
      </c>
      <c r="T42" t="e">
        <f t="shared" si="4"/>
        <v>#VALUE!</v>
      </c>
      <c r="U42" t="str">
        <f t="shared" si="5"/>
        <v>若松高高</v>
      </c>
    </row>
    <row r="43" spans="1:21" x14ac:dyDescent="0.2">
      <c r="A43" s="12">
        <v>1034</v>
      </c>
      <c r="B43" s="17" t="s">
        <v>1260</v>
      </c>
      <c r="C43" s="17" t="s">
        <v>4088</v>
      </c>
      <c r="D43" s="14"/>
      <c r="E43" s="17" t="s">
        <v>612</v>
      </c>
      <c r="F43" s="17">
        <v>1</v>
      </c>
      <c r="G43" s="17"/>
      <c r="H43" s="17"/>
      <c r="I43" s="17"/>
      <c r="J43" s="17" t="s">
        <v>2632</v>
      </c>
      <c r="K43" s="17" t="s">
        <v>4657</v>
      </c>
      <c r="L43" s="17" t="s">
        <v>145</v>
      </c>
      <c r="M43" s="17" t="s">
        <v>3664</v>
      </c>
      <c r="N43" s="17">
        <v>20070707</v>
      </c>
      <c r="O43" t="str">
        <f>""</f>
        <v/>
      </c>
      <c r="P43" t="e">
        <f t="shared" si="0"/>
        <v>#VALUE!</v>
      </c>
      <c r="Q43" t="e">
        <f t="shared" si="1"/>
        <v>#VALUE!</v>
      </c>
      <c r="R43" t="e">
        <f t="shared" si="2"/>
        <v>#VALUE!</v>
      </c>
      <c r="S43" t="e">
        <f t="shared" si="3"/>
        <v>#VALUE!</v>
      </c>
      <c r="T43" t="e">
        <f t="shared" si="4"/>
        <v>#VALUE!</v>
      </c>
      <c r="U43" t="str">
        <f t="shared" si="5"/>
        <v>若松高高</v>
      </c>
    </row>
    <row r="44" spans="1:21" x14ac:dyDescent="0.2">
      <c r="A44" s="12">
        <v>1439</v>
      </c>
      <c r="B44" s="17" t="s">
        <v>4089</v>
      </c>
      <c r="C44" s="17" t="s">
        <v>4090</v>
      </c>
      <c r="D44" s="14"/>
      <c r="E44" s="17" t="s">
        <v>612</v>
      </c>
      <c r="F44" s="17">
        <v>1</v>
      </c>
      <c r="G44" s="17"/>
      <c r="H44" s="17"/>
      <c r="I44" s="17"/>
      <c r="J44" s="17" t="s">
        <v>3420</v>
      </c>
      <c r="K44" s="17" t="s">
        <v>4658</v>
      </c>
      <c r="L44" s="17" t="s">
        <v>3665</v>
      </c>
      <c r="M44" s="17" t="s">
        <v>3666</v>
      </c>
      <c r="N44" s="17">
        <v>20071127</v>
      </c>
      <c r="O44" t="str">
        <f>""</f>
        <v/>
      </c>
      <c r="P44" t="e">
        <f t="shared" si="0"/>
        <v>#VALUE!</v>
      </c>
      <c r="Q44" t="e">
        <f t="shared" si="1"/>
        <v>#VALUE!</v>
      </c>
      <c r="R44" t="e">
        <f t="shared" si="2"/>
        <v>#VALUE!</v>
      </c>
      <c r="S44" t="e">
        <f t="shared" si="3"/>
        <v>#VALUE!</v>
      </c>
      <c r="T44" t="e">
        <f t="shared" si="4"/>
        <v>#VALUE!</v>
      </c>
      <c r="U44" t="str">
        <f t="shared" si="5"/>
        <v>若松高高</v>
      </c>
    </row>
    <row r="45" spans="1:21" x14ac:dyDescent="0.2">
      <c r="A45" s="12">
        <v>1483</v>
      </c>
      <c r="B45" s="17" t="s">
        <v>1787</v>
      </c>
      <c r="C45" s="17" t="s">
        <v>4091</v>
      </c>
      <c r="D45" s="14"/>
      <c r="E45" s="17" t="s">
        <v>612</v>
      </c>
      <c r="F45" s="17">
        <v>1</v>
      </c>
      <c r="G45" s="17"/>
      <c r="H45" s="17"/>
      <c r="I45" s="17"/>
      <c r="J45" s="17" t="s">
        <v>3060</v>
      </c>
      <c r="K45" s="17" t="s">
        <v>4659</v>
      </c>
      <c r="L45" s="17" t="s">
        <v>532</v>
      </c>
      <c r="M45" s="17" t="s">
        <v>3667</v>
      </c>
      <c r="N45" s="17">
        <v>20070529</v>
      </c>
      <c r="O45" t="str">
        <f>""</f>
        <v/>
      </c>
      <c r="P45" t="e">
        <f t="shared" si="0"/>
        <v>#VALUE!</v>
      </c>
      <c r="Q45" t="e">
        <f t="shared" si="1"/>
        <v>#VALUE!</v>
      </c>
      <c r="R45" t="e">
        <f t="shared" si="2"/>
        <v>#VALUE!</v>
      </c>
      <c r="S45" t="e">
        <f t="shared" si="3"/>
        <v>#VALUE!</v>
      </c>
      <c r="T45" t="e">
        <f t="shared" si="4"/>
        <v>#VALUE!</v>
      </c>
      <c r="U45" t="str">
        <f t="shared" si="5"/>
        <v>若松高高</v>
      </c>
    </row>
    <row r="46" spans="1:21" x14ac:dyDescent="0.2">
      <c r="A46" s="12">
        <v>1035</v>
      </c>
      <c r="B46" s="17" t="s">
        <v>2278</v>
      </c>
      <c r="C46" s="17" t="s">
        <v>4092</v>
      </c>
      <c r="D46" s="14"/>
      <c r="E46" s="17" t="s">
        <v>613</v>
      </c>
      <c r="F46" s="17">
        <v>3</v>
      </c>
      <c r="G46" s="17"/>
      <c r="H46" s="17"/>
      <c r="I46" s="17"/>
      <c r="J46" s="17" t="s">
        <v>3387</v>
      </c>
      <c r="K46" s="17" t="s">
        <v>4660</v>
      </c>
      <c r="L46" s="17" t="s">
        <v>536</v>
      </c>
      <c r="M46" s="17" t="s">
        <v>3668</v>
      </c>
      <c r="N46" s="17">
        <v>20050904</v>
      </c>
      <c r="O46" t="str">
        <f>""</f>
        <v/>
      </c>
      <c r="P46" t="e">
        <f t="shared" si="0"/>
        <v>#VALUE!</v>
      </c>
      <c r="Q46" t="e">
        <f t="shared" si="1"/>
        <v>#VALUE!</v>
      </c>
      <c r="R46" t="e">
        <f t="shared" si="2"/>
        <v>#VALUE!</v>
      </c>
      <c r="S46" t="e">
        <f t="shared" si="3"/>
        <v>#VALUE!</v>
      </c>
      <c r="T46" t="e">
        <f t="shared" si="4"/>
        <v>#VALUE!</v>
      </c>
      <c r="U46" t="str">
        <f t="shared" si="5"/>
        <v>千城台高高</v>
      </c>
    </row>
    <row r="47" spans="1:21" x14ac:dyDescent="0.2">
      <c r="A47" s="12">
        <v>1036</v>
      </c>
      <c r="B47" s="17" t="s">
        <v>4093</v>
      </c>
      <c r="C47" s="17" t="s">
        <v>4040</v>
      </c>
      <c r="D47" s="14"/>
      <c r="E47" s="17" t="s">
        <v>613</v>
      </c>
      <c r="F47" s="17">
        <v>3</v>
      </c>
      <c r="G47" s="17"/>
      <c r="H47" s="17"/>
      <c r="I47" s="17"/>
      <c r="J47" s="17" t="s">
        <v>4661</v>
      </c>
      <c r="K47" s="17" t="s">
        <v>4615</v>
      </c>
      <c r="L47" s="17" t="s">
        <v>3669</v>
      </c>
      <c r="M47" s="17" t="s">
        <v>3621</v>
      </c>
      <c r="N47" s="17">
        <v>20051111</v>
      </c>
      <c r="O47" t="str">
        <f>""</f>
        <v/>
      </c>
      <c r="P47" t="e">
        <f t="shared" si="0"/>
        <v>#VALUE!</v>
      </c>
      <c r="Q47" t="e">
        <f t="shared" si="1"/>
        <v>#VALUE!</v>
      </c>
      <c r="R47" t="e">
        <f t="shared" si="2"/>
        <v>#VALUE!</v>
      </c>
      <c r="S47" t="e">
        <f t="shared" si="3"/>
        <v>#VALUE!</v>
      </c>
      <c r="T47" t="e">
        <f t="shared" si="4"/>
        <v>#VALUE!</v>
      </c>
      <c r="U47" t="str">
        <f t="shared" si="5"/>
        <v>千城台高高</v>
      </c>
    </row>
    <row r="48" spans="1:21" x14ac:dyDescent="0.2">
      <c r="A48" s="12">
        <v>1037</v>
      </c>
      <c r="B48" s="17" t="s">
        <v>1519</v>
      </c>
      <c r="C48" s="17" t="s">
        <v>4094</v>
      </c>
      <c r="D48" s="14"/>
      <c r="E48" s="17" t="s">
        <v>613</v>
      </c>
      <c r="F48" s="17">
        <v>2</v>
      </c>
      <c r="G48" s="17"/>
      <c r="H48" s="17"/>
      <c r="I48" s="17"/>
      <c r="J48" s="17" t="s">
        <v>2843</v>
      </c>
      <c r="K48" s="17" t="s">
        <v>4662</v>
      </c>
      <c r="L48" s="17" t="s">
        <v>176</v>
      </c>
      <c r="M48" s="17" t="s">
        <v>3670</v>
      </c>
      <c r="N48" s="17">
        <v>20060903</v>
      </c>
      <c r="O48" t="str">
        <f>""</f>
        <v/>
      </c>
      <c r="P48" t="e">
        <f t="shared" si="0"/>
        <v>#VALUE!</v>
      </c>
      <c r="Q48" t="e">
        <f t="shared" si="1"/>
        <v>#VALUE!</v>
      </c>
      <c r="R48" t="e">
        <f t="shared" si="2"/>
        <v>#VALUE!</v>
      </c>
      <c r="S48" t="e">
        <f t="shared" si="3"/>
        <v>#VALUE!</v>
      </c>
      <c r="T48" t="e">
        <f t="shared" si="4"/>
        <v>#VALUE!</v>
      </c>
      <c r="U48" t="str">
        <f t="shared" si="5"/>
        <v>千城台高高</v>
      </c>
    </row>
    <row r="49" spans="1:21" x14ac:dyDescent="0.2">
      <c r="A49" s="12">
        <v>1038</v>
      </c>
      <c r="B49" s="17" t="s">
        <v>4095</v>
      </c>
      <c r="C49" s="17" t="s">
        <v>4096</v>
      </c>
      <c r="D49" s="14"/>
      <c r="E49" s="17" t="s">
        <v>613</v>
      </c>
      <c r="F49" s="17">
        <v>2</v>
      </c>
      <c r="G49" s="17"/>
      <c r="H49" s="17"/>
      <c r="I49" s="17"/>
      <c r="J49" s="17" t="s">
        <v>4663</v>
      </c>
      <c r="K49" s="17" t="s">
        <v>2710</v>
      </c>
      <c r="L49" s="17" t="s">
        <v>3671</v>
      </c>
      <c r="M49" s="17" t="s">
        <v>3672</v>
      </c>
      <c r="N49" s="17">
        <v>20061117</v>
      </c>
      <c r="O49" t="str">
        <f>""</f>
        <v/>
      </c>
      <c r="P49" t="e">
        <f t="shared" si="0"/>
        <v>#VALUE!</v>
      </c>
      <c r="Q49" t="e">
        <f t="shared" si="1"/>
        <v>#VALUE!</v>
      </c>
      <c r="R49" t="e">
        <f t="shared" si="2"/>
        <v>#VALUE!</v>
      </c>
      <c r="S49" t="e">
        <f t="shared" si="3"/>
        <v>#VALUE!</v>
      </c>
      <c r="T49" t="e">
        <f t="shared" si="4"/>
        <v>#VALUE!</v>
      </c>
      <c r="U49" t="str">
        <f t="shared" si="5"/>
        <v>千城台高高</v>
      </c>
    </row>
    <row r="50" spans="1:21" x14ac:dyDescent="0.2">
      <c r="A50" s="12">
        <v>1039</v>
      </c>
      <c r="B50" s="17" t="s">
        <v>2111</v>
      </c>
      <c r="C50" s="17" t="s">
        <v>4097</v>
      </c>
      <c r="D50" s="14"/>
      <c r="E50" s="17" t="s">
        <v>613</v>
      </c>
      <c r="F50" s="17">
        <v>2</v>
      </c>
      <c r="G50" s="17"/>
      <c r="H50" s="17"/>
      <c r="I50" s="17"/>
      <c r="J50" s="17" t="s">
        <v>3284</v>
      </c>
      <c r="K50" s="17" t="s">
        <v>4622</v>
      </c>
      <c r="L50" s="17" t="s">
        <v>1021</v>
      </c>
      <c r="M50" s="17" t="s">
        <v>3628</v>
      </c>
      <c r="N50" s="17">
        <v>20060610</v>
      </c>
      <c r="O50" t="str">
        <f>""</f>
        <v/>
      </c>
      <c r="P50" t="e">
        <f t="shared" si="0"/>
        <v>#VALUE!</v>
      </c>
      <c r="Q50" t="e">
        <f t="shared" si="1"/>
        <v>#VALUE!</v>
      </c>
      <c r="R50" t="e">
        <f t="shared" si="2"/>
        <v>#VALUE!</v>
      </c>
      <c r="S50" t="e">
        <f t="shared" si="3"/>
        <v>#VALUE!</v>
      </c>
      <c r="T50" t="e">
        <f t="shared" si="4"/>
        <v>#VALUE!</v>
      </c>
      <c r="U50" t="str">
        <f t="shared" si="5"/>
        <v>千城台高高</v>
      </c>
    </row>
    <row r="51" spans="1:21" x14ac:dyDescent="0.2">
      <c r="A51" s="12">
        <v>1040</v>
      </c>
      <c r="B51" s="17" t="s">
        <v>1272</v>
      </c>
      <c r="C51" s="17" t="s">
        <v>4098</v>
      </c>
      <c r="D51" s="14"/>
      <c r="E51" s="17" t="s">
        <v>613</v>
      </c>
      <c r="F51" s="17">
        <v>2</v>
      </c>
      <c r="G51" s="17"/>
      <c r="H51" s="17"/>
      <c r="I51" s="17"/>
      <c r="J51" s="17" t="s">
        <v>2644</v>
      </c>
      <c r="K51" s="17" t="s">
        <v>4664</v>
      </c>
      <c r="L51" s="17" t="s">
        <v>118</v>
      </c>
      <c r="M51" s="17" t="s">
        <v>3673</v>
      </c>
      <c r="N51" s="17">
        <v>20060926</v>
      </c>
      <c r="O51" t="str">
        <f>""</f>
        <v/>
      </c>
      <c r="P51" t="e">
        <f t="shared" si="0"/>
        <v>#VALUE!</v>
      </c>
      <c r="Q51" t="e">
        <f t="shared" si="1"/>
        <v>#VALUE!</v>
      </c>
      <c r="R51" t="e">
        <f t="shared" si="2"/>
        <v>#VALUE!</v>
      </c>
      <c r="S51" t="e">
        <f t="shared" si="3"/>
        <v>#VALUE!</v>
      </c>
      <c r="T51" t="e">
        <f t="shared" si="4"/>
        <v>#VALUE!</v>
      </c>
      <c r="U51" t="str">
        <f t="shared" si="5"/>
        <v>千城台高高</v>
      </c>
    </row>
    <row r="52" spans="1:21" x14ac:dyDescent="0.2">
      <c r="A52" s="12">
        <v>1041</v>
      </c>
      <c r="B52" s="17" t="s">
        <v>4099</v>
      </c>
      <c r="C52" s="17" t="s">
        <v>4100</v>
      </c>
      <c r="D52" s="14"/>
      <c r="E52" s="17" t="s">
        <v>613</v>
      </c>
      <c r="F52" s="17">
        <v>2</v>
      </c>
      <c r="G52" s="17"/>
      <c r="H52" s="17"/>
      <c r="I52" s="17"/>
      <c r="J52" s="17" t="s">
        <v>4665</v>
      </c>
      <c r="K52" s="17" t="s">
        <v>4666</v>
      </c>
      <c r="L52" s="17" t="s">
        <v>3674</v>
      </c>
      <c r="M52" s="17" t="s">
        <v>3675</v>
      </c>
      <c r="N52" s="17">
        <v>20060624</v>
      </c>
      <c r="O52" t="str">
        <f>""</f>
        <v/>
      </c>
      <c r="P52" t="e">
        <f t="shared" si="0"/>
        <v>#VALUE!</v>
      </c>
      <c r="Q52" t="e">
        <f t="shared" si="1"/>
        <v>#VALUE!</v>
      </c>
      <c r="R52" t="e">
        <f t="shared" si="2"/>
        <v>#VALUE!</v>
      </c>
      <c r="S52" t="e">
        <f t="shared" si="3"/>
        <v>#VALUE!</v>
      </c>
      <c r="T52" t="e">
        <f t="shared" si="4"/>
        <v>#VALUE!</v>
      </c>
      <c r="U52" t="str">
        <f t="shared" si="5"/>
        <v>千城台高高</v>
      </c>
    </row>
    <row r="53" spans="1:21" x14ac:dyDescent="0.2">
      <c r="A53" s="12">
        <v>1440</v>
      </c>
      <c r="B53" s="17" t="s">
        <v>1357</v>
      </c>
      <c r="C53" s="17" t="s">
        <v>4101</v>
      </c>
      <c r="D53" s="14"/>
      <c r="E53" s="17" t="s">
        <v>613</v>
      </c>
      <c r="F53" s="17">
        <v>1</v>
      </c>
      <c r="G53" s="17"/>
      <c r="H53" s="17"/>
      <c r="I53" s="17"/>
      <c r="J53" s="17" t="s">
        <v>2717</v>
      </c>
      <c r="K53" s="17" t="s">
        <v>4667</v>
      </c>
      <c r="L53" s="17" t="s">
        <v>54</v>
      </c>
      <c r="M53" s="17" t="s">
        <v>3676</v>
      </c>
      <c r="N53" s="17">
        <v>20071110</v>
      </c>
      <c r="O53" t="str">
        <f>""</f>
        <v/>
      </c>
      <c r="P53" t="e">
        <f t="shared" si="0"/>
        <v>#VALUE!</v>
      </c>
      <c r="Q53" t="e">
        <f t="shared" si="1"/>
        <v>#VALUE!</v>
      </c>
      <c r="R53" t="e">
        <f t="shared" si="2"/>
        <v>#VALUE!</v>
      </c>
      <c r="S53" t="e">
        <f t="shared" si="3"/>
        <v>#VALUE!</v>
      </c>
      <c r="T53" t="e">
        <f t="shared" si="4"/>
        <v>#VALUE!</v>
      </c>
      <c r="U53" t="str">
        <f t="shared" si="5"/>
        <v>千城台高高</v>
      </c>
    </row>
    <row r="54" spans="1:21" x14ac:dyDescent="0.2">
      <c r="A54" s="12">
        <v>1042</v>
      </c>
      <c r="B54" s="17" t="s">
        <v>1918</v>
      </c>
      <c r="C54" s="17" t="s">
        <v>4102</v>
      </c>
      <c r="D54" s="14"/>
      <c r="E54" s="17" t="s">
        <v>617</v>
      </c>
      <c r="F54" s="17">
        <v>3</v>
      </c>
      <c r="G54" s="17"/>
      <c r="H54" s="17"/>
      <c r="I54" s="17"/>
      <c r="J54" s="17" t="s">
        <v>2700</v>
      </c>
      <c r="K54" s="17" t="s">
        <v>4668</v>
      </c>
      <c r="L54" s="17" t="s">
        <v>46</v>
      </c>
      <c r="M54" s="17" t="s">
        <v>3677</v>
      </c>
      <c r="N54" s="17">
        <v>20050519</v>
      </c>
      <c r="O54" t="str">
        <f>""</f>
        <v/>
      </c>
      <c r="P54" t="e">
        <f t="shared" si="0"/>
        <v>#VALUE!</v>
      </c>
      <c r="Q54" t="e">
        <f t="shared" si="1"/>
        <v>#VALUE!</v>
      </c>
      <c r="R54" t="e">
        <f t="shared" si="2"/>
        <v>#VALUE!</v>
      </c>
      <c r="S54" t="e">
        <f t="shared" si="3"/>
        <v>#VALUE!</v>
      </c>
      <c r="T54" t="e">
        <f t="shared" si="4"/>
        <v>#VALUE!</v>
      </c>
      <c r="U54" t="str">
        <f t="shared" si="5"/>
        <v>土気高高</v>
      </c>
    </row>
    <row r="55" spans="1:21" x14ac:dyDescent="0.2">
      <c r="A55" s="12">
        <v>1043</v>
      </c>
      <c r="B55" s="17" t="s">
        <v>4103</v>
      </c>
      <c r="C55" s="17" t="s">
        <v>4104</v>
      </c>
      <c r="D55" s="14"/>
      <c r="E55" s="17" t="s">
        <v>617</v>
      </c>
      <c r="F55" s="17">
        <v>3</v>
      </c>
      <c r="G55" s="17"/>
      <c r="H55" s="17"/>
      <c r="I55" s="17"/>
      <c r="J55" s="17" t="s">
        <v>4669</v>
      </c>
      <c r="K55" s="17" t="s">
        <v>4670</v>
      </c>
      <c r="L55" s="17" t="s">
        <v>3678</v>
      </c>
      <c r="M55" s="17" t="s">
        <v>3679</v>
      </c>
      <c r="N55" s="17">
        <v>20051003</v>
      </c>
      <c r="O55" t="str">
        <f>""</f>
        <v/>
      </c>
      <c r="P55" t="e">
        <f t="shared" si="0"/>
        <v>#VALUE!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str">
        <f t="shared" si="5"/>
        <v>土気高高</v>
      </c>
    </row>
    <row r="56" spans="1:21" x14ac:dyDescent="0.2">
      <c r="A56" s="12">
        <v>1044</v>
      </c>
      <c r="B56" s="17" t="s">
        <v>4105</v>
      </c>
      <c r="C56" s="17" t="s">
        <v>4106</v>
      </c>
      <c r="D56" s="14"/>
      <c r="E56" s="17" t="s">
        <v>617</v>
      </c>
      <c r="F56" s="17">
        <v>3</v>
      </c>
      <c r="G56" s="17"/>
      <c r="H56" s="17"/>
      <c r="I56" s="17"/>
      <c r="J56" s="17" t="s">
        <v>4671</v>
      </c>
      <c r="K56" s="17" t="s">
        <v>4639</v>
      </c>
      <c r="L56" s="17" t="s">
        <v>3680</v>
      </c>
      <c r="M56" s="17" t="s">
        <v>3645</v>
      </c>
      <c r="N56" s="17">
        <v>20050506</v>
      </c>
      <c r="O56" t="str">
        <f>""</f>
        <v/>
      </c>
      <c r="P56" t="e">
        <f t="shared" si="0"/>
        <v>#VALUE!</v>
      </c>
      <c r="Q56" t="e">
        <f t="shared" si="1"/>
        <v>#VALUE!</v>
      </c>
      <c r="R56" t="e">
        <f t="shared" si="2"/>
        <v>#VALUE!</v>
      </c>
      <c r="S56" t="e">
        <f t="shared" si="3"/>
        <v>#VALUE!</v>
      </c>
      <c r="T56" t="e">
        <f t="shared" si="4"/>
        <v>#VALUE!</v>
      </c>
      <c r="U56" t="str">
        <f t="shared" si="5"/>
        <v>土気高高</v>
      </c>
    </row>
    <row r="57" spans="1:21" x14ac:dyDescent="0.2">
      <c r="A57" s="12">
        <v>1045</v>
      </c>
      <c r="B57" s="17" t="s">
        <v>1382</v>
      </c>
      <c r="C57" s="17" t="s">
        <v>4107</v>
      </c>
      <c r="D57" s="14"/>
      <c r="E57" s="17" t="s">
        <v>617</v>
      </c>
      <c r="F57" s="17">
        <v>2</v>
      </c>
      <c r="G57" s="17"/>
      <c r="H57" s="17"/>
      <c r="I57" s="17"/>
      <c r="J57" s="17" t="s">
        <v>2737</v>
      </c>
      <c r="K57" s="17" t="s">
        <v>4672</v>
      </c>
      <c r="L57" s="17" t="s">
        <v>707</v>
      </c>
      <c r="M57" s="17" t="s">
        <v>3681</v>
      </c>
      <c r="N57" s="17">
        <v>20070304</v>
      </c>
      <c r="O57" t="str">
        <f>""</f>
        <v/>
      </c>
      <c r="P57" t="e">
        <f t="shared" si="0"/>
        <v>#VALUE!</v>
      </c>
      <c r="Q57" t="e">
        <f t="shared" si="1"/>
        <v>#VALUE!</v>
      </c>
      <c r="R57" t="e">
        <f t="shared" si="2"/>
        <v>#VALUE!</v>
      </c>
      <c r="S57" t="e">
        <f t="shared" si="3"/>
        <v>#VALUE!</v>
      </c>
      <c r="T57" t="e">
        <f t="shared" si="4"/>
        <v>#VALUE!</v>
      </c>
      <c r="U57" t="str">
        <f t="shared" si="5"/>
        <v>土気高高</v>
      </c>
    </row>
    <row r="58" spans="1:21" x14ac:dyDescent="0.2">
      <c r="A58" s="12">
        <v>1046</v>
      </c>
      <c r="B58" s="17" t="s">
        <v>1290</v>
      </c>
      <c r="C58" s="17" t="s">
        <v>4108</v>
      </c>
      <c r="D58" s="14"/>
      <c r="E58" s="17" t="s">
        <v>617</v>
      </c>
      <c r="F58" s="17">
        <v>2</v>
      </c>
      <c r="G58" s="17"/>
      <c r="H58" s="17"/>
      <c r="I58" s="17"/>
      <c r="J58" s="17" t="s">
        <v>2661</v>
      </c>
      <c r="K58" s="17" t="s">
        <v>3136</v>
      </c>
      <c r="L58" s="17" t="s">
        <v>451</v>
      </c>
      <c r="M58" s="17" t="s">
        <v>927</v>
      </c>
      <c r="N58" s="17">
        <v>20060406</v>
      </c>
      <c r="O58" t="str">
        <f>""</f>
        <v/>
      </c>
      <c r="P58" t="e">
        <f t="shared" si="0"/>
        <v>#VALUE!</v>
      </c>
      <c r="Q58" t="e">
        <f t="shared" si="1"/>
        <v>#VALUE!</v>
      </c>
      <c r="R58" t="e">
        <f t="shared" si="2"/>
        <v>#VALUE!</v>
      </c>
      <c r="S58" t="e">
        <f t="shared" si="3"/>
        <v>#VALUE!</v>
      </c>
      <c r="T58" t="e">
        <f t="shared" si="4"/>
        <v>#VALUE!</v>
      </c>
      <c r="U58" t="str">
        <f t="shared" si="5"/>
        <v>土気高高</v>
      </c>
    </row>
    <row r="59" spans="1:21" x14ac:dyDescent="0.2">
      <c r="A59" s="12">
        <v>1047</v>
      </c>
      <c r="B59" s="17" t="s">
        <v>1454</v>
      </c>
      <c r="C59" s="17" t="s">
        <v>4109</v>
      </c>
      <c r="D59" s="14"/>
      <c r="E59" s="17" t="s">
        <v>617</v>
      </c>
      <c r="F59" s="17">
        <v>2</v>
      </c>
      <c r="G59" s="17"/>
      <c r="H59" s="17"/>
      <c r="I59" s="17"/>
      <c r="J59" s="17" t="s">
        <v>2649</v>
      </c>
      <c r="K59" s="17" t="s">
        <v>4673</v>
      </c>
      <c r="L59" s="17" t="s">
        <v>49</v>
      </c>
      <c r="M59" s="17" t="s">
        <v>3682</v>
      </c>
      <c r="N59" s="17">
        <v>20060916</v>
      </c>
      <c r="O59" t="str">
        <f>""</f>
        <v/>
      </c>
      <c r="P59" t="e">
        <f t="shared" si="0"/>
        <v>#VALUE!</v>
      </c>
      <c r="Q59" t="e">
        <f t="shared" si="1"/>
        <v>#VALUE!</v>
      </c>
      <c r="R59" t="e">
        <f t="shared" si="2"/>
        <v>#VALUE!</v>
      </c>
      <c r="S59" t="e">
        <f t="shared" si="3"/>
        <v>#VALUE!</v>
      </c>
      <c r="T59" t="e">
        <f t="shared" si="4"/>
        <v>#VALUE!</v>
      </c>
      <c r="U59" t="str">
        <f t="shared" si="5"/>
        <v>土気高高</v>
      </c>
    </row>
    <row r="60" spans="1:21" x14ac:dyDescent="0.2">
      <c r="A60" s="12">
        <v>1048</v>
      </c>
      <c r="B60" s="17" t="s">
        <v>4110</v>
      </c>
      <c r="C60" s="17" t="s">
        <v>4055</v>
      </c>
      <c r="D60" s="14"/>
      <c r="E60" s="17" t="s">
        <v>619</v>
      </c>
      <c r="F60" s="17">
        <v>2</v>
      </c>
      <c r="G60" s="17"/>
      <c r="H60" s="17"/>
      <c r="I60" s="17"/>
      <c r="J60" s="17" t="s">
        <v>4674</v>
      </c>
      <c r="K60" s="17" t="s">
        <v>4630</v>
      </c>
      <c r="L60" s="17" t="s">
        <v>3683</v>
      </c>
      <c r="M60" s="17" t="s">
        <v>3636</v>
      </c>
      <c r="N60" s="17">
        <v>20060802</v>
      </c>
      <c r="O60" t="str">
        <f>""</f>
        <v/>
      </c>
      <c r="P60" t="e">
        <f t="shared" si="0"/>
        <v>#VALUE!</v>
      </c>
      <c r="Q60" t="e">
        <f t="shared" si="1"/>
        <v>#VALUE!</v>
      </c>
      <c r="R60" t="e">
        <f t="shared" si="2"/>
        <v>#VALUE!</v>
      </c>
      <c r="S60" t="e">
        <f t="shared" si="3"/>
        <v>#VALUE!</v>
      </c>
      <c r="T60" t="e">
        <f t="shared" si="4"/>
        <v>#VALUE!</v>
      </c>
      <c r="U60" t="str">
        <f t="shared" si="5"/>
        <v>千葉明徳高高</v>
      </c>
    </row>
    <row r="61" spans="1:21" x14ac:dyDescent="0.2">
      <c r="A61" s="12">
        <v>1049</v>
      </c>
      <c r="B61" s="17" t="s">
        <v>1769</v>
      </c>
      <c r="C61" s="17" t="s">
        <v>4111</v>
      </c>
      <c r="D61" s="14"/>
      <c r="E61" s="17" t="s">
        <v>619</v>
      </c>
      <c r="F61" s="17">
        <v>2</v>
      </c>
      <c r="G61" s="17"/>
      <c r="H61" s="17"/>
      <c r="I61" s="17"/>
      <c r="J61" s="17" t="s">
        <v>3046</v>
      </c>
      <c r="K61" s="17" t="s">
        <v>4675</v>
      </c>
      <c r="L61" s="17" t="s">
        <v>83</v>
      </c>
      <c r="M61" s="17" t="s">
        <v>3684</v>
      </c>
      <c r="N61" s="17">
        <v>20070319</v>
      </c>
      <c r="O61" t="str">
        <f>""</f>
        <v/>
      </c>
      <c r="P61" t="e">
        <f t="shared" si="0"/>
        <v>#VALUE!</v>
      </c>
      <c r="Q61" t="e">
        <f t="shared" si="1"/>
        <v>#VALUE!</v>
      </c>
      <c r="R61" t="e">
        <f t="shared" si="2"/>
        <v>#VALUE!</v>
      </c>
      <c r="S61" t="e">
        <f t="shared" si="3"/>
        <v>#VALUE!</v>
      </c>
      <c r="T61" t="e">
        <f t="shared" si="4"/>
        <v>#VALUE!</v>
      </c>
      <c r="U61" t="str">
        <f t="shared" si="5"/>
        <v>千葉明徳高高</v>
      </c>
    </row>
    <row r="62" spans="1:21" x14ac:dyDescent="0.2">
      <c r="A62" s="12">
        <v>1484</v>
      </c>
      <c r="B62" s="17" t="s">
        <v>4112</v>
      </c>
      <c r="C62" s="17" t="s">
        <v>4113</v>
      </c>
      <c r="D62" s="14"/>
      <c r="E62" s="17" t="s">
        <v>619</v>
      </c>
      <c r="F62" s="17">
        <v>1</v>
      </c>
      <c r="G62" s="17"/>
      <c r="H62" s="17"/>
      <c r="I62" s="17"/>
      <c r="J62" s="17" t="s">
        <v>4676</v>
      </c>
      <c r="K62" s="17" t="s">
        <v>4677</v>
      </c>
      <c r="L62" s="17" t="s">
        <v>3685</v>
      </c>
      <c r="M62" s="17" t="s">
        <v>3686</v>
      </c>
      <c r="N62" s="17">
        <v>20080125</v>
      </c>
      <c r="O62" t="str">
        <f>""</f>
        <v/>
      </c>
      <c r="P62" t="e">
        <f t="shared" si="0"/>
        <v>#VALUE!</v>
      </c>
      <c r="Q62" t="e">
        <f t="shared" si="1"/>
        <v>#VALUE!</v>
      </c>
      <c r="R62" t="e">
        <f t="shared" si="2"/>
        <v>#VALUE!</v>
      </c>
      <c r="S62" t="e">
        <f t="shared" si="3"/>
        <v>#VALUE!</v>
      </c>
      <c r="T62" t="e">
        <f t="shared" si="4"/>
        <v>#VALUE!</v>
      </c>
      <c r="U62" t="str">
        <f t="shared" si="5"/>
        <v>千葉明徳高高</v>
      </c>
    </row>
    <row r="63" spans="1:21" x14ac:dyDescent="0.2">
      <c r="A63" s="12">
        <v>1050</v>
      </c>
      <c r="B63" s="17" t="s">
        <v>2178</v>
      </c>
      <c r="C63" s="17" t="s">
        <v>4114</v>
      </c>
      <c r="D63" s="14"/>
      <c r="E63" s="17" t="s">
        <v>622</v>
      </c>
      <c r="F63" s="17">
        <v>3</v>
      </c>
      <c r="G63" s="17"/>
      <c r="H63" s="17"/>
      <c r="I63" s="17"/>
      <c r="J63" s="17" t="s">
        <v>3327</v>
      </c>
      <c r="K63" s="17" t="s">
        <v>4678</v>
      </c>
      <c r="L63" s="17" t="s">
        <v>130</v>
      </c>
      <c r="M63" s="17" t="s">
        <v>3687</v>
      </c>
      <c r="N63" s="17">
        <v>20060317</v>
      </c>
      <c r="O63" t="str">
        <f>""</f>
        <v/>
      </c>
      <c r="P63" t="e">
        <f t="shared" si="0"/>
        <v>#VALUE!</v>
      </c>
      <c r="Q63" t="e">
        <f t="shared" si="1"/>
        <v>#VALUE!</v>
      </c>
      <c r="R63" t="e">
        <f t="shared" si="2"/>
        <v>#VALUE!</v>
      </c>
      <c r="S63" t="e">
        <f t="shared" si="3"/>
        <v>#VALUE!</v>
      </c>
      <c r="T63" t="e">
        <f t="shared" si="4"/>
        <v>#VALUE!</v>
      </c>
      <c r="U63" t="str">
        <f t="shared" si="5"/>
        <v>桜林高高</v>
      </c>
    </row>
    <row r="64" spans="1:21" x14ac:dyDescent="0.2">
      <c r="A64" s="12">
        <v>1051</v>
      </c>
      <c r="B64" s="17" t="s">
        <v>1321</v>
      </c>
      <c r="C64" s="17" t="s">
        <v>4115</v>
      </c>
      <c r="D64" s="14"/>
      <c r="E64" s="17" t="s">
        <v>622</v>
      </c>
      <c r="F64" s="17">
        <v>3</v>
      </c>
      <c r="G64" s="17"/>
      <c r="H64" s="17"/>
      <c r="I64" s="17"/>
      <c r="J64" s="17" t="s">
        <v>2687</v>
      </c>
      <c r="K64" s="17" t="s">
        <v>4679</v>
      </c>
      <c r="L64" s="17" t="s">
        <v>213</v>
      </c>
      <c r="M64" s="17" t="s">
        <v>3688</v>
      </c>
      <c r="N64" s="17">
        <v>20050408</v>
      </c>
      <c r="O64" t="str">
        <f>""</f>
        <v/>
      </c>
      <c r="P64" t="e">
        <f t="shared" si="0"/>
        <v>#VALUE!</v>
      </c>
      <c r="Q64" t="e">
        <f t="shared" si="1"/>
        <v>#VALUE!</v>
      </c>
      <c r="R64" t="e">
        <f t="shared" si="2"/>
        <v>#VALUE!</v>
      </c>
      <c r="S64" t="e">
        <f t="shared" si="3"/>
        <v>#VALUE!</v>
      </c>
      <c r="T64" t="e">
        <f t="shared" si="4"/>
        <v>#VALUE!</v>
      </c>
      <c r="U64" t="str">
        <f t="shared" si="5"/>
        <v>桜林高高</v>
      </c>
    </row>
    <row r="65" spans="1:21" x14ac:dyDescent="0.2">
      <c r="A65" s="12">
        <v>1052</v>
      </c>
      <c r="B65" s="17" t="s">
        <v>2507</v>
      </c>
      <c r="C65" s="17" t="s">
        <v>4116</v>
      </c>
      <c r="D65" s="14"/>
      <c r="E65" s="17" t="s">
        <v>622</v>
      </c>
      <c r="F65" s="17">
        <v>1</v>
      </c>
      <c r="G65" s="17"/>
      <c r="H65" s="17"/>
      <c r="I65" s="17"/>
      <c r="J65" s="17" t="s">
        <v>3537</v>
      </c>
      <c r="K65" s="17" t="s">
        <v>4680</v>
      </c>
      <c r="L65" s="17" t="s">
        <v>1191</v>
      </c>
      <c r="M65" s="17" t="s">
        <v>3689</v>
      </c>
      <c r="N65" s="17">
        <v>20071015</v>
      </c>
      <c r="O65" t="str">
        <f>""</f>
        <v/>
      </c>
      <c r="P65" t="e">
        <f t="shared" si="0"/>
        <v>#VALUE!</v>
      </c>
      <c r="Q65" t="e">
        <f t="shared" si="1"/>
        <v>#VALUE!</v>
      </c>
      <c r="R65" t="e">
        <f t="shared" si="2"/>
        <v>#VALUE!</v>
      </c>
      <c r="S65" t="e">
        <f t="shared" si="3"/>
        <v>#VALUE!</v>
      </c>
      <c r="T65" t="e">
        <f t="shared" si="4"/>
        <v>#VALUE!</v>
      </c>
      <c r="U65" t="str">
        <f t="shared" si="5"/>
        <v>桜林高高</v>
      </c>
    </row>
    <row r="66" spans="1:21" x14ac:dyDescent="0.2">
      <c r="A66" s="12">
        <v>1053</v>
      </c>
      <c r="B66" s="17" t="s">
        <v>4117</v>
      </c>
      <c r="C66" s="17" t="s">
        <v>4118</v>
      </c>
      <c r="D66" s="14"/>
      <c r="E66" s="17" t="s">
        <v>622</v>
      </c>
      <c r="F66" s="17">
        <v>1</v>
      </c>
      <c r="G66" s="17"/>
      <c r="H66" s="17"/>
      <c r="I66" s="17"/>
      <c r="J66" s="17" t="s">
        <v>2694</v>
      </c>
      <c r="K66" s="17" t="s">
        <v>4681</v>
      </c>
      <c r="L66" s="17" t="s">
        <v>264</v>
      </c>
      <c r="M66" s="17" t="s">
        <v>3690</v>
      </c>
      <c r="N66" s="17">
        <v>20070426</v>
      </c>
      <c r="O66" t="str">
        <f>""</f>
        <v/>
      </c>
      <c r="P66" t="e">
        <f t="shared" si="0"/>
        <v>#VALUE!</v>
      </c>
      <c r="Q66" t="e">
        <f t="shared" si="1"/>
        <v>#VALUE!</v>
      </c>
      <c r="R66" t="e">
        <f t="shared" si="2"/>
        <v>#VALUE!</v>
      </c>
      <c r="S66" t="e">
        <f t="shared" si="3"/>
        <v>#VALUE!</v>
      </c>
      <c r="T66" t="e">
        <f t="shared" si="4"/>
        <v>#VALUE!</v>
      </c>
      <c r="U66" t="str">
        <f t="shared" si="5"/>
        <v>桜林高高</v>
      </c>
    </row>
    <row r="67" spans="1:21" x14ac:dyDescent="0.2">
      <c r="A67" s="12">
        <v>1054</v>
      </c>
      <c r="B67" s="17" t="s">
        <v>1586</v>
      </c>
      <c r="C67" s="17" t="s">
        <v>4119</v>
      </c>
      <c r="D67" s="14"/>
      <c r="E67" s="17" t="s">
        <v>622</v>
      </c>
      <c r="F67" s="17">
        <v>1</v>
      </c>
      <c r="G67" s="17"/>
      <c r="H67" s="17"/>
      <c r="I67" s="17"/>
      <c r="J67" s="17" t="s">
        <v>2897</v>
      </c>
      <c r="K67" s="17" t="s">
        <v>2922</v>
      </c>
      <c r="L67" s="17" t="s">
        <v>496</v>
      </c>
      <c r="M67" s="17" t="s">
        <v>233</v>
      </c>
      <c r="N67" s="17">
        <v>20080330</v>
      </c>
      <c r="O67" t="str">
        <f>""</f>
        <v/>
      </c>
      <c r="P67" t="e">
        <f t="shared" ref="P67:P130" si="6">LEFT(B67,FIND("　",B67)-1)</f>
        <v>#VALUE!</v>
      </c>
      <c r="Q67" t="e">
        <f t="shared" ref="Q67:Q130" si="7">RIGHT(B67,LEN(B67)-FIND("　",B67))</f>
        <v>#VALUE!</v>
      </c>
      <c r="R67" t="e">
        <f t="shared" ref="R67:R130" si="8">ASC(LEFT(J67,FIND("　",J67)-1))</f>
        <v>#VALUE!</v>
      </c>
      <c r="S67" t="e">
        <f t="shared" ref="S67:S130" si="9">ASC(RIGHT(J67,LEN(J67)-FIND("　",J67)))</f>
        <v>#VALUE!</v>
      </c>
      <c r="T67" t="e">
        <f t="shared" ref="T67:T130" si="10">LEFT(O67,FIND(" ",O67)-1)</f>
        <v>#VALUE!</v>
      </c>
      <c r="U67" t="str">
        <f t="shared" ref="U67:U130" si="11">E67&amp;"高"</f>
        <v>桜林高高</v>
      </c>
    </row>
    <row r="68" spans="1:21" x14ac:dyDescent="0.2">
      <c r="A68" s="12">
        <v>1441</v>
      </c>
      <c r="B68" s="17" t="s">
        <v>1380</v>
      </c>
      <c r="C68" s="17" t="s">
        <v>4120</v>
      </c>
      <c r="D68" s="14"/>
      <c r="E68" s="17" t="s">
        <v>622</v>
      </c>
      <c r="F68" s="17">
        <v>1</v>
      </c>
      <c r="G68" s="17"/>
      <c r="H68" s="17"/>
      <c r="I68" s="17"/>
      <c r="J68" s="17" t="s">
        <v>2735</v>
      </c>
      <c r="K68" s="17" t="s">
        <v>4682</v>
      </c>
      <c r="L68" s="17" t="s">
        <v>523</v>
      </c>
      <c r="M68" s="17" t="s">
        <v>3691</v>
      </c>
      <c r="N68" s="17">
        <v>20070428</v>
      </c>
      <c r="O68" t="str">
        <f>""</f>
        <v/>
      </c>
      <c r="P68" t="e">
        <f t="shared" si="6"/>
        <v>#VALUE!</v>
      </c>
      <c r="Q68" t="e">
        <f t="shared" si="7"/>
        <v>#VALUE!</v>
      </c>
      <c r="R68" t="e">
        <f t="shared" si="8"/>
        <v>#VALUE!</v>
      </c>
      <c r="S68" t="e">
        <f t="shared" si="9"/>
        <v>#VALUE!</v>
      </c>
      <c r="T68" t="e">
        <f t="shared" si="10"/>
        <v>#VALUE!</v>
      </c>
      <c r="U68" t="str">
        <f t="shared" si="11"/>
        <v>桜林高高</v>
      </c>
    </row>
    <row r="69" spans="1:21" x14ac:dyDescent="0.2">
      <c r="A69" s="12">
        <v>1442</v>
      </c>
      <c r="B69" s="17" t="s">
        <v>2269</v>
      </c>
      <c r="C69" s="17" t="s">
        <v>1904</v>
      </c>
      <c r="D69" s="14"/>
      <c r="E69" s="17" t="s">
        <v>622</v>
      </c>
      <c r="F69" s="17">
        <v>1</v>
      </c>
      <c r="G69" s="17"/>
      <c r="H69" s="17"/>
      <c r="I69" s="17"/>
      <c r="J69" s="17" t="s">
        <v>3379</v>
      </c>
      <c r="K69" s="17" t="s">
        <v>3143</v>
      </c>
      <c r="L69" s="17" t="s">
        <v>1083</v>
      </c>
      <c r="M69" s="17" t="s">
        <v>246</v>
      </c>
      <c r="N69" s="17">
        <v>20071220</v>
      </c>
      <c r="O69" t="str">
        <f>""</f>
        <v/>
      </c>
      <c r="P69" t="e">
        <f t="shared" si="6"/>
        <v>#VALUE!</v>
      </c>
      <c r="Q69" t="e">
        <f t="shared" si="7"/>
        <v>#VALUE!</v>
      </c>
      <c r="R69" t="e">
        <f t="shared" si="8"/>
        <v>#VALUE!</v>
      </c>
      <c r="S69" t="e">
        <f t="shared" si="9"/>
        <v>#VALUE!</v>
      </c>
      <c r="T69" t="e">
        <f t="shared" si="10"/>
        <v>#VALUE!</v>
      </c>
      <c r="U69" t="str">
        <f t="shared" si="11"/>
        <v>桜林高高</v>
      </c>
    </row>
    <row r="70" spans="1:21" x14ac:dyDescent="0.2">
      <c r="A70" s="12">
        <v>1485</v>
      </c>
      <c r="B70" s="17" t="s">
        <v>1525</v>
      </c>
      <c r="C70" s="17" t="s">
        <v>4121</v>
      </c>
      <c r="D70" s="14"/>
      <c r="E70" s="17" t="s">
        <v>622</v>
      </c>
      <c r="F70" s="17">
        <v>1</v>
      </c>
      <c r="G70" s="17"/>
      <c r="H70" s="17"/>
      <c r="I70" s="17"/>
      <c r="J70" s="17" t="s">
        <v>2846</v>
      </c>
      <c r="K70" s="17" t="s">
        <v>4683</v>
      </c>
      <c r="L70" s="17" t="s">
        <v>255</v>
      </c>
      <c r="M70" s="17" t="s">
        <v>3692</v>
      </c>
      <c r="N70" s="17">
        <v>20070620</v>
      </c>
      <c r="O70" t="str">
        <f>""</f>
        <v/>
      </c>
      <c r="P70" t="e">
        <f t="shared" si="6"/>
        <v>#VALUE!</v>
      </c>
      <c r="Q70" t="e">
        <f t="shared" si="7"/>
        <v>#VALUE!</v>
      </c>
      <c r="R70" t="e">
        <f t="shared" si="8"/>
        <v>#VALUE!</v>
      </c>
      <c r="S70" t="e">
        <f t="shared" si="9"/>
        <v>#VALUE!</v>
      </c>
      <c r="T70" t="e">
        <f t="shared" si="10"/>
        <v>#VALUE!</v>
      </c>
      <c r="U70" t="str">
        <f t="shared" si="11"/>
        <v>桜林高高</v>
      </c>
    </row>
    <row r="71" spans="1:21" x14ac:dyDescent="0.2">
      <c r="A71" s="12">
        <v>1055</v>
      </c>
      <c r="B71" s="17" t="s">
        <v>4122</v>
      </c>
      <c r="C71" s="17" t="s">
        <v>4123</v>
      </c>
      <c r="D71" s="14"/>
      <c r="E71" s="17" t="s">
        <v>625</v>
      </c>
      <c r="F71" s="17">
        <v>3</v>
      </c>
      <c r="G71" s="17"/>
      <c r="H71" s="17"/>
      <c r="I71" s="17"/>
      <c r="J71" s="17" t="s">
        <v>4684</v>
      </c>
      <c r="K71" s="17" t="s">
        <v>4685</v>
      </c>
      <c r="L71" s="17" t="s">
        <v>3693</v>
      </c>
      <c r="M71" s="17" t="s">
        <v>3694</v>
      </c>
      <c r="N71" s="17">
        <v>20060319</v>
      </c>
      <c r="O71" t="str">
        <f>""</f>
        <v/>
      </c>
      <c r="P71" t="e">
        <f t="shared" si="6"/>
        <v>#VALUE!</v>
      </c>
      <c r="Q71" t="e">
        <f t="shared" si="7"/>
        <v>#VALUE!</v>
      </c>
      <c r="R71" t="e">
        <f t="shared" si="8"/>
        <v>#VALUE!</v>
      </c>
      <c r="S71" t="e">
        <f t="shared" si="9"/>
        <v>#VALUE!</v>
      </c>
      <c r="T71" t="e">
        <f t="shared" si="10"/>
        <v>#VALUE!</v>
      </c>
      <c r="U71" t="str">
        <f t="shared" si="11"/>
        <v>千葉女高高</v>
      </c>
    </row>
    <row r="72" spans="1:21" x14ac:dyDescent="0.2">
      <c r="A72" s="12">
        <v>1056</v>
      </c>
      <c r="B72" s="17" t="s">
        <v>1371</v>
      </c>
      <c r="C72" s="17" t="s">
        <v>4124</v>
      </c>
      <c r="D72" s="14"/>
      <c r="E72" s="17" t="s">
        <v>625</v>
      </c>
      <c r="F72" s="17">
        <v>3</v>
      </c>
      <c r="G72" s="17"/>
      <c r="H72" s="17"/>
      <c r="I72" s="17"/>
      <c r="J72" s="17" t="s">
        <v>2728</v>
      </c>
      <c r="K72" s="17" t="s">
        <v>4678</v>
      </c>
      <c r="L72" s="17" t="s">
        <v>703</v>
      </c>
      <c r="M72" s="17" t="s">
        <v>3687</v>
      </c>
      <c r="N72" s="17">
        <v>20060210</v>
      </c>
      <c r="O72" t="str">
        <f>""</f>
        <v/>
      </c>
      <c r="P72" t="e">
        <f t="shared" si="6"/>
        <v>#VALUE!</v>
      </c>
      <c r="Q72" t="e">
        <f t="shared" si="7"/>
        <v>#VALUE!</v>
      </c>
      <c r="R72" t="e">
        <f t="shared" si="8"/>
        <v>#VALUE!</v>
      </c>
      <c r="S72" t="e">
        <f t="shared" si="9"/>
        <v>#VALUE!</v>
      </c>
      <c r="T72" t="e">
        <f t="shared" si="10"/>
        <v>#VALUE!</v>
      </c>
      <c r="U72" t="str">
        <f t="shared" si="11"/>
        <v>千葉女高高</v>
      </c>
    </row>
    <row r="73" spans="1:21" x14ac:dyDescent="0.2">
      <c r="A73" s="12">
        <v>1057</v>
      </c>
      <c r="B73" s="17" t="s">
        <v>1319</v>
      </c>
      <c r="C73" s="17" t="s">
        <v>4125</v>
      </c>
      <c r="D73" s="14"/>
      <c r="E73" s="17" t="s">
        <v>625</v>
      </c>
      <c r="F73" s="17">
        <v>3</v>
      </c>
      <c r="G73" s="17"/>
      <c r="H73" s="17"/>
      <c r="I73" s="17"/>
      <c r="J73" s="17" t="s">
        <v>2685</v>
      </c>
      <c r="K73" s="17" t="s">
        <v>4686</v>
      </c>
      <c r="L73" s="17" t="s">
        <v>153</v>
      </c>
      <c r="M73" s="17" t="s">
        <v>3695</v>
      </c>
      <c r="N73" s="17">
        <v>20060213</v>
      </c>
      <c r="O73" t="str">
        <f>""</f>
        <v/>
      </c>
      <c r="P73" t="e">
        <f t="shared" si="6"/>
        <v>#VALUE!</v>
      </c>
      <c r="Q73" t="e">
        <f t="shared" si="7"/>
        <v>#VALUE!</v>
      </c>
      <c r="R73" t="e">
        <f t="shared" si="8"/>
        <v>#VALUE!</v>
      </c>
      <c r="S73" t="e">
        <f t="shared" si="9"/>
        <v>#VALUE!</v>
      </c>
      <c r="T73" t="e">
        <f t="shared" si="10"/>
        <v>#VALUE!</v>
      </c>
      <c r="U73" t="str">
        <f t="shared" si="11"/>
        <v>千葉女高高</v>
      </c>
    </row>
    <row r="74" spans="1:21" x14ac:dyDescent="0.2">
      <c r="A74" s="12">
        <v>1058</v>
      </c>
      <c r="B74" s="17" t="s">
        <v>1708</v>
      </c>
      <c r="C74" s="17" t="s">
        <v>4126</v>
      </c>
      <c r="D74" s="14"/>
      <c r="E74" s="17" t="s">
        <v>625</v>
      </c>
      <c r="F74" s="17">
        <v>3</v>
      </c>
      <c r="G74" s="17"/>
      <c r="H74" s="17"/>
      <c r="I74" s="17"/>
      <c r="J74" s="17" t="s">
        <v>2932</v>
      </c>
      <c r="K74" s="17" t="s">
        <v>4687</v>
      </c>
      <c r="L74" s="17" t="s">
        <v>522</v>
      </c>
      <c r="M74" s="17" t="s">
        <v>3696</v>
      </c>
      <c r="N74" s="17">
        <v>20051122</v>
      </c>
      <c r="O74" t="str">
        <f>""</f>
        <v/>
      </c>
      <c r="P74" t="e">
        <f t="shared" si="6"/>
        <v>#VALUE!</v>
      </c>
      <c r="Q74" t="e">
        <f t="shared" si="7"/>
        <v>#VALUE!</v>
      </c>
      <c r="R74" t="e">
        <f t="shared" si="8"/>
        <v>#VALUE!</v>
      </c>
      <c r="S74" t="e">
        <f t="shared" si="9"/>
        <v>#VALUE!</v>
      </c>
      <c r="T74" t="e">
        <f t="shared" si="10"/>
        <v>#VALUE!</v>
      </c>
      <c r="U74" t="str">
        <f t="shared" si="11"/>
        <v>千葉女高高</v>
      </c>
    </row>
    <row r="75" spans="1:21" x14ac:dyDescent="0.2">
      <c r="A75" s="12">
        <v>1059</v>
      </c>
      <c r="B75" s="17" t="s">
        <v>2296</v>
      </c>
      <c r="C75" s="17" t="s">
        <v>4127</v>
      </c>
      <c r="D75" s="14"/>
      <c r="E75" s="17" t="s">
        <v>625</v>
      </c>
      <c r="F75" s="17">
        <v>3</v>
      </c>
      <c r="G75" s="17"/>
      <c r="H75" s="17"/>
      <c r="I75" s="17"/>
      <c r="J75" s="17" t="s">
        <v>3398</v>
      </c>
      <c r="K75" s="17" t="s">
        <v>4688</v>
      </c>
      <c r="L75" s="17" t="s">
        <v>175</v>
      </c>
      <c r="M75" s="17" t="s">
        <v>3697</v>
      </c>
      <c r="N75" s="17">
        <v>20051029</v>
      </c>
      <c r="O75" t="str">
        <f>""</f>
        <v/>
      </c>
      <c r="P75" t="e">
        <f t="shared" si="6"/>
        <v>#VALUE!</v>
      </c>
      <c r="Q75" t="e">
        <f t="shared" si="7"/>
        <v>#VALUE!</v>
      </c>
      <c r="R75" t="e">
        <f t="shared" si="8"/>
        <v>#VALUE!</v>
      </c>
      <c r="S75" t="e">
        <f t="shared" si="9"/>
        <v>#VALUE!</v>
      </c>
      <c r="T75" t="e">
        <f t="shared" si="10"/>
        <v>#VALUE!</v>
      </c>
      <c r="U75" t="str">
        <f t="shared" si="11"/>
        <v>千葉女高高</v>
      </c>
    </row>
    <row r="76" spans="1:21" x14ac:dyDescent="0.2">
      <c r="A76" s="12">
        <v>1060</v>
      </c>
      <c r="B76" s="17" t="s">
        <v>4128</v>
      </c>
      <c r="C76" s="17" t="s">
        <v>4129</v>
      </c>
      <c r="D76" s="14"/>
      <c r="E76" s="17" t="s">
        <v>625</v>
      </c>
      <c r="F76" s="17">
        <v>2</v>
      </c>
      <c r="G76" s="17"/>
      <c r="H76" s="17"/>
      <c r="I76" s="17"/>
      <c r="J76" s="17" t="s">
        <v>4689</v>
      </c>
      <c r="K76" s="17" t="s">
        <v>4639</v>
      </c>
      <c r="L76" s="17" t="s">
        <v>3698</v>
      </c>
      <c r="M76" s="17" t="s">
        <v>3645</v>
      </c>
      <c r="N76" s="17">
        <v>20060501</v>
      </c>
      <c r="O76" t="str">
        <f>""</f>
        <v/>
      </c>
      <c r="P76" t="e">
        <f t="shared" si="6"/>
        <v>#VALUE!</v>
      </c>
      <c r="Q76" t="e">
        <f t="shared" si="7"/>
        <v>#VALUE!</v>
      </c>
      <c r="R76" t="e">
        <f t="shared" si="8"/>
        <v>#VALUE!</v>
      </c>
      <c r="S76" t="e">
        <f t="shared" si="9"/>
        <v>#VALUE!</v>
      </c>
      <c r="T76" t="e">
        <f t="shared" si="10"/>
        <v>#VALUE!</v>
      </c>
      <c r="U76" t="str">
        <f t="shared" si="11"/>
        <v>千葉女高高</v>
      </c>
    </row>
    <row r="77" spans="1:21" x14ac:dyDescent="0.2">
      <c r="A77" s="12">
        <v>1061</v>
      </c>
      <c r="B77" s="17" t="s">
        <v>4130</v>
      </c>
      <c r="C77" s="17" t="s">
        <v>4131</v>
      </c>
      <c r="D77" s="14"/>
      <c r="E77" s="17" t="s">
        <v>625</v>
      </c>
      <c r="F77" s="17">
        <v>2</v>
      </c>
      <c r="G77" s="17"/>
      <c r="H77" s="17"/>
      <c r="I77" s="17"/>
      <c r="J77" s="17" t="s">
        <v>4690</v>
      </c>
      <c r="K77" s="17" t="s">
        <v>2922</v>
      </c>
      <c r="L77" s="17" t="s">
        <v>3699</v>
      </c>
      <c r="M77" s="17" t="s">
        <v>233</v>
      </c>
      <c r="N77" s="17">
        <v>20060617</v>
      </c>
      <c r="O77" t="str">
        <f>""</f>
        <v/>
      </c>
      <c r="P77" t="e">
        <f t="shared" si="6"/>
        <v>#VALUE!</v>
      </c>
      <c r="Q77" t="e">
        <f t="shared" si="7"/>
        <v>#VALUE!</v>
      </c>
      <c r="R77" t="e">
        <f t="shared" si="8"/>
        <v>#VALUE!</v>
      </c>
      <c r="S77" t="e">
        <f t="shared" si="9"/>
        <v>#VALUE!</v>
      </c>
      <c r="T77" t="e">
        <f t="shared" si="10"/>
        <v>#VALUE!</v>
      </c>
      <c r="U77" t="str">
        <f t="shared" si="11"/>
        <v>千葉女高高</v>
      </c>
    </row>
    <row r="78" spans="1:21" x14ac:dyDescent="0.2">
      <c r="A78" s="12">
        <v>1062</v>
      </c>
      <c r="B78" s="17" t="s">
        <v>1545</v>
      </c>
      <c r="C78" s="17" t="s">
        <v>4132</v>
      </c>
      <c r="D78" s="14"/>
      <c r="E78" s="17" t="s">
        <v>625</v>
      </c>
      <c r="F78" s="17">
        <v>2</v>
      </c>
      <c r="G78" s="17"/>
      <c r="H78" s="17"/>
      <c r="I78" s="17"/>
      <c r="J78" s="17" t="s">
        <v>4691</v>
      </c>
      <c r="K78" s="17" t="s">
        <v>3255</v>
      </c>
      <c r="L78" s="17" t="s">
        <v>3700</v>
      </c>
      <c r="M78" s="17" t="s">
        <v>3701</v>
      </c>
      <c r="N78" s="17">
        <v>20061031</v>
      </c>
      <c r="O78" t="str">
        <f>""</f>
        <v/>
      </c>
      <c r="P78" t="e">
        <f t="shared" si="6"/>
        <v>#VALUE!</v>
      </c>
      <c r="Q78" t="e">
        <f t="shared" si="7"/>
        <v>#VALUE!</v>
      </c>
      <c r="R78" t="e">
        <f t="shared" si="8"/>
        <v>#VALUE!</v>
      </c>
      <c r="S78" t="e">
        <f t="shared" si="9"/>
        <v>#VALUE!</v>
      </c>
      <c r="T78" t="e">
        <f t="shared" si="10"/>
        <v>#VALUE!</v>
      </c>
      <c r="U78" t="str">
        <f t="shared" si="11"/>
        <v>千葉女高高</v>
      </c>
    </row>
    <row r="79" spans="1:21" x14ac:dyDescent="0.2">
      <c r="A79" s="12">
        <v>1063</v>
      </c>
      <c r="B79" s="17" t="s">
        <v>4133</v>
      </c>
      <c r="C79" s="17" t="s">
        <v>4134</v>
      </c>
      <c r="D79" s="14"/>
      <c r="E79" s="17" t="s">
        <v>625</v>
      </c>
      <c r="F79" s="17">
        <v>2</v>
      </c>
      <c r="G79" s="17"/>
      <c r="H79" s="17"/>
      <c r="I79" s="17"/>
      <c r="J79" s="17" t="s">
        <v>4692</v>
      </c>
      <c r="K79" s="17" t="s">
        <v>4672</v>
      </c>
      <c r="L79" s="17" t="s">
        <v>3702</v>
      </c>
      <c r="M79" s="17" t="s">
        <v>3681</v>
      </c>
      <c r="N79" s="17">
        <v>20070212</v>
      </c>
      <c r="O79" t="str">
        <f>""</f>
        <v/>
      </c>
      <c r="P79" t="e">
        <f t="shared" si="6"/>
        <v>#VALUE!</v>
      </c>
      <c r="Q79" t="e">
        <f t="shared" si="7"/>
        <v>#VALUE!</v>
      </c>
      <c r="R79" t="e">
        <f t="shared" si="8"/>
        <v>#VALUE!</v>
      </c>
      <c r="S79" t="e">
        <f t="shared" si="9"/>
        <v>#VALUE!</v>
      </c>
      <c r="T79" t="e">
        <f t="shared" si="10"/>
        <v>#VALUE!</v>
      </c>
      <c r="U79" t="str">
        <f t="shared" si="11"/>
        <v>千葉女高高</v>
      </c>
    </row>
    <row r="80" spans="1:21" x14ac:dyDescent="0.2">
      <c r="A80" s="12">
        <v>1064</v>
      </c>
      <c r="B80" s="17" t="s">
        <v>1516</v>
      </c>
      <c r="C80" s="17" t="s">
        <v>4135</v>
      </c>
      <c r="D80" s="14"/>
      <c r="E80" s="17" t="s">
        <v>625</v>
      </c>
      <c r="F80" s="17">
        <v>2</v>
      </c>
      <c r="G80" s="17"/>
      <c r="H80" s="17"/>
      <c r="I80" s="17"/>
      <c r="J80" s="17" t="s">
        <v>2840</v>
      </c>
      <c r="K80" s="17" t="s">
        <v>4693</v>
      </c>
      <c r="L80" s="17" t="s">
        <v>445</v>
      </c>
      <c r="M80" s="17" t="s">
        <v>3703</v>
      </c>
      <c r="N80" s="17">
        <v>20070209</v>
      </c>
      <c r="O80" t="str">
        <f>""</f>
        <v/>
      </c>
      <c r="P80" t="e">
        <f t="shared" si="6"/>
        <v>#VALUE!</v>
      </c>
      <c r="Q80" t="e">
        <f t="shared" si="7"/>
        <v>#VALUE!</v>
      </c>
      <c r="R80" t="e">
        <f t="shared" si="8"/>
        <v>#VALUE!</v>
      </c>
      <c r="S80" t="e">
        <f t="shared" si="9"/>
        <v>#VALUE!</v>
      </c>
      <c r="T80" t="e">
        <f t="shared" si="10"/>
        <v>#VALUE!</v>
      </c>
      <c r="U80" t="str">
        <f t="shared" si="11"/>
        <v>千葉女高高</v>
      </c>
    </row>
    <row r="81" spans="1:21" x14ac:dyDescent="0.2">
      <c r="A81" s="12">
        <v>1065</v>
      </c>
      <c r="B81" s="17" t="s">
        <v>4136</v>
      </c>
      <c r="C81" s="17" t="s">
        <v>4137</v>
      </c>
      <c r="D81" s="14"/>
      <c r="E81" s="17" t="s">
        <v>625</v>
      </c>
      <c r="F81" s="17">
        <v>2</v>
      </c>
      <c r="G81" s="17"/>
      <c r="H81" s="17"/>
      <c r="I81" s="17"/>
      <c r="J81" s="17" t="s">
        <v>4694</v>
      </c>
      <c r="K81" s="17" t="s">
        <v>4695</v>
      </c>
      <c r="L81" s="17" t="s">
        <v>3704</v>
      </c>
      <c r="M81" s="17" t="s">
        <v>3705</v>
      </c>
      <c r="N81" s="17">
        <v>20060406</v>
      </c>
      <c r="O81" t="str">
        <f>""</f>
        <v/>
      </c>
      <c r="P81" t="e">
        <f t="shared" si="6"/>
        <v>#VALUE!</v>
      </c>
      <c r="Q81" t="e">
        <f t="shared" si="7"/>
        <v>#VALUE!</v>
      </c>
      <c r="R81" t="e">
        <f t="shared" si="8"/>
        <v>#VALUE!</v>
      </c>
      <c r="S81" t="e">
        <f t="shared" si="9"/>
        <v>#VALUE!</v>
      </c>
      <c r="T81" t="e">
        <f t="shared" si="10"/>
        <v>#VALUE!</v>
      </c>
      <c r="U81" t="str">
        <f t="shared" si="11"/>
        <v>千葉女高高</v>
      </c>
    </row>
    <row r="82" spans="1:21" x14ac:dyDescent="0.2">
      <c r="A82" s="12">
        <v>1577</v>
      </c>
      <c r="B82" s="17" t="s">
        <v>4138</v>
      </c>
      <c r="C82" s="17" t="s">
        <v>4139</v>
      </c>
      <c r="D82" s="14"/>
      <c r="E82" s="17" t="s">
        <v>625</v>
      </c>
      <c r="F82" s="17">
        <v>1</v>
      </c>
      <c r="G82" s="17"/>
      <c r="H82" s="17"/>
      <c r="I82" s="17"/>
      <c r="J82" s="17" t="s">
        <v>4696</v>
      </c>
      <c r="K82" s="17" t="s">
        <v>4697</v>
      </c>
      <c r="L82" s="17" t="s">
        <v>3706</v>
      </c>
      <c r="M82" s="17" t="s">
        <v>3707</v>
      </c>
      <c r="N82" s="17">
        <v>20070807</v>
      </c>
      <c r="O82" t="str">
        <f>""</f>
        <v/>
      </c>
      <c r="P82" t="e">
        <f t="shared" si="6"/>
        <v>#VALUE!</v>
      </c>
      <c r="Q82" t="e">
        <f t="shared" si="7"/>
        <v>#VALUE!</v>
      </c>
      <c r="R82" t="e">
        <f t="shared" si="8"/>
        <v>#VALUE!</v>
      </c>
      <c r="S82" t="e">
        <f t="shared" si="9"/>
        <v>#VALUE!</v>
      </c>
      <c r="T82" t="e">
        <f t="shared" si="10"/>
        <v>#VALUE!</v>
      </c>
      <c r="U82" t="str">
        <f t="shared" si="11"/>
        <v>千葉女高高</v>
      </c>
    </row>
    <row r="83" spans="1:21" x14ac:dyDescent="0.2">
      <c r="A83" s="12">
        <v>1578</v>
      </c>
      <c r="B83" s="17" t="s">
        <v>2522</v>
      </c>
      <c r="C83" s="17" t="s">
        <v>4140</v>
      </c>
      <c r="D83" s="14"/>
      <c r="E83" s="17" t="s">
        <v>625</v>
      </c>
      <c r="F83" s="17">
        <v>1</v>
      </c>
      <c r="G83" s="17"/>
      <c r="H83" s="17"/>
      <c r="I83" s="17"/>
      <c r="J83" s="17" t="s">
        <v>3547</v>
      </c>
      <c r="K83" s="17" t="s">
        <v>4698</v>
      </c>
      <c r="L83" s="17" t="s">
        <v>1200</v>
      </c>
      <c r="M83" s="17" t="s">
        <v>3708</v>
      </c>
      <c r="N83" s="17">
        <v>20071227</v>
      </c>
      <c r="O83" t="str">
        <f>""</f>
        <v/>
      </c>
      <c r="P83" t="e">
        <f t="shared" si="6"/>
        <v>#VALUE!</v>
      </c>
      <c r="Q83" t="e">
        <f t="shared" si="7"/>
        <v>#VALUE!</v>
      </c>
      <c r="R83" t="e">
        <f t="shared" si="8"/>
        <v>#VALUE!</v>
      </c>
      <c r="S83" t="e">
        <f t="shared" si="9"/>
        <v>#VALUE!</v>
      </c>
      <c r="T83" t="e">
        <f t="shared" si="10"/>
        <v>#VALUE!</v>
      </c>
      <c r="U83" t="str">
        <f t="shared" si="11"/>
        <v>千葉女高高</v>
      </c>
    </row>
    <row r="84" spans="1:21" x14ac:dyDescent="0.2">
      <c r="A84" s="12">
        <v>1066</v>
      </c>
      <c r="B84" s="17" t="s">
        <v>4141</v>
      </c>
      <c r="C84" s="17" t="s">
        <v>4142</v>
      </c>
      <c r="D84" s="14"/>
      <c r="E84" s="17" t="s">
        <v>626</v>
      </c>
      <c r="F84" s="17">
        <v>3</v>
      </c>
      <c r="G84" s="17"/>
      <c r="H84" s="17"/>
      <c r="I84" s="17"/>
      <c r="J84" s="17" t="s">
        <v>4699</v>
      </c>
      <c r="K84" s="17" t="s">
        <v>4700</v>
      </c>
      <c r="L84" s="17" t="s">
        <v>3709</v>
      </c>
      <c r="M84" s="17" t="s">
        <v>3710</v>
      </c>
      <c r="N84" s="17">
        <v>20050505</v>
      </c>
      <c r="O84" t="str">
        <f>""</f>
        <v/>
      </c>
      <c r="P84" t="e">
        <f t="shared" si="6"/>
        <v>#VALUE!</v>
      </c>
      <c r="Q84" t="e">
        <f t="shared" si="7"/>
        <v>#VALUE!</v>
      </c>
      <c r="R84" t="e">
        <f t="shared" si="8"/>
        <v>#VALUE!</v>
      </c>
      <c r="S84" t="e">
        <f t="shared" si="9"/>
        <v>#VALUE!</v>
      </c>
      <c r="T84" t="e">
        <f t="shared" si="10"/>
        <v>#VALUE!</v>
      </c>
      <c r="U84" t="str">
        <f t="shared" si="11"/>
        <v>千葉東高高</v>
      </c>
    </row>
    <row r="85" spans="1:21" x14ac:dyDescent="0.2">
      <c r="A85" s="12">
        <v>1067</v>
      </c>
      <c r="B85" s="17" t="s">
        <v>4143</v>
      </c>
      <c r="C85" s="17" t="s">
        <v>4144</v>
      </c>
      <c r="D85" s="14"/>
      <c r="E85" s="17" t="s">
        <v>626</v>
      </c>
      <c r="F85" s="17">
        <v>3</v>
      </c>
      <c r="G85" s="17"/>
      <c r="H85" s="17"/>
      <c r="I85" s="17"/>
      <c r="J85" s="17" t="s">
        <v>4701</v>
      </c>
      <c r="K85" s="17" t="s">
        <v>4702</v>
      </c>
      <c r="L85" s="17" t="s">
        <v>3711</v>
      </c>
      <c r="M85" s="17" t="s">
        <v>3712</v>
      </c>
      <c r="N85" s="17">
        <v>20060127</v>
      </c>
      <c r="O85" t="str">
        <f>""</f>
        <v/>
      </c>
      <c r="P85" t="e">
        <f t="shared" si="6"/>
        <v>#VALUE!</v>
      </c>
      <c r="Q85" t="e">
        <f t="shared" si="7"/>
        <v>#VALUE!</v>
      </c>
      <c r="R85" t="e">
        <f t="shared" si="8"/>
        <v>#VALUE!</v>
      </c>
      <c r="S85" t="e">
        <f t="shared" si="9"/>
        <v>#VALUE!</v>
      </c>
      <c r="T85" t="e">
        <f t="shared" si="10"/>
        <v>#VALUE!</v>
      </c>
      <c r="U85" t="str">
        <f t="shared" si="11"/>
        <v>千葉東高高</v>
      </c>
    </row>
    <row r="86" spans="1:21" x14ac:dyDescent="0.2">
      <c r="A86" s="12">
        <v>1068</v>
      </c>
      <c r="B86" s="17" t="s">
        <v>2281</v>
      </c>
      <c r="C86" s="17" t="s">
        <v>4145</v>
      </c>
      <c r="D86" s="14"/>
      <c r="E86" s="17" t="s">
        <v>626</v>
      </c>
      <c r="F86" s="17">
        <v>3</v>
      </c>
      <c r="G86" s="17"/>
      <c r="H86" s="17"/>
      <c r="I86" s="17"/>
      <c r="J86" s="17" t="s">
        <v>3389</v>
      </c>
      <c r="K86" s="17" t="s">
        <v>4703</v>
      </c>
      <c r="L86" s="17" t="s">
        <v>526</v>
      </c>
      <c r="M86" s="17" t="s">
        <v>3713</v>
      </c>
      <c r="N86" s="17">
        <v>20050519</v>
      </c>
      <c r="O86" t="str">
        <f>""</f>
        <v/>
      </c>
      <c r="P86" t="e">
        <f t="shared" si="6"/>
        <v>#VALUE!</v>
      </c>
      <c r="Q86" t="e">
        <f t="shared" si="7"/>
        <v>#VALUE!</v>
      </c>
      <c r="R86" t="e">
        <f t="shared" si="8"/>
        <v>#VALUE!</v>
      </c>
      <c r="S86" t="e">
        <f t="shared" si="9"/>
        <v>#VALUE!</v>
      </c>
      <c r="T86" t="e">
        <f t="shared" si="10"/>
        <v>#VALUE!</v>
      </c>
      <c r="U86" t="str">
        <f t="shared" si="11"/>
        <v>千葉東高高</v>
      </c>
    </row>
    <row r="87" spans="1:21" x14ac:dyDescent="0.2">
      <c r="A87" s="12">
        <v>1069</v>
      </c>
      <c r="B87" s="17" t="s">
        <v>1787</v>
      </c>
      <c r="C87" s="17" t="s">
        <v>4146</v>
      </c>
      <c r="D87" s="14"/>
      <c r="E87" s="17" t="s">
        <v>626</v>
      </c>
      <c r="F87" s="17">
        <v>3</v>
      </c>
      <c r="G87" s="17"/>
      <c r="H87" s="17"/>
      <c r="I87" s="17"/>
      <c r="J87" s="17" t="s">
        <v>3060</v>
      </c>
      <c r="K87" s="17" t="s">
        <v>4704</v>
      </c>
      <c r="L87" s="17" t="s">
        <v>532</v>
      </c>
      <c r="M87" s="17" t="s">
        <v>3714</v>
      </c>
      <c r="N87" s="17">
        <v>20051127</v>
      </c>
      <c r="O87" t="str">
        <f>""</f>
        <v/>
      </c>
      <c r="P87" t="e">
        <f t="shared" si="6"/>
        <v>#VALUE!</v>
      </c>
      <c r="Q87" t="e">
        <f t="shared" si="7"/>
        <v>#VALUE!</v>
      </c>
      <c r="R87" t="e">
        <f t="shared" si="8"/>
        <v>#VALUE!</v>
      </c>
      <c r="S87" t="e">
        <f t="shared" si="9"/>
        <v>#VALUE!</v>
      </c>
      <c r="T87" t="e">
        <f t="shared" si="10"/>
        <v>#VALUE!</v>
      </c>
      <c r="U87" t="str">
        <f t="shared" si="11"/>
        <v>千葉東高高</v>
      </c>
    </row>
    <row r="88" spans="1:21" x14ac:dyDescent="0.2">
      <c r="A88" s="12">
        <v>1070</v>
      </c>
      <c r="B88" s="17" t="s">
        <v>1708</v>
      </c>
      <c r="C88" s="17" t="s">
        <v>4147</v>
      </c>
      <c r="D88" s="14"/>
      <c r="E88" s="17" t="s">
        <v>626</v>
      </c>
      <c r="F88" s="17">
        <v>3</v>
      </c>
      <c r="G88" s="17"/>
      <c r="H88" s="17"/>
      <c r="I88" s="17"/>
      <c r="J88" s="17" t="s">
        <v>2932</v>
      </c>
      <c r="K88" s="17" t="s">
        <v>4705</v>
      </c>
      <c r="L88" s="17" t="s">
        <v>522</v>
      </c>
      <c r="M88" s="17" t="s">
        <v>3715</v>
      </c>
      <c r="N88" s="17">
        <v>20060131</v>
      </c>
      <c r="O88" t="str">
        <f>""</f>
        <v/>
      </c>
      <c r="P88" t="e">
        <f t="shared" si="6"/>
        <v>#VALUE!</v>
      </c>
      <c r="Q88" t="e">
        <f t="shared" si="7"/>
        <v>#VALUE!</v>
      </c>
      <c r="R88" t="e">
        <f t="shared" si="8"/>
        <v>#VALUE!</v>
      </c>
      <c r="S88" t="e">
        <f t="shared" si="9"/>
        <v>#VALUE!</v>
      </c>
      <c r="T88" t="e">
        <f t="shared" si="10"/>
        <v>#VALUE!</v>
      </c>
      <c r="U88" t="str">
        <f t="shared" si="11"/>
        <v>千葉東高高</v>
      </c>
    </row>
    <row r="89" spans="1:21" x14ac:dyDescent="0.2">
      <c r="A89" s="12">
        <v>1071</v>
      </c>
      <c r="B89" s="17" t="s">
        <v>4148</v>
      </c>
      <c r="C89" s="17" t="s">
        <v>4149</v>
      </c>
      <c r="D89" s="14"/>
      <c r="E89" s="17" t="s">
        <v>626</v>
      </c>
      <c r="F89" s="17">
        <v>2</v>
      </c>
      <c r="G89" s="17"/>
      <c r="H89" s="17"/>
      <c r="I89" s="17"/>
      <c r="J89" s="17" t="s">
        <v>4706</v>
      </c>
      <c r="K89" s="17" t="s">
        <v>4650</v>
      </c>
      <c r="L89" s="17" t="s">
        <v>3716</v>
      </c>
      <c r="M89" s="17" t="s">
        <v>3657</v>
      </c>
      <c r="N89" s="17">
        <v>20061012</v>
      </c>
      <c r="O89" t="str">
        <f>""</f>
        <v/>
      </c>
      <c r="P89" t="e">
        <f t="shared" si="6"/>
        <v>#VALUE!</v>
      </c>
      <c r="Q89" t="e">
        <f t="shared" si="7"/>
        <v>#VALUE!</v>
      </c>
      <c r="R89" t="e">
        <f t="shared" si="8"/>
        <v>#VALUE!</v>
      </c>
      <c r="S89" t="e">
        <f t="shared" si="9"/>
        <v>#VALUE!</v>
      </c>
      <c r="T89" t="e">
        <f t="shared" si="10"/>
        <v>#VALUE!</v>
      </c>
      <c r="U89" t="str">
        <f t="shared" si="11"/>
        <v>千葉東高高</v>
      </c>
    </row>
    <row r="90" spans="1:21" x14ac:dyDescent="0.2">
      <c r="A90" s="12">
        <v>1072</v>
      </c>
      <c r="B90" s="17" t="s">
        <v>1800</v>
      </c>
      <c r="C90" s="17" t="s">
        <v>4150</v>
      </c>
      <c r="D90" s="14"/>
      <c r="E90" s="17" t="s">
        <v>626</v>
      </c>
      <c r="F90" s="17">
        <v>2</v>
      </c>
      <c r="G90" s="17"/>
      <c r="H90" s="17"/>
      <c r="I90" s="17"/>
      <c r="J90" s="17" t="s">
        <v>3069</v>
      </c>
      <c r="K90" s="17" t="s">
        <v>4707</v>
      </c>
      <c r="L90" s="17" t="s">
        <v>169</v>
      </c>
      <c r="M90" s="17" t="s">
        <v>3717</v>
      </c>
      <c r="N90" s="17">
        <v>20061111</v>
      </c>
      <c r="O90" t="str">
        <f>""</f>
        <v/>
      </c>
      <c r="P90" t="e">
        <f t="shared" si="6"/>
        <v>#VALUE!</v>
      </c>
      <c r="Q90" t="e">
        <f t="shared" si="7"/>
        <v>#VALUE!</v>
      </c>
      <c r="R90" t="e">
        <f t="shared" si="8"/>
        <v>#VALUE!</v>
      </c>
      <c r="S90" t="e">
        <f t="shared" si="9"/>
        <v>#VALUE!</v>
      </c>
      <c r="T90" t="e">
        <f t="shared" si="10"/>
        <v>#VALUE!</v>
      </c>
      <c r="U90" t="str">
        <f t="shared" si="11"/>
        <v>千葉東高高</v>
      </c>
    </row>
    <row r="91" spans="1:21" x14ac:dyDescent="0.2">
      <c r="A91" s="12">
        <v>1073</v>
      </c>
      <c r="B91" s="17" t="s">
        <v>1610</v>
      </c>
      <c r="C91" s="17" t="s">
        <v>4151</v>
      </c>
      <c r="D91" s="14"/>
      <c r="E91" s="17" t="s">
        <v>626</v>
      </c>
      <c r="F91" s="17">
        <v>2</v>
      </c>
      <c r="G91" s="17"/>
      <c r="H91" s="17"/>
      <c r="I91" s="17"/>
      <c r="J91" s="17" t="s">
        <v>2917</v>
      </c>
      <c r="K91" s="17" t="s">
        <v>4708</v>
      </c>
      <c r="L91" s="17" t="s">
        <v>448</v>
      </c>
      <c r="M91" s="17" t="s">
        <v>3718</v>
      </c>
      <c r="N91" s="17">
        <v>20060621</v>
      </c>
      <c r="O91" t="str">
        <f>""</f>
        <v/>
      </c>
      <c r="P91" t="e">
        <f t="shared" si="6"/>
        <v>#VALUE!</v>
      </c>
      <c r="Q91" t="e">
        <f t="shared" si="7"/>
        <v>#VALUE!</v>
      </c>
      <c r="R91" t="e">
        <f t="shared" si="8"/>
        <v>#VALUE!</v>
      </c>
      <c r="S91" t="e">
        <f t="shared" si="9"/>
        <v>#VALUE!</v>
      </c>
      <c r="T91" t="e">
        <f t="shared" si="10"/>
        <v>#VALUE!</v>
      </c>
      <c r="U91" t="str">
        <f t="shared" si="11"/>
        <v>千葉東高高</v>
      </c>
    </row>
    <row r="92" spans="1:21" x14ac:dyDescent="0.2">
      <c r="A92" s="12">
        <v>1074</v>
      </c>
      <c r="B92" s="13" t="s">
        <v>4152</v>
      </c>
      <c r="C92" s="13" t="s">
        <v>4153</v>
      </c>
      <c r="D92" s="14"/>
      <c r="E92" s="32" t="s">
        <v>626</v>
      </c>
      <c r="F92" s="14">
        <v>2</v>
      </c>
      <c r="G92" s="33"/>
      <c r="H92" s="20"/>
      <c r="I92" s="20"/>
      <c r="J92" s="21" t="s">
        <v>4709</v>
      </c>
      <c r="K92" s="21" t="s">
        <v>4710</v>
      </c>
      <c r="L92" s="17" t="s">
        <v>3719</v>
      </c>
      <c r="M92" s="17" t="s">
        <v>3720</v>
      </c>
      <c r="N92" s="17">
        <v>20070302</v>
      </c>
      <c r="O92" t="str">
        <f>""</f>
        <v/>
      </c>
      <c r="P92" t="e">
        <f t="shared" si="6"/>
        <v>#VALUE!</v>
      </c>
      <c r="Q92" t="e">
        <f t="shared" si="7"/>
        <v>#VALUE!</v>
      </c>
      <c r="R92" t="e">
        <f t="shared" si="8"/>
        <v>#VALUE!</v>
      </c>
      <c r="S92" t="e">
        <f t="shared" si="9"/>
        <v>#VALUE!</v>
      </c>
      <c r="T92" t="e">
        <f t="shared" si="10"/>
        <v>#VALUE!</v>
      </c>
      <c r="U92" t="str">
        <f t="shared" si="11"/>
        <v>千葉東高高</v>
      </c>
    </row>
    <row r="93" spans="1:21" x14ac:dyDescent="0.2">
      <c r="A93" s="12">
        <v>1486</v>
      </c>
      <c r="B93" s="13" t="s">
        <v>4154</v>
      </c>
      <c r="C93" s="13" t="s">
        <v>4155</v>
      </c>
      <c r="D93" s="14"/>
      <c r="E93" s="32" t="s">
        <v>626</v>
      </c>
      <c r="F93" s="14">
        <v>1</v>
      </c>
      <c r="G93" s="33"/>
      <c r="H93" s="20"/>
      <c r="I93" s="20"/>
      <c r="J93" s="21" t="s">
        <v>4711</v>
      </c>
      <c r="K93" s="21" t="s">
        <v>4712</v>
      </c>
      <c r="L93" s="17" t="s">
        <v>3721</v>
      </c>
      <c r="M93" s="17" t="s">
        <v>3722</v>
      </c>
      <c r="N93" s="17">
        <v>20071215</v>
      </c>
      <c r="O93" t="str">
        <f>""</f>
        <v/>
      </c>
      <c r="P93" t="e">
        <f t="shared" si="6"/>
        <v>#VALUE!</v>
      </c>
      <c r="Q93" t="e">
        <f t="shared" si="7"/>
        <v>#VALUE!</v>
      </c>
      <c r="R93" t="e">
        <f t="shared" si="8"/>
        <v>#VALUE!</v>
      </c>
      <c r="S93" t="e">
        <f t="shared" si="9"/>
        <v>#VALUE!</v>
      </c>
      <c r="T93" t="e">
        <f t="shared" si="10"/>
        <v>#VALUE!</v>
      </c>
      <c r="U93" t="str">
        <f t="shared" si="11"/>
        <v>千葉東高高</v>
      </c>
    </row>
    <row r="94" spans="1:21" x14ac:dyDescent="0.2">
      <c r="A94" s="12">
        <v>1487</v>
      </c>
      <c r="B94" s="22" t="s">
        <v>1662</v>
      </c>
      <c r="C94" s="22" t="s">
        <v>4156</v>
      </c>
      <c r="D94" s="14"/>
      <c r="E94" s="34" t="s">
        <v>626</v>
      </c>
      <c r="F94" s="23">
        <v>1</v>
      </c>
      <c r="G94" s="33"/>
      <c r="H94" s="20"/>
      <c r="I94" s="20"/>
      <c r="J94" s="21" t="s">
        <v>2958</v>
      </c>
      <c r="K94" s="21" t="s">
        <v>4713</v>
      </c>
      <c r="L94" s="17" t="s">
        <v>354</v>
      </c>
      <c r="M94" s="17" t="s">
        <v>3723</v>
      </c>
      <c r="N94" s="17">
        <v>20070706</v>
      </c>
      <c r="O94" t="str">
        <f>""</f>
        <v/>
      </c>
      <c r="P94" t="e">
        <f t="shared" si="6"/>
        <v>#VALUE!</v>
      </c>
      <c r="Q94" t="e">
        <f t="shared" si="7"/>
        <v>#VALUE!</v>
      </c>
      <c r="R94" t="e">
        <f t="shared" si="8"/>
        <v>#VALUE!</v>
      </c>
      <c r="S94" t="e">
        <f t="shared" si="9"/>
        <v>#VALUE!</v>
      </c>
      <c r="T94" t="e">
        <f t="shared" si="10"/>
        <v>#VALUE!</v>
      </c>
      <c r="U94" t="str">
        <f t="shared" si="11"/>
        <v>千葉東高高</v>
      </c>
    </row>
    <row r="95" spans="1:21" x14ac:dyDescent="0.2">
      <c r="A95" s="12">
        <v>1075</v>
      </c>
      <c r="B95" s="22" t="s">
        <v>4157</v>
      </c>
      <c r="C95" s="22" t="s">
        <v>4158</v>
      </c>
      <c r="D95" s="14"/>
      <c r="E95" s="34" t="s">
        <v>628</v>
      </c>
      <c r="F95" s="23">
        <v>3</v>
      </c>
      <c r="G95" s="33"/>
      <c r="H95" s="20"/>
      <c r="I95" s="20"/>
      <c r="J95" s="21" t="s">
        <v>4714</v>
      </c>
      <c r="K95" s="21" t="s">
        <v>4715</v>
      </c>
      <c r="L95" s="17" t="s">
        <v>3724</v>
      </c>
      <c r="M95" s="17" t="s">
        <v>3725</v>
      </c>
      <c r="N95" s="17">
        <v>20050726</v>
      </c>
      <c r="O95" t="str">
        <f>""</f>
        <v/>
      </c>
      <c r="P95" t="e">
        <f t="shared" si="6"/>
        <v>#VALUE!</v>
      </c>
      <c r="Q95" t="e">
        <f t="shared" si="7"/>
        <v>#VALUE!</v>
      </c>
      <c r="R95" t="e">
        <f t="shared" si="8"/>
        <v>#VALUE!</v>
      </c>
      <c r="S95" t="e">
        <f t="shared" si="9"/>
        <v>#VALUE!</v>
      </c>
      <c r="T95" t="e">
        <f t="shared" si="10"/>
        <v>#VALUE!</v>
      </c>
      <c r="U95" t="str">
        <f t="shared" si="11"/>
        <v>検見川高高</v>
      </c>
    </row>
    <row r="96" spans="1:21" x14ac:dyDescent="0.2">
      <c r="A96" s="12">
        <v>1076</v>
      </c>
      <c r="B96" s="22" t="s">
        <v>4159</v>
      </c>
      <c r="C96" s="22" t="s">
        <v>4160</v>
      </c>
      <c r="D96" s="14"/>
      <c r="E96" s="34" t="s">
        <v>628</v>
      </c>
      <c r="F96" s="23">
        <v>3</v>
      </c>
      <c r="G96" s="33"/>
      <c r="H96" s="20"/>
      <c r="I96" s="20"/>
      <c r="J96" s="21" t="s">
        <v>4716</v>
      </c>
      <c r="K96" s="21" t="s">
        <v>4717</v>
      </c>
      <c r="L96" s="17" t="s">
        <v>3726</v>
      </c>
      <c r="M96" s="17" t="s">
        <v>3727</v>
      </c>
      <c r="N96" s="17">
        <v>20050830</v>
      </c>
      <c r="O96" t="str">
        <f>""</f>
        <v/>
      </c>
      <c r="P96" t="e">
        <f t="shared" si="6"/>
        <v>#VALUE!</v>
      </c>
      <c r="Q96" t="e">
        <f t="shared" si="7"/>
        <v>#VALUE!</v>
      </c>
      <c r="R96" t="e">
        <f t="shared" si="8"/>
        <v>#VALUE!</v>
      </c>
      <c r="S96" t="e">
        <f t="shared" si="9"/>
        <v>#VALUE!</v>
      </c>
      <c r="T96" t="e">
        <f t="shared" si="10"/>
        <v>#VALUE!</v>
      </c>
      <c r="U96" t="str">
        <f t="shared" si="11"/>
        <v>検見川高高</v>
      </c>
    </row>
    <row r="97" spans="1:21" x14ac:dyDescent="0.2">
      <c r="A97" s="12">
        <v>1077</v>
      </c>
      <c r="B97" s="22" t="s">
        <v>4161</v>
      </c>
      <c r="C97" s="22" t="s">
        <v>4162</v>
      </c>
      <c r="D97" s="14"/>
      <c r="E97" s="34" t="s">
        <v>628</v>
      </c>
      <c r="F97" s="23">
        <v>3</v>
      </c>
      <c r="G97" s="33"/>
      <c r="H97" s="20"/>
      <c r="I97" s="20"/>
      <c r="J97" s="21" t="s">
        <v>4718</v>
      </c>
      <c r="K97" s="21" t="s">
        <v>4605</v>
      </c>
      <c r="L97" s="17" t="s">
        <v>3728</v>
      </c>
      <c r="M97" s="17" t="s">
        <v>3611</v>
      </c>
      <c r="N97" s="17">
        <v>20050906</v>
      </c>
      <c r="O97" t="str">
        <f>""</f>
        <v/>
      </c>
      <c r="P97" t="e">
        <f t="shared" si="6"/>
        <v>#VALUE!</v>
      </c>
      <c r="Q97" t="e">
        <f t="shared" si="7"/>
        <v>#VALUE!</v>
      </c>
      <c r="R97" t="e">
        <f t="shared" si="8"/>
        <v>#VALUE!</v>
      </c>
      <c r="S97" t="e">
        <f t="shared" si="9"/>
        <v>#VALUE!</v>
      </c>
      <c r="T97" t="e">
        <f t="shared" si="10"/>
        <v>#VALUE!</v>
      </c>
      <c r="U97" t="str">
        <f t="shared" si="11"/>
        <v>検見川高高</v>
      </c>
    </row>
    <row r="98" spans="1:21" x14ac:dyDescent="0.2">
      <c r="A98" s="12">
        <v>1078</v>
      </c>
      <c r="B98" s="22" t="s">
        <v>4163</v>
      </c>
      <c r="C98" s="22" t="s">
        <v>4164</v>
      </c>
      <c r="D98" s="14"/>
      <c r="E98" s="34" t="s">
        <v>628</v>
      </c>
      <c r="F98" s="23">
        <v>3</v>
      </c>
      <c r="G98" s="33"/>
      <c r="H98" s="20"/>
      <c r="I98" s="20"/>
      <c r="J98" s="21" t="s">
        <v>4719</v>
      </c>
      <c r="K98" s="21" t="s">
        <v>3198</v>
      </c>
      <c r="L98" s="17" t="s">
        <v>3729</v>
      </c>
      <c r="M98" s="17" t="s">
        <v>384</v>
      </c>
      <c r="N98" s="17">
        <v>20060314</v>
      </c>
      <c r="O98" t="str">
        <f>""</f>
        <v/>
      </c>
      <c r="P98" t="e">
        <f t="shared" si="6"/>
        <v>#VALUE!</v>
      </c>
      <c r="Q98" t="e">
        <f t="shared" si="7"/>
        <v>#VALUE!</v>
      </c>
      <c r="R98" t="e">
        <f t="shared" si="8"/>
        <v>#VALUE!</v>
      </c>
      <c r="S98" t="e">
        <f t="shared" si="9"/>
        <v>#VALUE!</v>
      </c>
      <c r="T98" t="e">
        <f t="shared" si="10"/>
        <v>#VALUE!</v>
      </c>
      <c r="U98" t="str">
        <f t="shared" si="11"/>
        <v>検見川高高</v>
      </c>
    </row>
    <row r="99" spans="1:21" x14ac:dyDescent="0.2">
      <c r="A99" s="12">
        <v>1079</v>
      </c>
      <c r="B99" s="22" t="s">
        <v>4165</v>
      </c>
      <c r="C99" s="22" t="s">
        <v>4166</v>
      </c>
      <c r="D99" s="14"/>
      <c r="E99" s="34" t="s">
        <v>628</v>
      </c>
      <c r="F99" s="23">
        <v>3</v>
      </c>
      <c r="G99" s="33"/>
      <c r="H99" s="20"/>
      <c r="I99" s="20"/>
      <c r="J99" s="21" t="s">
        <v>4720</v>
      </c>
      <c r="K99" s="21" t="s">
        <v>4721</v>
      </c>
      <c r="L99" s="17" t="s">
        <v>3730</v>
      </c>
      <c r="M99" s="17" t="s">
        <v>3731</v>
      </c>
      <c r="N99" s="17">
        <v>20050511</v>
      </c>
      <c r="O99" t="str">
        <f>""</f>
        <v/>
      </c>
      <c r="P99" t="e">
        <f t="shared" si="6"/>
        <v>#VALUE!</v>
      </c>
      <c r="Q99" t="e">
        <f t="shared" si="7"/>
        <v>#VALUE!</v>
      </c>
      <c r="R99" t="e">
        <f t="shared" si="8"/>
        <v>#VALUE!</v>
      </c>
      <c r="S99" t="e">
        <f t="shared" si="9"/>
        <v>#VALUE!</v>
      </c>
      <c r="T99" t="e">
        <f t="shared" si="10"/>
        <v>#VALUE!</v>
      </c>
      <c r="U99" t="str">
        <f t="shared" si="11"/>
        <v>検見川高高</v>
      </c>
    </row>
    <row r="100" spans="1:21" x14ac:dyDescent="0.2">
      <c r="A100" s="12">
        <v>1080</v>
      </c>
      <c r="B100" s="22" t="s">
        <v>1769</v>
      </c>
      <c r="C100" s="22" t="s">
        <v>4167</v>
      </c>
      <c r="D100" s="14"/>
      <c r="E100" s="34" t="s">
        <v>628</v>
      </c>
      <c r="F100" s="23">
        <v>3</v>
      </c>
      <c r="G100" s="33"/>
      <c r="H100" s="20"/>
      <c r="I100" s="20"/>
      <c r="J100" s="21" t="s">
        <v>3046</v>
      </c>
      <c r="K100" s="21" t="s">
        <v>4722</v>
      </c>
      <c r="L100" s="17" t="s">
        <v>83</v>
      </c>
      <c r="M100" s="17" t="s">
        <v>3732</v>
      </c>
      <c r="N100" s="17">
        <v>20050720</v>
      </c>
      <c r="O100" t="str">
        <f>""</f>
        <v/>
      </c>
      <c r="P100" t="e">
        <f t="shared" si="6"/>
        <v>#VALUE!</v>
      </c>
      <c r="Q100" t="e">
        <f t="shared" si="7"/>
        <v>#VALUE!</v>
      </c>
      <c r="R100" t="e">
        <f t="shared" si="8"/>
        <v>#VALUE!</v>
      </c>
      <c r="S100" t="e">
        <f t="shared" si="9"/>
        <v>#VALUE!</v>
      </c>
      <c r="T100" t="e">
        <f t="shared" si="10"/>
        <v>#VALUE!</v>
      </c>
      <c r="U100" t="str">
        <f t="shared" si="11"/>
        <v>検見川高高</v>
      </c>
    </row>
    <row r="101" spans="1:21" x14ac:dyDescent="0.2">
      <c r="A101" s="12">
        <v>1081</v>
      </c>
      <c r="B101" s="22" t="s">
        <v>4168</v>
      </c>
      <c r="C101" s="22" t="s">
        <v>4169</v>
      </c>
      <c r="D101" s="14"/>
      <c r="E101" s="34" t="s">
        <v>628</v>
      </c>
      <c r="F101" s="23">
        <v>2</v>
      </c>
      <c r="G101" s="33"/>
      <c r="H101" s="20"/>
      <c r="I101" s="20"/>
      <c r="J101" s="21" t="s">
        <v>4723</v>
      </c>
      <c r="K101" s="21" t="s">
        <v>4724</v>
      </c>
      <c r="L101" s="17" t="s">
        <v>3733</v>
      </c>
      <c r="M101" s="17" t="s">
        <v>3734</v>
      </c>
      <c r="N101" s="17">
        <v>20060812</v>
      </c>
      <c r="O101" t="str">
        <f>""</f>
        <v/>
      </c>
      <c r="P101" t="e">
        <f t="shared" si="6"/>
        <v>#VALUE!</v>
      </c>
      <c r="Q101" t="e">
        <f t="shared" si="7"/>
        <v>#VALUE!</v>
      </c>
      <c r="R101" t="e">
        <f t="shared" si="8"/>
        <v>#VALUE!</v>
      </c>
      <c r="S101" t="e">
        <f t="shared" si="9"/>
        <v>#VALUE!</v>
      </c>
      <c r="T101" t="e">
        <f t="shared" si="10"/>
        <v>#VALUE!</v>
      </c>
      <c r="U101" t="str">
        <f t="shared" si="11"/>
        <v>検見川高高</v>
      </c>
    </row>
    <row r="102" spans="1:21" x14ac:dyDescent="0.2">
      <c r="A102" s="12">
        <v>1082</v>
      </c>
      <c r="B102" s="22" t="s">
        <v>4170</v>
      </c>
      <c r="C102" s="22" t="s">
        <v>4171</v>
      </c>
      <c r="D102" s="14"/>
      <c r="E102" s="34" t="s">
        <v>628</v>
      </c>
      <c r="F102" s="23">
        <v>2</v>
      </c>
      <c r="G102" s="33"/>
      <c r="H102" s="20"/>
      <c r="I102" s="20"/>
      <c r="J102" s="21" t="s">
        <v>4725</v>
      </c>
      <c r="K102" s="21" t="s">
        <v>4726</v>
      </c>
      <c r="L102" s="17" t="s">
        <v>3735</v>
      </c>
      <c r="M102" s="17" t="s">
        <v>3736</v>
      </c>
      <c r="N102" s="17">
        <v>20070304</v>
      </c>
      <c r="O102" t="str">
        <f>""</f>
        <v/>
      </c>
      <c r="P102" t="e">
        <f t="shared" si="6"/>
        <v>#VALUE!</v>
      </c>
      <c r="Q102" t="e">
        <f t="shared" si="7"/>
        <v>#VALUE!</v>
      </c>
      <c r="R102" t="e">
        <f t="shared" si="8"/>
        <v>#VALUE!</v>
      </c>
      <c r="S102" t="e">
        <f t="shared" si="9"/>
        <v>#VALUE!</v>
      </c>
      <c r="T102" t="e">
        <f t="shared" si="10"/>
        <v>#VALUE!</v>
      </c>
      <c r="U102" t="str">
        <f t="shared" si="11"/>
        <v>検見川高高</v>
      </c>
    </row>
    <row r="103" spans="1:21" x14ac:dyDescent="0.2">
      <c r="A103" s="12">
        <v>1083</v>
      </c>
      <c r="B103" s="22" t="s">
        <v>4172</v>
      </c>
      <c r="C103" s="22" t="s">
        <v>4173</v>
      </c>
      <c r="D103" s="14"/>
      <c r="E103" s="34" t="s">
        <v>629</v>
      </c>
      <c r="F103" s="23">
        <v>3</v>
      </c>
      <c r="G103" s="33"/>
      <c r="H103" s="20"/>
      <c r="I103" s="20"/>
      <c r="J103" s="21" t="s">
        <v>4727</v>
      </c>
      <c r="K103" s="21" t="s">
        <v>3354</v>
      </c>
      <c r="L103" s="17" t="s">
        <v>3737</v>
      </c>
      <c r="M103" s="17" t="s">
        <v>1066</v>
      </c>
      <c r="N103" s="17">
        <v>20050708</v>
      </c>
      <c r="O103" t="str">
        <f>""</f>
        <v/>
      </c>
      <c r="P103" t="e">
        <f t="shared" si="6"/>
        <v>#VALUE!</v>
      </c>
      <c r="Q103" t="e">
        <f t="shared" si="7"/>
        <v>#VALUE!</v>
      </c>
      <c r="R103" t="e">
        <f t="shared" si="8"/>
        <v>#VALUE!</v>
      </c>
      <c r="S103" t="e">
        <f t="shared" si="9"/>
        <v>#VALUE!</v>
      </c>
      <c r="T103" t="e">
        <f t="shared" si="10"/>
        <v>#VALUE!</v>
      </c>
      <c r="U103" t="str">
        <f t="shared" si="11"/>
        <v>千葉北高高</v>
      </c>
    </row>
    <row r="104" spans="1:21" x14ac:dyDescent="0.2">
      <c r="A104" s="12">
        <v>1084</v>
      </c>
      <c r="B104" s="22" t="s">
        <v>4174</v>
      </c>
      <c r="C104" s="22" t="s">
        <v>4175</v>
      </c>
      <c r="D104" s="14"/>
      <c r="E104" s="34" t="s">
        <v>629</v>
      </c>
      <c r="F104" s="23">
        <v>2</v>
      </c>
      <c r="G104" s="33"/>
      <c r="H104" s="20"/>
      <c r="I104" s="20"/>
      <c r="J104" s="21" t="s">
        <v>4728</v>
      </c>
      <c r="K104" s="21" t="s">
        <v>4729</v>
      </c>
      <c r="L104" s="17" t="s">
        <v>3738</v>
      </c>
      <c r="M104" s="17" t="s">
        <v>3739</v>
      </c>
      <c r="N104" s="17">
        <v>20061211</v>
      </c>
      <c r="O104" t="str">
        <f>""</f>
        <v/>
      </c>
      <c r="P104" t="e">
        <f t="shared" si="6"/>
        <v>#VALUE!</v>
      </c>
      <c r="Q104" t="e">
        <f t="shared" si="7"/>
        <v>#VALUE!</v>
      </c>
      <c r="R104" t="e">
        <f t="shared" si="8"/>
        <v>#VALUE!</v>
      </c>
      <c r="S104" t="e">
        <f t="shared" si="9"/>
        <v>#VALUE!</v>
      </c>
      <c r="T104" t="e">
        <f t="shared" si="10"/>
        <v>#VALUE!</v>
      </c>
      <c r="U104" t="str">
        <f t="shared" si="11"/>
        <v>千葉北高高</v>
      </c>
    </row>
    <row r="105" spans="1:21" x14ac:dyDescent="0.2">
      <c r="A105" s="12">
        <v>1488</v>
      </c>
      <c r="B105" s="22" t="s">
        <v>4176</v>
      </c>
      <c r="C105" s="22" t="s">
        <v>4177</v>
      </c>
      <c r="D105" s="14"/>
      <c r="E105" s="34" t="s">
        <v>629</v>
      </c>
      <c r="F105" s="23">
        <v>1</v>
      </c>
      <c r="G105" s="33"/>
      <c r="H105" s="20"/>
      <c r="I105" s="20"/>
      <c r="J105" s="21" t="s">
        <v>4730</v>
      </c>
      <c r="K105" s="21" t="s">
        <v>2635</v>
      </c>
      <c r="L105" s="17" t="s">
        <v>3740</v>
      </c>
      <c r="M105" s="17" t="s">
        <v>48</v>
      </c>
      <c r="N105" s="17">
        <v>20071129</v>
      </c>
      <c r="O105" t="str">
        <f>""</f>
        <v/>
      </c>
      <c r="P105" t="e">
        <f t="shared" si="6"/>
        <v>#VALUE!</v>
      </c>
      <c r="Q105" t="e">
        <f t="shared" si="7"/>
        <v>#VALUE!</v>
      </c>
      <c r="R105" t="e">
        <f t="shared" si="8"/>
        <v>#VALUE!</v>
      </c>
      <c r="S105" t="e">
        <f t="shared" si="9"/>
        <v>#VALUE!</v>
      </c>
      <c r="T105" t="e">
        <f t="shared" si="10"/>
        <v>#VALUE!</v>
      </c>
      <c r="U105" t="str">
        <f t="shared" si="11"/>
        <v>千葉北高高</v>
      </c>
    </row>
    <row r="106" spans="1:21" x14ac:dyDescent="0.2">
      <c r="A106" s="12">
        <v>1489</v>
      </c>
      <c r="B106" s="22" t="s">
        <v>4178</v>
      </c>
      <c r="C106" s="22" t="s">
        <v>4082</v>
      </c>
      <c r="D106" s="14"/>
      <c r="E106" s="34" t="s">
        <v>629</v>
      </c>
      <c r="F106" s="23">
        <v>1</v>
      </c>
      <c r="G106" s="33"/>
      <c r="H106" s="20"/>
      <c r="I106" s="20"/>
      <c r="J106" s="21" t="s">
        <v>4731</v>
      </c>
      <c r="K106" s="21" t="s">
        <v>4622</v>
      </c>
      <c r="L106" s="17" t="s">
        <v>3741</v>
      </c>
      <c r="M106" s="17" t="s">
        <v>3628</v>
      </c>
      <c r="N106" s="17">
        <v>20070525</v>
      </c>
      <c r="O106" t="str">
        <f>""</f>
        <v/>
      </c>
      <c r="P106" t="e">
        <f t="shared" si="6"/>
        <v>#VALUE!</v>
      </c>
      <c r="Q106" t="e">
        <f t="shared" si="7"/>
        <v>#VALUE!</v>
      </c>
      <c r="R106" t="e">
        <f t="shared" si="8"/>
        <v>#VALUE!</v>
      </c>
      <c r="S106" t="e">
        <f t="shared" si="9"/>
        <v>#VALUE!</v>
      </c>
      <c r="T106" t="e">
        <f t="shared" si="10"/>
        <v>#VALUE!</v>
      </c>
      <c r="U106" t="str">
        <f t="shared" si="11"/>
        <v>千葉北高高</v>
      </c>
    </row>
    <row r="107" spans="1:21" x14ac:dyDescent="0.2">
      <c r="A107" s="12">
        <v>1085</v>
      </c>
      <c r="B107" s="22" t="s">
        <v>1301</v>
      </c>
      <c r="C107" s="22" t="s">
        <v>4179</v>
      </c>
      <c r="D107" s="14"/>
      <c r="E107" s="34" t="s">
        <v>630</v>
      </c>
      <c r="F107" s="23">
        <v>3</v>
      </c>
      <c r="G107" s="33"/>
      <c r="H107" s="20"/>
      <c r="I107" s="20"/>
      <c r="J107" s="21" t="s">
        <v>2669</v>
      </c>
      <c r="K107" s="21" t="s">
        <v>4722</v>
      </c>
      <c r="L107" s="17" t="s">
        <v>421</v>
      </c>
      <c r="M107" s="17" t="s">
        <v>3732</v>
      </c>
      <c r="N107" s="17">
        <v>20050427</v>
      </c>
      <c r="O107" t="str">
        <f>""</f>
        <v/>
      </c>
      <c r="P107" t="e">
        <f t="shared" si="6"/>
        <v>#VALUE!</v>
      </c>
      <c r="Q107" t="e">
        <f t="shared" si="7"/>
        <v>#VALUE!</v>
      </c>
      <c r="R107" t="e">
        <f t="shared" si="8"/>
        <v>#VALUE!</v>
      </c>
      <c r="S107" t="e">
        <f t="shared" si="9"/>
        <v>#VALUE!</v>
      </c>
      <c r="T107" t="e">
        <f t="shared" si="10"/>
        <v>#VALUE!</v>
      </c>
      <c r="U107" t="str">
        <f t="shared" si="11"/>
        <v>磯辺高高</v>
      </c>
    </row>
    <row r="108" spans="1:21" x14ac:dyDescent="0.2">
      <c r="A108" s="12">
        <v>1086</v>
      </c>
      <c r="B108" s="22" t="s">
        <v>1757</v>
      </c>
      <c r="C108" s="22" t="s">
        <v>4180</v>
      </c>
      <c r="D108" s="14"/>
      <c r="E108" s="34" t="s">
        <v>630</v>
      </c>
      <c r="F108" s="23">
        <v>3</v>
      </c>
      <c r="G108" s="33"/>
      <c r="H108" s="20"/>
      <c r="I108" s="20"/>
      <c r="J108" s="21" t="s">
        <v>3035</v>
      </c>
      <c r="K108" s="21" t="s">
        <v>4698</v>
      </c>
      <c r="L108" s="17" t="s">
        <v>106</v>
      </c>
      <c r="M108" s="17" t="s">
        <v>3708</v>
      </c>
      <c r="N108" s="17">
        <v>20050502</v>
      </c>
      <c r="O108" t="str">
        <f>""</f>
        <v/>
      </c>
      <c r="P108" t="e">
        <f t="shared" si="6"/>
        <v>#VALUE!</v>
      </c>
      <c r="Q108" t="e">
        <f t="shared" si="7"/>
        <v>#VALUE!</v>
      </c>
      <c r="R108" t="e">
        <f t="shared" si="8"/>
        <v>#VALUE!</v>
      </c>
      <c r="S108" t="e">
        <f t="shared" si="9"/>
        <v>#VALUE!</v>
      </c>
      <c r="T108" t="e">
        <f t="shared" si="10"/>
        <v>#VALUE!</v>
      </c>
      <c r="U108" t="str">
        <f t="shared" si="11"/>
        <v>磯辺高高</v>
      </c>
    </row>
    <row r="109" spans="1:21" x14ac:dyDescent="0.2">
      <c r="A109" s="12">
        <v>1087</v>
      </c>
      <c r="B109" s="22" t="s">
        <v>4181</v>
      </c>
      <c r="C109" s="22" t="s">
        <v>4182</v>
      </c>
      <c r="D109" s="14"/>
      <c r="E109" s="34" t="s">
        <v>630</v>
      </c>
      <c r="F109" s="23">
        <v>3</v>
      </c>
      <c r="G109" s="33"/>
      <c r="H109" s="20"/>
      <c r="I109" s="20"/>
      <c r="J109" s="21" t="s">
        <v>4732</v>
      </c>
      <c r="K109" s="21" t="s">
        <v>3143</v>
      </c>
      <c r="L109" s="17" t="s">
        <v>3742</v>
      </c>
      <c r="M109" s="17" t="s">
        <v>246</v>
      </c>
      <c r="N109" s="17">
        <v>20060209</v>
      </c>
      <c r="O109" t="str">
        <f>""</f>
        <v/>
      </c>
      <c r="P109" t="e">
        <f t="shared" si="6"/>
        <v>#VALUE!</v>
      </c>
      <c r="Q109" t="e">
        <f t="shared" si="7"/>
        <v>#VALUE!</v>
      </c>
      <c r="R109" t="e">
        <f t="shared" si="8"/>
        <v>#VALUE!</v>
      </c>
      <c r="S109" t="e">
        <f t="shared" si="9"/>
        <v>#VALUE!</v>
      </c>
      <c r="T109" t="e">
        <f t="shared" si="10"/>
        <v>#VALUE!</v>
      </c>
      <c r="U109" t="str">
        <f t="shared" si="11"/>
        <v>磯辺高高</v>
      </c>
    </row>
    <row r="110" spans="1:21" x14ac:dyDescent="0.2">
      <c r="A110" s="12">
        <v>1088</v>
      </c>
      <c r="B110" s="22" t="s">
        <v>4183</v>
      </c>
      <c r="C110" s="22" t="s">
        <v>4184</v>
      </c>
      <c r="D110" s="14"/>
      <c r="E110" s="34" t="s">
        <v>630</v>
      </c>
      <c r="F110" s="23">
        <v>3</v>
      </c>
      <c r="G110" s="33"/>
      <c r="H110" s="20"/>
      <c r="I110" s="20"/>
      <c r="J110" s="21" t="s">
        <v>4733</v>
      </c>
      <c r="K110" s="21" t="s">
        <v>4734</v>
      </c>
      <c r="L110" s="17" t="s">
        <v>3743</v>
      </c>
      <c r="M110" s="17" t="s">
        <v>3744</v>
      </c>
      <c r="N110" s="17">
        <v>20050604</v>
      </c>
      <c r="O110" t="str">
        <f>""</f>
        <v/>
      </c>
      <c r="P110" t="e">
        <f t="shared" si="6"/>
        <v>#VALUE!</v>
      </c>
      <c r="Q110" t="e">
        <f t="shared" si="7"/>
        <v>#VALUE!</v>
      </c>
      <c r="R110" t="e">
        <f t="shared" si="8"/>
        <v>#VALUE!</v>
      </c>
      <c r="S110" t="e">
        <f t="shared" si="9"/>
        <v>#VALUE!</v>
      </c>
      <c r="T110" t="e">
        <f t="shared" si="10"/>
        <v>#VALUE!</v>
      </c>
      <c r="U110" t="str">
        <f t="shared" si="11"/>
        <v>磯辺高高</v>
      </c>
    </row>
    <row r="111" spans="1:21" x14ac:dyDescent="0.2">
      <c r="A111" s="12">
        <v>1089</v>
      </c>
      <c r="B111" s="22" t="s">
        <v>1301</v>
      </c>
      <c r="C111" s="22" t="s">
        <v>4185</v>
      </c>
      <c r="D111" s="14"/>
      <c r="E111" s="34" t="s">
        <v>630</v>
      </c>
      <c r="F111" s="23">
        <v>3</v>
      </c>
      <c r="G111" s="33"/>
      <c r="H111" s="20"/>
      <c r="I111" s="20"/>
      <c r="J111" s="21" t="s">
        <v>2669</v>
      </c>
      <c r="K111" s="21" t="s">
        <v>4735</v>
      </c>
      <c r="L111" s="17" t="s">
        <v>421</v>
      </c>
      <c r="M111" s="17" t="s">
        <v>3745</v>
      </c>
      <c r="N111" s="17">
        <v>20060208</v>
      </c>
      <c r="O111" t="str">
        <f>""</f>
        <v/>
      </c>
      <c r="P111" t="e">
        <f t="shared" si="6"/>
        <v>#VALUE!</v>
      </c>
      <c r="Q111" t="e">
        <f t="shared" si="7"/>
        <v>#VALUE!</v>
      </c>
      <c r="R111" t="e">
        <f t="shared" si="8"/>
        <v>#VALUE!</v>
      </c>
      <c r="S111" t="e">
        <f t="shared" si="9"/>
        <v>#VALUE!</v>
      </c>
      <c r="T111" t="e">
        <f t="shared" si="10"/>
        <v>#VALUE!</v>
      </c>
      <c r="U111" t="str">
        <f t="shared" si="11"/>
        <v>磯辺高高</v>
      </c>
    </row>
    <row r="112" spans="1:21" x14ac:dyDescent="0.2">
      <c r="A112" s="12">
        <v>1090</v>
      </c>
      <c r="B112" s="22" t="s">
        <v>2261</v>
      </c>
      <c r="C112" s="22" t="s">
        <v>4186</v>
      </c>
      <c r="D112" s="14"/>
      <c r="E112" s="34" t="s">
        <v>630</v>
      </c>
      <c r="F112" s="23">
        <v>2</v>
      </c>
      <c r="G112" s="33"/>
      <c r="H112" s="20"/>
      <c r="I112" s="20"/>
      <c r="J112" s="21" t="s">
        <v>3376</v>
      </c>
      <c r="K112" s="21" t="s">
        <v>4736</v>
      </c>
      <c r="L112" s="17" t="s">
        <v>161</v>
      </c>
      <c r="M112" s="17" t="s">
        <v>3746</v>
      </c>
      <c r="N112" s="17">
        <v>20060811</v>
      </c>
      <c r="O112" t="str">
        <f>""</f>
        <v/>
      </c>
      <c r="P112" t="e">
        <f t="shared" si="6"/>
        <v>#VALUE!</v>
      </c>
      <c r="Q112" t="e">
        <f t="shared" si="7"/>
        <v>#VALUE!</v>
      </c>
      <c r="R112" t="e">
        <f t="shared" si="8"/>
        <v>#VALUE!</v>
      </c>
      <c r="S112" t="e">
        <f t="shared" si="9"/>
        <v>#VALUE!</v>
      </c>
      <c r="T112" t="e">
        <f t="shared" si="10"/>
        <v>#VALUE!</v>
      </c>
      <c r="U112" t="str">
        <f t="shared" si="11"/>
        <v>磯辺高高</v>
      </c>
    </row>
    <row r="113" spans="1:21" x14ac:dyDescent="0.2">
      <c r="A113" s="12">
        <v>1091</v>
      </c>
      <c r="B113" s="22" t="s">
        <v>2501</v>
      </c>
      <c r="C113" s="22" t="s">
        <v>4187</v>
      </c>
      <c r="D113" s="14"/>
      <c r="E113" s="34" t="s">
        <v>630</v>
      </c>
      <c r="F113" s="23">
        <v>2</v>
      </c>
      <c r="G113" s="33"/>
      <c r="H113" s="20"/>
      <c r="I113" s="20"/>
      <c r="J113" s="21" t="s">
        <v>3533</v>
      </c>
      <c r="K113" s="21" t="s">
        <v>4737</v>
      </c>
      <c r="L113" s="17" t="s">
        <v>259</v>
      </c>
      <c r="M113" s="17" t="s">
        <v>3747</v>
      </c>
      <c r="N113" s="17">
        <v>20060901</v>
      </c>
      <c r="O113" t="str">
        <f>""</f>
        <v/>
      </c>
      <c r="P113" t="e">
        <f t="shared" si="6"/>
        <v>#VALUE!</v>
      </c>
      <c r="Q113" t="e">
        <f t="shared" si="7"/>
        <v>#VALUE!</v>
      </c>
      <c r="R113" t="e">
        <f t="shared" si="8"/>
        <v>#VALUE!</v>
      </c>
      <c r="S113" t="e">
        <f t="shared" si="9"/>
        <v>#VALUE!</v>
      </c>
      <c r="T113" t="e">
        <f t="shared" si="10"/>
        <v>#VALUE!</v>
      </c>
      <c r="U113" t="str">
        <f t="shared" si="11"/>
        <v>磯辺高高</v>
      </c>
    </row>
    <row r="114" spans="1:21" x14ac:dyDescent="0.2">
      <c r="A114" s="12">
        <v>1092</v>
      </c>
      <c r="B114" s="22" t="s">
        <v>1249</v>
      </c>
      <c r="C114" s="22" t="s">
        <v>4188</v>
      </c>
      <c r="D114" s="14"/>
      <c r="E114" s="34" t="s">
        <v>630</v>
      </c>
      <c r="F114" s="23">
        <v>2</v>
      </c>
      <c r="G114" s="33"/>
      <c r="H114" s="20"/>
      <c r="I114" s="20"/>
      <c r="J114" s="21" t="s">
        <v>2621</v>
      </c>
      <c r="K114" s="21" t="s">
        <v>3122</v>
      </c>
      <c r="L114" s="17" t="s">
        <v>122</v>
      </c>
      <c r="M114" s="17" t="s">
        <v>472</v>
      </c>
      <c r="N114" s="17">
        <v>20060407</v>
      </c>
      <c r="O114" t="str">
        <f>""</f>
        <v/>
      </c>
      <c r="P114" t="e">
        <f t="shared" si="6"/>
        <v>#VALUE!</v>
      </c>
      <c r="Q114" t="e">
        <f t="shared" si="7"/>
        <v>#VALUE!</v>
      </c>
      <c r="R114" t="e">
        <f t="shared" si="8"/>
        <v>#VALUE!</v>
      </c>
      <c r="S114" t="e">
        <f t="shared" si="9"/>
        <v>#VALUE!</v>
      </c>
      <c r="T114" t="e">
        <f t="shared" si="10"/>
        <v>#VALUE!</v>
      </c>
      <c r="U114" t="str">
        <f t="shared" si="11"/>
        <v>磯辺高高</v>
      </c>
    </row>
    <row r="115" spans="1:21" x14ac:dyDescent="0.2">
      <c r="A115" s="12">
        <v>1093</v>
      </c>
      <c r="B115" s="22" t="s">
        <v>4189</v>
      </c>
      <c r="C115" s="22" t="s">
        <v>4190</v>
      </c>
      <c r="D115" s="14"/>
      <c r="E115" s="34" t="s">
        <v>630</v>
      </c>
      <c r="F115" s="23">
        <v>2</v>
      </c>
      <c r="G115" s="33"/>
      <c r="H115" s="20"/>
      <c r="I115" s="20"/>
      <c r="J115" s="21" t="s">
        <v>4738</v>
      </c>
      <c r="K115" s="21" t="s">
        <v>4644</v>
      </c>
      <c r="L115" s="17" t="s">
        <v>3748</v>
      </c>
      <c r="M115" s="17" t="s">
        <v>3651</v>
      </c>
      <c r="N115" s="17">
        <v>20060920</v>
      </c>
      <c r="O115" t="str">
        <f>""</f>
        <v/>
      </c>
      <c r="P115" t="e">
        <f t="shared" si="6"/>
        <v>#VALUE!</v>
      </c>
      <c r="Q115" t="e">
        <f t="shared" si="7"/>
        <v>#VALUE!</v>
      </c>
      <c r="R115" t="e">
        <f t="shared" si="8"/>
        <v>#VALUE!</v>
      </c>
      <c r="S115" t="e">
        <f t="shared" si="9"/>
        <v>#VALUE!</v>
      </c>
      <c r="T115" t="e">
        <f t="shared" si="10"/>
        <v>#VALUE!</v>
      </c>
      <c r="U115" t="str">
        <f t="shared" si="11"/>
        <v>磯辺高高</v>
      </c>
    </row>
    <row r="116" spans="1:21" x14ac:dyDescent="0.2">
      <c r="A116" s="12">
        <v>1094</v>
      </c>
      <c r="B116" s="22" t="s">
        <v>4191</v>
      </c>
      <c r="C116" s="22" t="s">
        <v>4192</v>
      </c>
      <c r="D116" s="14"/>
      <c r="E116" s="34" t="s">
        <v>630</v>
      </c>
      <c r="F116" s="23">
        <v>2</v>
      </c>
      <c r="G116" s="33"/>
      <c r="H116" s="20"/>
      <c r="I116" s="20"/>
      <c r="J116" s="21" t="s">
        <v>4739</v>
      </c>
      <c r="K116" s="21" t="s">
        <v>4740</v>
      </c>
      <c r="L116" s="17" t="s">
        <v>3749</v>
      </c>
      <c r="M116" s="17" t="s">
        <v>3750</v>
      </c>
      <c r="N116" s="17">
        <v>20060610</v>
      </c>
      <c r="O116" t="str">
        <f>""</f>
        <v/>
      </c>
      <c r="P116" t="e">
        <f t="shared" si="6"/>
        <v>#VALUE!</v>
      </c>
      <c r="Q116" t="e">
        <f t="shared" si="7"/>
        <v>#VALUE!</v>
      </c>
      <c r="R116" t="e">
        <f t="shared" si="8"/>
        <v>#VALUE!</v>
      </c>
      <c r="S116" t="e">
        <f t="shared" si="9"/>
        <v>#VALUE!</v>
      </c>
      <c r="T116" t="e">
        <f t="shared" si="10"/>
        <v>#VALUE!</v>
      </c>
      <c r="U116" t="str">
        <f t="shared" si="11"/>
        <v>磯辺高高</v>
      </c>
    </row>
    <row r="117" spans="1:21" x14ac:dyDescent="0.2">
      <c r="A117" s="12">
        <v>1443</v>
      </c>
      <c r="B117" s="22" t="s">
        <v>4193</v>
      </c>
      <c r="C117" s="22" t="s">
        <v>4194</v>
      </c>
      <c r="D117" s="14"/>
      <c r="E117" s="34" t="s">
        <v>630</v>
      </c>
      <c r="F117" s="23">
        <v>1</v>
      </c>
      <c r="G117" s="33"/>
      <c r="H117" s="20"/>
      <c r="I117" s="20"/>
      <c r="J117" s="21" t="s">
        <v>4741</v>
      </c>
      <c r="K117" s="21" t="s">
        <v>4658</v>
      </c>
      <c r="L117" s="17" t="s">
        <v>3751</v>
      </c>
      <c r="M117" s="17" t="s">
        <v>3666</v>
      </c>
      <c r="N117" s="17">
        <v>20071018</v>
      </c>
      <c r="O117" t="str">
        <f>""</f>
        <v/>
      </c>
      <c r="P117" t="e">
        <f t="shared" si="6"/>
        <v>#VALUE!</v>
      </c>
      <c r="Q117" t="e">
        <f t="shared" si="7"/>
        <v>#VALUE!</v>
      </c>
      <c r="R117" t="e">
        <f t="shared" si="8"/>
        <v>#VALUE!</v>
      </c>
      <c r="S117" t="e">
        <f t="shared" si="9"/>
        <v>#VALUE!</v>
      </c>
      <c r="T117" t="e">
        <f t="shared" si="10"/>
        <v>#VALUE!</v>
      </c>
      <c r="U117" t="str">
        <f t="shared" si="11"/>
        <v>磯辺高高</v>
      </c>
    </row>
    <row r="118" spans="1:21" x14ac:dyDescent="0.2">
      <c r="A118" s="12">
        <v>1444</v>
      </c>
      <c r="B118" s="22" t="s">
        <v>2442</v>
      </c>
      <c r="C118" s="22" t="s">
        <v>4100</v>
      </c>
      <c r="D118" s="14"/>
      <c r="E118" s="34" t="s">
        <v>630</v>
      </c>
      <c r="F118" s="23">
        <v>1</v>
      </c>
      <c r="G118" s="33"/>
      <c r="H118" s="20"/>
      <c r="I118" s="20"/>
      <c r="J118" s="21" t="s">
        <v>3501</v>
      </c>
      <c r="K118" s="21" t="s">
        <v>4613</v>
      </c>
      <c r="L118" s="17" t="s">
        <v>382</v>
      </c>
      <c r="M118" s="17" t="s">
        <v>3619</v>
      </c>
      <c r="N118" s="17">
        <v>20071118</v>
      </c>
      <c r="O118" t="str">
        <f>""</f>
        <v/>
      </c>
      <c r="P118" t="e">
        <f t="shared" si="6"/>
        <v>#VALUE!</v>
      </c>
      <c r="Q118" t="e">
        <f t="shared" si="7"/>
        <v>#VALUE!</v>
      </c>
      <c r="R118" t="e">
        <f t="shared" si="8"/>
        <v>#VALUE!</v>
      </c>
      <c r="S118" t="e">
        <f t="shared" si="9"/>
        <v>#VALUE!</v>
      </c>
      <c r="T118" t="e">
        <f t="shared" si="10"/>
        <v>#VALUE!</v>
      </c>
      <c r="U118" t="str">
        <f t="shared" si="11"/>
        <v>磯辺高高</v>
      </c>
    </row>
    <row r="119" spans="1:21" x14ac:dyDescent="0.2">
      <c r="A119" s="12">
        <v>1445</v>
      </c>
      <c r="B119" s="22" t="s">
        <v>4195</v>
      </c>
      <c r="C119" s="22" t="s">
        <v>4196</v>
      </c>
      <c r="D119" s="14"/>
      <c r="E119" s="34" t="s">
        <v>630</v>
      </c>
      <c r="F119" s="23">
        <v>1</v>
      </c>
      <c r="G119" s="33"/>
      <c r="H119" s="20"/>
      <c r="I119" s="20"/>
      <c r="J119" s="21" t="s">
        <v>4742</v>
      </c>
      <c r="K119" s="21" t="s">
        <v>4743</v>
      </c>
      <c r="L119" s="17" t="s">
        <v>3752</v>
      </c>
      <c r="M119" s="17" t="s">
        <v>3753</v>
      </c>
      <c r="N119" s="17">
        <v>20070528</v>
      </c>
      <c r="O119" t="str">
        <f>""</f>
        <v/>
      </c>
      <c r="P119" t="e">
        <f t="shared" si="6"/>
        <v>#VALUE!</v>
      </c>
      <c r="Q119" t="e">
        <f t="shared" si="7"/>
        <v>#VALUE!</v>
      </c>
      <c r="R119" t="e">
        <f t="shared" si="8"/>
        <v>#VALUE!</v>
      </c>
      <c r="S119" t="e">
        <f t="shared" si="9"/>
        <v>#VALUE!</v>
      </c>
      <c r="T119" t="e">
        <f t="shared" si="10"/>
        <v>#VALUE!</v>
      </c>
      <c r="U119" t="str">
        <f t="shared" si="11"/>
        <v>磯辺高高</v>
      </c>
    </row>
    <row r="120" spans="1:21" x14ac:dyDescent="0.2">
      <c r="A120" s="12">
        <v>1446</v>
      </c>
      <c r="B120" s="22" t="s">
        <v>1769</v>
      </c>
      <c r="C120" s="22" t="s">
        <v>4197</v>
      </c>
      <c r="D120" s="14"/>
      <c r="E120" s="34" t="s">
        <v>630</v>
      </c>
      <c r="F120" s="23">
        <v>1</v>
      </c>
      <c r="G120" s="33"/>
      <c r="H120" s="20"/>
      <c r="I120" s="20"/>
      <c r="J120" s="21" t="s">
        <v>3046</v>
      </c>
      <c r="K120" s="21" t="s">
        <v>4744</v>
      </c>
      <c r="L120" s="17" t="s">
        <v>83</v>
      </c>
      <c r="M120" s="17" t="s">
        <v>3754</v>
      </c>
      <c r="N120" s="17">
        <v>20071210</v>
      </c>
      <c r="O120" t="str">
        <f>""</f>
        <v/>
      </c>
      <c r="P120" t="e">
        <f t="shared" si="6"/>
        <v>#VALUE!</v>
      </c>
      <c r="Q120" t="e">
        <f t="shared" si="7"/>
        <v>#VALUE!</v>
      </c>
      <c r="R120" t="e">
        <f t="shared" si="8"/>
        <v>#VALUE!</v>
      </c>
      <c r="S120" t="e">
        <f t="shared" si="9"/>
        <v>#VALUE!</v>
      </c>
      <c r="T120" t="e">
        <f t="shared" si="10"/>
        <v>#VALUE!</v>
      </c>
      <c r="U120" t="str">
        <f t="shared" si="11"/>
        <v>磯辺高高</v>
      </c>
    </row>
    <row r="121" spans="1:21" x14ac:dyDescent="0.2">
      <c r="A121" s="12">
        <v>1447</v>
      </c>
      <c r="B121" s="22" t="s">
        <v>1710</v>
      </c>
      <c r="C121" s="22" t="s">
        <v>4198</v>
      </c>
      <c r="D121" s="14"/>
      <c r="E121" s="34" t="s">
        <v>630</v>
      </c>
      <c r="F121" s="23">
        <v>1</v>
      </c>
      <c r="G121" s="33"/>
      <c r="H121" s="20"/>
      <c r="I121" s="20"/>
      <c r="J121" s="21" t="s">
        <v>2995</v>
      </c>
      <c r="K121" s="21" t="s">
        <v>4745</v>
      </c>
      <c r="L121" s="17" t="s">
        <v>237</v>
      </c>
      <c r="M121" s="17" t="s">
        <v>3755</v>
      </c>
      <c r="N121" s="17">
        <v>20070920</v>
      </c>
      <c r="O121" t="str">
        <f>""</f>
        <v/>
      </c>
      <c r="P121" t="e">
        <f t="shared" si="6"/>
        <v>#VALUE!</v>
      </c>
      <c r="Q121" t="e">
        <f t="shared" si="7"/>
        <v>#VALUE!</v>
      </c>
      <c r="R121" t="e">
        <f t="shared" si="8"/>
        <v>#VALUE!</v>
      </c>
      <c r="S121" t="e">
        <f t="shared" si="9"/>
        <v>#VALUE!</v>
      </c>
      <c r="T121" t="e">
        <f t="shared" si="10"/>
        <v>#VALUE!</v>
      </c>
      <c r="U121" t="str">
        <f t="shared" si="11"/>
        <v>磯辺高高</v>
      </c>
    </row>
    <row r="122" spans="1:21" x14ac:dyDescent="0.2">
      <c r="A122" s="12">
        <v>1448</v>
      </c>
      <c r="B122" s="22" t="s">
        <v>4199</v>
      </c>
      <c r="C122" s="22" t="s">
        <v>4200</v>
      </c>
      <c r="D122" s="14"/>
      <c r="E122" s="34" t="s">
        <v>630</v>
      </c>
      <c r="F122" s="23">
        <v>1</v>
      </c>
      <c r="G122" s="33"/>
      <c r="H122" s="20"/>
      <c r="I122" s="20"/>
      <c r="J122" s="21" t="s">
        <v>4746</v>
      </c>
      <c r="K122" s="21" t="s">
        <v>4747</v>
      </c>
      <c r="L122" s="17" t="s">
        <v>3756</v>
      </c>
      <c r="M122" s="17" t="s">
        <v>3757</v>
      </c>
      <c r="N122" s="17">
        <v>20071117</v>
      </c>
      <c r="O122" t="str">
        <f>""</f>
        <v/>
      </c>
      <c r="P122" t="e">
        <f t="shared" si="6"/>
        <v>#VALUE!</v>
      </c>
      <c r="Q122" t="e">
        <f t="shared" si="7"/>
        <v>#VALUE!</v>
      </c>
      <c r="R122" t="e">
        <f t="shared" si="8"/>
        <v>#VALUE!</v>
      </c>
      <c r="S122" t="e">
        <f t="shared" si="9"/>
        <v>#VALUE!</v>
      </c>
      <c r="T122" t="e">
        <f t="shared" si="10"/>
        <v>#VALUE!</v>
      </c>
      <c r="U122" t="str">
        <f t="shared" si="11"/>
        <v>磯辺高高</v>
      </c>
    </row>
    <row r="123" spans="1:21" x14ac:dyDescent="0.2">
      <c r="A123" s="12">
        <v>1490</v>
      </c>
      <c r="B123" s="22" t="s">
        <v>4201</v>
      </c>
      <c r="C123" s="22" t="s">
        <v>4202</v>
      </c>
      <c r="D123" s="14"/>
      <c r="E123" s="34" t="s">
        <v>630</v>
      </c>
      <c r="F123" s="23">
        <v>1</v>
      </c>
      <c r="G123" s="33"/>
      <c r="H123" s="20"/>
      <c r="I123" s="20"/>
      <c r="J123" s="21" t="s">
        <v>4748</v>
      </c>
      <c r="K123" s="21" t="s">
        <v>4712</v>
      </c>
      <c r="L123" s="17" t="s">
        <v>3758</v>
      </c>
      <c r="M123" s="17" t="s">
        <v>3722</v>
      </c>
      <c r="N123" s="17">
        <v>20080118</v>
      </c>
      <c r="O123" t="str">
        <f>""</f>
        <v/>
      </c>
      <c r="P123" t="e">
        <f t="shared" si="6"/>
        <v>#VALUE!</v>
      </c>
      <c r="Q123" t="e">
        <f t="shared" si="7"/>
        <v>#VALUE!</v>
      </c>
      <c r="R123" t="e">
        <f t="shared" si="8"/>
        <v>#VALUE!</v>
      </c>
      <c r="S123" t="e">
        <f t="shared" si="9"/>
        <v>#VALUE!</v>
      </c>
      <c r="T123" t="e">
        <f t="shared" si="10"/>
        <v>#VALUE!</v>
      </c>
      <c r="U123" t="str">
        <f t="shared" si="11"/>
        <v>磯辺高高</v>
      </c>
    </row>
    <row r="124" spans="1:21" x14ac:dyDescent="0.2">
      <c r="A124" s="12">
        <v>1491</v>
      </c>
      <c r="B124" s="22" t="s">
        <v>1259</v>
      </c>
      <c r="C124" s="22" t="s">
        <v>4082</v>
      </c>
      <c r="D124" s="14"/>
      <c r="E124" s="34" t="s">
        <v>630</v>
      </c>
      <c r="F124" s="23">
        <v>2</v>
      </c>
      <c r="G124" s="33"/>
      <c r="H124" s="20"/>
      <c r="I124" s="20"/>
      <c r="J124" s="21" t="s">
        <v>2631</v>
      </c>
      <c r="K124" s="21" t="s">
        <v>4632</v>
      </c>
      <c r="L124" s="17" t="s">
        <v>327</v>
      </c>
      <c r="M124" s="17" t="s">
        <v>3638</v>
      </c>
      <c r="N124" s="17">
        <v>20070127</v>
      </c>
      <c r="O124" t="str">
        <f>""</f>
        <v/>
      </c>
      <c r="P124" t="e">
        <f t="shared" si="6"/>
        <v>#VALUE!</v>
      </c>
      <c r="Q124" t="e">
        <f t="shared" si="7"/>
        <v>#VALUE!</v>
      </c>
      <c r="R124" t="e">
        <f t="shared" si="8"/>
        <v>#VALUE!</v>
      </c>
      <c r="S124" t="e">
        <f t="shared" si="9"/>
        <v>#VALUE!</v>
      </c>
      <c r="T124" t="e">
        <f t="shared" si="10"/>
        <v>#VALUE!</v>
      </c>
      <c r="U124" t="str">
        <f t="shared" si="11"/>
        <v>磯辺高高</v>
      </c>
    </row>
    <row r="125" spans="1:21" x14ac:dyDescent="0.2">
      <c r="A125" s="12">
        <v>1095</v>
      </c>
      <c r="B125" s="13" t="s">
        <v>4203</v>
      </c>
      <c r="C125" s="13" t="s">
        <v>4204</v>
      </c>
      <c r="D125" s="14"/>
      <c r="E125" s="32" t="s">
        <v>631</v>
      </c>
      <c r="F125" s="14">
        <v>3</v>
      </c>
      <c r="G125" s="14"/>
      <c r="H125" s="14"/>
      <c r="I125" s="14"/>
      <c r="J125" s="15" t="s">
        <v>4749</v>
      </c>
      <c r="K125" s="21" t="s">
        <v>4750</v>
      </c>
      <c r="L125" s="17" t="s">
        <v>3759</v>
      </c>
      <c r="M125" s="17" t="s">
        <v>3760</v>
      </c>
      <c r="N125" s="17">
        <v>20051206</v>
      </c>
      <c r="O125" t="str">
        <f>""</f>
        <v/>
      </c>
      <c r="P125" t="e">
        <f t="shared" si="6"/>
        <v>#VALUE!</v>
      </c>
      <c r="Q125" t="e">
        <f t="shared" si="7"/>
        <v>#VALUE!</v>
      </c>
      <c r="R125" t="e">
        <f t="shared" si="8"/>
        <v>#VALUE!</v>
      </c>
      <c r="S125" t="e">
        <f t="shared" si="9"/>
        <v>#VALUE!</v>
      </c>
      <c r="T125" t="e">
        <f t="shared" si="10"/>
        <v>#VALUE!</v>
      </c>
      <c r="U125" t="str">
        <f t="shared" si="11"/>
        <v>幕張総合高高</v>
      </c>
    </row>
    <row r="126" spans="1:21" x14ac:dyDescent="0.2">
      <c r="A126" s="12">
        <v>1096</v>
      </c>
      <c r="B126" s="13" t="s">
        <v>4205</v>
      </c>
      <c r="C126" s="13" t="s">
        <v>4100</v>
      </c>
      <c r="D126" s="14"/>
      <c r="E126" s="32" t="s">
        <v>631</v>
      </c>
      <c r="F126" s="14">
        <v>3</v>
      </c>
      <c r="G126" s="14"/>
      <c r="H126" s="14"/>
      <c r="I126" s="14"/>
      <c r="J126" s="15" t="s">
        <v>4751</v>
      </c>
      <c r="K126" s="21" t="s">
        <v>4666</v>
      </c>
      <c r="L126" s="17" t="s">
        <v>3761</v>
      </c>
      <c r="M126" s="17" t="s">
        <v>3675</v>
      </c>
      <c r="N126" s="17">
        <v>20060401</v>
      </c>
      <c r="O126" t="str">
        <f>""</f>
        <v/>
      </c>
      <c r="P126" t="e">
        <f t="shared" si="6"/>
        <v>#VALUE!</v>
      </c>
      <c r="Q126" t="e">
        <f t="shared" si="7"/>
        <v>#VALUE!</v>
      </c>
      <c r="R126" t="e">
        <f t="shared" si="8"/>
        <v>#VALUE!</v>
      </c>
      <c r="S126" t="e">
        <f t="shared" si="9"/>
        <v>#VALUE!</v>
      </c>
      <c r="T126" t="e">
        <f t="shared" si="10"/>
        <v>#VALUE!</v>
      </c>
      <c r="U126" t="str">
        <f t="shared" si="11"/>
        <v>幕張総合高高</v>
      </c>
    </row>
    <row r="127" spans="1:21" x14ac:dyDescent="0.2">
      <c r="A127" s="12">
        <v>1097</v>
      </c>
      <c r="B127" s="13" t="s">
        <v>4206</v>
      </c>
      <c r="C127" s="13" t="s">
        <v>4207</v>
      </c>
      <c r="D127" s="14"/>
      <c r="E127" s="32" t="s">
        <v>631</v>
      </c>
      <c r="F127" s="14">
        <v>3</v>
      </c>
      <c r="G127" s="14"/>
      <c r="H127" s="14"/>
      <c r="I127" s="14"/>
      <c r="J127" s="15" t="s">
        <v>4752</v>
      </c>
      <c r="K127" s="21" t="s">
        <v>4753</v>
      </c>
      <c r="L127" s="17" t="s">
        <v>3762</v>
      </c>
      <c r="M127" s="17" t="s">
        <v>3763</v>
      </c>
      <c r="N127" s="17">
        <v>20050807</v>
      </c>
      <c r="O127" t="str">
        <f>""</f>
        <v/>
      </c>
      <c r="P127" t="e">
        <f t="shared" si="6"/>
        <v>#VALUE!</v>
      </c>
      <c r="Q127" t="e">
        <f t="shared" si="7"/>
        <v>#VALUE!</v>
      </c>
      <c r="R127" t="e">
        <f t="shared" si="8"/>
        <v>#VALUE!</v>
      </c>
      <c r="S127" t="e">
        <f t="shared" si="9"/>
        <v>#VALUE!</v>
      </c>
      <c r="T127" t="e">
        <f t="shared" si="10"/>
        <v>#VALUE!</v>
      </c>
      <c r="U127" t="str">
        <f t="shared" si="11"/>
        <v>幕張総合高高</v>
      </c>
    </row>
    <row r="128" spans="1:21" x14ac:dyDescent="0.2">
      <c r="A128" s="12">
        <v>1098</v>
      </c>
      <c r="B128" s="22" t="s">
        <v>1916</v>
      </c>
      <c r="C128" s="22" t="s">
        <v>1511</v>
      </c>
      <c r="D128" s="14"/>
      <c r="E128" s="34" t="s">
        <v>631</v>
      </c>
      <c r="F128" s="23">
        <v>3</v>
      </c>
      <c r="G128" s="23"/>
      <c r="H128" s="23"/>
      <c r="I128" s="23"/>
      <c r="J128" s="21" t="s">
        <v>3151</v>
      </c>
      <c r="K128" s="21" t="s">
        <v>2635</v>
      </c>
      <c r="L128" s="17" t="s">
        <v>41</v>
      </c>
      <c r="M128" s="17" t="s">
        <v>48</v>
      </c>
      <c r="N128" s="17">
        <v>20050504</v>
      </c>
      <c r="O128" t="str">
        <f>""</f>
        <v/>
      </c>
      <c r="P128" t="e">
        <f t="shared" si="6"/>
        <v>#VALUE!</v>
      </c>
      <c r="Q128" t="e">
        <f t="shared" si="7"/>
        <v>#VALUE!</v>
      </c>
      <c r="R128" t="e">
        <f t="shared" si="8"/>
        <v>#VALUE!</v>
      </c>
      <c r="S128" t="e">
        <f t="shared" si="9"/>
        <v>#VALUE!</v>
      </c>
      <c r="T128" t="e">
        <f t="shared" si="10"/>
        <v>#VALUE!</v>
      </c>
      <c r="U128" t="str">
        <f t="shared" si="11"/>
        <v>幕張総合高高</v>
      </c>
    </row>
    <row r="129" spans="1:21" x14ac:dyDescent="0.2">
      <c r="A129" s="12">
        <v>1099</v>
      </c>
      <c r="B129" s="13" t="s">
        <v>4208</v>
      </c>
      <c r="C129" s="13" t="s">
        <v>4209</v>
      </c>
      <c r="D129" s="14"/>
      <c r="E129" s="32" t="s">
        <v>631</v>
      </c>
      <c r="F129" s="14">
        <v>3</v>
      </c>
      <c r="G129" s="14"/>
      <c r="H129" s="14"/>
      <c r="I129" s="14"/>
      <c r="J129" s="15" t="s">
        <v>4754</v>
      </c>
      <c r="K129" s="21" t="s">
        <v>4755</v>
      </c>
      <c r="L129" s="17" t="s">
        <v>3764</v>
      </c>
      <c r="M129" s="17" t="s">
        <v>3765</v>
      </c>
      <c r="N129" s="17">
        <v>20050706</v>
      </c>
      <c r="O129" t="str">
        <f>""</f>
        <v/>
      </c>
      <c r="P129" t="e">
        <f t="shared" si="6"/>
        <v>#VALUE!</v>
      </c>
      <c r="Q129" t="e">
        <f t="shared" si="7"/>
        <v>#VALUE!</v>
      </c>
      <c r="R129" t="e">
        <f t="shared" si="8"/>
        <v>#VALUE!</v>
      </c>
      <c r="S129" t="e">
        <f t="shared" si="9"/>
        <v>#VALUE!</v>
      </c>
      <c r="T129" t="e">
        <f t="shared" si="10"/>
        <v>#VALUE!</v>
      </c>
      <c r="U129" t="str">
        <f t="shared" si="11"/>
        <v>幕張総合高高</v>
      </c>
    </row>
    <row r="130" spans="1:21" x14ac:dyDescent="0.2">
      <c r="A130" s="12">
        <v>1100</v>
      </c>
      <c r="B130" s="13" t="s">
        <v>4210</v>
      </c>
      <c r="C130" s="13" t="s">
        <v>4211</v>
      </c>
      <c r="D130" s="14"/>
      <c r="E130" s="32" t="s">
        <v>631</v>
      </c>
      <c r="F130" s="14">
        <v>2</v>
      </c>
      <c r="G130" s="14"/>
      <c r="H130" s="14"/>
      <c r="I130" s="14"/>
      <c r="J130" s="15" t="s">
        <v>4756</v>
      </c>
      <c r="K130" s="15" t="s">
        <v>4757</v>
      </c>
      <c r="L130" s="17" t="s">
        <v>3766</v>
      </c>
      <c r="M130" s="17" t="s">
        <v>3767</v>
      </c>
      <c r="N130" s="17">
        <v>20070326</v>
      </c>
      <c r="O130" t="str">
        <f>""</f>
        <v/>
      </c>
      <c r="P130" t="e">
        <f t="shared" si="6"/>
        <v>#VALUE!</v>
      </c>
      <c r="Q130" t="e">
        <f t="shared" si="7"/>
        <v>#VALUE!</v>
      </c>
      <c r="R130" t="e">
        <f t="shared" si="8"/>
        <v>#VALUE!</v>
      </c>
      <c r="S130" t="e">
        <f t="shared" si="9"/>
        <v>#VALUE!</v>
      </c>
      <c r="T130" t="e">
        <f t="shared" si="10"/>
        <v>#VALUE!</v>
      </c>
      <c r="U130" t="str">
        <f t="shared" si="11"/>
        <v>幕張総合高高</v>
      </c>
    </row>
    <row r="131" spans="1:21" x14ac:dyDescent="0.2">
      <c r="A131" s="12">
        <v>1101</v>
      </c>
      <c r="B131" s="13" t="s">
        <v>4212</v>
      </c>
      <c r="C131" s="13" t="s">
        <v>4213</v>
      </c>
      <c r="D131" s="14"/>
      <c r="E131" s="32" t="s">
        <v>631</v>
      </c>
      <c r="F131" s="14">
        <v>2</v>
      </c>
      <c r="G131" s="14"/>
      <c r="H131" s="14"/>
      <c r="I131" s="14"/>
      <c r="J131" s="15" t="s">
        <v>4758</v>
      </c>
      <c r="K131" s="15" t="s">
        <v>4759</v>
      </c>
      <c r="L131" s="17" t="s">
        <v>3768</v>
      </c>
      <c r="M131" s="17" t="s">
        <v>3769</v>
      </c>
      <c r="N131" s="17">
        <v>20070101</v>
      </c>
      <c r="O131" t="str">
        <f>""</f>
        <v/>
      </c>
      <c r="P131" t="e">
        <f t="shared" ref="P131:P165" si="12">LEFT(B131,FIND("　",B131)-1)</f>
        <v>#VALUE!</v>
      </c>
      <c r="Q131" t="e">
        <f t="shared" ref="Q131:Q165" si="13">RIGHT(B131,LEN(B131)-FIND("　",B131))</f>
        <v>#VALUE!</v>
      </c>
      <c r="R131" t="e">
        <f t="shared" ref="R131:R165" si="14">ASC(LEFT(J131,FIND("　",J131)-1))</f>
        <v>#VALUE!</v>
      </c>
      <c r="S131" t="e">
        <f t="shared" ref="S131:S165" si="15">ASC(RIGHT(J131,LEN(J131)-FIND("　",J131)))</f>
        <v>#VALUE!</v>
      </c>
      <c r="T131" t="e">
        <f t="shared" ref="T131:T165" si="16">LEFT(O131,FIND(" ",O131)-1)</f>
        <v>#VALUE!</v>
      </c>
      <c r="U131" t="str">
        <f t="shared" ref="U131:U165" si="17">E131&amp;"高"</f>
        <v>幕張総合高高</v>
      </c>
    </row>
    <row r="132" spans="1:21" x14ac:dyDescent="0.2">
      <c r="A132" s="12">
        <v>1102</v>
      </c>
      <c r="B132" s="13" t="s">
        <v>2156</v>
      </c>
      <c r="C132" s="13" t="s">
        <v>4164</v>
      </c>
      <c r="D132" s="14"/>
      <c r="E132" s="32" t="s">
        <v>631</v>
      </c>
      <c r="F132" s="14">
        <v>2</v>
      </c>
      <c r="G132" s="14"/>
      <c r="H132" s="14"/>
      <c r="I132" s="14"/>
      <c r="J132" s="15" t="s">
        <v>3315</v>
      </c>
      <c r="K132" s="15" t="s">
        <v>3198</v>
      </c>
      <c r="L132" s="17" t="s">
        <v>1039</v>
      </c>
      <c r="M132" s="17" t="s">
        <v>384</v>
      </c>
      <c r="N132" s="17">
        <v>20060524</v>
      </c>
      <c r="O132" t="str">
        <f>""</f>
        <v/>
      </c>
      <c r="P132" t="e">
        <f t="shared" si="12"/>
        <v>#VALUE!</v>
      </c>
      <c r="Q132" t="e">
        <f t="shared" si="13"/>
        <v>#VALUE!</v>
      </c>
      <c r="R132" t="e">
        <f t="shared" si="14"/>
        <v>#VALUE!</v>
      </c>
      <c r="S132" t="e">
        <f t="shared" si="15"/>
        <v>#VALUE!</v>
      </c>
      <c r="T132" t="e">
        <f t="shared" si="16"/>
        <v>#VALUE!</v>
      </c>
      <c r="U132" t="str">
        <f t="shared" si="17"/>
        <v>幕張総合高高</v>
      </c>
    </row>
    <row r="133" spans="1:21" x14ac:dyDescent="0.2">
      <c r="A133" s="12">
        <v>1103</v>
      </c>
      <c r="B133" s="13" t="s">
        <v>4214</v>
      </c>
      <c r="C133" s="13" t="s">
        <v>1550</v>
      </c>
      <c r="D133" s="14"/>
      <c r="E133" s="32" t="s">
        <v>631</v>
      </c>
      <c r="F133" s="14">
        <v>2</v>
      </c>
      <c r="G133" s="14"/>
      <c r="H133" s="14"/>
      <c r="I133" s="14"/>
      <c r="J133" s="15" t="s">
        <v>4760</v>
      </c>
      <c r="K133" s="15" t="s">
        <v>2841</v>
      </c>
      <c r="L133" s="17" t="s">
        <v>3770</v>
      </c>
      <c r="M133" s="17" t="s">
        <v>417</v>
      </c>
      <c r="N133" s="17">
        <v>20060402</v>
      </c>
      <c r="O133" t="str">
        <f>""</f>
        <v/>
      </c>
      <c r="P133" t="e">
        <f t="shared" si="12"/>
        <v>#VALUE!</v>
      </c>
      <c r="Q133" t="e">
        <f t="shared" si="13"/>
        <v>#VALUE!</v>
      </c>
      <c r="R133" t="e">
        <f t="shared" si="14"/>
        <v>#VALUE!</v>
      </c>
      <c r="S133" t="e">
        <f t="shared" si="15"/>
        <v>#VALUE!</v>
      </c>
      <c r="T133" t="e">
        <f t="shared" si="16"/>
        <v>#VALUE!</v>
      </c>
      <c r="U133" t="str">
        <f t="shared" si="17"/>
        <v>幕張総合高高</v>
      </c>
    </row>
    <row r="134" spans="1:21" x14ac:dyDescent="0.2">
      <c r="A134" s="12">
        <v>1104</v>
      </c>
      <c r="B134" s="13" t="s">
        <v>4215</v>
      </c>
      <c r="C134" s="13" t="s">
        <v>4216</v>
      </c>
      <c r="D134" s="14"/>
      <c r="E134" s="32" t="s">
        <v>631</v>
      </c>
      <c r="F134" s="14">
        <v>1</v>
      </c>
      <c r="G134" s="14"/>
      <c r="H134" s="14"/>
      <c r="I134" s="14"/>
      <c r="J134" s="15" t="s">
        <v>2661</v>
      </c>
      <c r="K134" s="15" t="s">
        <v>3457</v>
      </c>
      <c r="L134" s="17" t="s">
        <v>451</v>
      </c>
      <c r="M134" s="17" t="s">
        <v>222</v>
      </c>
      <c r="N134" s="17">
        <v>20080314</v>
      </c>
      <c r="O134" t="str">
        <f>""</f>
        <v/>
      </c>
      <c r="P134" t="e">
        <f t="shared" si="12"/>
        <v>#VALUE!</v>
      </c>
      <c r="Q134" t="e">
        <f t="shared" si="13"/>
        <v>#VALUE!</v>
      </c>
      <c r="R134" t="e">
        <f t="shared" si="14"/>
        <v>#VALUE!</v>
      </c>
      <c r="S134" t="e">
        <f t="shared" si="15"/>
        <v>#VALUE!</v>
      </c>
      <c r="T134" t="e">
        <f t="shared" si="16"/>
        <v>#VALUE!</v>
      </c>
      <c r="U134" t="str">
        <f t="shared" si="17"/>
        <v>幕張総合高高</v>
      </c>
    </row>
    <row r="135" spans="1:21" x14ac:dyDescent="0.2">
      <c r="A135" s="12">
        <v>1105</v>
      </c>
      <c r="B135" s="13" t="s">
        <v>4217</v>
      </c>
      <c r="C135" s="13" t="s">
        <v>4218</v>
      </c>
      <c r="D135" s="14"/>
      <c r="E135" s="32" t="s">
        <v>631</v>
      </c>
      <c r="F135" s="14">
        <v>1</v>
      </c>
      <c r="G135" s="14"/>
      <c r="H135" s="14"/>
      <c r="I135" s="14"/>
      <c r="J135" s="15" t="s">
        <v>4761</v>
      </c>
      <c r="K135" s="15" t="s">
        <v>3136</v>
      </c>
      <c r="L135" s="17" t="s">
        <v>3771</v>
      </c>
      <c r="M135" s="17" t="s">
        <v>927</v>
      </c>
      <c r="N135" s="17">
        <v>20070811</v>
      </c>
      <c r="O135" t="str">
        <f>""</f>
        <v/>
      </c>
      <c r="P135" t="e">
        <f t="shared" si="12"/>
        <v>#VALUE!</v>
      </c>
      <c r="Q135" t="e">
        <f t="shared" si="13"/>
        <v>#VALUE!</v>
      </c>
      <c r="R135" t="e">
        <f t="shared" si="14"/>
        <v>#VALUE!</v>
      </c>
      <c r="S135" t="e">
        <f t="shared" si="15"/>
        <v>#VALUE!</v>
      </c>
      <c r="T135" t="e">
        <f t="shared" si="16"/>
        <v>#VALUE!</v>
      </c>
      <c r="U135" t="str">
        <f t="shared" si="17"/>
        <v>幕張総合高高</v>
      </c>
    </row>
    <row r="136" spans="1:21" x14ac:dyDescent="0.2">
      <c r="A136" s="12">
        <v>1449</v>
      </c>
      <c r="B136" s="13" t="s">
        <v>1687</v>
      </c>
      <c r="C136" s="13" t="s">
        <v>4219</v>
      </c>
      <c r="D136" s="14"/>
      <c r="E136" s="32" t="s">
        <v>631</v>
      </c>
      <c r="F136" s="14">
        <v>1</v>
      </c>
      <c r="G136" s="14"/>
      <c r="H136" s="14"/>
      <c r="I136" s="14"/>
      <c r="J136" s="15" t="s">
        <v>2977</v>
      </c>
      <c r="K136" s="15" t="s">
        <v>4721</v>
      </c>
      <c r="L136" s="17" t="s">
        <v>126</v>
      </c>
      <c r="M136" s="17" t="s">
        <v>3731</v>
      </c>
      <c r="N136" s="17">
        <v>20070918</v>
      </c>
      <c r="O136" t="str">
        <f>""</f>
        <v/>
      </c>
      <c r="P136" t="e">
        <f t="shared" si="12"/>
        <v>#VALUE!</v>
      </c>
      <c r="Q136" t="e">
        <f t="shared" si="13"/>
        <v>#VALUE!</v>
      </c>
      <c r="R136" t="e">
        <f t="shared" si="14"/>
        <v>#VALUE!</v>
      </c>
      <c r="S136" t="e">
        <f t="shared" si="15"/>
        <v>#VALUE!</v>
      </c>
      <c r="T136" t="e">
        <f t="shared" si="16"/>
        <v>#VALUE!</v>
      </c>
      <c r="U136" t="str">
        <f t="shared" si="17"/>
        <v>幕張総合高高</v>
      </c>
    </row>
    <row r="137" spans="1:21" x14ac:dyDescent="0.2">
      <c r="A137" s="12">
        <v>1450</v>
      </c>
      <c r="B137" s="22" t="s">
        <v>4220</v>
      </c>
      <c r="C137" s="22" t="s">
        <v>4221</v>
      </c>
      <c r="D137" s="14"/>
      <c r="E137" s="34" t="s">
        <v>631</v>
      </c>
      <c r="F137" s="23">
        <v>1</v>
      </c>
      <c r="G137" s="23"/>
      <c r="H137" s="23"/>
      <c r="I137" s="23"/>
      <c r="J137" s="21" t="s">
        <v>3009</v>
      </c>
      <c r="K137" s="15" t="s">
        <v>4762</v>
      </c>
      <c r="L137" s="17" t="s">
        <v>3772</v>
      </c>
      <c r="M137" s="17" t="s">
        <v>3773</v>
      </c>
      <c r="N137" s="17">
        <v>20080107</v>
      </c>
      <c r="O137" t="str">
        <f>""</f>
        <v/>
      </c>
      <c r="P137" t="e">
        <f t="shared" si="12"/>
        <v>#VALUE!</v>
      </c>
      <c r="Q137" t="e">
        <f t="shared" si="13"/>
        <v>#VALUE!</v>
      </c>
      <c r="R137" t="e">
        <f t="shared" si="14"/>
        <v>#VALUE!</v>
      </c>
      <c r="S137" t="e">
        <f t="shared" si="15"/>
        <v>#VALUE!</v>
      </c>
      <c r="T137" t="e">
        <f t="shared" si="16"/>
        <v>#VALUE!</v>
      </c>
      <c r="U137" t="str">
        <f t="shared" si="17"/>
        <v>幕張総合高高</v>
      </c>
    </row>
    <row r="138" spans="1:21" x14ac:dyDescent="0.2">
      <c r="A138" s="12">
        <v>1451</v>
      </c>
      <c r="B138" s="13" t="s">
        <v>4222</v>
      </c>
      <c r="C138" s="13" t="s">
        <v>4223</v>
      </c>
      <c r="D138" s="14"/>
      <c r="E138" s="32" t="s">
        <v>631</v>
      </c>
      <c r="F138" s="14">
        <v>1</v>
      </c>
      <c r="G138" s="14"/>
      <c r="H138" s="14"/>
      <c r="I138" s="14"/>
      <c r="J138" s="15" t="s">
        <v>4763</v>
      </c>
      <c r="K138" s="15" t="s">
        <v>4753</v>
      </c>
      <c r="L138" s="17" t="s">
        <v>3774</v>
      </c>
      <c r="M138" s="17" t="s">
        <v>3763</v>
      </c>
      <c r="N138" s="17">
        <v>20070503</v>
      </c>
      <c r="O138" t="str">
        <f>""</f>
        <v/>
      </c>
      <c r="P138" t="e">
        <f t="shared" si="12"/>
        <v>#VALUE!</v>
      </c>
      <c r="Q138" t="e">
        <f t="shared" si="13"/>
        <v>#VALUE!</v>
      </c>
      <c r="R138" t="e">
        <f t="shared" si="14"/>
        <v>#VALUE!</v>
      </c>
      <c r="S138" t="e">
        <f t="shared" si="15"/>
        <v>#VALUE!</v>
      </c>
      <c r="T138" t="e">
        <f t="shared" si="16"/>
        <v>#VALUE!</v>
      </c>
      <c r="U138" t="str">
        <f t="shared" si="17"/>
        <v>幕張総合高高</v>
      </c>
    </row>
    <row r="139" spans="1:21" x14ac:dyDescent="0.2">
      <c r="A139" s="12">
        <v>1452</v>
      </c>
      <c r="B139" s="13" t="s">
        <v>1769</v>
      </c>
      <c r="C139" s="13" t="s">
        <v>4224</v>
      </c>
      <c r="D139" s="14"/>
      <c r="E139" s="32" t="s">
        <v>631</v>
      </c>
      <c r="F139" s="14">
        <v>1</v>
      </c>
      <c r="G139" s="14"/>
      <c r="H139" s="14"/>
      <c r="I139" s="14"/>
      <c r="J139" s="15" t="s">
        <v>3046</v>
      </c>
      <c r="K139" s="15" t="s">
        <v>4649</v>
      </c>
      <c r="L139" s="17" t="s">
        <v>83</v>
      </c>
      <c r="M139" s="17" t="s">
        <v>3656</v>
      </c>
      <c r="N139" s="17">
        <v>20080228</v>
      </c>
      <c r="O139" t="str">
        <f>""</f>
        <v/>
      </c>
      <c r="P139" t="e">
        <f t="shared" si="12"/>
        <v>#VALUE!</v>
      </c>
      <c r="Q139" t="e">
        <f t="shared" si="13"/>
        <v>#VALUE!</v>
      </c>
      <c r="R139" t="e">
        <f t="shared" si="14"/>
        <v>#VALUE!</v>
      </c>
      <c r="S139" t="e">
        <f t="shared" si="15"/>
        <v>#VALUE!</v>
      </c>
      <c r="T139" t="e">
        <f t="shared" si="16"/>
        <v>#VALUE!</v>
      </c>
      <c r="U139" t="str">
        <f t="shared" si="17"/>
        <v>幕張総合高高</v>
      </c>
    </row>
    <row r="140" spans="1:21" x14ac:dyDescent="0.2">
      <c r="A140" s="12">
        <v>1453</v>
      </c>
      <c r="B140" s="13" t="s">
        <v>4225</v>
      </c>
      <c r="C140" s="13" t="s">
        <v>4226</v>
      </c>
      <c r="D140" s="14"/>
      <c r="E140" s="32" t="s">
        <v>631</v>
      </c>
      <c r="F140" s="14">
        <v>1</v>
      </c>
      <c r="G140" s="14"/>
      <c r="H140" s="14"/>
      <c r="I140" s="14"/>
      <c r="J140" s="15" t="s">
        <v>4764</v>
      </c>
      <c r="K140" s="15" t="s">
        <v>4765</v>
      </c>
      <c r="L140" s="17" t="s">
        <v>3775</v>
      </c>
      <c r="M140" s="17" t="s">
        <v>3776</v>
      </c>
      <c r="N140" s="17">
        <v>20080121</v>
      </c>
      <c r="O140" t="str">
        <f>""</f>
        <v/>
      </c>
      <c r="P140" t="e">
        <f t="shared" si="12"/>
        <v>#VALUE!</v>
      </c>
      <c r="Q140" t="e">
        <f t="shared" si="13"/>
        <v>#VALUE!</v>
      </c>
      <c r="R140" t="e">
        <f t="shared" si="14"/>
        <v>#VALUE!</v>
      </c>
      <c r="S140" t="e">
        <f t="shared" si="15"/>
        <v>#VALUE!</v>
      </c>
      <c r="T140" t="e">
        <f t="shared" si="16"/>
        <v>#VALUE!</v>
      </c>
      <c r="U140" t="str">
        <f t="shared" si="17"/>
        <v>幕張総合高高</v>
      </c>
    </row>
    <row r="141" spans="1:21" x14ac:dyDescent="0.2">
      <c r="A141" s="12">
        <v>1454</v>
      </c>
      <c r="B141" s="13" t="s">
        <v>4227</v>
      </c>
      <c r="C141" s="13" t="s">
        <v>4228</v>
      </c>
      <c r="D141" s="14"/>
      <c r="E141" s="32" t="s">
        <v>631</v>
      </c>
      <c r="F141" s="14">
        <v>1</v>
      </c>
      <c r="G141" s="14"/>
      <c r="H141" s="14"/>
      <c r="I141" s="14"/>
      <c r="J141" s="15" t="s">
        <v>4766</v>
      </c>
      <c r="K141" s="15" t="s">
        <v>4767</v>
      </c>
      <c r="L141" s="17" t="s">
        <v>3777</v>
      </c>
      <c r="M141" s="17" t="s">
        <v>3778</v>
      </c>
      <c r="N141" s="17">
        <v>20070922</v>
      </c>
      <c r="O141" t="str">
        <f>""</f>
        <v/>
      </c>
      <c r="P141" t="e">
        <f t="shared" si="12"/>
        <v>#VALUE!</v>
      </c>
      <c r="Q141" t="e">
        <f t="shared" si="13"/>
        <v>#VALUE!</v>
      </c>
      <c r="R141" t="e">
        <f t="shared" si="14"/>
        <v>#VALUE!</v>
      </c>
      <c r="S141" t="e">
        <f t="shared" si="15"/>
        <v>#VALUE!</v>
      </c>
      <c r="T141" t="e">
        <f t="shared" si="16"/>
        <v>#VALUE!</v>
      </c>
      <c r="U141" t="str">
        <f t="shared" si="17"/>
        <v>幕張総合高高</v>
      </c>
    </row>
    <row r="142" spans="1:21" x14ac:dyDescent="0.2">
      <c r="A142" s="12">
        <v>1492</v>
      </c>
      <c r="B142" s="13" t="s">
        <v>1787</v>
      </c>
      <c r="C142" s="13" t="s">
        <v>4229</v>
      </c>
      <c r="D142" s="14"/>
      <c r="E142" s="32" t="s">
        <v>631</v>
      </c>
      <c r="F142" s="14">
        <v>1</v>
      </c>
      <c r="G142" s="14"/>
      <c r="H142" s="14"/>
      <c r="I142" s="14"/>
      <c r="J142" s="15" t="s">
        <v>3060</v>
      </c>
      <c r="K142" s="15" t="s">
        <v>4768</v>
      </c>
      <c r="L142" s="17" t="s">
        <v>532</v>
      </c>
      <c r="M142" s="17" t="s">
        <v>3779</v>
      </c>
      <c r="N142" s="17">
        <v>20070702</v>
      </c>
      <c r="O142" t="str">
        <f>""</f>
        <v/>
      </c>
      <c r="P142" t="e">
        <f t="shared" si="12"/>
        <v>#VALUE!</v>
      </c>
      <c r="Q142" t="e">
        <f t="shared" si="13"/>
        <v>#VALUE!</v>
      </c>
      <c r="R142" t="e">
        <f t="shared" si="14"/>
        <v>#VALUE!</v>
      </c>
      <c r="S142" t="e">
        <f t="shared" si="15"/>
        <v>#VALUE!</v>
      </c>
      <c r="T142" t="e">
        <f t="shared" si="16"/>
        <v>#VALUE!</v>
      </c>
      <c r="U142" t="str">
        <f t="shared" si="17"/>
        <v>幕張総合高高</v>
      </c>
    </row>
    <row r="143" spans="1:21" x14ac:dyDescent="0.2">
      <c r="A143" s="12">
        <v>1106</v>
      </c>
      <c r="B143" s="13" t="s">
        <v>1367</v>
      </c>
      <c r="C143" s="13" t="s">
        <v>4230</v>
      </c>
      <c r="D143" s="14"/>
      <c r="E143" s="32" t="s">
        <v>632</v>
      </c>
      <c r="F143" s="14">
        <v>3</v>
      </c>
      <c r="G143" s="14"/>
      <c r="H143" s="14"/>
      <c r="I143" s="14"/>
      <c r="J143" s="15" t="s">
        <v>2725</v>
      </c>
      <c r="K143" s="15" t="s">
        <v>3224</v>
      </c>
      <c r="L143" s="17" t="s">
        <v>123</v>
      </c>
      <c r="M143" s="17" t="s">
        <v>537</v>
      </c>
      <c r="N143" s="17">
        <v>20050420</v>
      </c>
      <c r="O143" t="str">
        <f>""</f>
        <v/>
      </c>
      <c r="P143" t="e">
        <f t="shared" si="12"/>
        <v>#VALUE!</v>
      </c>
      <c r="Q143" t="e">
        <f t="shared" si="13"/>
        <v>#VALUE!</v>
      </c>
      <c r="R143" t="e">
        <f t="shared" si="14"/>
        <v>#VALUE!</v>
      </c>
      <c r="S143" t="e">
        <f t="shared" si="15"/>
        <v>#VALUE!</v>
      </c>
      <c r="T143" t="e">
        <f t="shared" si="16"/>
        <v>#VALUE!</v>
      </c>
      <c r="U143" t="str">
        <f t="shared" si="17"/>
        <v>柏井高高</v>
      </c>
    </row>
    <row r="144" spans="1:21" x14ac:dyDescent="0.2">
      <c r="A144" s="12">
        <v>1107</v>
      </c>
      <c r="B144" s="13" t="s">
        <v>1249</v>
      </c>
      <c r="C144" s="13" t="s">
        <v>4231</v>
      </c>
      <c r="D144" s="14"/>
      <c r="E144" s="32" t="s">
        <v>632</v>
      </c>
      <c r="F144" s="14">
        <v>3</v>
      </c>
      <c r="G144" s="14"/>
      <c r="H144" s="14"/>
      <c r="I144" s="14"/>
      <c r="J144" s="15" t="s">
        <v>2621</v>
      </c>
      <c r="K144" s="15" t="s">
        <v>4769</v>
      </c>
      <c r="L144" s="17" t="s">
        <v>122</v>
      </c>
      <c r="M144" s="17" t="s">
        <v>3780</v>
      </c>
      <c r="N144" s="17">
        <v>20060113</v>
      </c>
      <c r="O144" t="str">
        <f>""</f>
        <v/>
      </c>
      <c r="P144" t="e">
        <f t="shared" si="12"/>
        <v>#VALUE!</v>
      </c>
      <c r="Q144" t="e">
        <f t="shared" si="13"/>
        <v>#VALUE!</v>
      </c>
      <c r="R144" t="e">
        <f t="shared" si="14"/>
        <v>#VALUE!</v>
      </c>
      <c r="S144" t="e">
        <f t="shared" si="15"/>
        <v>#VALUE!</v>
      </c>
      <c r="T144" t="e">
        <f t="shared" si="16"/>
        <v>#VALUE!</v>
      </c>
      <c r="U144" t="str">
        <f t="shared" si="17"/>
        <v>柏井高高</v>
      </c>
    </row>
    <row r="145" spans="1:21" x14ac:dyDescent="0.2">
      <c r="A145" s="12">
        <v>1108</v>
      </c>
      <c r="B145" s="22" t="s">
        <v>1553</v>
      </c>
      <c r="C145" s="13" t="s">
        <v>4232</v>
      </c>
      <c r="D145" s="14"/>
      <c r="E145" s="32" t="s">
        <v>632</v>
      </c>
      <c r="F145" s="14">
        <v>3</v>
      </c>
      <c r="G145" s="14"/>
      <c r="H145" s="14"/>
      <c r="I145" s="14"/>
      <c r="J145" s="15" t="s">
        <v>2870</v>
      </c>
      <c r="K145" s="15" t="s">
        <v>4770</v>
      </c>
      <c r="L145" s="17" t="s">
        <v>84</v>
      </c>
      <c r="M145" s="17" t="s">
        <v>3781</v>
      </c>
      <c r="N145" s="17">
        <v>20060311</v>
      </c>
      <c r="O145" t="str">
        <f>""</f>
        <v/>
      </c>
      <c r="P145" t="e">
        <f t="shared" si="12"/>
        <v>#VALUE!</v>
      </c>
      <c r="Q145" t="e">
        <f t="shared" si="13"/>
        <v>#VALUE!</v>
      </c>
      <c r="R145" t="e">
        <f t="shared" si="14"/>
        <v>#VALUE!</v>
      </c>
      <c r="S145" t="e">
        <f t="shared" si="15"/>
        <v>#VALUE!</v>
      </c>
      <c r="T145" t="e">
        <f t="shared" si="16"/>
        <v>#VALUE!</v>
      </c>
      <c r="U145" t="str">
        <f t="shared" si="17"/>
        <v>柏井高高</v>
      </c>
    </row>
    <row r="146" spans="1:21" x14ac:dyDescent="0.2">
      <c r="A146" s="12">
        <v>1109</v>
      </c>
      <c r="B146" s="22" t="s">
        <v>1689</v>
      </c>
      <c r="C146" s="13" t="s">
        <v>4233</v>
      </c>
      <c r="D146" s="14"/>
      <c r="E146" s="32" t="s">
        <v>632</v>
      </c>
      <c r="F146" s="14">
        <v>2</v>
      </c>
      <c r="G146" s="14"/>
      <c r="H146" s="14"/>
      <c r="I146" s="14"/>
      <c r="J146" s="15" t="s">
        <v>2979</v>
      </c>
      <c r="K146" s="15" t="s">
        <v>2841</v>
      </c>
      <c r="L146" s="17" t="s">
        <v>387</v>
      </c>
      <c r="M146" s="17" t="s">
        <v>417</v>
      </c>
      <c r="N146" s="17">
        <v>20060714</v>
      </c>
      <c r="O146" t="str">
        <f>""</f>
        <v/>
      </c>
      <c r="P146" t="e">
        <f t="shared" si="12"/>
        <v>#VALUE!</v>
      </c>
      <c r="Q146" t="e">
        <f t="shared" si="13"/>
        <v>#VALUE!</v>
      </c>
      <c r="R146" t="e">
        <f t="shared" si="14"/>
        <v>#VALUE!</v>
      </c>
      <c r="S146" t="e">
        <f t="shared" si="15"/>
        <v>#VALUE!</v>
      </c>
      <c r="T146" t="e">
        <f t="shared" si="16"/>
        <v>#VALUE!</v>
      </c>
      <c r="U146" t="str">
        <f t="shared" si="17"/>
        <v>柏井高高</v>
      </c>
    </row>
    <row r="147" spans="1:21" x14ac:dyDescent="0.2">
      <c r="A147" s="12">
        <v>1110</v>
      </c>
      <c r="B147" s="22" t="s">
        <v>1290</v>
      </c>
      <c r="C147" s="13" t="s">
        <v>1904</v>
      </c>
      <c r="D147" s="14"/>
      <c r="E147" s="32" t="s">
        <v>632</v>
      </c>
      <c r="F147" s="14">
        <v>2</v>
      </c>
      <c r="G147" s="14"/>
      <c r="H147" s="14"/>
      <c r="I147" s="14"/>
      <c r="J147" s="15" t="s">
        <v>2661</v>
      </c>
      <c r="K147" s="15" t="s">
        <v>3143</v>
      </c>
      <c r="L147" s="17" t="s">
        <v>451</v>
      </c>
      <c r="M147" s="17" t="s">
        <v>246</v>
      </c>
      <c r="N147" s="17">
        <v>20061212</v>
      </c>
      <c r="O147" t="str">
        <f>""</f>
        <v/>
      </c>
      <c r="P147" t="e">
        <f t="shared" si="12"/>
        <v>#VALUE!</v>
      </c>
      <c r="Q147" t="e">
        <f t="shared" si="13"/>
        <v>#VALUE!</v>
      </c>
      <c r="R147" t="e">
        <f t="shared" si="14"/>
        <v>#VALUE!</v>
      </c>
      <c r="S147" t="e">
        <f t="shared" si="15"/>
        <v>#VALUE!</v>
      </c>
      <c r="T147" t="e">
        <f t="shared" si="16"/>
        <v>#VALUE!</v>
      </c>
      <c r="U147" t="str">
        <f t="shared" si="17"/>
        <v>柏井高高</v>
      </c>
    </row>
    <row r="148" spans="1:21" x14ac:dyDescent="0.2">
      <c r="A148" s="12">
        <v>1493</v>
      </c>
      <c r="B148" s="22" t="s">
        <v>1510</v>
      </c>
      <c r="C148" s="13" t="s">
        <v>4234</v>
      </c>
      <c r="D148" s="14"/>
      <c r="E148" s="32" t="s">
        <v>632</v>
      </c>
      <c r="F148" s="14">
        <v>1</v>
      </c>
      <c r="G148" s="14"/>
      <c r="H148" s="14"/>
      <c r="I148" s="14"/>
      <c r="J148" s="15" t="s">
        <v>2836</v>
      </c>
      <c r="K148" s="15" t="s">
        <v>3281</v>
      </c>
      <c r="L148" s="17" t="s">
        <v>772</v>
      </c>
      <c r="M148" s="17" t="s">
        <v>3782</v>
      </c>
      <c r="N148" s="17">
        <v>20080312</v>
      </c>
      <c r="O148" t="str">
        <f>""</f>
        <v/>
      </c>
      <c r="P148" t="e">
        <f t="shared" si="12"/>
        <v>#VALUE!</v>
      </c>
      <c r="Q148" t="e">
        <f t="shared" si="13"/>
        <v>#VALUE!</v>
      </c>
      <c r="R148" t="e">
        <f t="shared" si="14"/>
        <v>#VALUE!</v>
      </c>
      <c r="S148" t="e">
        <f t="shared" si="15"/>
        <v>#VALUE!</v>
      </c>
      <c r="T148" t="e">
        <f t="shared" si="16"/>
        <v>#VALUE!</v>
      </c>
      <c r="U148" t="str">
        <f t="shared" si="17"/>
        <v>柏井高高</v>
      </c>
    </row>
    <row r="149" spans="1:21" x14ac:dyDescent="0.2">
      <c r="A149" s="12">
        <v>1111</v>
      </c>
      <c r="B149" s="22" t="s">
        <v>4183</v>
      </c>
      <c r="C149" s="13" t="s">
        <v>4235</v>
      </c>
      <c r="D149" s="14"/>
      <c r="E149" s="32" t="s">
        <v>633</v>
      </c>
      <c r="F149" s="14">
        <v>3</v>
      </c>
      <c r="G149" s="14"/>
      <c r="H149" s="14"/>
      <c r="I149" s="14"/>
      <c r="J149" s="15" t="s">
        <v>4733</v>
      </c>
      <c r="K149" s="15" t="s">
        <v>4771</v>
      </c>
      <c r="L149" s="17" t="s">
        <v>3743</v>
      </c>
      <c r="M149" s="17" t="s">
        <v>3783</v>
      </c>
      <c r="N149" s="17">
        <v>20050927</v>
      </c>
      <c r="O149" t="str">
        <f>""</f>
        <v/>
      </c>
      <c r="P149" t="e">
        <f t="shared" si="12"/>
        <v>#VALUE!</v>
      </c>
      <c r="Q149" t="e">
        <f t="shared" si="13"/>
        <v>#VALUE!</v>
      </c>
      <c r="R149" t="e">
        <f t="shared" si="14"/>
        <v>#VALUE!</v>
      </c>
      <c r="S149" t="e">
        <f t="shared" si="15"/>
        <v>#VALUE!</v>
      </c>
      <c r="T149" t="e">
        <f t="shared" si="16"/>
        <v>#VALUE!</v>
      </c>
      <c r="U149" t="str">
        <f t="shared" si="17"/>
        <v>千葉西高高</v>
      </c>
    </row>
    <row r="150" spans="1:21" x14ac:dyDescent="0.2">
      <c r="A150" s="12">
        <v>1112</v>
      </c>
      <c r="B150" s="22" t="s">
        <v>1721</v>
      </c>
      <c r="C150" s="13" t="s">
        <v>4236</v>
      </c>
      <c r="D150" s="14"/>
      <c r="E150" s="32" t="s">
        <v>633</v>
      </c>
      <c r="F150" s="14">
        <v>3</v>
      </c>
      <c r="G150" s="14"/>
      <c r="H150" s="14"/>
      <c r="I150" s="14"/>
      <c r="J150" s="15" t="s">
        <v>3003</v>
      </c>
      <c r="K150" s="15" t="s">
        <v>3002</v>
      </c>
      <c r="L150" s="17" t="s">
        <v>862</v>
      </c>
      <c r="M150" s="17" t="s">
        <v>244</v>
      </c>
      <c r="N150" s="17">
        <v>20060222</v>
      </c>
      <c r="O150" t="str">
        <f>""</f>
        <v/>
      </c>
      <c r="P150" t="e">
        <f t="shared" si="12"/>
        <v>#VALUE!</v>
      </c>
      <c r="Q150" t="e">
        <f t="shared" si="13"/>
        <v>#VALUE!</v>
      </c>
      <c r="R150" t="e">
        <f t="shared" si="14"/>
        <v>#VALUE!</v>
      </c>
      <c r="S150" t="e">
        <f t="shared" si="15"/>
        <v>#VALUE!</v>
      </c>
      <c r="T150" t="e">
        <f t="shared" si="16"/>
        <v>#VALUE!</v>
      </c>
      <c r="U150" t="str">
        <f t="shared" si="17"/>
        <v>千葉西高高</v>
      </c>
    </row>
    <row r="151" spans="1:21" x14ac:dyDescent="0.2">
      <c r="A151" s="12">
        <v>1113</v>
      </c>
      <c r="B151" s="22" t="s">
        <v>1713</v>
      </c>
      <c r="C151" s="13" t="s">
        <v>4237</v>
      </c>
      <c r="D151" s="14"/>
      <c r="E151" s="32" t="s">
        <v>633</v>
      </c>
      <c r="F151" s="14">
        <v>3</v>
      </c>
      <c r="G151" s="14"/>
      <c r="H151" s="14"/>
      <c r="I151" s="14"/>
      <c r="J151" s="15" t="s">
        <v>2998</v>
      </c>
      <c r="K151" s="15" t="s">
        <v>4666</v>
      </c>
      <c r="L151" s="17" t="s">
        <v>202</v>
      </c>
      <c r="M151" s="17" t="s">
        <v>3675</v>
      </c>
      <c r="N151" s="17">
        <v>20050907</v>
      </c>
      <c r="O151" t="str">
        <f>""</f>
        <v/>
      </c>
      <c r="P151" t="e">
        <f t="shared" si="12"/>
        <v>#VALUE!</v>
      </c>
      <c r="Q151" t="e">
        <f t="shared" si="13"/>
        <v>#VALUE!</v>
      </c>
      <c r="R151" t="e">
        <f t="shared" si="14"/>
        <v>#VALUE!</v>
      </c>
      <c r="S151" t="e">
        <f t="shared" si="15"/>
        <v>#VALUE!</v>
      </c>
      <c r="T151" t="e">
        <f t="shared" si="16"/>
        <v>#VALUE!</v>
      </c>
      <c r="U151" t="str">
        <f t="shared" si="17"/>
        <v>千葉西高高</v>
      </c>
    </row>
    <row r="152" spans="1:21" x14ac:dyDescent="0.2">
      <c r="A152" s="12">
        <v>1114</v>
      </c>
      <c r="B152" s="22" t="s">
        <v>4238</v>
      </c>
      <c r="C152" s="13" t="s">
        <v>4239</v>
      </c>
      <c r="D152" s="14"/>
      <c r="E152" s="32" t="s">
        <v>633</v>
      </c>
      <c r="F152" s="14">
        <v>2</v>
      </c>
      <c r="G152" s="14"/>
      <c r="H152" s="14"/>
      <c r="I152" s="14"/>
      <c r="J152" s="15" t="s">
        <v>4772</v>
      </c>
      <c r="K152" s="15" t="s">
        <v>4773</v>
      </c>
      <c r="L152" s="17" t="s">
        <v>3784</v>
      </c>
      <c r="M152" s="17" t="s">
        <v>3785</v>
      </c>
      <c r="N152" s="17">
        <v>20061121</v>
      </c>
      <c r="O152" t="str">
        <f>""</f>
        <v/>
      </c>
      <c r="P152" t="e">
        <f t="shared" si="12"/>
        <v>#VALUE!</v>
      </c>
      <c r="Q152" t="e">
        <f t="shared" si="13"/>
        <v>#VALUE!</v>
      </c>
      <c r="R152" t="e">
        <f t="shared" si="14"/>
        <v>#VALUE!</v>
      </c>
      <c r="S152" t="e">
        <f t="shared" si="15"/>
        <v>#VALUE!</v>
      </c>
      <c r="T152" t="e">
        <f t="shared" si="16"/>
        <v>#VALUE!</v>
      </c>
      <c r="U152" t="str">
        <f t="shared" si="17"/>
        <v>千葉西高高</v>
      </c>
    </row>
    <row r="153" spans="1:21" x14ac:dyDescent="0.2">
      <c r="A153" s="12">
        <v>1115</v>
      </c>
      <c r="B153" s="13" t="s">
        <v>4240</v>
      </c>
      <c r="C153" s="13" t="s">
        <v>4241</v>
      </c>
      <c r="D153" s="14"/>
      <c r="E153" s="32" t="s">
        <v>633</v>
      </c>
      <c r="F153" s="14">
        <v>2</v>
      </c>
      <c r="G153" s="14"/>
      <c r="H153" s="14"/>
      <c r="I153" s="14"/>
      <c r="J153" s="15" t="s">
        <v>4774</v>
      </c>
      <c r="K153" s="15" t="s">
        <v>4775</v>
      </c>
      <c r="L153" s="17" t="s">
        <v>3786</v>
      </c>
      <c r="M153" s="17" t="s">
        <v>3787</v>
      </c>
      <c r="N153" s="17">
        <v>20060419</v>
      </c>
      <c r="O153" t="str">
        <f>""</f>
        <v/>
      </c>
      <c r="P153" t="e">
        <f t="shared" si="12"/>
        <v>#VALUE!</v>
      </c>
      <c r="Q153" t="e">
        <f t="shared" si="13"/>
        <v>#VALUE!</v>
      </c>
      <c r="R153" t="e">
        <f t="shared" si="14"/>
        <v>#VALUE!</v>
      </c>
      <c r="S153" t="e">
        <f t="shared" si="15"/>
        <v>#VALUE!</v>
      </c>
      <c r="T153" t="e">
        <f t="shared" si="16"/>
        <v>#VALUE!</v>
      </c>
      <c r="U153" t="str">
        <f t="shared" si="17"/>
        <v>千葉西高高</v>
      </c>
    </row>
    <row r="154" spans="1:21" x14ac:dyDescent="0.2">
      <c r="A154" s="12">
        <v>1455</v>
      </c>
      <c r="B154" s="13" t="s">
        <v>1693</v>
      </c>
      <c r="C154" s="13" t="s">
        <v>4242</v>
      </c>
      <c r="D154" s="14"/>
      <c r="E154" s="32" t="s">
        <v>633</v>
      </c>
      <c r="F154" s="14">
        <v>1</v>
      </c>
      <c r="G154" s="14"/>
      <c r="H154" s="14"/>
      <c r="I154" s="14"/>
      <c r="J154" s="15" t="s">
        <v>2982</v>
      </c>
      <c r="K154" s="15" t="s">
        <v>4776</v>
      </c>
      <c r="L154" s="17" t="s">
        <v>852</v>
      </c>
      <c r="M154" s="17" t="s">
        <v>3788</v>
      </c>
      <c r="N154" s="17">
        <v>20070411</v>
      </c>
      <c r="O154" t="str">
        <f>""</f>
        <v/>
      </c>
      <c r="P154" t="e">
        <f t="shared" si="12"/>
        <v>#VALUE!</v>
      </c>
      <c r="Q154" t="e">
        <f t="shared" si="13"/>
        <v>#VALUE!</v>
      </c>
      <c r="R154" t="e">
        <f t="shared" si="14"/>
        <v>#VALUE!</v>
      </c>
      <c r="S154" t="e">
        <f t="shared" si="15"/>
        <v>#VALUE!</v>
      </c>
      <c r="T154" t="e">
        <f t="shared" si="16"/>
        <v>#VALUE!</v>
      </c>
      <c r="U154" t="str">
        <f t="shared" si="17"/>
        <v>千葉西高高</v>
      </c>
    </row>
    <row r="155" spans="1:21" x14ac:dyDescent="0.2">
      <c r="A155" s="12">
        <v>1456</v>
      </c>
      <c r="B155" s="13" t="s">
        <v>4243</v>
      </c>
      <c r="C155" s="13" t="s">
        <v>4244</v>
      </c>
      <c r="D155" s="14"/>
      <c r="E155" s="32" t="s">
        <v>633</v>
      </c>
      <c r="F155" s="14">
        <v>1</v>
      </c>
      <c r="G155" s="14"/>
      <c r="H155" s="14"/>
      <c r="I155" s="14"/>
      <c r="J155" s="15" t="s">
        <v>4777</v>
      </c>
      <c r="K155" s="15" t="s">
        <v>4778</v>
      </c>
      <c r="L155" s="17" t="s">
        <v>3789</v>
      </c>
      <c r="M155" s="17" t="s">
        <v>3790</v>
      </c>
      <c r="N155" s="17">
        <v>20080207</v>
      </c>
      <c r="O155" t="str">
        <f>""</f>
        <v/>
      </c>
      <c r="P155" t="e">
        <f t="shared" si="12"/>
        <v>#VALUE!</v>
      </c>
      <c r="Q155" t="e">
        <f t="shared" si="13"/>
        <v>#VALUE!</v>
      </c>
      <c r="R155" t="e">
        <f t="shared" si="14"/>
        <v>#VALUE!</v>
      </c>
      <c r="S155" t="e">
        <f t="shared" si="15"/>
        <v>#VALUE!</v>
      </c>
      <c r="T155" t="e">
        <f t="shared" si="16"/>
        <v>#VALUE!</v>
      </c>
      <c r="U155" t="str">
        <f t="shared" si="17"/>
        <v>千葉西高高</v>
      </c>
    </row>
    <row r="156" spans="1:21" x14ac:dyDescent="0.2">
      <c r="A156" s="12">
        <v>1457</v>
      </c>
      <c r="B156" s="13" t="s">
        <v>4245</v>
      </c>
      <c r="C156" s="13" t="s">
        <v>4246</v>
      </c>
      <c r="D156" s="14"/>
      <c r="E156" s="32" t="s">
        <v>633</v>
      </c>
      <c r="F156" s="14">
        <v>1</v>
      </c>
      <c r="G156" s="14"/>
      <c r="H156" s="14"/>
      <c r="I156" s="14"/>
      <c r="J156" s="15" t="s">
        <v>2761</v>
      </c>
      <c r="K156" s="15" t="s">
        <v>2860</v>
      </c>
      <c r="L156" s="17" t="s">
        <v>722</v>
      </c>
      <c r="M156" s="17" t="s">
        <v>137</v>
      </c>
      <c r="N156" s="17">
        <v>20070712</v>
      </c>
      <c r="O156" t="str">
        <f>""</f>
        <v/>
      </c>
      <c r="P156" t="e">
        <f t="shared" si="12"/>
        <v>#VALUE!</v>
      </c>
      <c r="Q156" t="e">
        <f t="shared" si="13"/>
        <v>#VALUE!</v>
      </c>
      <c r="R156" t="e">
        <f t="shared" si="14"/>
        <v>#VALUE!</v>
      </c>
      <c r="S156" t="e">
        <f t="shared" si="15"/>
        <v>#VALUE!</v>
      </c>
      <c r="T156" t="e">
        <f t="shared" si="16"/>
        <v>#VALUE!</v>
      </c>
      <c r="U156" t="str">
        <f t="shared" si="17"/>
        <v>千葉西高高</v>
      </c>
    </row>
    <row r="157" spans="1:21" x14ac:dyDescent="0.2">
      <c r="A157" s="12">
        <v>1494</v>
      </c>
      <c r="B157" s="13" t="s">
        <v>1315</v>
      </c>
      <c r="C157" s="13" t="s">
        <v>4247</v>
      </c>
      <c r="D157" s="14"/>
      <c r="E157" s="32" t="s">
        <v>633</v>
      </c>
      <c r="F157" s="14">
        <v>1</v>
      </c>
      <c r="G157" s="14"/>
      <c r="H157" s="14"/>
      <c r="I157" s="14"/>
      <c r="J157" s="15" t="s">
        <v>2681</v>
      </c>
      <c r="K157" s="15" t="s">
        <v>4639</v>
      </c>
      <c r="L157" s="17" t="s">
        <v>463</v>
      </c>
      <c r="M157" s="17" t="s">
        <v>3645</v>
      </c>
      <c r="N157" s="17">
        <v>20070708</v>
      </c>
      <c r="O157" t="str">
        <f>""</f>
        <v/>
      </c>
      <c r="P157" t="e">
        <f t="shared" si="12"/>
        <v>#VALUE!</v>
      </c>
      <c r="Q157" t="e">
        <f t="shared" si="13"/>
        <v>#VALUE!</v>
      </c>
      <c r="R157" t="e">
        <f t="shared" si="14"/>
        <v>#VALUE!</v>
      </c>
      <c r="S157" t="e">
        <f t="shared" si="15"/>
        <v>#VALUE!</v>
      </c>
      <c r="T157" t="e">
        <f t="shared" si="16"/>
        <v>#VALUE!</v>
      </c>
      <c r="U157" t="str">
        <f t="shared" si="17"/>
        <v>千葉西高高</v>
      </c>
    </row>
    <row r="158" spans="1:21" x14ac:dyDescent="0.2">
      <c r="A158" s="12">
        <v>1495</v>
      </c>
      <c r="B158" s="13" t="s">
        <v>4248</v>
      </c>
      <c r="C158" s="13" t="s">
        <v>4249</v>
      </c>
      <c r="D158" s="14"/>
      <c r="E158" s="32" t="s">
        <v>633</v>
      </c>
      <c r="F158" s="14">
        <v>1</v>
      </c>
      <c r="G158" s="14"/>
      <c r="H158" s="14"/>
      <c r="I158" s="14"/>
      <c r="J158" s="15" t="s">
        <v>4779</v>
      </c>
      <c r="K158" s="15" t="s">
        <v>4780</v>
      </c>
      <c r="L158" s="17" t="s">
        <v>3791</v>
      </c>
      <c r="M158" s="17" t="s">
        <v>3792</v>
      </c>
      <c r="N158" s="17">
        <v>20071211</v>
      </c>
      <c r="O158" t="str">
        <f>""</f>
        <v/>
      </c>
      <c r="P158" t="e">
        <f t="shared" si="12"/>
        <v>#VALUE!</v>
      </c>
      <c r="Q158" t="e">
        <f t="shared" si="13"/>
        <v>#VALUE!</v>
      </c>
      <c r="R158" t="e">
        <f t="shared" si="14"/>
        <v>#VALUE!</v>
      </c>
      <c r="S158" t="e">
        <f t="shared" si="15"/>
        <v>#VALUE!</v>
      </c>
      <c r="T158" t="e">
        <f t="shared" si="16"/>
        <v>#VALUE!</v>
      </c>
      <c r="U158" t="str">
        <f t="shared" si="17"/>
        <v>千葉西高高</v>
      </c>
    </row>
    <row r="159" spans="1:21" x14ac:dyDescent="0.2">
      <c r="A159" s="12">
        <v>1496</v>
      </c>
      <c r="B159" s="22" t="s">
        <v>2350</v>
      </c>
      <c r="C159" s="13" t="s">
        <v>4250</v>
      </c>
      <c r="D159" s="14"/>
      <c r="E159" s="32" t="s">
        <v>633</v>
      </c>
      <c r="F159" s="14">
        <v>1</v>
      </c>
      <c r="G159" s="14"/>
      <c r="H159" s="14"/>
      <c r="I159" s="14"/>
      <c r="J159" s="15" t="s">
        <v>3433</v>
      </c>
      <c r="K159" s="15" t="s">
        <v>4679</v>
      </c>
      <c r="L159" s="17" t="s">
        <v>424</v>
      </c>
      <c r="M159" s="17" t="s">
        <v>3688</v>
      </c>
      <c r="N159" s="17">
        <v>20070517</v>
      </c>
      <c r="O159" t="str">
        <f>""</f>
        <v/>
      </c>
      <c r="P159" t="e">
        <f t="shared" si="12"/>
        <v>#VALUE!</v>
      </c>
      <c r="Q159" t="e">
        <f t="shared" si="13"/>
        <v>#VALUE!</v>
      </c>
      <c r="R159" t="e">
        <f t="shared" si="14"/>
        <v>#VALUE!</v>
      </c>
      <c r="S159" t="e">
        <f t="shared" si="15"/>
        <v>#VALUE!</v>
      </c>
      <c r="T159" t="e">
        <f t="shared" si="16"/>
        <v>#VALUE!</v>
      </c>
      <c r="U159" t="str">
        <f t="shared" si="17"/>
        <v>千葉西高高</v>
      </c>
    </row>
    <row r="160" spans="1:21" x14ac:dyDescent="0.2">
      <c r="A160" s="12">
        <v>1116</v>
      </c>
      <c r="B160" s="22" t="s">
        <v>1687</v>
      </c>
      <c r="C160" s="13" t="s">
        <v>4251</v>
      </c>
      <c r="D160" s="14"/>
      <c r="E160" s="32" t="s">
        <v>634</v>
      </c>
      <c r="F160" s="14">
        <v>3</v>
      </c>
      <c r="G160" s="14"/>
      <c r="H160" s="14"/>
      <c r="I160" s="14"/>
      <c r="J160" s="15" t="s">
        <v>2977</v>
      </c>
      <c r="K160" s="15" t="s">
        <v>4649</v>
      </c>
      <c r="L160" s="17" t="s">
        <v>126</v>
      </c>
      <c r="M160" s="17" t="s">
        <v>3656</v>
      </c>
      <c r="N160" s="17">
        <v>20060318</v>
      </c>
      <c r="O160" t="str">
        <f>""</f>
        <v/>
      </c>
      <c r="P160" t="e">
        <f t="shared" si="12"/>
        <v>#VALUE!</v>
      </c>
      <c r="Q160" t="e">
        <f t="shared" si="13"/>
        <v>#VALUE!</v>
      </c>
      <c r="R160" t="e">
        <f t="shared" si="14"/>
        <v>#VALUE!</v>
      </c>
      <c r="S160" t="e">
        <f t="shared" si="15"/>
        <v>#VALUE!</v>
      </c>
      <c r="T160" t="e">
        <f t="shared" si="16"/>
        <v>#VALUE!</v>
      </c>
      <c r="U160" t="str">
        <f t="shared" si="17"/>
        <v>犢橋高高</v>
      </c>
    </row>
    <row r="161" spans="1:21" x14ac:dyDescent="0.2">
      <c r="A161" s="12">
        <v>1117</v>
      </c>
      <c r="B161" s="22" t="s">
        <v>4252</v>
      </c>
      <c r="C161" s="13" t="s">
        <v>4253</v>
      </c>
      <c r="D161" s="14"/>
      <c r="E161" s="32" t="s">
        <v>634</v>
      </c>
      <c r="F161" s="14">
        <v>3</v>
      </c>
      <c r="G161" s="14"/>
      <c r="H161" s="14"/>
      <c r="I161" s="14"/>
      <c r="J161" s="15" t="s">
        <v>4781</v>
      </c>
      <c r="K161" s="15" t="s">
        <v>4782</v>
      </c>
      <c r="L161" s="17" t="s">
        <v>3793</v>
      </c>
      <c r="M161" s="17" t="s">
        <v>3794</v>
      </c>
      <c r="N161" s="17">
        <v>20050728</v>
      </c>
      <c r="O161" t="str">
        <f>""</f>
        <v/>
      </c>
      <c r="P161" t="e">
        <f t="shared" si="12"/>
        <v>#VALUE!</v>
      </c>
      <c r="Q161" t="e">
        <f t="shared" si="13"/>
        <v>#VALUE!</v>
      </c>
      <c r="R161" t="e">
        <f t="shared" si="14"/>
        <v>#VALUE!</v>
      </c>
      <c r="S161" t="e">
        <f t="shared" si="15"/>
        <v>#VALUE!</v>
      </c>
      <c r="T161" t="e">
        <f t="shared" si="16"/>
        <v>#VALUE!</v>
      </c>
      <c r="U161" t="str">
        <f t="shared" si="17"/>
        <v>犢橋高高</v>
      </c>
    </row>
    <row r="162" spans="1:21" x14ac:dyDescent="0.2">
      <c r="A162" s="12">
        <v>1118</v>
      </c>
      <c r="B162" s="13" t="s">
        <v>4254</v>
      </c>
      <c r="C162" s="13" t="s">
        <v>4255</v>
      </c>
      <c r="D162" s="14"/>
      <c r="E162" s="32" t="s">
        <v>634</v>
      </c>
      <c r="F162" s="14">
        <v>2</v>
      </c>
      <c r="G162" s="14"/>
      <c r="H162" s="14"/>
      <c r="I162" s="14"/>
      <c r="J162" s="15" t="s">
        <v>4783</v>
      </c>
      <c r="K162" s="15" t="s">
        <v>4632</v>
      </c>
      <c r="L162" s="17" t="s">
        <v>3795</v>
      </c>
      <c r="M162" s="17" t="s">
        <v>3638</v>
      </c>
      <c r="N162" s="17">
        <v>20060524</v>
      </c>
      <c r="O162" t="str">
        <f>""</f>
        <v/>
      </c>
      <c r="P162" t="e">
        <f t="shared" si="12"/>
        <v>#VALUE!</v>
      </c>
      <c r="Q162" t="e">
        <f t="shared" si="13"/>
        <v>#VALUE!</v>
      </c>
      <c r="R162" t="e">
        <f t="shared" si="14"/>
        <v>#VALUE!</v>
      </c>
      <c r="S162" t="e">
        <f t="shared" si="15"/>
        <v>#VALUE!</v>
      </c>
      <c r="T162" t="e">
        <f t="shared" si="16"/>
        <v>#VALUE!</v>
      </c>
      <c r="U162" t="str">
        <f t="shared" si="17"/>
        <v>犢橋高高</v>
      </c>
    </row>
    <row r="163" spans="1:21" x14ac:dyDescent="0.2">
      <c r="A163" s="12">
        <v>1119</v>
      </c>
      <c r="B163" s="13" t="s">
        <v>4256</v>
      </c>
      <c r="C163" s="13" t="s">
        <v>4257</v>
      </c>
      <c r="D163" s="14"/>
      <c r="E163" s="32" t="s">
        <v>634</v>
      </c>
      <c r="F163" s="14">
        <v>2</v>
      </c>
      <c r="G163" s="14"/>
      <c r="H163" s="14"/>
      <c r="I163" s="14"/>
      <c r="J163" s="15" t="s">
        <v>3003</v>
      </c>
      <c r="K163" s="15" t="s">
        <v>4784</v>
      </c>
      <c r="L163" s="17" t="s">
        <v>862</v>
      </c>
      <c r="M163" s="17" t="s">
        <v>3796</v>
      </c>
      <c r="N163" s="17">
        <v>20061020</v>
      </c>
      <c r="O163" t="str">
        <f>""</f>
        <v/>
      </c>
      <c r="P163" t="e">
        <f t="shared" si="12"/>
        <v>#VALUE!</v>
      </c>
      <c r="Q163" t="e">
        <f t="shared" si="13"/>
        <v>#VALUE!</v>
      </c>
      <c r="R163" t="e">
        <f t="shared" si="14"/>
        <v>#VALUE!</v>
      </c>
      <c r="S163" t="e">
        <f t="shared" si="15"/>
        <v>#VALUE!</v>
      </c>
      <c r="T163" t="e">
        <f t="shared" si="16"/>
        <v>#VALUE!</v>
      </c>
      <c r="U163" t="str">
        <f t="shared" si="17"/>
        <v>犢橋高高</v>
      </c>
    </row>
    <row r="164" spans="1:21" x14ac:dyDescent="0.2">
      <c r="A164" s="12">
        <v>1120</v>
      </c>
      <c r="B164" s="13" t="s">
        <v>4258</v>
      </c>
      <c r="C164" s="13" t="s">
        <v>4259</v>
      </c>
      <c r="D164" s="14"/>
      <c r="E164" s="32" t="s">
        <v>634</v>
      </c>
      <c r="F164" s="14">
        <v>2</v>
      </c>
      <c r="G164" s="14"/>
      <c r="H164" s="14"/>
      <c r="I164" s="14"/>
      <c r="J164" s="15" t="s">
        <v>4785</v>
      </c>
      <c r="K164" s="15" t="s">
        <v>4786</v>
      </c>
      <c r="L164" s="17" t="s">
        <v>3797</v>
      </c>
      <c r="M164" s="17" t="s">
        <v>3798</v>
      </c>
      <c r="N164" s="17">
        <v>20061111</v>
      </c>
      <c r="O164" t="str">
        <f>""</f>
        <v/>
      </c>
      <c r="P164" t="e">
        <f t="shared" si="12"/>
        <v>#VALUE!</v>
      </c>
      <c r="Q164" t="e">
        <f t="shared" si="13"/>
        <v>#VALUE!</v>
      </c>
      <c r="R164" t="e">
        <f t="shared" si="14"/>
        <v>#VALUE!</v>
      </c>
      <c r="S164" t="e">
        <f t="shared" si="15"/>
        <v>#VALUE!</v>
      </c>
      <c r="T164" t="e">
        <f t="shared" si="16"/>
        <v>#VALUE!</v>
      </c>
      <c r="U164" t="str">
        <f t="shared" si="17"/>
        <v>犢橋高高</v>
      </c>
    </row>
    <row r="165" spans="1:21" x14ac:dyDescent="0.2">
      <c r="A165" s="12">
        <v>1121</v>
      </c>
      <c r="B165" s="13" t="s">
        <v>2518</v>
      </c>
      <c r="C165" s="13" t="s">
        <v>4260</v>
      </c>
      <c r="D165" s="14"/>
      <c r="E165" s="32" t="s">
        <v>634</v>
      </c>
      <c r="F165" s="14">
        <v>2</v>
      </c>
      <c r="G165" s="14"/>
      <c r="H165" s="14"/>
      <c r="I165" s="14"/>
      <c r="J165" s="15" t="s">
        <v>3543</v>
      </c>
      <c r="K165" s="15" t="s">
        <v>4787</v>
      </c>
      <c r="L165" s="17" t="s">
        <v>1197</v>
      </c>
      <c r="M165" s="17" t="s">
        <v>3799</v>
      </c>
      <c r="N165" s="17">
        <v>20070214</v>
      </c>
      <c r="O165" t="str">
        <f>""</f>
        <v/>
      </c>
      <c r="P165" t="e">
        <f t="shared" si="12"/>
        <v>#VALUE!</v>
      </c>
      <c r="Q165" t="e">
        <f t="shared" si="13"/>
        <v>#VALUE!</v>
      </c>
      <c r="R165" t="e">
        <f t="shared" si="14"/>
        <v>#VALUE!</v>
      </c>
      <c r="S165" t="e">
        <f t="shared" si="15"/>
        <v>#VALUE!</v>
      </c>
      <c r="T165" t="e">
        <f t="shared" si="16"/>
        <v>#VALUE!</v>
      </c>
      <c r="U165" t="str">
        <f t="shared" si="17"/>
        <v>犢橋高高</v>
      </c>
    </row>
    <row r="166" spans="1:21" x14ac:dyDescent="0.2">
      <c r="A166" s="12">
        <v>1122</v>
      </c>
      <c r="B166" s="13" t="s">
        <v>4261</v>
      </c>
      <c r="C166" s="13" t="s">
        <v>4262</v>
      </c>
      <c r="D166" s="14"/>
      <c r="E166" s="32" t="s">
        <v>634</v>
      </c>
      <c r="F166" s="14">
        <v>1</v>
      </c>
      <c r="G166" s="14"/>
      <c r="H166" s="14"/>
      <c r="I166" s="14"/>
      <c r="J166" s="15" t="s">
        <v>4788</v>
      </c>
      <c r="K166" s="15" t="s">
        <v>4789</v>
      </c>
      <c r="L166" s="17" t="s">
        <v>3800</v>
      </c>
      <c r="M166" s="17" t="s">
        <v>3801</v>
      </c>
      <c r="N166" s="17">
        <v>20080312</v>
      </c>
      <c r="O166" t="str">
        <f>""</f>
        <v/>
      </c>
      <c r="P166" t="e">
        <f t="shared" ref="P166:P177" si="18">LEFT(B166,FIND("　",B166)-1)</f>
        <v>#VALUE!</v>
      </c>
      <c r="Q166" t="e">
        <f t="shared" ref="Q166:Q177" si="19">RIGHT(B166,LEN(B166)-FIND("　",B166))</f>
        <v>#VALUE!</v>
      </c>
      <c r="R166" t="e">
        <f t="shared" ref="R166:R177" si="20">ASC(LEFT(J166,FIND("　",J166)-1))</f>
        <v>#VALUE!</v>
      </c>
      <c r="S166" t="e">
        <f t="shared" ref="S166:S177" si="21">ASC(RIGHT(J166,LEN(J166)-FIND("　",J166)))</f>
        <v>#VALUE!</v>
      </c>
      <c r="T166" t="e">
        <f t="shared" ref="T166:T177" si="22">LEFT(O166,FIND(" ",O166)-1)</f>
        <v>#VALUE!</v>
      </c>
      <c r="U166" t="str">
        <f t="shared" ref="U166:U177" si="23">E166&amp;"高"</f>
        <v>犢橋高高</v>
      </c>
    </row>
    <row r="167" spans="1:21" x14ac:dyDescent="0.2">
      <c r="A167" s="12">
        <v>1123</v>
      </c>
      <c r="B167" s="13" t="s">
        <v>1610</v>
      </c>
      <c r="C167" s="13" t="s">
        <v>4263</v>
      </c>
      <c r="D167" s="14"/>
      <c r="E167" s="32" t="s">
        <v>634</v>
      </c>
      <c r="F167" s="14">
        <v>1</v>
      </c>
      <c r="G167" s="14"/>
      <c r="H167" s="14"/>
      <c r="I167" s="14"/>
      <c r="J167" s="15" t="s">
        <v>2917</v>
      </c>
      <c r="K167" s="15" t="s">
        <v>4790</v>
      </c>
      <c r="L167" s="17" t="s">
        <v>448</v>
      </c>
      <c r="M167" s="17" t="s">
        <v>3802</v>
      </c>
      <c r="N167" s="17">
        <v>20071005</v>
      </c>
      <c r="O167" t="str">
        <f>""</f>
        <v/>
      </c>
      <c r="P167" t="e">
        <f t="shared" si="18"/>
        <v>#VALUE!</v>
      </c>
      <c r="Q167" t="e">
        <f t="shared" si="19"/>
        <v>#VALUE!</v>
      </c>
      <c r="R167" t="e">
        <f t="shared" si="20"/>
        <v>#VALUE!</v>
      </c>
      <c r="S167" t="e">
        <f t="shared" si="21"/>
        <v>#VALUE!</v>
      </c>
      <c r="T167" t="e">
        <f t="shared" si="22"/>
        <v>#VALUE!</v>
      </c>
      <c r="U167" t="str">
        <f t="shared" si="23"/>
        <v>犢橋高高</v>
      </c>
    </row>
    <row r="168" spans="1:21" x14ac:dyDescent="0.2">
      <c r="A168" s="12">
        <v>1124</v>
      </c>
      <c r="B168" s="13" t="s">
        <v>4264</v>
      </c>
      <c r="C168" s="13" t="s">
        <v>4265</v>
      </c>
      <c r="D168" s="14"/>
      <c r="E168" s="32" t="s">
        <v>635</v>
      </c>
      <c r="F168" s="14">
        <v>3</v>
      </c>
      <c r="G168" s="14"/>
      <c r="H168" s="14"/>
      <c r="I168" s="14"/>
      <c r="J168" s="15" t="s">
        <v>4791</v>
      </c>
      <c r="K168" s="15" t="s">
        <v>4662</v>
      </c>
      <c r="L168" s="17" t="s">
        <v>3803</v>
      </c>
      <c r="M168" s="17" t="s">
        <v>3670</v>
      </c>
      <c r="N168" s="17">
        <v>20050710</v>
      </c>
      <c r="O168" t="str">
        <f>""</f>
        <v/>
      </c>
      <c r="P168" t="e">
        <f t="shared" si="18"/>
        <v>#VALUE!</v>
      </c>
      <c r="Q168" t="e">
        <f t="shared" si="19"/>
        <v>#VALUE!</v>
      </c>
      <c r="R168" t="e">
        <f t="shared" si="20"/>
        <v>#VALUE!</v>
      </c>
      <c r="S168" t="e">
        <f t="shared" si="21"/>
        <v>#VALUE!</v>
      </c>
      <c r="T168" t="e">
        <f t="shared" si="22"/>
        <v>#VALUE!</v>
      </c>
      <c r="U168" t="str">
        <f t="shared" si="23"/>
        <v>市立千葉高高</v>
      </c>
    </row>
    <row r="169" spans="1:21" x14ac:dyDescent="0.2">
      <c r="A169" s="12">
        <v>1125</v>
      </c>
      <c r="B169" s="13" t="s">
        <v>4266</v>
      </c>
      <c r="C169" s="13" t="s">
        <v>4267</v>
      </c>
      <c r="D169" s="14"/>
      <c r="E169" s="32" t="s">
        <v>635</v>
      </c>
      <c r="F169" s="14">
        <v>2</v>
      </c>
      <c r="G169" s="14"/>
      <c r="H169" s="14"/>
      <c r="I169" s="14"/>
      <c r="J169" s="15" t="s">
        <v>4792</v>
      </c>
      <c r="K169" s="15" t="s">
        <v>4610</v>
      </c>
      <c r="L169" s="17" t="s">
        <v>3804</v>
      </c>
      <c r="M169" s="17" t="s">
        <v>3616</v>
      </c>
      <c r="N169" s="17">
        <v>20060605</v>
      </c>
      <c r="O169" t="str">
        <f>""</f>
        <v/>
      </c>
      <c r="P169" t="e">
        <f t="shared" si="18"/>
        <v>#VALUE!</v>
      </c>
      <c r="Q169" t="e">
        <f t="shared" si="19"/>
        <v>#VALUE!</v>
      </c>
      <c r="R169" t="e">
        <f t="shared" si="20"/>
        <v>#VALUE!</v>
      </c>
      <c r="S169" t="e">
        <f t="shared" si="21"/>
        <v>#VALUE!</v>
      </c>
      <c r="T169" t="e">
        <f t="shared" si="22"/>
        <v>#VALUE!</v>
      </c>
      <c r="U169" t="str">
        <f t="shared" si="23"/>
        <v>市立千葉高高</v>
      </c>
    </row>
    <row r="170" spans="1:21" x14ac:dyDescent="0.2">
      <c r="A170" s="12">
        <v>1126</v>
      </c>
      <c r="B170" s="13" t="s">
        <v>4268</v>
      </c>
      <c r="C170" s="13" t="s">
        <v>4269</v>
      </c>
      <c r="D170" s="14"/>
      <c r="E170" s="32" t="s">
        <v>635</v>
      </c>
      <c r="F170" s="14">
        <v>2</v>
      </c>
      <c r="G170" s="14"/>
      <c r="H170" s="14"/>
      <c r="I170" s="14"/>
      <c r="J170" s="15" t="s">
        <v>2845</v>
      </c>
      <c r="K170" s="15" t="s">
        <v>4616</v>
      </c>
      <c r="L170" s="17" t="s">
        <v>777</v>
      </c>
      <c r="M170" s="17" t="s">
        <v>3622</v>
      </c>
      <c r="N170" s="17">
        <v>20060625</v>
      </c>
      <c r="O170" t="str">
        <f>""</f>
        <v/>
      </c>
      <c r="P170" t="e">
        <f t="shared" si="18"/>
        <v>#VALUE!</v>
      </c>
      <c r="Q170" t="e">
        <f t="shared" si="19"/>
        <v>#VALUE!</v>
      </c>
      <c r="R170" t="e">
        <f t="shared" si="20"/>
        <v>#VALUE!</v>
      </c>
      <c r="S170" t="e">
        <f t="shared" si="21"/>
        <v>#VALUE!</v>
      </c>
      <c r="T170" t="e">
        <f t="shared" si="22"/>
        <v>#VALUE!</v>
      </c>
      <c r="U170" t="str">
        <f t="shared" si="23"/>
        <v>市立千葉高高</v>
      </c>
    </row>
    <row r="171" spans="1:21" x14ac:dyDescent="0.2">
      <c r="A171" s="12">
        <v>1497</v>
      </c>
      <c r="B171" s="13" t="s">
        <v>4270</v>
      </c>
      <c r="C171" s="13" t="s">
        <v>4177</v>
      </c>
      <c r="D171" s="14"/>
      <c r="E171" s="32" t="s">
        <v>635</v>
      </c>
      <c r="F171" s="14">
        <v>1</v>
      </c>
      <c r="G171" s="14"/>
      <c r="H171" s="14"/>
      <c r="I171" s="14"/>
      <c r="J171" s="15" t="s">
        <v>4793</v>
      </c>
      <c r="K171" s="15" t="s">
        <v>4794</v>
      </c>
      <c r="L171" s="17" t="s">
        <v>3805</v>
      </c>
      <c r="M171" s="17" t="s">
        <v>3806</v>
      </c>
      <c r="N171" s="17">
        <v>20080203</v>
      </c>
      <c r="O171" t="str">
        <f>""</f>
        <v/>
      </c>
      <c r="P171" t="e">
        <f t="shared" si="18"/>
        <v>#VALUE!</v>
      </c>
      <c r="Q171" t="e">
        <f t="shared" si="19"/>
        <v>#VALUE!</v>
      </c>
      <c r="R171" t="e">
        <f t="shared" si="20"/>
        <v>#VALUE!</v>
      </c>
      <c r="S171" t="e">
        <f t="shared" si="21"/>
        <v>#VALUE!</v>
      </c>
      <c r="T171" t="e">
        <f t="shared" si="22"/>
        <v>#VALUE!</v>
      </c>
      <c r="U171" t="str">
        <f t="shared" si="23"/>
        <v>市立千葉高高</v>
      </c>
    </row>
    <row r="172" spans="1:21" x14ac:dyDescent="0.2">
      <c r="A172" s="12">
        <v>1498</v>
      </c>
      <c r="B172" s="13" t="s">
        <v>4271</v>
      </c>
      <c r="C172" s="13" t="s">
        <v>4272</v>
      </c>
      <c r="D172" s="14"/>
      <c r="E172" s="32" t="s">
        <v>635</v>
      </c>
      <c r="F172" s="14">
        <v>1</v>
      </c>
      <c r="G172" s="14"/>
      <c r="H172" s="14"/>
      <c r="I172" s="14"/>
      <c r="J172" s="15" t="s">
        <v>4795</v>
      </c>
      <c r="K172" s="15" t="s">
        <v>4796</v>
      </c>
      <c r="L172" s="17" t="s">
        <v>3807</v>
      </c>
      <c r="M172" s="17" t="s">
        <v>3808</v>
      </c>
      <c r="N172" s="17">
        <v>20071014</v>
      </c>
      <c r="O172" t="str">
        <f>""</f>
        <v/>
      </c>
      <c r="P172" t="e">
        <f t="shared" si="18"/>
        <v>#VALUE!</v>
      </c>
      <c r="Q172" t="e">
        <f t="shared" si="19"/>
        <v>#VALUE!</v>
      </c>
      <c r="R172" t="e">
        <f t="shared" si="20"/>
        <v>#VALUE!</v>
      </c>
      <c r="S172" t="e">
        <f t="shared" si="21"/>
        <v>#VALUE!</v>
      </c>
      <c r="T172" t="e">
        <f t="shared" si="22"/>
        <v>#VALUE!</v>
      </c>
      <c r="U172" t="str">
        <f t="shared" si="23"/>
        <v>市立千葉高高</v>
      </c>
    </row>
    <row r="173" spans="1:21" x14ac:dyDescent="0.2">
      <c r="A173" s="12">
        <v>1127</v>
      </c>
      <c r="B173" s="13" t="s">
        <v>1309</v>
      </c>
      <c r="C173" s="13" t="s">
        <v>4273</v>
      </c>
      <c r="D173" s="14"/>
      <c r="E173" s="32" t="s">
        <v>636</v>
      </c>
      <c r="F173" s="14">
        <v>3</v>
      </c>
      <c r="G173" s="14"/>
      <c r="H173" s="14"/>
      <c r="I173" s="14"/>
      <c r="J173" s="15" t="s">
        <v>2675</v>
      </c>
      <c r="K173" s="15" t="s">
        <v>4797</v>
      </c>
      <c r="L173" s="17" t="s">
        <v>121</v>
      </c>
      <c r="M173" s="17" t="s">
        <v>3809</v>
      </c>
      <c r="N173" s="17">
        <v>20060328</v>
      </c>
      <c r="O173" t="str">
        <f>""</f>
        <v/>
      </c>
      <c r="P173" t="e">
        <f t="shared" si="18"/>
        <v>#VALUE!</v>
      </c>
      <c r="Q173" t="e">
        <f t="shared" si="19"/>
        <v>#VALUE!</v>
      </c>
      <c r="R173" t="e">
        <f t="shared" si="20"/>
        <v>#VALUE!</v>
      </c>
      <c r="S173" t="e">
        <f t="shared" si="21"/>
        <v>#VALUE!</v>
      </c>
      <c r="T173" t="e">
        <f t="shared" si="22"/>
        <v>#VALUE!</v>
      </c>
      <c r="U173" t="str">
        <f t="shared" si="23"/>
        <v>市立稲毛高高</v>
      </c>
    </row>
    <row r="174" spans="1:21" x14ac:dyDescent="0.2">
      <c r="A174" s="12">
        <v>1128</v>
      </c>
      <c r="B174" s="13" t="s">
        <v>4274</v>
      </c>
      <c r="C174" s="13" t="s">
        <v>4275</v>
      </c>
      <c r="D174" s="14"/>
      <c r="E174" s="32" t="s">
        <v>636</v>
      </c>
      <c r="F174" s="14">
        <v>3</v>
      </c>
      <c r="G174" s="14"/>
      <c r="H174" s="14"/>
      <c r="I174" s="14"/>
      <c r="J174" s="15" t="s">
        <v>4798</v>
      </c>
      <c r="K174" s="15" t="s">
        <v>4682</v>
      </c>
      <c r="L174" s="17" t="s">
        <v>3810</v>
      </c>
      <c r="M174" s="17" t="s">
        <v>3691</v>
      </c>
      <c r="N174" s="17">
        <v>20051015</v>
      </c>
      <c r="O174" t="str">
        <f>""</f>
        <v/>
      </c>
      <c r="P174" t="e">
        <f t="shared" si="18"/>
        <v>#VALUE!</v>
      </c>
      <c r="Q174" t="e">
        <f t="shared" si="19"/>
        <v>#VALUE!</v>
      </c>
      <c r="R174" t="e">
        <f t="shared" si="20"/>
        <v>#VALUE!</v>
      </c>
      <c r="S174" t="e">
        <f t="shared" si="21"/>
        <v>#VALUE!</v>
      </c>
      <c r="T174" t="e">
        <f t="shared" si="22"/>
        <v>#VALUE!</v>
      </c>
      <c r="U174" t="str">
        <f t="shared" si="23"/>
        <v>市立稲毛高高</v>
      </c>
    </row>
    <row r="175" spans="1:21" x14ac:dyDescent="0.2">
      <c r="A175" s="12">
        <v>1129</v>
      </c>
      <c r="B175" s="13" t="s">
        <v>1885</v>
      </c>
      <c r="C175" s="13" t="s">
        <v>4276</v>
      </c>
      <c r="D175" s="14"/>
      <c r="E175" s="32" t="s">
        <v>636</v>
      </c>
      <c r="F175" s="14">
        <v>3</v>
      </c>
      <c r="G175" s="14"/>
      <c r="H175" s="14"/>
      <c r="I175" s="14"/>
      <c r="J175" s="15" t="s">
        <v>3130</v>
      </c>
      <c r="K175" s="15" t="s">
        <v>2841</v>
      </c>
      <c r="L175" s="17" t="s">
        <v>147</v>
      </c>
      <c r="M175" s="17" t="s">
        <v>417</v>
      </c>
      <c r="N175" s="17">
        <v>20050612</v>
      </c>
      <c r="O175" t="str">
        <f>""</f>
        <v/>
      </c>
      <c r="P175" t="e">
        <f t="shared" si="18"/>
        <v>#VALUE!</v>
      </c>
      <c r="Q175" t="e">
        <f t="shared" si="19"/>
        <v>#VALUE!</v>
      </c>
      <c r="R175" t="e">
        <f t="shared" si="20"/>
        <v>#VALUE!</v>
      </c>
      <c r="S175" t="e">
        <f t="shared" si="21"/>
        <v>#VALUE!</v>
      </c>
      <c r="T175" t="e">
        <f t="shared" si="22"/>
        <v>#VALUE!</v>
      </c>
      <c r="U175" t="str">
        <f t="shared" si="23"/>
        <v>市立稲毛高高</v>
      </c>
    </row>
    <row r="176" spans="1:21" x14ac:dyDescent="0.2">
      <c r="A176" s="12">
        <v>1130</v>
      </c>
      <c r="B176" s="13" t="s">
        <v>4277</v>
      </c>
      <c r="C176" s="13" t="s">
        <v>4278</v>
      </c>
      <c r="D176" s="14"/>
      <c r="E176" s="32" t="s">
        <v>636</v>
      </c>
      <c r="F176" s="14">
        <v>3</v>
      </c>
      <c r="G176" s="14"/>
      <c r="H176" s="14"/>
      <c r="I176" s="14"/>
      <c r="J176" s="15" t="s">
        <v>4799</v>
      </c>
      <c r="K176" s="15" t="s">
        <v>3328</v>
      </c>
      <c r="L176" s="17" t="s">
        <v>3811</v>
      </c>
      <c r="M176" s="17" t="s">
        <v>270</v>
      </c>
      <c r="N176" s="17">
        <v>20051002</v>
      </c>
      <c r="O176" t="str">
        <f>""</f>
        <v/>
      </c>
      <c r="P176" t="e">
        <f t="shared" si="18"/>
        <v>#VALUE!</v>
      </c>
      <c r="Q176" t="e">
        <f t="shared" si="19"/>
        <v>#VALUE!</v>
      </c>
      <c r="R176" t="e">
        <f t="shared" si="20"/>
        <v>#VALUE!</v>
      </c>
      <c r="S176" t="e">
        <f t="shared" si="21"/>
        <v>#VALUE!</v>
      </c>
      <c r="T176" t="e">
        <f t="shared" si="22"/>
        <v>#VALUE!</v>
      </c>
      <c r="U176" t="str">
        <f t="shared" si="23"/>
        <v>市立稲毛高高</v>
      </c>
    </row>
    <row r="177" spans="1:21" x14ac:dyDescent="0.2">
      <c r="A177" s="12">
        <v>1131</v>
      </c>
      <c r="B177" s="13" t="s">
        <v>1249</v>
      </c>
      <c r="C177" s="13" t="s">
        <v>4279</v>
      </c>
      <c r="D177" s="14"/>
      <c r="E177" s="32" t="s">
        <v>636</v>
      </c>
      <c r="F177" s="14">
        <v>3</v>
      </c>
      <c r="G177" s="14"/>
      <c r="H177" s="14"/>
      <c r="I177" s="14"/>
      <c r="J177" s="15" t="s">
        <v>2621</v>
      </c>
      <c r="K177" s="15" t="s">
        <v>4800</v>
      </c>
      <c r="L177" s="17" t="s">
        <v>122</v>
      </c>
      <c r="M177" s="17" t="s">
        <v>3812</v>
      </c>
      <c r="N177" s="17">
        <v>20051108</v>
      </c>
      <c r="O177" t="str">
        <f>""</f>
        <v/>
      </c>
      <c r="P177" t="e">
        <f t="shared" si="18"/>
        <v>#VALUE!</v>
      </c>
      <c r="Q177" t="e">
        <f t="shared" si="19"/>
        <v>#VALUE!</v>
      </c>
      <c r="R177" t="e">
        <f t="shared" si="20"/>
        <v>#VALUE!</v>
      </c>
      <c r="S177" t="e">
        <f t="shared" si="21"/>
        <v>#VALUE!</v>
      </c>
      <c r="T177" t="e">
        <f t="shared" si="22"/>
        <v>#VALUE!</v>
      </c>
      <c r="U177" t="str">
        <f t="shared" si="23"/>
        <v>市立稲毛高高</v>
      </c>
    </row>
    <row r="178" spans="1:21" x14ac:dyDescent="0.2">
      <c r="A178" s="12">
        <v>1132</v>
      </c>
      <c r="B178" s="13" t="s">
        <v>4280</v>
      </c>
      <c r="C178" s="13" t="s">
        <v>4281</v>
      </c>
      <c r="D178" s="14"/>
      <c r="E178" s="32" t="s">
        <v>636</v>
      </c>
      <c r="F178" s="14">
        <v>3</v>
      </c>
      <c r="G178" s="14"/>
      <c r="H178" s="14"/>
      <c r="I178" s="14"/>
      <c r="J178" s="15" t="s">
        <v>4801</v>
      </c>
      <c r="K178" s="15" t="s">
        <v>4802</v>
      </c>
      <c r="L178" s="17" t="s">
        <v>3813</v>
      </c>
      <c r="M178" s="17" t="s">
        <v>3814</v>
      </c>
      <c r="N178" s="17">
        <v>20051003</v>
      </c>
      <c r="O178" t="str">
        <f>""</f>
        <v/>
      </c>
      <c r="P178" t="e">
        <f t="shared" ref="P178:P241" si="24">LEFT(B178,FIND("　",B178)-1)</f>
        <v>#VALUE!</v>
      </c>
      <c r="Q178" t="e">
        <f t="shared" ref="Q178:Q241" si="25">RIGHT(B178,LEN(B178)-FIND("　",B178))</f>
        <v>#VALUE!</v>
      </c>
      <c r="R178" t="e">
        <f t="shared" ref="R178:R241" si="26">ASC(LEFT(J178,FIND("　",J178)-1))</f>
        <v>#VALUE!</v>
      </c>
      <c r="S178" t="e">
        <f t="shared" ref="S178:S241" si="27">ASC(RIGHT(J178,LEN(J178)-FIND("　",J178)))</f>
        <v>#VALUE!</v>
      </c>
      <c r="T178" t="e">
        <f t="shared" ref="T178:T241" si="28">LEFT(O178,FIND(" ",O178)-1)</f>
        <v>#VALUE!</v>
      </c>
      <c r="U178" t="str">
        <f t="shared" ref="U178:U241" si="29">E178&amp;"高"</f>
        <v>市立稲毛高高</v>
      </c>
    </row>
    <row r="179" spans="1:21" x14ac:dyDescent="0.2">
      <c r="A179" s="12">
        <v>1133</v>
      </c>
      <c r="B179" s="13" t="s">
        <v>4282</v>
      </c>
      <c r="C179" s="13" t="s">
        <v>4283</v>
      </c>
      <c r="D179" s="14"/>
      <c r="E179" s="32" t="s">
        <v>636</v>
      </c>
      <c r="F179" s="14">
        <v>2</v>
      </c>
      <c r="G179" s="14"/>
      <c r="H179" s="14"/>
      <c r="I179" s="14"/>
      <c r="J179" s="15" t="s">
        <v>4803</v>
      </c>
      <c r="K179" s="15" t="s">
        <v>4804</v>
      </c>
      <c r="L179" s="17" t="s">
        <v>3815</v>
      </c>
      <c r="M179" s="17" t="s">
        <v>3816</v>
      </c>
      <c r="N179" s="17">
        <v>20060524</v>
      </c>
      <c r="O179" t="str">
        <f>""</f>
        <v/>
      </c>
      <c r="P179" t="e">
        <f t="shared" si="24"/>
        <v>#VALUE!</v>
      </c>
      <c r="Q179" t="e">
        <f t="shared" si="25"/>
        <v>#VALUE!</v>
      </c>
      <c r="R179" t="e">
        <f t="shared" si="26"/>
        <v>#VALUE!</v>
      </c>
      <c r="S179" t="e">
        <f t="shared" si="27"/>
        <v>#VALUE!</v>
      </c>
      <c r="T179" t="e">
        <f t="shared" si="28"/>
        <v>#VALUE!</v>
      </c>
      <c r="U179" t="str">
        <f t="shared" si="29"/>
        <v>市立稲毛高高</v>
      </c>
    </row>
    <row r="180" spans="1:21" x14ac:dyDescent="0.2">
      <c r="A180" s="12">
        <v>1134</v>
      </c>
      <c r="B180" s="13" t="s">
        <v>1259</v>
      </c>
      <c r="C180" s="13" t="s">
        <v>4284</v>
      </c>
      <c r="D180" s="14"/>
      <c r="E180" s="32" t="s">
        <v>636</v>
      </c>
      <c r="F180" s="14">
        <v>2</v>
      </c>
      <c r="G180" s="14"/>
      <c r="H180" s="14"/>
      <c r="I180" s="14"/>
      <c r="J180" s="15" t="s">
        <v>2631</v>
      </c>
      <c r="K180" s="15" t="s">
        <v>4805</v>
      </c>
      <c r="L180" s="17" t="s">
        <v>327</v>
      </c>
      <c r="M180" s="17" t="s">
        <v>3817</v>
      </c>
      <c r="N180" s="17">
        <v>20060421</v>
      </c>
      <c r="O180" t="str">
        <f>""</f>
        <v/>
      </c>
      <c r="P180" t="e">
        <f t="shared" si="24"/>
        <v>#VALUE!</v>
      </c>
      <c r="Q180" t="e">
        <f t="shared" si="25"/>
        <v>#VALUE!</v>
      </c>
      <c r="R180" t="e">
        <f t="shared" si="26"/>
        <v>#VALUE!</v>
      </c>
      <c r="S180" t="e">
        <f t="shared" si="27"/>
        <v>#VALUE!</v>
      </c>
      <c r="T180" t="e">
        <f t="shared" si="28"/>
        <v>#VALUE!</v>
      </c>
      <c r="U180" t="str">
        <f t="shared" si="29"/>
        <v>市立稲毛高高</v>
      </c>
    </row>
    <row r="181" spans="1:21" x14ac:dyDescent="0.2">
      <c r="A181" s="12">
        <v>1135</v>
      </c>
      <c r="B181" s="13" t="s">
        <v>2269</v>
      </c>
      <c r="C181" s="13" t="s">
        <v>4285</v>
      </c>
      <c r="D181" s="14"/>
      <c r="E181" s="32" t="s">
        <v>636</v>
      </c>
      <c r="F181" s="14">
        <v>2</v>
      </c>
      <c r="G181" s="14"/>
      <c r="H181" s="14"/>
      <c r="I181" s="14"/>
      <c r="J181" s="15" t="s">
        <v>3379</v>
      </c>
      <c r="K181" s="15" t="s">
        <v>4806</v>
      </c>
      <c r="L181" s="17" t="s">
        <v>1083</v>
      </c>
      <c r="M181" s="17" t="s">
        <v>3818</v>
      </c>
      <c r="N181" s="17">
        <v>20070106</v>
      </c>
      <c r="O181" t="str">
        <f>""</f>
        <v/>
      </c>
      <c r="P181" t="e">
        <f t="shared" si="24"/>
        <v>#VALUE!</v>
      </c>
      <c r="Q181" t="e">
        <f t="shared" si="25"/>
        <v>#VALUE!</v>
      </c>
      <c r="R181" t="e">
        <f t="shared" si="26"/>
        <v>#VALUE!</v>
      </c>
      <c r="S181" t="e">
        <f t="shared" si="27"/>
        <v>#VALUE!</v>
      </c>
      <c r="T181" t="e">
        <f t="shared" si="28"/>
        <v>#VALUE!</v>
      </c>
      <c r="U181" t="str">
        <f t="shared" si="29"/>
        <v>市立稲毛高高</v>
      </c>
    </row>
    <row r="182" spans="1:21" x14ac:dyDescent="0.2">
      <c r="A182" s="12">
        <v>1136</v>
      </c>
      <c r="B182" s="13" t="s">
        <v>1993</v>
      </c>
      <c r="C182" s="13" t="s">
        <v>4286</v>
      </c>
      <c r="D182" s="14"/>
      <c r="E182" s="32" t="s">
        <v>636</v>
      </c>
      <c r="F182" s="14">
        <v>2</v>
      </c>
      <c r="G182" s="14"/>
      <c r="H182" s="14"/>
      <c r="I182" s="14"/>
      <c r="J182" s="15" t="s">
        <v>3206</v>
      </c>
      <c r="K182" s="15" t="s">
        <v>4807</v>
      </c>
      <c r="L182" s="17" t="s">
        <v>966</v>
      </c>
      <c r="M182" s="17" t="s">
        <v>3819</v>
      </c>
      <c r="N182" s="17">
        <v>20070131</v>
      </c>
      <c r="O182" t="str">
        <f>""</f>
        <v/>
      </c>
      <c r="P182" t="e">
        <f t="shared" si="24"/>
        <v>#VALUE!</v>
      </c>
      <c r="Q182" t="e">
        <f t="shared" si="25"/>
        <v>#VALUE!</v>
      </c>
      <c r="R182" t="e">
        <f t="shared" si="26"/>
        <v>#VALUE!</v>
      </c>
      <c r="S182" t="e">
        <f t="shared" si="27"/>
        <v>#VALUE!</v>
      </c>
      <c r="T182" t="e">
        <f t="shared" si="28"/>
        <v>#VALUE!</v>
      </c>
      <c r="U182" t="str">
        <f t="shared" si="29"/>
        <v>市立稲毛高高</v>
      </c>
    </row>
    <row r="183" spans="1:21" x14ac:dyDescent="0.2">
      <c r="A183" s="12">
        <v>1137</v>
      </c>
      <c r="B183" s="13" t="s">
        <v>4287</v>
      </c>
      <c r="C183" s="13" t="s">
        <v>4288</v>
      </c>
      <c r="D183" s="14"/>
      <c r="E183" s="32" t="s">
        <v>636</v>
      </c>
      <c r="F183" s="14">
        <v>2</v>
      </c>
      <c r="G183" s="14"/>
      <c r="H183" s="14"/>
      <c r="I183" s="14"/>
      <c r="J183" s="15" t="s">
        <v>3075</v>
      </c>
      <c r="K183" s="15" t="s">
        <v>4808</v>
      </c>
      <c r="L183" s="17" t="s">
        <v>560</v>
      </c>
      <c r="M183" s="17" t="s">
        <v>3820</v>
      </c>
      <c r="N183" s="17">
        <v>20060702</v>
      </c>
      <c r="O183" t="str">
        <f>""</f>
        <v/>
      </c>
      <c r="P183" t="e">
        <f t="shared" si="24"/>
        <v>#VALUE!</v>
      </c>
      <c r="Q183" t="e">
        <f t="shared" si="25"/>
        <v>#VALUE!</v>
      </c>
      <c r="R183" t="e">
        <f t="shared" si="26"/>
        <v>#VALUE!</v>
      </c>
      <c r="S183" t="e">
        <f t="shared" si="27"/>
        <v>#VALUE!</v>
      </c>
      <c r="T183" t="e">
        <f t="shared" si="28"/>
        <v>#VALUE!</v>
      </c>
      <c r="U183" t="str">
        <f t="shared" si="29"/>
        <v>市立稲毛高高</v>
      </c>
    </row>
    <row r="184" spans="1:21" x14ac:dyDescent="0.2">
      <c r="A184" s="12">
        <v>1138</v>
      </c>
      <c r="B184" s="13" t="s">
        <v>1649</v>
      </c>
      <c r="C184" s="13" t="s">
        <v>4037</v>
      </c>
      <c r="D184" s="14"/>
      <c r="E184" s="32" t="s">
        <v>636</v>
      </c>
      <c r="F184" s="14">
        <v>2</v>
      </c>
      <c r="G184" s="14"/>
      <c r="H184" s="14"/>
      <c r="I184" s="14"/>
      <c r="J184" s="15" t="s">
        <v>2947</v>
      </c>
      <c r="K184" s="15" t="s">
        <v>4612</v>
      </c>
      <c r="L184" s="17" t="s">
        <v>209</v>
      </c>
      <c r="M184" s="17" t="s">
        <v>3618</v>
      </c>
      <c r="N184" s="17">
        <v>20060505</v>
      </c>
      <c r="O184" t="str">
        <f>""</f>
        <v/>
      </c>
      <c r="P184" t="e">
        <f t="shared" si="24"/>
        <v>#VALUE!</v>
      </c>
      <c r="Q184" t="e">
        <f t="shared" si="25"/>
        <v>#VALUE!</v>
      </c>
      <c r="R184" t="e">
        <f t="shared" si="26"/>
        <v>#VALUE!</v>
      </c>
      <c r="S184" t="e">
        <f t="shared" si="27"/>
        <v>#VALUE!</v>
      </c>
      <c r="T184" t="e">
        <f t="shared" si="28"/>
        <v>#VALUE!</v>
      </c>
      <c r="U184" t="str">
        <f t="shared" si="29"/>
        <v>市立稲毛高高</v>
      </c>
    </row>
    <row r="185" spans="1:21" x14ac:dyDescent="0.2">
      <c r="A185" s="12">
        <v>1139</v>
      </c>
      <c r="B185" s="13" t="s">
        <v>4289</v>
      </c>
      <c r="C185" s="13" t="s">
        <v>4290</v>
      </c>
      <c r="D185" s="14"/>
      <c r="E185" s="32" t="s">
        <v>636</v>
      </c>
      <c r="F185" s="14">
        <v>1</v>
      </c>
      <c r="G185" s="14"/>
      <c r="H185" s="14"/>
      <c r="I185" s="14"/>
      <c r="J185" s="15" t="s">
        <v>4809</v>
      </c>
      <c r="K185" s="15" t="s">
        <v>4747</v>
      </c>
      <c r="L185" s="17" t="s">
        <v>3821</v>
      </c>
      <c r="M185" s="17" t="s">
        <v>3757</v>
      </c>
      <c r="N185" s="17">
        <v>20080113</v>
      </c>
      <c r="O185" t="str">
        <f>""</f>
        <v/>
      </c>
      <c r="P185" t="e">
        <f t="shared" si="24"/>
        <v>#VALUE!</v>
      </c>
      <c r="Q185" t="e">
        <f t="shared" si="25"/>
        <v>#VALUE!</v>
      </c>
      <c r="R185" t="e">
        <f t="shared" si="26"/>
        <v>#VALUE!</v>
      </c>
      <c r="S185" t="e">
        <f t="shared" si="27"/>
        <v>#VALUE!</v>
      </c>
      <c r="T185" t="e">
        <f t="shared" si="28"/>
        <v>#VALUE!</v>
      </c>
      <c r="U185" t="str">
        <f t="shared" si="29"/>
        <v>市立稲毛高高</v>
      </c>
    </row>
    <row r="186" spans="1:21" x14ac:dyDescent="0.2">
      <c r="A186" s="12">
        <v>1140</v>
      </c>
      <c r="B186" s="13" t="s">
        <v>1686</v>
      </c>
      <c r="C186" s="13" t="s">
        <v>4291</v>
      </c>
      <c r="D186" s="14"/>
      <c r="E186" s="32" t="s">
        <v>636</v>
      </c>
      <c r="F186" s="14">
        <v>1</v>
      </c>
      <c r="G186" s="14"/>
      <c r="H186" s="14"/>
      <c r="I186" s="14"/>
      <c r="J186" s="15" t="s">
        <v>2632</v>
      </c>
      <c r="K186" s="15" t="s">
        <v>4776</v>
      </c>
      <c r="L186" s="17" t="s">
        <v>145</v>
      </c>
      <c r="M186" s="17" t="s">
        <v>3788</v>
      </c>
      <c r="N186" s="17">
        <v>20070530</v>
      </c>
      <c r="O186" t="str">
        <f>""</f>
        <v/>
      </c>
      <c r="P186" t="e">
        <f t="shared" si="24"/>
        <v>#VALUE!</v>
      </c>
      <c r="Q186" t="e">
        <f t="shared" si="25"/>
        <v>#VALUE!</v>
      </c>
      <c r="R186" t="e">
        <f t="shared" si="26"/>
        <v>#VALUE!</v>
      </c>
      <c r="S186" t="e">
        <f t="shared" si="27"/>
        <v>#VALUE!</v>
      </c>
      <c r="T186" t="e">
        <f t="shared" si="28"/>
        <v>#VALUE!</v>
      </c>
      <c r="U186" t="str">
        <f t="shared" si="29"/>
        <v>市立稲毛高高</v>
      </c>
    </row>
    <row r="187" spans="1:21" x14ac:dyDescent="0.2">
      <c r="A187" s="12">
        <v>1141</v>
      </c>
      <c r="B187" s="13" t="s">
        <v>4292</v>
      </c>
      <c r="C187" s="13" t="s">
        <v>4184</v>
      </c>
      <c r="D187" s="14"/>
      <c r="E187" s="32" t="s">
        <v>636</v>
      </c>
      <c r="F187" s="14">
        <v>1</v>
      </c>
      <c r="G187" s="14"/>
      <c r="H187" s="14"/>
      <c r="I187" s="14"/>
      <c r="J187" s="15" t="s">
        <v>4810</v>
      </c>
      <c r="K187" s="15" t="s">
        <v>4734</v>
      </c>
      <c r="L187" s="17" t="s">
        <v>3822</v>
      </c>
      <c r="M187" s="17" t="s">
        <v>3744</v>
      </c>
      <c r="N187" s="17">
        <v>20080315</v>
      </c>
      <c r="O187" t="str">
        <f>""</f>
        <v/>
      </c>
      <c r="P187" t="e">
        <f t="shared" si="24"/>
        <v>#VALUE!</v>
      </c>
      <c r="Q187" t="e">
        <f t="shared" si="25"/>
        <v>#VALUE!</v>
      </c>
      <c r="R187" t="e">
        <f t="shared" si="26"/>
        <v>#VALUE!</v>
      </c>
      <c r="S187" t="e">
        <f t="shared" si="27"/>
        <v>#VALUE!</v>
      </c>
      <c r="T187" t="e">
        <f t="shared" si="28"/>
        <v>#VALUE!</v>
      </c>
      <c r="U187" t="str">
        <f t="shared" si="29"/>
        <v>市立稲毛高高</v>
      </c>
    </row>
    <row r="188" spans="1:21" x14ac:dyDescent="0.2">
      <c r="A188" s="12">
        <v>1142</v>
      </c>
      <c r="B188" s="13" t="s">
        <v>4293</v>
      </c>
      <c r="C188" s="13" t="s">
        <v>4294</v>
      </c>
      <c r="D188" s="14"/>
      <c r="E188" s="32" t="s">
        <v>636</v>
      </c>
      <c r="F188" s="14">
        <v>1</v>
      </c>
      <c r="G188" s="14"/>
      <c r="H188" s="14"/>
      <c r="I188" s="14"/>
      <c r="J188" s="15" t="s">
        <v>4811</v>
      </c>
      <c r="K188" s="15" t="s">
        <v>4613</v>
      </c>
      <c r="L188" s="17" t="s">
        <v>3823</v>
      </c>
      <c r="M188" s="17" t="s">
        <v>3619</v>
      </c>
      <c r="N188" s="17">
        <v>20070803</v>
      </c>
      <c r="O188" t="str">
        <f>""</f>
        <v/>
      </c>
      <c r="P188" t="e">
        <f t="shared" si="24"/>
        <v>#VALUE!</v>
      </c>
      <c r="Q188" t="e">
        <f t="shared" si="25"/>
        <v>#VALUE!</v>
      </c>
      <c r="R188" t="e">
        <f t="shared" si="26"/>
        <v>#VALUE!</v>
      </c>
      <c r="S188" t="e">
        <f t="shared" si="27"/>
        <v>#VALUE!</v>
      </c>
      <c r="T188" t="e">
        <f t="shared" si="28"/>
        <v>#VALUE!</v>
      </c>
      <c r="U188" t="str">
        <f t="shared" si="29"/>
        <v>市立稲毛高高</v>
      </c>
    </row>
    <row r="189" spans="1:21" x14ac:dyDescent="0.2">
      <c r="A189" s="12">
        <v>1143</v>
      </c>
      <c r="B189" s="13" t="s">
        <v>4295</v>
      </c>
      <c r="C189" s="13" t="s">
        <v>4296</v>
      </c>
      <c r="D189" s="14"/>
      <c r="E189" s="32" t="s">
        <v>636</v>
      </c>
      <c r="F189" s="14">
        <v>1</v>
      </c>
      <c r="G189" s="14"/>
      <c r="H189" s="14"/>
      <c r="I189" s="14"/>
      <c r="J189" s="15" t="s">
        <v>4812</v>
      </c>
      <c r="K189" s="15" t="s">
        <v>4768</v>
      </c>
      <c r="L189" s="17" t="s">
        <v>3824</v>
      </c>
      <c r="M189" s="17" t="s">
        <v>3779</v>
      </c>
      <c r="N189" s="17">
        <v>20071112</v>
      </c>
      <c r="O189" t="str">
        <f>""</f>
        <v/>
      </c>
      <c r="P189" t="e">
        <f t="shared" si="24"/>
        <v>#VALUE!</v>
      </c>
      <c r="Q189" t="e">
        <f t="shared" si="25"/>
        <v>#VALUE!</v>
      </c>
      <c r="R189" t="e">
        <f t="shared" si="26"/>
        <v>#VALUE!</v>
      </c>
      <c r="S189" t="e">
        <f t="shared" si="27"/>
        <v>#VALUE!</v>
      </c>
      <c r="T189" t="e">
        <f t="shared" si="28"/>
        <v>#VALUE!</v>
      </c>
      <c r="U189" t="str">
        <f t="shared" si="29"/>
        <v>市立稲毛高高</v>
      </c>
    </row>
    <row r="190" spans="1:21" x14ac:dyDescent="0.2">
      <c r="A190" s="12">
        <v>1499</v>
      </c>
      <c r="B190" s="13" t="s">
        <v>4277</v>
      </c>
      <c r="C190" s="13" t="s">
        <v>4297</v>
      </c>
      <c r="D190" s="14"/>
      <c r="E190" s="32" t="s">
        <v>636</v>
      </c>
      <c r="F190" s="14">
        <v>1</v>
      </c>
      <c r="G190" s="14"/>
      <c r="H190" s="14"/>
      <c r="I190" s="14"/>
      <c r="J190" s="15" t="s">
        <v>4799</v>
      </c>
      <c r="K190" s="15" t="s">
        <v>4813</v>
      </c>
      <c r="L190" s="17" t="s">
        <v>3811</v>
      </c>
      <c r="M190" s="17" t="s">
        <v>3825</v>
      </c>
      <c r="N190" s="17">
        <v>20071005</v>
      </c>
      <c r="O190" t="str">
        <f>""</f>
        <v/>
      </c>
      <c r="P190" t="e">
        <f t="shared" si="24"/>
        <v>#VALUE!</v>
      </c>
      <c r="Q190" t="e">
        <f t="shared" si="25"/>
        <v>#VALUE!</v>
      </c>
      <c r="R190" t="e">
        <f t="shared" si="26"/>
        <v>#VALUE!</v>
      </c>
      <c r="S190" t="e">
        <f t="shared" si="27"/>
        <v>#VALUE!</v>
      </c>
      <c r="T190" t="e">
        <f t="shared" si="28"/>
        <v>#VALUE!</v>
      </c>
      <c r="U190" t="str">
        <f t="shared" si="29"/>
        <v>市立稲毛高高</v>
      </c>
    </row>
    <row r="191" spans="1:21" x14ac:dyDescent="0.2">
      <c r="A191" s="12">
        <v>1500</v>
      </c>
      <c r="B191" s="13" t="s">
        <v>1257</v>
      </c>
      <c r="C191" s="13" t="s">
        <v>4298</v>
      </c>
      <c r="D191" s="14"/>
      <c r="E191" s="32" t="s">
        <v>636</v>
      </c>
      <c r="F191" s="14">
        <v>1</v>
      </c>
      <c r="G191" s="14"/>
      <c r="H191" s="14"/>
      <c r="I191" s="14"/>
      <c r="J191" s="15" t="s">
        <v>2629</v>
      </c>
      <c r="K191" s="15" t="s">
        <v>4708</v>
      </c>
      <c r="L191" s="17" t="s">
        <v>520</v>
      </c>
      <c r="M191" s="17" t="s">
        <v>3718</v>
      </c>
      <c r="N191" s="17">
        <v>20070606</v>
      </c>
      <c r="O191" t="str">
        <f>""</f>
        <v/>
      </c>
      <c r="P191" t="e">
        <f t="shared" si="24"/>
        <v>#VALUE!</v>
      </c>
      <c r="Q191" t="e">
        <f t="shared" si="25"/>
        <v>#VALUE!</v>
      </c>
      <c r="R191" t="e">
        <f t="shared" si="26"/>
        <v>#VALUE!</v>
      </c>
      <c r="S191" t="e">
        <f t="shared" si="27"/>
        <v>#VALUE!</v>
      </c>
      <c r="T191" t="e">
        <f t="shared" si="28"/>
        <v>#VALUE!</v>
      </c>
      <c r="U191" t="str">
        <f t="shared" si="29"/>
        <v>市立稲毛高高</v>
      </c>
    </row>
    <row r="192" spans="1:21" x14ac:dyDescent="0.2">
      <c r="A192" s="12">
        <v>1501</v>
      </c>
      <c r="B192" s="13" t="s">
        <v>1839</v>
      </c>
      <c r="C192" s="13" t="s">
        <v>4126</v>
      </c>
      <c r="D192" s="14"/>
      <c r="E192" s="32" t="s">
        <v>636</v>
      </c>
      <c r="F192" s="14">
        <v>1</v>
      </c>
      <c r="G192" s="14"/>
      <c r="H192" s="14"/>
      <c r="I192" s="14"/>
      <c r="J192" s="15" t="s">
        <v>3098</v>
      </c>
      <c r="K192" s="15" t="s">
        <v>4687</v>
      </c>
      <c r="L192" s="17" t="s">
        <v>211</v>
      </c>
      <c r="M192" s="17" t="s">
        <v>3696</v>
      </c>
      <c r="N192" s="17">
        <v>20080105</v>
      </c>
      <c r="O192" t="str">
        <f>""</f>
        <v/>
      </c>
      <c r="P192" t="e">
        <f t="shared" si="24"/>
        <v>#VALUE!</v>
      </c>
      <c r="Q192" t="e">
        <f t="shared" si="25"/>
        <v>#VALUE!</v>
      </c>
      <c r="R192" t="e">
        <f t="shared" si="26"/>
        <v>#VALUE!</v>
      </c>
      <c r="S192" t="e">
        <f t="shared" si="27"/>
        <v>#VALUE!</v>
      </c>
      <c r="T192" t="e">
        <f t="shared" si="28"/>
        <v>#VALUE!</v>
      </c>
      <c r="U192" t="str">
        <f t="shared" si="29"/>
        <v>市立稲毛高高</v>
      </c>
    </row>
    <row r="193" spans="1:21" x14ac:dyDescent="0.2">
      <c r="A193" s="12">
        <v>1502</v>
      </c>
      <c r="B193" s="13" t="s">
        <v>4299</v>
      </c>
      <c r="C193" s="13" t="s">
        <v>4300</v>
      </c>
      <c r="D193" s="14"/>
      <c r="E193" s="32" t="s">
        <v>636</v>
      </c>
      <c r="F193" s="14">
        <v>1</v>
      </c>
      <c r="G193" s="14"/>
      <c r="H193" s="14"/>
      <c r="I193" s="14"/>
      <c r="J193" s="15" t="s">
        <v>4814</v>
      </c>
      <c r="K193" s="15" t="s">
        <v>4797</v>
      </c>
      <c r="L193" s="17" t="s">
        <v>3826</v>
      </c>
      <c r="M193" s="17" t="s">
        <v>3809</v>
      </c>
      <c r="N193" s="17">
        <v>20070712</v>
      </c>
      <c r="O193" t="str">
        <f>""</f>
        <v/>
      </c>
      <c r="P193" t="e">
        <f t="shared" si="24"/>
        <v>#VALUE!</v>
      </c>
      <c r="Q193" t="e">
        <f t="shared" si="25"/>
        <v>#VALUE!</v>
      </c>
      <c r="R193" t="e">
        <f t="shared" si="26"/>
        <v>#VALUE!</v>
      </c>
      <c r="S193" t="e">
        <f t="shared" si="27"/>
        <v>#VALUE!</v>
      </c>
      <c r="T193" t="e">
        <f t="shared" si="28"/>
        <v>#VALUE!</v>
      </c>
      <c r="U193" t="str">
        <f t="shared" si="29"/>
        <v>市立稲毛高高</v>
      </c>
    </row>
    <row r="194" spans="1:21" x14ac:dyDescent="0.2">
      <c r="A194" s="12">
        <v>1144</v>
      </c>
      <c r="B194" s="13" t="s">
        <v>4301</v>
      </c>
      <c r="C194" s="13" t="s">
        <v>4302</v>
      </c>
      <c r="D194" s="14"/>
      <c r="E194" s="32" t="s">
        <v>637</v>
      </c>
      <c r="F194" s="14">
        <v>3</v>
      </c>
      <c r="G194" s="14"/>
      <c r="H194" s="14"/>
      <c r="I194" s="14"/>
      <c r="J194" s="15" t="s">
        <v>4815</v>
      </c>
      <c r="K194" s="15" t="s">
        <v>4797</v>
      </c>
      <c r="L194" s="17" t="s">
        <v>3827</v>
      </c>
      <c r="M194" s="17" t="s">
        <v>3809</v>
      </c>
      <c r="N194" s="17">
        <v>20060103</v>
      </c>
      <c r="O194" t="str">
        <f>""</f>
        <v/>
      </c>
      <c r="P194" t="e">
        <f t="shared" si="24"/>
        <v>#VALUE!</v>
      </c>
      <c r="Q194" t="e">
        <f t="shared" si="25"/>
        <v>#VALUE!</v>
      </c>
      <c r="R194" t="e">
        <f t="shared" si="26"/>
        <v>#VALUE!</v>
      </c>
      <c r="S194" t="e">
        <f t="shared" si="27"/>
        <v>#VALUE!</v>
      </c>
      <c r="T194" t="e">
        <f t="shared" si="28"/>
        <v>#VALUE!</v>
      </c>
      <c r="U194" t="str">
        <f t="shared" si="29"/>
        <v>千葉経大附高高</v>
      </c>
    </row>
    <row r="195" spans="1:21" x14ac:dyDescent="0.2">
      <c r="A195" s="12">
        <v>1145</v>
      </c>
      <c r="B195" s="13" t="s">
        <v>4303</v>
      </c>
      <c r="C195" s="13" t="s">
        <v>4304</v>
      </c>
      <c r="D195" s="14"/>
      <c r="E195" s="32" t="s">
        <v>637</v>
      </c>
      <c r="F195" s="14">
        <v>3</v>
      </c>
      <c r="G195" s="14"/>
      <c r="H195" s="14"/>
      <c r="I195" s="14"/>
      <c r="J195" s="15" t="s">
        <v>4816</v>
      </c>
      <c r="K195" s="15" t="s">
        <v>4817</v>
      </c>
      <c r="L195" s="17" t="s">
        <v>3828</v>
      </c>
      <c r="M195" s="17" t="s">
        <v>3829</v>
      </c>
      <c r="N195" s="17">
        <v>20051119</v>
      </c>
      <c r="O195" t="str">
        <f>""</f>
        <v/>
      </c>
      <c r="P195" t="e">
        <f t="shared" si="24"/>
        <v>#VALUE!</v>
      </c>
      <c r="Q195" t="e">
        <f t="shared" si="25"/>
        <v>#VALUE!</v>
      </c>
      <c r="R195" t="e">
        <f t="shared" si="26"/>
        <v>#VALUE!</v>
      </c>
      <c r="S195" t="e">
        <f t="shared" si="27"/>
        <v>#VALUE!</v>
      </c>
      <c r="T195" t="e">
        <f t="shared" si="28"/>
        <v>#VALUE!</v>
      </c>
      <c r="U195" t="str">
        <f t="shared" si="29"/>
        <v>千葉経大附高高</v>
      </c>
    </row>
    <row r="196" spans="1:21" x14ac:dyDescent="0.2">
      <c r="A196" s="12">
        <v>1146</v>
      </c>
      <c r="B196" s="13" t="s">
        <v>4305</v>
      </c>
      <c r="C196" s="13" t="s">
        <v>4306</v>
      </c>
      <c r="D196" s="14"/>
      <c r="E196" s="32" t="s">
        <v>637</v>
      </c>
      <c r="F196" s="14">
        <v>3</v>
      </c>
      <c r="G196" s="14"/>
      <c r="H196" s="14"/>
      <c r="I196" s="14"/>
      <c r="J196" s="15" t="s">
        <v>3170</v>
      </c>
      <c r="K196" s="15" t="s">
        <v>4818</v>
      </c>
      <c r="L196" s="17" t="s">
        <v>946</v>
      </c>
      <c r="M196" s="17" t="s">
        <v>3830</v>
      </c>
      <c r="N196" s="17">
        <v>20050926</v>
      </c>
      <c r="O196" t="str">
        <f>""</f>
        <v/>
      </c>
      <c r="P196" t="e">
        <f t="shared" si="24"/>
        <v>#VALUE!</v>
      </c>
      <c r="Q196" t="e">
        <f t="shared" si="25"/>
        <v>#VALUE!</v>
      </c>
      <c r="R196" t="e">
        <f t="shared" si="26"/>
        <v>#VALUE!</v>
      </c>
      <c r="S196" t="e">
        <f t="shared" si="27"/>
        <v>#VALUE!</v>
      </c>
      <c r="T196" t="e">
        <f t="shared" si="28"/>
        <v>#VALUE!</v>
      </c>
      <c r="U196" t="str">
        <f t="shared" si="29"/>
        <v>千葉経大附高高</v>
      </c>
    </row>
    <row r="197" spans="1:21" x14ac:dyDescent="0.2">
      <c r="A197" s="12">
        <v>1147</v>
      </c>
      <c r="B197" s="13" t="s">
        <v>2373</v>
      </c>
      <c r="C197" s="13" t="s">
        <v>4307</v>
      </c>
      <c r="D197" s="14"/>
      <c r="E197" s="32" t="s">
        <v>637</v>
      </c>
      <c r="F197" s="14">
        <v>2</v>
      </c>
      <c r="G197" s="14"/>
      <c r="H197" s="14"/>
      <c r="I197" s="14"/>
      <c r="J197" s="24" t="s">
        <v>3450</v>
      </c>
      <c r="K197" s="15" t="s">
        <v>4784</v>
      </c>
      <c r="L197" s="17" t="s">
        <v>488</v>
      </c>
      <c r="M197" s="17" t="s">
        <v>3796</v>
      </c>
      <c r="N197" s="17">
        <v>20070317</v>
      </c>
      <c r="O197" t="str">
        <f>""</f>
        <v/>
      </c>
      <c r="P197" t="e">
        <f t="shared" si="24"/>
        <v>#VALUE!</v>
      </c>
      <c r="Q197" t="e">
        <f t="shared" si="25"/>
        <v>#VALUE!</v>
      </c>
      <c r="R197" t="e">
        <f t="shared" si="26"/>
        <v>#VALUE!</v>
      </c>
      <c r="S197" t="e">
        <f t="shared" si="27"/>
        <v>#VALUE!</v>
      </c>
      <c r="T197" t="e">
        <f t="shared" si="28"/>
        <v>#VALUE!</v>
      </c>
      <c r="U197" t="str">
        <f t="shared" si="29"/>
        <v>千葉経大附高高</v>
      </c>
    </row>
    <row r="198" spans="1:21" x14ac:dyDescent="0.2">
      <c r="A198" s="12">
        <v>1148</v>
      </c>
      <c r="B198" s="13" t="s">
        <v>1570</v>
      </c>
      <c r="C198" s="13" t="s">
        <v>4308</v>
      </c>
      <c r="D198" s="14"/>
      <c r="E198" s="32" t="s">
        <v>637</v>
      </c>
      <c r="F198" s="14">
        <v>2</v>
      </c>
      <c r="G198" s="14"/>
      <c r="H198" s="14"/>
      <c r="I198" s="14"/>
      <c r="J198" s="24" t="s">
        <v>2884</v>
      </c>
      <c r="K198" s="15" t="s">
        <v>4819</v>
      </c>
      <c r="L198" s="17" t="s">
        <v>390</v>
      </c>
      <c r="M198" s="17" t="s">
        <v>3831</v>
      </c>
      <c r="N198" s="17">
        <v>20070205</v>
      </c>
      <c r="O198" t="str">
        <f>""</f>
        <v/>
      </c>
      <c r="P198" t="e">
        <f t="shared" si="24"/>
        <v>#VALUE!</v>
      </c>
      <c r="Q198" t="e">
        <f t="shared" si="25"/>
        <v>#VALUE!</v>
      </c>
      <c r="R198" t="e">
        <f t="shared" si="26"/>
        <v>#VALUE!</v>
      </c>
      <c r="S198" t="e">
        <f t="shared" si="27"/>
        <v>#VALUE!</v>
      </c>
      <c r="T198" t="e">
        <f t="shared" si="28"/>
        <v>#VALUE!</v>
      </c>
      <c r="U198" t="str">
        <f t="shared" si="29"/>
        <v>千葉経大附高高</v>
      </c>
    </row>
    <row r="199" spans="1:21" x14ac:dyDescent="0.2">
      <c r="A199" s="12">
        <v>1149</v>
      </c>
      <c r="B199" s="13" t="s">
        <v>1868</v>
      </c>
      <c r="C199" s="13" t="s">
        <v>4309</v>
      </c>
      <c r="D199" s="14"/>
      <c r="E199" s="32" t="s">
        <v>637</v>
      </c>
      <c r="F199" s="14">
        <v>2</v>
      </c>
      <c r="G199" s="14"/>
      <c r="H199" s="14"/>
      <c r="I199" s="14"/>
      <c r="J199" s="24" t="s">
        <v>3117</v>
      </c>
      <c r="K199" s="15" t="s">
        <v>4605</v>
      </c>
      <c r="L199" s="17" t="s">
        <v>86</v>
      </c>
      <c r="M199" s="17" t="s">
        <v>3611</v>
      </c>
      <c r="N199" s="17">
        <v>20061215</v>
      </c>
      <c r="O199" t="str">
        <f>""</f>
        <v/>
      </c>
      <c r="P199" t="e">
        <f t="shared" si="24"/>
        <v>#VALUE!</v>
      </c>
      <c r="Q199" t="e">
        <f t="shared" si="25"/>
        <v>#VALUE!</v>
      </c>
      <c r="R199" t="e">
        <f t="shared" si="26"/>
        <v>#VALUE!</v>
      </c>
      <c r="S199" t="e">
        <f t="shared" si="27"/>
        <v>#VALUE!</v>
      </c>
      <c r="T199" t="e">
        <f t="shared" si="28"/>
        <v>#VALUE!</v>
      </c>
      <c r="U199" t="str">
        <f t="shared" si="29"/>
        <v>千葉経大附高高</v>
      </c>
    </row>
    <row r="200" spans="1:21" x14ac:dyDescent="0.2">
      <c r="A200" s="12">
        <v>1150</v>
      </c>
      <c r="B200" s="13" t="s">
        <v>4310</v>
      </c>
      <c r="C200" s="13" t="s">
        <v>4311</v>
      </c>
      <c r="D200" s="14"/>
      <c r="E200" s="32" t="s">
        <v>637</v>
      </c>
      <c r="F200" s="14">
        <v>2</v>
      </c>
      <c r="G200" s="14"/>
      <c r="H200" s="14"/>
      <c r="I200" s="14"/>
      <c r="J200" s="24" t="s">
        <v>4820</v>
      </c>
      <c r="K200" s="15" t="s">
        <v>4821</v>
      </c>
      <c r="L200" s="17" t="s">
        <v>3832</v>
      </c>
      <c r="M200" s="17" t="s">
        <v>3833</v>
      </c>
      <c r="N200" s="17">
        <v>20070401</v>
      </c>
      <c r="O200" t="str">
        <f>""</f>
        <v/>
      </c>
      <c r="P200" t="e">
        <f t="shared" si="24"/>
        <v>#VALUE!</v>
      </c>
      <c r="Q200" t="e">
        <f t="shared" si="25"/>
        <v>#VALUE!</v>
      </c>
      <c r="R200" t="e">
        <f t="shared" si="26"/>
        <v>#VALUE!</v>
      </c>
      <c r="S200" t="e">
        <f t="shared" si="27"/>
        <v>#VALUE!</v>
      </c>
      <c r="T200" t="e">
        <f t="shared" si="28"/>
        <v>#VALUE!</v>
      </c>
      <c r="U200" t="str">
        <f t="shared" si="29"/>
        <v>千葉経大附高高</v>
      </c>
    </row>
    <row r="201" spans="1:21" x14ac:dyDescent="0.2">
      <c r="A201" s="12">
        <v>1151</v>
      </c>
      <c r="B201" s="13" t="s">
        <v>4312</v>
      </c>
      <c r="C201" s="13" t="s">
        <v>4313</v>
      </c>
      <c r="D201" s="14"/>
      <c r="E201" s="32" t="s">
        <v>637</v>
      </c>
      <c r="F201" s="14">
        <v>2</v>
      </c>
      <c r="G201" s="14"/>
      <c r="H201" s="14"/>
      <c r="I201" s="14"/>
      <c r="J201" s="24" t="s">
        <v>4822</v>
      </c>
      <c r="K201" s="15" t="s">
        <v>4790</v>
      </c>
      <c r="L201" s="17" t="s">
        <v>3834</v>
      </c>
      <c r="M201" s="17" t="s">
        <v>3802</v>
      </c>
      <c r="N201" s="17">
        <v>20060606</v>
      </c>
      <c r="O201" t="str">
        <f>""</f>
        <v/>
      </c>
      <c r="P201" t="e">
        <f t="shared" si="24"/>
        <v>#VALUE!</v>
      </c>
      <c r="Q201" t="e">
        <f t="shared" si="25"/>
        <v>#VALUE!</v>
      </c>
      <c r="R201" t="e">
        <f t="shared" si="26"/>
        <v>#VALUE!</v>
      </c>
      <c r="S201" t="e">
        <f t="shared" si="27"/>
        <v>#VALUE!</v>
      </c>
      <c r="T201" t="e">
        <f t="shared" si="28"/>
        <v>#VALUE!</v>
      </c>
      <c r="U201" t="str">
        <f t="shared" si="29"/>
        <v>千葉経大附高高</v>
      </c>
    </row>
    <row r="202" spans="1:21" x14ac:dyDescent="0.2">
      <c r="A202" s="12">
        <v>1458</v>
      </c>
      <c r="B202" s="13" t="s">
        <v>1608</v>
      </c>
      <c r="C202" s="13" t="s">
        <v>4314</v>
      </c>
      <c r="D202" s="14"/>
      <c r="E202" s="32" t="s">
        <v>637</v>
      </c>
      <c r="F202" s="14">
        <v>1</v>
      </c>
      <c r="G202" s="14"/>
      <c r="H202" s="14"/>
      <c r="I202" s="14"/>
      <c r="J202" s="24" t="s">
        <v>2915</v>
      </c>
      <c r="K202" s="15" t="s">
        <v>4823</v>
      </c>
      <c r="L202" s="17" t="s">
        <v>817</v>
      </c>
      <c r="M202" s="17" t="s">
        <v>3835</v>
      </c>
      <c r="N202" s="17">
        <v>20080308</v>
      </c>
      <c r="O202" t="str">
        <f>""</f>
        <v/>
      </c>
      <c r="P202" t="e">
        <f t="shared" si="24"/>
        <v>#VALUE!</v>
      </c>
      <c r="Q202" t="e">
        <f t="shared" si="25"/>
        <v>#VALUE!</v>
      </c>
      <c r="R202" t="e">
        <f t="shared" si="26"/>
        <v>#VALUE!</v>
      </c>
      <c r="S202" t="e">
        <f t="shared" si="27"/>
        <v>#VALUE!</v>
      </c>
      <c r="T202" t="e">
        <f t="shared" si="28"/>
        <v>#VALUE!</v>
      </c>
      <c r="U202" t="str">
        <f t="shared" si="29"/>
        <v>千葉経大附高高</v>
      </c>
    </row>
    <row r="203" spans="1:21" x14ac:dyDescent="0.2">
      <c r="A203" s="12">
        <v>1152</v>
      </c>
      <c r="B203" s="13" t="s">
        <v>1416</v>
      </c>
      <c r="C203" s="13" t="s">
        <v>4315</v>
      </c>
      <c r="D203" s="14"/>
      <c r="E203" s="32" t="s">
        <v>638</v>
      </c>
      <c r="F203" s="14">
        <v>3</v>
      </c>
      <c r="G203" s="14"/>
      <c r="H203" s="14"/>
      <c r="I203" s="14"/>
      <c r="J203" s="24" t="s">
        <v>2767</v>
      </c>
      <c r="K203" s="15" t="s">
        <v>2635</v>
      </c>
      <c r="L203" s="17" t="s">
        <v>104</v>
      </c>
      <c r="M203" s="17" t="s">
        <v>48</v>
      </c>
      <c r="N203" s="17">
        <v>20050930</v>
      </c>
      <c r="O203" t="str">
        <f>""</f>
        <v/>
      </c>
      <c r="P203" t="e">
        <f t="shared" si="24"/>
        <v>#VALUE!</v>
      </c>
      <c r="Q203" t="e">
        <f t="shared" si="25"/>
        <v>#VALUE!</v>
      </c>
      <c r="R203" t="e">
        <f t="shared" si="26"/>
        <v>#VALUE!</v>
      </c>
      <c r="S203" t="e">
        <f t="shared" si="27"/>
        <v>#VALUE!</v>
      </c>
      <c r="T203" t="e">
        <f t="shared" si="28"/>
        <v>#VALUE!</v>
      </c>
      <c r="U203" t="str">
        <f t="shared" si="29"/>
        <v>敬愛学園高高</v>
      </c>
    </row>
    <row r="204" spans="1:21" x14ac:dyDescent="0.2">
      <c r="A204" s="12">
        <v>1153</v>
      </c>
      <c r="B204" s="13" t="s">
        <v>4316</v>
      </c>
      <c r="C204" s="13" t="s">
        <v>4317</v>
      </c>
      <c r="D204" s="14"/>
      <c r="E204" s="32" t="s">
        <v>638</v>
      </c>
      <c r="F204" s="14">
        <v>3</v>
      </c>
      <c r="G204" s="14"/>
      <c r="H204" s="14"/>
      <c r="I204" s="14"/>
      <c r="J204" s="15" t="s">
        <v>4824</v>
      </c>
      <c r="K204" s="15" t="s">
        <v>4825</v>
      </c>
      <c r="L204" s="17" t="s">
        <v>3836</v>
      </c>
      <c r="M204" s="17" t="s">
        <v>3837</v>
      </c>
      <c r="N204" s="17">
        <v>20050529</v>
      </c>
      <c r="O204" t="str">
        <f>""</f>
        <v/>
      </c>
      <c r="P204" t="e">
        <f t="shared" si="24"/>
        <v>#VALUE!</v>
      </c>
      <c r="Q204" t="e">
        <f t="shared" si="25"/>
        <v>#VALUE!</v>
      </c>
      <c r="R204" t="e">
        <f t="shared" si="26"/>
        <v>#VALUE!</v>
      </c>
      <c r="S204" t="e">
        <f t="shared" si="27"/>
        <v>#VALUE!</v>
      </c>
      <c r="T204" t="e">
        <f t="shared" si="28"/>
        <v>#VALUE!</v>
      </c>
      <c r="U204" t="str">
        <f t="shared" si="29"/>
        <v>敬愛学園高高</v>
      </c>
    </row>
    <row r="205" spans="1:21" x14ac:dyDescent="0.2">
      <c r="A205" s="12">
        <v>1154</v>
      </c>
      <c r="B205" s="13" t="s">
        <v>4318</v>
      </c>
      <c r="C205" s="13" t="s">
        <v>4319</v>
      </c>
      <c r="D205" s="14"/>
      <c r="E205" s="32" t="s">
        <v>638</v>
      </c>
      <c r="F205" s="14">
        <v>3</v>
      </c>
      <c r="G205" s="14"/>
      <c r="H205" s="14"/>
      <c r="I205" s="14"/>
      <c r="J205" s="15" t="s">
        <v>4826</v>
      </c>
      <c r="K205" s="15" t="s">
        <v>4827</v>
      </c>
      <c r="L205" s="17" t="s">
        <v>3838</v>
      </c>
      <c r="M205" s="17" t="s">
        <v>3839</v>
      </c>
      <c r="N205" s="17">
        <v>20050621</v>
      </c>
      <c r="O205" t="str">
        <f>""</f>
        <v/>
      </c>
      <c r="P205" t="e">
        <f t="shared" si="24"/>
        <v>#VALUE!</v>
      </c>
      <c r="Q205" t="e">
        <f t="shared" si="25"/>
        <v>#VALUE!</v>
      </c>
      <c r="R205" t="e">
        <f t="shared" si="26"/>
        <v>#VALUE!</v>
      </c>
      <c r="S205" t="e">
        <f t="shared" si="27"/>
        <v>#VALUE!</v>
      </c>
      <c r="T205" t="e">
        <f t="shared" si="28"/>
        <v>#VALUE!</v>
      </c>
      <c r="U205" t="str">
        <f t="shared" si="29"/>
        <v>敬愛学園高高</v>
      </c>
    </row>
    <row r="206" spans="1:21" x14ac:dyDescent="0.2">
      <c r="A206" s="12">
        <v>1155</v>
      </c>
      <c r="B206" s="13" t="s">
        <v>4320</v>
      </c>
      <c r="C206" s="13" t="s">
        <v>4321</v>
      </c>
      <c r="D206" s="14"/>
      <c r="E206" s="32" t="s">
        <v>638</v>
      </c>
      <c r="F206" s="14">
        <v>3</v>
      </c>
      <c r="G206" s="14"/>
      <c r="H206" s="14"/>
      <c r="I206" s="14"/>
      <c r="J206" s="15" t="s">
        <v>4828</v>
      </c>
      <c r="K206" s="15" t="s">
        <v>4829</v>
      </c>
      <c r="L206" s="17" t="s">
        <v>3840</v>
      </c>
      <c r="M206" s="17" t="s">
        <v>3841</v>
      </c>
      <c r="N206" s="17">
        <v>20060328</v>
      </c>
      <c r="O206" t="str">
        <f>""</f>
        <v/>
      </c>
      <c r="P206" t="e">
        <f t="shared" si="24"/>
        <v>#VALUE!</v>
      </c>
      <c r="Q206" t="e">
        <f t="shared" si="25"/>
        <v>#VALUE!</v>
      </c>
      <c r="R206" t="e">
        <f t="shared" si="26"/>
        <v>#VALUE!</v>
      </c>
      <c r="S206" t="e">
        <f t="shared" si="27"/>
        <v>#VALUE!</v>
      </c>
      <c r="T206" t="e">
        <f t="shared" si="28"/>
        <v>#VALUE!</v>
      </c>
      <c r="U206" t="str">
        <f t="shared" si="29"/>
        <v>敬愛学園高高</v>
      </c>
    </row>
    <row r="207" spans="1:21" x14ac:dyDescent="0.2">
      <c r="A207" s="12">
        <v>1156</v>
      </c>
      <c r="B207" s="13" t="s">
        <v>1525</v>
      </c>
      <c r="C207" s="13" t="s">
        <v>4322</v>
      </c>
      <c r="D207" s="14"/>
      <c r="E207" s="32" t="s">
        <v>638</v>
      </c>
      <c r="F207" s="14">
        <v>3</v>
      </c>
      <c r="G207" s="14"/>
      <c r="H207" s="14"/>
      <c r="I207" s="14"/>
      <c r="J207" s="15" t="s">
        <v>2846</v>
      </c>
      <c r="K207" s="15" t="s">
        <v>4618</v>
      </c>
      <c r="L207" s="17" t="s">
        <v>255</v>
      </c>
      <c r="M207" s="17" t="s">
        <v>3624</v>
      </c>
      <c r="N207" s="17">
        <v>20050704</v>
      </c>
      <c r="O207" t="str">
        <f>""</f>
        <v/>
      </c>
      <c r="P207" t="e">
        <f t="shared" si="24"/>
        <v>#VALUE!</v>
      </c>
      <c r="Q207" t="e">
        <f t="shared" si="25"/>
        <v>#VALUE!</v>
      </c>
      <c r="R207" t="e">
        <f t="shared" si="26"/>
        <v>#VALUE!</v>
      </c>
      <c r="S207" t="e">
        <f t="shared" si="27"/>
        <v>#VALUE!</v>
      </c>
      <c r="T207" t="e">
        <f t="shared" si="28"/>
        <v>#VALUE!</v>
      </c>
      <c r="U207" t="str">
        <f t="shared" si="29"/>
        <v>敬愛学園高高</v>
      </c>
    </row>
    <row r="208" spans="1:21" x14ac:dyDescent="0.2">
      <c r="A208" s="12">
        <v>1157</v>
      </c>
      <c r="B208" s="13" t="s">
        <v>4323</v>
      </c>
      <c r="C208" s="13" t="s">
        <v>4324</v>
      </c>
      <c r="D208" s="14"/>
      <c r="E208" s="32" t="s">
        <v>638</v>
      </c>
      <c r="F208" s="14">
        <v>3</v>
      </c>
      <c r="G208" s="14"/>
      <c r="H208" s="14"/>
      <c r="I208" s="14"/>
      <c r="J208" s="15" t="s">
        <v>4830</v>
      </c>
      <c r="K208" s="15" t="s">
        <v>4831</v>
      </c>
      <c r="L208" s="17" t="s">
        <v>3842</v>
      </c>
      <c r="M208" s="17" t="s">
        <v>3843</v>
      </c>
      <c r="N208" s="17">
        <v>20051114</v>
      </c>
      <c r="O208" t="str">
        <f>""</f>
        <v/>
      </c>
      <c r="P208" t="e">
        <f t="shared" si="24"/>
        <v>#VALUE!</v>
      </c>
      <c r="Q208" t="e">
        <f t="shared" si="25"/>
        <v>#VALUE!</v>
      </c>
      <c r="R208" t="e">
        <f t="shared" si="26"/>
        <v>#VALUE!</v>
      </c>
      <c r="S208" t="e">
        <f t="shared" si="27"/>
        <v>#VALUE!</v>
      </c>
      <c r="T208" t="e">
        <f t="shared" si="28"/>
        <v>#VALUE!</v>
      </c>
      <c r="U208" t="str">
        <f t="shared" si="29"/>
        <v>敬愛学園高高</v>
      </c>
    </row>
    <row r="209" spans="1:21" x14ac:dyDescent="0.2">
      <c r="A209" s="12">
        <v>1158</v>
      </c>
      <c r="B209" s="13" t="s">
        <v>1335</v>
      </c>
      <c r="C209" s="13" t="s">
        <v>4325</v>
      </c>
      <c r="D209" s="14"/>
      <c r="E209" s="32" t="s">
        <v>638</v>
      </c>
      <c r="F209" s="14">
        <v>3</v>
      </c>
      <c r="G209" s="14"/>
      <c r="H209" s="14"/>
      <c r="I209" s="20"/>
      <c r="J209" s="15" t="s">
        <v>2700</v>
      </c>
      <c r="K209" s="15" t="s">
        <v>4832</v>
      </c>
      <c r="L209" s="17" t="s">
        <v>46</v>
      </c>
      <c r="M209" s="17" t="s">
        <v>3844</v>
      </c>
      <c r="N209" s="17">
        <v>20050803</v>
      </c>
      <c r="O209" t="str">
        <f>""</f>
        <v/>
      </c>
      <c r="P209" t="e">
        <f t="shared" si="24"/>
        <v>#VALUE!</v>
      </c>
      <c r="Q209" t="e">
        <f t="shared" si="25"/>
        <v>#VALUE!</v>
      </c>
      <c r="R209" t="e">
        <f t="shared" si="26"/>
        <v>#VALUE!</v>
      </c>
      <c r="S209" t="e">
        <f t="shared" si="27"/>
        <v>#VALUE!</v>
      </c>
      <c r="T209" t="e">
        <f t="shared" si="28"/>
        <v>#VALUE!</v>
      </c>
      <c r="U209" t="str">
        <f t="shared" si="29"/>
        <v>敬愛学園高高</v>
      </c>
    </row>
    <row r="210" spans="1:21" x14ac:dyDescent="0.2">
      <c r="A210" s="12">
        <v>1159</v>
      </c>
      <c r="B210" s="22" t="s">
        <v>1249</v>
      </c>
      <c r="C210" s="22" t="s">
        <v>4326</v>
      </c>
      <c r="D210" s="14"/>
      <c r="E210" s="34" t="s">
        <v>638</v>
      </c>
      <c r="F210" s="23">
        <v>3</v>
      </c>
      <c r="G210" s="14"/>
      <c r="H210" s="14"/>
      <c r="I210" s="23"/>
      <c r="J210" s="21" t="s">
        <v>2621</v>
      </c>
      <c r="K210" s="21" t="s">
        <v>4833</v>
      </c>
      <c r="L210" s="17" t="s">
        <v>122</v>
      </c>
      <c r="M210" s="17" t="s">
        <v>3845</v>
      </c>
      <c r="N210" s="17">
        <v>20050813</v>
      </c>
      <c r="O210" t="str">
        <f>""</f>
        <v/>
      </c>
      <c r="P210" t="e">
        <f t="shared" si="24"/>
        <v>#VALUE!</v>
      </c>
      <c r="Q210" t="e">
        <f t="shared" si="25"/>
        <v>#VALUE!</v>
      </c>
      <c r="R210" t="e">
        <f t="shared" si="26"/>
        <v>#VALUE!</v>
      </c>
      <c r="S210" t="e">
        <f t="shared" si="27"/>
        <v>#VALUE!</v>
      </c>
      <c r="T210" t="e">
        <f t="shared" si="28"/>
        <v>#VALUE!</v>
      </c>
      <c r="U210" t="str">
        <f t="shared" si="29"/>
        <v>敬愛学園高高</v>
      </c>
    </row>
    <row r="211" spans="1:21" x14ac:dyDescent="0.2">
      <c r="A211" s="12">
        <v>1160</v>
      </c>
      <c r="B211" s="22" t="s">
        <v>4327</v>
      </c>
      <c r="C211" s="22" t="s">
        <v>4145</v>
      </c>
      <c r="D211" s="14"/>
      <c r="E211" s="34" t="s">
        <v>638</v>
      </c>
      <c r="F211" s="23">
        <v>2</v>
      </c>
      <c r="G211" s="14"/>
      <c r="H211" s="14"/>
      <c r="I211" s="23"/>
      <c r="J211" s="21" t="s">
        <v>4834</v>
      </c>
      <c r="K211" s="21" t="s">
        <v>4703</v>
      </c>
      <c r="L211" s="17" t="s">
        <v>3846</v>
      </c>
      <c r="M211" s="17" t="s">
        <v>3713</v>
      </c>
      <c r="N211" s="17">
        <v>20061003</v>
      </c>
      <c r="O211" t="str">
        <f>""</f>
        <v/>
      </c>
      <c r="P211" t="e">
        <f t="shared" si="24"/>
        <v>#VALUE!</v>
      </c>
      <c r="Q211" t="e">
        <f t="shared" si="25"/>
        <v>#VALUE!</v>
      </c>
      <c r="R211" t="e">
        <f t="shared" si="26"/>
        <v>#VALUE!</v>
      </c>
      <c r="S211" t="e">
        <f t="shared" si="27"/>
        <v>#VALUE!</v>
      </c>
      <c r="T211" t="e">
        <f t="shared" si="28"/>
        <v>#VALUE!</v>
      </c>
      <c r="U211" t="str">
        <f t="shared" si="29"/>
        <v>敬愛学園高高</v>
      </c>
    </row>
    <row r="212" spans="1:21" x14ac:dyDescent="0.2">
      <c r="A212" s="12">
        <v>1161</v>
      </c>
      <c r="B212" s="22" t="s">
        <v>4328</v>
      </c>
      <c r="C212" s="22" t="s">
        <v>4329</v>
      </c>
      <c r="D212" s="14"/>
      <c r="E212" s="34" t="s">
        <v>638</v>
      </c>
      <c r="F212" s="23">
        <v>2</v>
      </c>
      <c r="G212" s="35"/>
      <c r="H212" s="23"/>
      <c r="I212" s="23"/>
      <c r="J212" s="21" t="s">
        <v>4835</v>
      </c>
      <c r="K212" s="21" t="s">
        <v>3218</v>
      </c>
      <c r="L212" s="17" t="s">
        <v>3847</v>
      </c>
      <c r="M212" s="17" t="s">
        <v>3848</v>
      </c>
      <c r="N212" s="17">
        <v>20060809</v>
      </c>
      <c r="O212" t="str">
        <f>""</f>
        <v/>
      </c>
      <c r="P212" t="e">
        <f t="shared" si="24"/>
        <v>#VALUE!</v>
      </c>
      <c r="Q212" t="e">
        <f t="shared" si="25"/>
        <v>#VALUE!</v>
      </c>
      <c r="R212" t="e">
        <f t="shared" si="26"/>
        <v>#VALUE!</v>
      </c>
      <c r="S212" t="e">
        <f t="shared" si="27"/>
        <v>#VALUE!</v>
      </c>
      <c r="T212" t="e">
        <f t="shared" si="28"/>
        <v>#VALUE!</v>
      </c>
      <c r="U212" t="str">
        <f t="shared" si="29"/>
        <v>敬愛学園高高</v>
      </c>
    </row>
    <row r="213" spans="1:21" x14ac:dyDescent="0.2">
      <c r="A213" s="12">
        <v>1162</v>
      </c>
      <c r="B213" s="22" t="s">
        <v>4330</v>
      </c>
      <c r="C213" s="22" t="s">
        <v>4331</v>
      </c>
      <c r="D213" s="14"/>
      <c r="E213" s="34" t="s">
        <v>638</v>
      </c>
      <c r="F213" s="23">
        <v>2</v>
      </c>
      <c r="G213" s="35"/>
      <c r="H213" s="23"/>
      <c r="I213" s="23"/>
      <c r="J213" s="21" t="s">
        <v>4836</v>
      </c>
      <c r="K213" s="21" t="s">
        <v>4837</v>
      </c>
      <c r="L213" s="17" t="s">
        <v>3849</v>
      </c>
      <c r="M213" s="17" t="s">
        <v>3850</v>
      </c>
      <c r="N213" s="17">
        <v>20060711</v>
      </c>
      <c r="O213" t="str">
        <f>""</f>
        <v/>
      </c>
      <c r="P213" t="e">
        <f t="shared" si="24"/>
        <v>#VALUE!</v>
      </c>
      <c r="Q213" t="e">
        <f t="shared" si="25"/>
        <v>#VALUE!</v>
      </c>
      <c r="R213" t="e">
        <f t="shared" si="26"/>
        <v>#VALUE!</v>
      </c>
      <c r="S213" t="e">
        <f t="shared" si="27"/>
        <v>#VALUE!</v>
      </c>
      <c r="T213" t="e">
        <f t="shared" si="28"/>
        <v>#VALUE!</v>
      </c>
      <c r="U213" t="str">
        <f t="shared" si="29"/>
        <v>敬愛学園高高</v>
      </c>
    </row>
    <row r="214" spans="1:21" x14ac:dyDescent="0.2">
      <c r="A214" s="12">
        <v>1163</v>
      </c>
      <c r="B214" s="22" t="s">
        <v>4332</v>
      </c>
      <c r="C214" s="22" t="s">
        <v>4333</v>
      </c>
      <c r="D214" s="14"/>
      <c r="E214" s="34" t="s">
        <v>638</v>
      </c>
      <c r="F214" s="23">
        <v>2</v>
      </c>
      <c r="G214" s="35"/>
      <c r="H214" s="23"/>
      <c r="I214" s="23"/>
      <c r="J214" s="21" t="s">
        <v>4838</v>
      </c>
      <c r="K214" s="21" t="s">
        <v>4839</v>
      </c>
      <c r="L214" s="17" t="s">
        <v>3851</v>
      </c>
      <c r="M214" s="17" t="s">
        <v>3852</v>
      </c>
      <c r="N214" s="17">
        <v>20060911</v>
      </c>
      <c r="O214" t="str">
        <f>""</f>
        <v/>
      </c>
      <c r="P214" t="e">
        <f t="shared" si="24"/>
        <v>#VALUE!</v>
      </c>
      <c r="Q214" t="e">
        <f t="shared" si="25"/>
        <v>#VALUE!</v>
      </c>
      <c r="R214" t="e">
        <f t="shared" si="26"/>
        <v>#VALUE!</v>
      </c>
      <c r="S214" t="e">
        <f t="shared" si="27"/>
        <v>#VALUE!</v>
      </c>
      <c r="T214" t="e">
        <f t="shared" si="28"/>
        <v>#VALUE!</v>
      </c>
      <c r="U214" t="str">
        <f t="shared" si="29"/>
        <v>敬愛学園高高</v>
      </c>
    </row>
    <row r="215" spans="1:21" x14ac:dyDescent="0.2">
      <c r="A215" s="12">
        <v>1164</v>
      </c>
      <c r="B215" s="22" t="s">
        <v>4334</v>
      </c>
      <c r="C215" s="22" t="s">
        <v>4335</v>
      </c>
      <c r="D215" s="14"/>
      <c r="E215" s="34" t="s">
        <v>638</v>
      </c>
      <c r="F215" s="23">
        <v>2</v>
      </c>
      <c r="G215" s="35"/>
      <c r="H215" s="23"/>
      <c r="I215" s="23"/>
      <c r="J215" s="21" t="s">
        <v>4840</v>
      </c>
      <c r="K215" s="21" t="s">
        <v>4721</v>
      </c>
      <c r="L215" s="17" t="s">
        <v>3853</v>
      </c>
      <c r="M215" s="17" t="s">
        <v>3731</v>
      </c>
      <c r="N215" s="17">
        <v>20061029</v>
      </c>
      <c r="O215" t="str">
        <f>""</f>
        <v/>
      </c>
      <c r="P215" t="e">
        <f t="shared" si="24"/>
        <v>#VALUE!</v>
      </c>
      <c r="Q215" t="e">
        <f t="shared" si="25"/>
        <v>#VALUE!</v>
      </c>
      <c r="R215" t="e">
        <f t="shared" si="26"/>
        <v>#VALUE!</v>
      </c>
      <c r="S215" t="e">
        <f t="shared" si="27"/>
        <v>#VALUE!</v>
      </c>
      <c r="T215" t="e">
        <f t="shared" si="28"/>
        <v>#VALUE!</v>
      </c>
      <c r="U215" t="str">
        <f t="shared" si="29"/>
        <v>敬愛学園高高</v>
      </c>
    </row>
    <row r="216" spans="1:21" x14ac:dyDescent="0.2">
      <c r="A216" s="12">
        <v>1165</v>
      </c>
      <c r="B216" s="22" t="s">
        <v>1918</v>
      </c>
      <c r="C216" s="22" t="s">
        <v>4083</v>
      </c>
      <c r="D216" s="14"/>
      <c r="E216" s="34" t="s">
        <v>638</v>
      </c>
      <c r="F216" s="23">
        <v>2</v>
      </c>
      <c r="G216" s="35"/>
      <c r="H216" s="23"/>
      <c r="I216" s="23"/>
      <c r="J216" s="21" t="s">
        <v>2700</v>
      </c>
      <c r="K216" s="21" t="s">
        <v>2997</v>
      </c>
      <c r="L216" s="17" t="s">
        <v>46</v>
      </c>
      <c r="M216" s="17" t="s">
        <v>247</v>
      </c>
      <c r="N216" s="17">
        <v>20060922</v>
      </c>
      <c r="O216" t="str">
        <f>""</f>
        <v/>
      </c>
      <c r="P216" t="e">
        <f t="shared" si="24"/>
        <v>#VALUE!</v>
      </c>
      <c r="Q216" t="e">
        <f t="shared" si="25"/>
        <v>#VALUE!</v>
      </c>
      <c r="R216" t="e">
        <f t="shared" si="26"/>
        <v>#VALUE!</v>
      </c>
      <c r="S216" t="e">
        <f t="shared" si="27"/>
        <v>#VALUE!</v>
      </c>
      <c r="T216" t="e">
        <f t="shared" si="28"/>
        <v>#VALUE!</v>
      </c>
      <c r="U216" t="str">
        <f t="shared" si="29"/>
        <v>敬愛学園高高</v>
      </c>
    </row>
    <row r="217" spans="1:21" x14ac:dyDescent="0.2">
      <c r="A217" s="12">
        <v>1166</v>
      </c>
      <c r="B217" s="22" t="s">
        <v>4336</v>
      </c>
      <c r="C217" s="22" t="s">
        <v>4337</v>
      </c>
      <c r="D217" s="14"/>
      <c r="E217" s="34" t="s">
        <v>638</v>
      </c>
      <c r="F217" s="23">
        <v>2</v>
      </c>
      <c r="G217" s="14"/>
      <c r="H217" s="14"/>
      <c r="I217" s="23"/>
      <c r="J217" s="21" t="s">
        <v>3031</v>
      </c>
      <c r="K217" s="21" t="s">
        <v>4841</v>
      </c>
      <c r="L217" s="17" t="s">
        <v>252</v>
      </c>
      <c r="M217" s="17" t="s">
        <v>3854</v>
      </c>
      <c r="N217" s="17">
        <v>20070310</v>
      </c>
      <c r="O217" t="str">
        <f>""</f>
        <v/>
      </c>
      <c r="P217" t="e">
        <f t="shared" si="24"/>
        <v>#VALUE!</v>
      </c>
      <c r="Q217" t="e">
        <f t="shared" si="25"/>
        <v>#VALUE!</v>
      </c>
      <c r="R217" t="e">
        <f t="shared" si="26"/>
        <v>#VALUE!</v>
      </c>
      <c r="S217" t="e">
        <f t="shared" si="27"/>
        <v>#VALUE!</v>
      </c>
      <c r="T217" t="e">
        <f t="shared" si="28"/>
        <v>#VALUE!</v>
      </c>
      <c r="U217" t="str">
        <f t="shared" si="29"/>
        <v>敬愛学園高高</v>
      </c>
    </row>
    <row r="218" spans="1:21" x14ac:dyDescent="0.2">
      <c r="A218" s="12">
        <v>1167</v>
      </c>
      <c r="B218" s="13" t="s">
        <v>4338</v>
      </c>
      <c r="C218" s="13" t="s">
        <v>4339</v>
      </c>
      <c r="D218" s="14"/>
      <c r="E218" s="32" t="s">
        <v>638</v>
      </c>
      <c r="F218" s="14">
        <v>2</v>
      </c>
      <c r="G218" s="14"/>
      <c r="H218" s="14"/>
      <c r="I218" s="14"/>
      <c r="J218" s="15" t="s">
        <v>4842</v>
      </c>
      <c r="K218" s="15" t="s">
        <v>4843</v>
      </c>
      <c r="L218" s="17" t="s">
        <v>3855</v>
      </c>
      <c r="M218" s="17" t="s">
        <v>3856</v>
      </c>
      <c r="N218" s="17">
        <v>20060724</v>
      </c>
      <c r="O218" t="str">
        <f>""</f>
        <v/>
      </c>
      <c r="P218" t="e">
        <f t="shared" si="24"/>
        <v>#VALUE!</v>
      </c>
      <c r="Q218" t="e">
        <f t="shared" si="25"/>
        <v>#VALUE!</v>
      </c>
      <c r="R218" t="e">
        <f t="shared" si="26"/>
        <v>#VALUE!</v>
      </c>
      <c r="S218" t="e">
        <f t="shared" si="27"/>
        <v>#VALUE!</v>
      </c>
      <c r="T218" t="e">
        <f t="shared" si="28"/>
        <v>#VALUE!</v>
      </c>
      <c r="U218" t="str">
        <f t="shared" si="29"/>
        <v>敬愛学園高高</v>
      </c>
    </row>
    <row r="219" spans="1:21" x14ac:dyDescent="0.2">
      <c r="A219" s="12">
        <v>1168</v>
      </c>
      <c r="B219" s="13" t="s">
        <v>4176</v>
      </c>
      <c r="C219" s="13" t="s">
        <v>4340</v>
      </c>
      <c r="D219" s="14"/>
      <c r="E219" s="32" t="s">
        <v>638</v>
      </c>
      <c r="F219" s="14">
        <v>2</v>
      </c>
      <c r="G219" s="14"/>
      <c r="H219" s="14"/>
      <c r="I219" s="14"/>
      <c r="J219" s="15" t="s">
        <v>4730</v>
      </c>
      <c r="K219" s="15" t="s">
        <v>4844</v>
      </c>
      <c r="L219" s="17" t="s">
        <v>3740</v>
      </c>
      <c r="M219" s="17" t="s">
        <v>3857</v>
      </c>
      <c r="N219" s="17">
        <v>20061220</v>
      </c>
      <c r="O219" t="str">
        <f>""</f>
        <v/>
      </c>
      <c r="P219" t="e">
        <f t="shared" si="24"/>
        <v>#VALUE!</v>
      </c>
      <c r="Q219" t="e">
        <f t="shared" si="25"/>
        <v>#VALUE!</v>
      </c>
      <c r="R219" t="e">
        <f t="shared" si="26"/>
        <v>#VALUE!</v>
      </c>
      <c r="S219" t="e">
        <f t="shared" si="27"/>
        <v>#VALUE!</v>
      </c>
      <c r="T219" t="e">
        <f t="shared" si="28"/>
        <v>#VALUE!</v>
      </c>
      <c r="U219" t="str">
        <f t="shared" si="29"/>
        <v>敬愛学園高高</v>
      </c>
    </row>
    <row r="220" spans="1:21" x14ac:dyDescent="0.2">
      <c r="A220" s="12">
        <v>1169</v>
      </c>
      <c r="B220" s="13" t="s">
        <v>1918</v>
      </c>
      <c r="C220" s="13" t="s">
        <v>4341</v>
      </c>
      <c r="D220" s="14"/>
      <c r="E220" s="32" t="s">
        <v>638</v>
      </c>
      <c r="F220" s="14">
        <v>2</v>
      </c>
      <c r="G220" s="14"/>
      <c r="H220" s="14"/>
      <c r="I220" s="14"/>
      <c r="J220" s="15" t="s">
        <v>2700</v>
      </c>
      <c r="K220" s="15" t="s">
        <v>4845</v>
      </c>
      <c r="L220" s="17" t="s">
        <v>46</v>
      </c>
      <c r="M220" s="17" t="s">
        <v>3858</v>
      </c>
      <c r="N220" s="17">
        <v>20061003</v>
      </c>
      <c r="O220" t="str">
        <f>""</f>
        <v/>
      </c>
      <c r="P220" t="e">
        <f t="shared" si="24"/>
        <v>#VALUE!</v>
      </c>
      <c r="Q220" t="e">
        <f t="shared" si="25"/>
        <v>#VALUE!</v>
      </c>
      <c r="R220" t="e">
        <f t="shared" si="26"/>
        <v>#VALUE!</v>
      </c>
      <c r="S220" t="e">
        <f t="shared" si="27"/>
        <v>#VALUE!</v>
      </c>
      <c r="T220" t="e">
        <f t="shared" si="28"/>
        <v>#VALUE!</v>
      </c>
      <c r="U220" t="str">
        <f t="shared" si="29"/>
        <v>敬愛学園高高</v>
      </c>
    </row>
    <row r="221" spans="1:21" x14ac:dyDescent="0.2">
      <c r="A221" s="12">
        <v>1170</v>
      </c>
      <c r="B221" s="13" t="s">
        <v>1885</v>
      </c>
      <c r="C221" s="13" t="s">
        <v>4342</v>
      </c>
      <c r="D221" s="14"/>
      <c r="E221" s="32" t="s">
        <v>638</v>
      </c>
      <c r="F221" s="14">
        <v>1</v>
      </c>
      <c r="G221" s="14"/>
      <c r="H221" s="14"/>
      <c r="I221" s="14"/>
      <c r="J221" s="15" t="s">
        <v>3130</v>
      </c>
      <c r="K221" s="15" t="s">
        <v>4650</v>
      </c>
      <c r="L221" s="17" t="s">
        <v>147</v>
      </c>
      <c r="M221" s="17" t="s">
        <v>3657</v>
      </c>
      <c r="N221" s="17">
        <v>20071213</v>
      </c>
      <c r="O221" t="str">
        <f>""</f>
        <v/>
      </c>
      <c r="P221" t="e">
        <f t="shared" si="24"/>
        <v>#VALUE!</v>
      </c>
      <c r="Q221" t="e">
        <f t="shared" si="25"/>
        <v>#VALUE!</v>
      </c>
      <c r="R221" t="e">
        <f t="shared" si="26"/>
        <v>#VALUE!</v>
      </c>
      <c r="S221" t="e">
        <f t="shared" si="27"/>
        <v>#VALUE!</v>
      </c>
      <c r="T221" t="e">
        <f t="shared" si="28"/>
        <v>#VALUE!</v>
      </c>
      <c r="U221" t="str">
        <f t="shared" si="29"/>
        <v>敬愛学園高高</v>
      </c>
    </row>
    <row r="222" spans="1:21" x14ac:dyDescent="0.2">
      <c r="A222" s="12">
        <v>1503</v>
      </c>
      <c r="B222" s="13" t="s">
        <v>2579</v>
      </c>
      <c r="C222" s="13" t="s">
        <v>4343</v>
      </c>
      <c r="D222" s="14"/>
      <c r="E222" s="32" t="s">
        <v>638</v>
      </c>
      <c r="F222" s="14">
        <v>1</v>
      </c>
      <c r="G222" s="14"/>
      <c r="H222" s="14"/>
      <c r="I222" s="14"/>
      <c r="J222" s="15" t="s">
        <v>3581</v>
      </c>
      <c r="K222" s="15" t="s">
        <v>4846</v>
      </c>
      <c r="L222" s="17" t="s">
        <v>1227</v>
      </c>
      <c r="M222" s="17" t="s">
        <v>3859</v>
      </c>
      <c r="N222" s="17">
        <v>20070502</v>
      </c>
      <c r="O222" t="str">
        <f>""</f>
        <v/>
      </c>
      <c r="P222" t="e">
        <f t="shared" si="24"/>
        <v>#VALUE!</v>
      </c>
      <c r="Q222" t="e">
        <f t="shared" si="25"/>
        <v>#VALUE!</v>
      </c>
      <c r="R222" t="e">
        <f t="shared" si="26"/>
        <v>#VALUE!</v>
      </c>
      <c r="S222" t="e">
        <f t="shared" si="27"/>
        <v>#VALUE!</v>
      </c>
      <c r="T222" t="e">
        <f t="shared" si="28"/>
        <v>#VALUE!</v>
      </c>
      <c r="U222" t="str">
        <f t="shared" si="29"/>
        <v>敬愛学園高高</v>
      </c>
    </row>
    <row r="223" spans="1:21" x14ac:dyDescent="0.2">
      <c r="A223" s="12">
        <v>1504</v>
      </c>
      <c r="B223" s="13" t="s">
        <v>4344</v>
      </c>
      <c r="C223" s="13" t="s">
        <v>4345</v>
      </c>
      <c r="D223" s="14"/>
      <c r="E223" s="32" t="s">
        <v>638</v>
      </c>
      <c r="F223" s="14">
        <v>1</v>
      </c>
      <c r="G223" s="14"/>
      <c r="H223" s="14"/>
      <c r="I223" s="14"/>
      <c r="J223" s="15" t="s">
        <v>4847</v>
      </c>
      <c r="K223" s="15" t="s">
        <v>4780</v>
      </c>
      <c r="L223" s="17" t="s">
        <v>3860</v>
      </c>
      <c r="M223" s="17" t="s">
        <v>3792</v>
      </c>
      <c r="N223" s="17">
        <v>20080108</v>
      </c>
      <c r="O223" t="str">
        <f>""</f>
        <v/>
      </c>
      <c r="P223" t="e">
        <f t="shared" si="24"/>
        <v>#VALUE!</v>
      </c>
      <c r="Q223" t="e">
        <f t="shared" si="25"/>
        <v>#VALUE!</v>
      </c>
      <c r="R223" t="e">
        <f t="shared" si="26"/>
        <v>#VALUE!</v>
      </c>
      <c r="S223" t="e">
        <f t="shared" si="27"/>
        <v>#VALUE!</v>
      </c>
      <c r="T223" t="e">
        <f t="shared" si="28"/>
        <v>#VALUE!</v>
      </c>
      <c r="U223" t="str">
        <f t="shared" si="29"/>
        <v>敬愛学園高高</v>
      </c>
    </row>
    <row r="224" spans="1:21" x14ac:dyDescent="0.2">
      <c r="A224" s="12">
        <v>1505</v>
      </c>
      <c r="B224" s="13" t="s">
        <v>1885</v>
      </c>
      <c r="C224" s="13" t="s">
        <v>4346</v>
      </c>
      <c r="D224" s="14"/>
      <c r="E224" s="32" t="s">
        <v>638</v>
      </c>
      <c r="F224" s="14">
        <v>1</v>
      </c>
      <c r="G224" s="14"/>
      <c r="H224" s="14"/>
      <c r="I224" s="14"/>
      <c r="J224" s="15" t="s">
        <v>3130</v>
      </c>
      <c r="K224" s="15" t="s">
        <v>4848</v>
      </c>
      <c r="L224" s="17" t="s">
        <v>147</v>
      </c>
      <c r="M224" s="17" t="s">
        <v>3861</v>
      </c>
      <c r="N224" s="17">
        <v>20071113</v>
      </c>
      <c r="O224" t="str">
        <f>""</f>
        <v/>
      </c>
      <c r="P224" t="e">
        <f t="shared" si="24"/>
        <v>#VALUE!</v>
      </c>
      <c r="Q224" t="e">
        <f t="shared" si="25"/>
        <v>#VALUE!</v>
      </c>
      <c r="R224" t="e">
        <f t="shared" si="26"/>
        <v>#VALUE!</v>
      </c>
      <c r="S224" t="e">
        <f t="shared" si="27"/>
        <v>#VALUE!</v>
      </c>
      <c r="T224" t="e">
        <f t="shared" si="28"/>
        <v>#VALUE!</v>
      </c>
      <c r="U224" t="str">
        <f t="shared" si="29"/>
        <v>敬愛学園高高</v>
      </c>
    </row>
    <row r="225" spans="1:21" x14ac:dyDescent="0.2">
      <c r="A225" s="12">
        <v>1506</v>
      </c>
      <c r="B225" s="13" t="s">
        <v>4347</v>
      </c>
      <c r="C225" s="13" t="s">
        <v>4348</v>
      </c>
      <c r="D225" s="14"/>
      <c r="E225" s="32" t="s">
        <v>638</v>
      </c>
      <c r="F225" s="14">
        <v>1</v>
      </c>
      <c r="G225" s="14"/>
      <c r="H225" s="14"/>
      <c r="I225" s="14"/>
      <c r="J225" s="15" t="s">
        <v>4849</v>
      </c>
      <c r="K225" s="15" t="s">
        <v>4850</v>
      </c>
      <c r="L225" s="17" t="s">
        <v>3862</v>
      </c>
      <c r="M225" s="17" t="s">
        <v>3863</v>
      </c>
      <c r="N225" s="17">
        <v>20071103</v>
      </c>
      <c r="O225" t="str">
        <f>""</f>
        <v/>
      </c>
      <c r="P225" t="e">
        <f t="shared" si="24"/>
        <v>#VALUE!</v>
      </c>
      <c r="Q225" t="e">
        <f t="shared" si="25"/>
        <v>#VALUE!</v>
      </c>
      <c r="R225" t="e">
        <f t="shared" si="26"/>
        <v>#VALUE!</v>
      </c>
      <c r="S225" t="e">
        <f t="shared" si="27"/>
        <v>#VALUE!</v>
      </c>
      <c r="T225" t="e">
        <f t="shared" si="28"/>
        <v>#VALUE!</v>
      </c>
      <c r="U225" t="str">
        <f t="shared" si="29"/>
        <v>敬愛学園高高</v>
      </c>
    </row>
    <row r="226" spans="1:21" x14ac:dyDescent="0.2">
      <c r="A226" s="12">
        <v>1171</v>
      </c>
      <c r="B226" s="13" t="s">
        <v>1315</v>
      </c>
      <c r="C226" s="13" t="s">
        <v>4349</v>
      </c>
      <c r="D226" s="14"/>
      <c r="E226" s="32" t="s">
        <v>639</v>
      </c>
      <c r="F226" s="14">
        <v>3</v>
      </c>
      <c r="G226" s="14"/>
      <c r="H226" s="14"/>
      <c r="I226" s="14"/>
      <c r="J226" s="15" t="s">
        <v>2681</v>
      </c>
      <c r="K226" s="15" t="s">
        <v>4623</v>
      </c>
      <c r="L226" s="17" t="s">
        <v>463</v>
      </c>
      <c r="M226" s="17" t="s">
        <v>3629</v>
      </c>
      <c r="N226" s="17">
        <v>20050611</v>
      </c>
      <c r="O226" t="str">
        <f>""</f>
        <v/>
      </c>
      <c r="P226" t="e">
        <f t="shared" si="24"/>
        <v>#VALUE!</v>
      </c>
      <c r="Q226" t="e">
        <f t="shared" si="25"/>
        <v>#VALUE!</v>
      </c>
      <c r="R226" t="e">
        <f t="shared" si="26"/>
        <v>#VALUE!</v>
      </c>
      <c r="S226" t="e">
        <f t="shared" si="27"/>
        <v>#VALUE!</v>
      </c>
      <c r="T226" t="e">
        <f t="shared" si="28"/>
        <v>#VALUE!</v>
      </c>
      <c r="U226" t="str">
        <f t="shared" si="29"/>
        <v>渋谷学園幕張高高</v>
      </c>
    </row>
    <row r="227" spans="1:21" x14ac:dyDescent="0.2">
      <c r="A227" s="12">
        <v>1172</v>
      </c>
      <c r="B227" s="13" t="s">
        <v>4350</v>
      </c>
      <c r="C227" s="13" t="s">
        <v>4351</v>
      </c>
      <c r="D227" s="14"/>
      <c r="E227" s="32" t="s">
        <v>639</v>
      </c>
      <c r="F227" s="14">
        <v>3</v>
      </c>
      <c r="G227" s="14"/>
      <c r="H227" s="14"/>
      <c r="I227" s="14"/>
      <c r="J227" s="15" t="s">
        <v>4851</v>
      </c>
      <c r="K227" s="15" t="s">
        <v>4852</v>
      </c>
      <c r="L227" s="17" t="s">
        <v>3864</v>
      </c>
      <c r="M227" s="17" t="s">
        <v>3865</v>
      </c>
      <c r="N227" s="17">
        <v>20050806</v>
      </c>
      <c r="O227" t="str">
        <f>""</f>
        <v/>
      </c>
      <c r="P227" t="e">
        <f t="shared" si="24"/>
        <v>#VALUE!</v>
      </c>
      <c r="Q227" t="e">
        <f t="shared" si="25"/>
        <v>#VALUE!</v>
      </c>
      <c r="R227" t="e">
        <f t="shared" si="26"/>
        <v>#VALUE!</v>
      </c>
      <c r="S227" t="e">
        <f t="shared" si="27"/>
        <v>#VALUE!</v>
      </c>
      <c r="T227" t="e">
        <f t="shared" si="28"/>
        <v>#VALUE!</v>
      </c>
      <c r="U227" t="str">
        <f t="shared" si="29"/>
        <v>渋谷学園幕張高高</v>
      </c>
    </row>
    <row r="228" spans="1:21" x14ac:dyDescent="0.2">
      <c r="A228" s="12">
        <v>1173</v>
      </c>
      <c r="B228" s="13" t="s">
        <v>1769</v>
      </c>
      <c r="C228" s="13" t="s">
        <v>4352</v>
      </c>
      <c r="D228" s="14"/>
      <c r="E228" s="32" t="s">
        <v>639</v>
      </c>
      <c r="F228" s="14">
        <v>3</v>
      </c>
      <c r="G228" s="14"/>
      <c r="H228" s="14"/>
      <c r="I228" s="14"/>
      <c r="J228" s="15" t="s">
        <v>3046</v>
      </c>
      <c r="K228" s="15" t="s">
        <v>4650</v>
      </c>
      <c r="L228" s="17" t="s">
        <v>83</v>
      </c>
      <c r="M228" s="17" t="s">
        <v>3657</v>
      </c>
      <c r="N228" s="17">
        <v>20050501</v>
      </c>
      <c r="O228" t="str">
        <f>""</f>
        <v/>
      </c>
      <c r="P228" t="e">
        <f t="shared" si="24"/>
        <v>#VALUE!</v>
      </c>
      <c r="Q228" t="e">
        <f t="shared" si="25"/>
        <v>#VALUE!</v>
      </c>
      <c r="R228" t="e">
        <f t="shared" si="26"/>
        <v>#VALUE!</v>
      </c>
      <c r="S228" t="e">
        <f t="shared" si="27"/>
        <v>#VALUE!</v>
      </c>
      <c r="T228" t="e">
        <f t="shared" si="28"/>
        <v>#VALUE!</v>
      </c>
      <c r="U228" t="str">
        <f t="shared" si="29"/>
        <v>渋谷学園幕張高高</v>
      </c>
    </row>
    <row r="229" spans="1:21" x14ac:dyDescent="0.2">
      <c r="A229" s="12">
        <v>1174</v>
      </c>
      <c r="B229" s="13" t="s">
        <v>4353</v>
      </c>
      <c r="C229" s="13" t="s">
        <v>4354</v>
      </c>
      <c r="D229" s="14"/>
      <c r="E229" s="32" t="s">
        <v>639</v>
      </c>
      <c r="F229" s="14">
        <v>2</v>
      </c>
      <c r="G229" s="14"/>
      <c r="H229" s="14"/>
      <c r="I229" s="14"/>
      <c r="J229" s="15" t="s">
        <v>4853</v>
      </c>
      <c r="K229" s="15" t="s">
        <v>4854</v>
      </c>
      <c r="L229" s="17" t="s">
        <v>3866</v>
      </c>
      <c r="M229" s="17" t="s">
        <v>3867</v>
      </c>
      <c r="N229" s="17">
        <v>20060628</v>
      </c>
      <c r="O229" t="str">
        <f>""</f>
        <v/>
      </c>
      <c r="P229" t="e">
        <f t="shared" si="24"/>
        <v>#VALUE!</v>
      </c>
      <c r="Q229" t="e">
        <f t="shared" si="25"/>
        <v>#VALUE!</v>
      </c>
      <c r="R229" t="e">
        <f t="shared" si="26"/>
        <v>#VALUE!</v>
      </c>
      <c r="S229" t="e">
        <f t="shared" si="27"/>
        <v>#VALUE!</v>
      </c>
      <c r="T229" t="e">
        <f t="shared" si="28"/>
        <v>#VALUE!</v>
      </c>
      <c r="U229" t="str">
        <f t="shared" si="29"/>
        <v>渋谷学園幕張高高</v>
      </c>
    </row>
    <row r="230" spans="1:21" x14ac:dyDescent="0.2">
      <c r="A230" s="12">
        <v>1175</v>
      </c>
      <c r="B230" s="13" t="s">
        <v>4355</v>
      </c>
      <c r="C230" s="13" t="s">
        <v>4219</v>
      </c>
      <c r="D230" s="14"/>
      <c r="E230" s="32" t="s">
        <v>639</v>
      </c>
      <c r="F230" s="14">
        <v>2</v>
      </c>
      <c r="G230" s="14"/>
      <c r="H230" s="14"/>
      <c r="I230" s="14"/>
      <c r="J230" s="15" t="s">
        <v>4855</v>
      </c>
      <c r="K230" s="15" t="s">
        <v>4721</v>
      </c>
      <c r="L230" s="17" t="s">
        <v>3868</v>
      </c>
      <c r="M230" s="17" t="s">
        <v>3731</v>
      </c>
      <c r="N230" s="17">
        <v>20061119</v>
      </c>
      <c r="O230" t="str">
        <f>""</f>
        <v/>
      </c>
      <c r="P230" t="e">
        <f t="shared" si="24"/>
        <v>#VALUE!</v>
      </c>
      <c r="Q230" t="e">
        <f t="shared" si="25"/>
        <v>#VALUE!</v>
      </c>
      <c r="R230" t="e">
        <f t="shared" si="26"/>
        <v>#VALUE!</v>
      </c>
      <c r="S230" t="e">
        <f t="shared" si="27"/>
        <v>#VALUE!</v>
      </c>
      <c r="T230" t="e">
        <f t="shared" si="28"/>
        <v>#VALUE!</v>
      </c>
      <c r="U230" t="str">
        <f t="shared" si="29"/>
        <v>渋谷学園幕張高高</v>
      </c>
    </row>
    <row r="231" spans="1:21" x14ac:dyDescent="0.2">
      <c r="A231" s="12">
        <v>1176</v>
      </c>
      <c r="B231" s="13" t="s">
        <v>4356</v>
      </c>
      <c r="C231" s="13" t="s">
        <v>4357</v>
      </c>
      <c r="D231" s="14"/>
      <c r="E231" s="32" t="s">
        <v>639</v>
      </c>
      <c r="F231" s="14">
        <v>2</v>
      </c>
      <c r="G231" s="14"/>
      <c r="H231" s="14"/>
      <c r="I231" s="14"/>
      <c r="J231" s="15" t="s">
        <v>4856</v>
      </c>
      <c r="K231" s="15" t="s">
        <v>4605</v>
      </c>
      <c r="L231" s="17" t="s">
        <v>3869</v>
      </c>
      <c r="M231" s="17" t="s">
        <v>3611</v>
      </c>
      <c r="N231" s="17">
        <v>20060517</v>
      </c>
      <c r="O231" t="str">
        <f>""</f>
        <v/>
      </c>
      <c r="P231" t="e">
        <f t="shared" si="24"/>
        <v>#VALUE!</v>
      </c>
      <c r="Q231" t="e">
        <f t="shared" si="25"/>
        <v>#VALUE!</v>
      </c>
      <c r="R231" t="e">
        <f t="shared" si="26"/>
        <v>#VALUE!</v>
      </c>
      <c r="S231" t="e">
        <f t="shared" si="27"/>
        <v>#VALUE!</v>
      </c>
      <c r="T231" t="e">
        <f t="shared" si="28"/>
        <v>#VALUE!</v>
      </c>
      <c r="U231" t="str">
        <f t="shared" si="29"/>
        <v>渋谷学園幕張高高</v>
      </c>
    </row>
    <row r="232" spans="1:21" x14ac:dyDescent="0.2">
      <c r="A232" s="12">
        <v>1177</v>
      </c>
      <c r="B232" s="13" t="s">
        <v>1303</v>
      </c>
      <c r="C232" s="13" t="s">
        <v>1782</v>
      </c>
      <c r="D232" s="14"/>
      <c r="E232" s="32" t="s">
        <v>639</v>
      </c>
      <c r="F232" s="14">
        <v>2</v>
      </c>
      <c r="G232" s="14"/>
      <c r="H232" s="14"/>
      <c r="I232" s="14"/>
      <c r="J232" s="15" t="s">
        <v>2671</v>
      </c>
      <c r="K232" s="15" t="s">
        <v>2997</v>
      </c>
      <c r="L232" s="17" t="s">
        <v>684</v>
      </c>
      <c r="M232" s="17" t="s">
        <v>247</v>
      </c>
      <c r="N232" s="17">
        <v>20061201</v>
      </c>
      <c r="O232" t="str">
        <f>""</f>
        <v/>
      </c>
      <c r="P232" t="e">
        <f t="shared" si="24"/>
        <v>#VALUE!</v>
      </c>
      <c r="Q232" t="e">
        <f t="shared" si="25"/>
        <v>#VALUE!</v>
      </c>
      <c r="R232" t="e">
        <f t="shared" si="26"/>
        <v>#VALUE!</v>
      </c>
      <c r="S232" t="e">
        <f t="shared" si="27"/>
        <v>#VALUE!</v>
      </c>
      <c r="T232" t="e">
        <f t="shared" si="28"/>
        <v>#VALUE!</v>
      </c>
      <c r="U232" t="str">
        <f t="shared" si="29"/>
        <v>渋谷学園幕張高高</v>
      </c>
    </row>
    <row r="233" spans="1:21" x14ac:dyDescent="0.2">
      <c r="A233" s="12">
        <v>1178</v>
      </c>
      <c r="B233" s="13" t="s">
        <v>4358</v>
      </c>
      <c r="C233" s="13" t="s">
        <v>4359</v>
      </c>
      <c r="D233" s="14"/>
      <c r="E233" s="32" t="s">
        <v>639</v>
      </c>
      <c r="F233" s="14">
        <v>2</v>
      </c>
      <c r="G233" s="14"/>
      <c r="H233" s="14"/>
      <c r="I233" s="14"/>
      <c r="J233" s="15" t="s">
        <v>4857</v>
      </c>
      <c r="K233" s="15" t="s">
        <v>4858</v>
      </c>
      <c r="L233" s="17" t="s">
        <v>3870</v>
      </c>
      <c r="M233" s="17" t="s">
        <v>3871</v>
      </c>
      <c r="N233" s="17">
        <v>20060622</v>
      </c>
      <c r="O233" t="str">
        <f>""</f>
        <v/>
      </c>
      <c r="P233" t="e">
        <f t="shared" si="24"/>
        <v>#VALUE!</v>
      </c>
      <c r="Q233" t="e">
        <f t="shared" si="25"/>
        <v>#VALUE!</v>
      </c>
      <c r="R233" t="e">
        <f t="shared" si="26"/>
        <v>#VALUE!</v>
      </c>
      <c r="S233" t="e">
        <f t="shared" si="27"/>
        <v>#VALUE!</v>
      </c>
      <c r="T233" t="e">
        <f t="shared" si="28"/>
        <v>#VALUE!</v>
      </c>
      <c r="U233" t="str">
        <f t="shared" si="29"/>
        <v>渋谷学園幕張高高</v>
      </c>
    </row>
    <row r="234" spans="1:21" x14ac:dyDescent="0.2">
      <c r="A234" s="12">
        <v>1179</v>
      </c>
      <c r="B234" s="13" t="s">
        <v>1537</v>
      </c>
      <c r="C234" s="13" t="s">
        <v>4360</v>
      </c>
      <c r="D234" s="14"/>
      <c r="E234" s="32" t="s">
        <v>639</v>
      </c>
      <c r="F234" s="14">
        <v>2</v>
      </c>
      <c r="G234" s="14"/>
      <c r="H234" s="14"/>
      <c r="I234" s="14"/>
      <c r="J234" s="15" t="s">
        <v>2856</v>
      </c>
      <c r="K234" s="15" t="s">
        <v>4859</v>
      </c>
      <c r="L234" s="17" t="s">
        <v>783</v>
      </c>
      <c r="M234" s="17" t="s">
        <v>3872</v>
      </c>
      <c r="N234" s="17">
        <v>20060813</v>
      </c>
      <c r="O234" t="str">
        <f>""</f>
        <v/>
      </c>
      <c r="P234" t="e">
        <f t="shared" si="24"/>
        <v>#VALUE!</v>
      </c>
      <c r="Q234" t="e">
        <f t="shared" si="25"/>
        <v>#VALUE!</v>
      </c>
      <c r="R234" t="e">
        <f t="shared" si="26"/>
        <v>#VALUE!</v>
      </c>
      <c r="S234" t="e">
        <f t="shared" si="27"/>
        <v>#VALUE!</v>
      </c>
      <c r="T234" t="e">
        <f t="shared" si="28"/>
        <v>#VALUE!</v>
      </c>
      <c r="U234" t="str">
        <f t="shared" si="29"/>
        <v>渋谷学園幕張高高</v>
      </c>
    </row>
    <row r="235" spans="1:21" x14ac:dyDescent="0.2">
      <c r="A235" s="12">
        <v>1180</v>
      </c>
      <c r="B235" s="13" t="s">
        <v>4361</v>
      </c>
      <c r="C235" s="13" t="s">
        <v>4362</v>
      </c>
      <c r="D235" s="14"/>
      <c r="E235" s="32" t="s">
        <v>639</v>
      </c>
      <c r="F235" s="14">
        <v>2</v>
      </c>
      <c r="G235" s="14"/>
      <c r="H235" s="14"/>
      <c r="I235" s="14"/>
      <c r="J235" s="15" t="s">
        <v>4860</v>
      </c>
      <c r="K235" s="15" t="s">
        <v>4861</v>
      </c>
      <c r="L235" s="17" t="s">
        <v>3873</v>
      </c>
      <c r="M235" s="17" t="s">
        <v>3874</v>
      </c>
      <c r="N235" s="17">
        <v>20060515</v>
      </c>
      <c r="O235" t="str">
        <f>""</f>
        <v/>
      </c>
      <c r="P235" t="e">
        <f t="shared" si="24"/>
        <v>#VALUE!</v>
      </c>
      <c r="Q235" t="e">
        <f t="shared" si="25"/>
        <v>#VALUE!</v>
      </c>
      <c r="R235" t="e">
        <f t="shared" si="26"/>
        <v>#VALUE!</v>
      </c>
      <c r="S235" t="e">
        <f t="shared" si="27"/>
        <v>#VALUE!</v>
      </c>
      <c r="T235" t="e">
        <f t="shared" si="28"/>
        <v>#VALUE!</v>
      </c>
      <c r="U235" t="str">
        <f t="shared" si="29"/>
        <v>渋谷学園幕張高高</v>
      </c>
    </row>
    <row r="236" spans="1:21" x14ac:dyDescent="0.2">
      <c r="A236" s="12">
        <v>1181</v>
      </c>
      <c r="B236" s="13" t="s">
        <v>4363</v>
      </c>
      <c r="C236" s="13" t="s">
        <v>4364</v>
      </c>
      <c r="D236" s="14"/>
      <c r="E236" s="32" t="s">
        <v>639</v>
      </c>
      <c r="F236" s="14">
        <v>2</v>
      </c>
      <c r="G236" s="14"/>
      <c r="H236" s="14"/>
      <c r="I236" s="14"/>
      <c r="J236" s="15" t="s">
        <v>4862</v>
      </c>
      <c r="K236" s="15" t="s">
        <v>4863</v>
      </c>
      <c r="L236" s="17" t="s">
        <v>3875</v>
      </c>
      <c r="M236" s="17" t="s">
        <v>3876</v>
      </c>
      <c r="N236" s="17">
        <v>20061003</v>
      </c>
      <c r="O236" t="str">
        <f>""</f>
        <v/>
      </c>
      <c r="P236" t="e">
        <f t="shared" si="24"/>
        <v>#VALUE!</v>
      </c>
      <c r="Q236" t="e">
        <f t="shared" si="25"/>
        <v>#VALUE!</v>
      </c>
      <c r="R236" t="e">
        <f t="shared" si="26"/>
        <v>#VALUE!</v>
      </c>
      <c r="S236" t="e">
        <f t="shared" si="27"/>
        <v>#VALUE!</v>
      </c>
      <c r="T236" t="e">
        <f t="shared" si="28"/>
        <v>#VALUE!</v>
      </c>
      <c r="U236" t="str">
        <f t="shared" si="29"/>
        <v>渋谷学園幕張高高</v>
      </c>
    </row>
    <row r="237" spans="1:21" x14ac:dyDescent="0.2">
      <c r="A237" s="12">
        <v>1182</v>
      </c>
      <c r="B237" s="13" t="s">
        <v>4159</v>
      </c>
      <c r="C237" s="13" t="s">
        <v>4365</v>
      </c>
      <c r="D237" s="14"/>
      <c r="E237" s="32" t="s">
        <v>639</v>
      </c>
      <c r="F237" s="14">
        <v>2</v>
      </c>
      <c r="G237" s="14"/>
      <c r="H237" s="14"/>
      <c r="I237" s="14"/>
      <c r="J237" s="15" t="s">
        <v>4716</v>
      </c>
      <c r="K237" s="15" t="s">
        <v>4750</v>
      </c>
      <c r="L237" s="17" t="s">
        <v>3726</v>
      </c>
      <c r="M237" s="17" t="s">
        <v>3760</v>
      </c>
      <c r="N237" s="17">
        <v>20060906</v>
      </c>
      <c r="O237" t="str">
        <f>""</f>
        <v/>
      </c>
      <c r="P237" t="e">
        <f t="shared" si="24"/>
        <v>#VALUE!</v>
      </c>
      <c r="Q237" t="e">
        <f t="shared" si="25"/>
        <v>#VALUE!</v>
      </c>
      <c r="R237" t="e">
        <f t="shared" si="26"/>
        <v>#VALUE!</v>
      </c>
      <c r="S237" t="e">
        <f t="shared" si="27"/>
        <v>#VALUE!</v>
      </c>
      <c r="T237" t="e">
        <f t="shared" si="28"/>
        <v>#VALUE!</v>
      </c>
      <c r="U237" t="str">
        <f t="shared" si="29"/>
        <v>渋谷学園幕張高高</v>
      </c>
    </row>
    <row r="238" spans="1:21" x14ac:dyDescent="0.2">
      <c r="A238" s="12">
        <v>1183</v>
      </c>
      <c r="B238" s="13" t="s">
        <v>1323</v>
      </c>
      <c r="C238" s="13" t="s">
        <v>4366</v>
      </c>
      <c r="D238" s="14"/>
      <c r="E238" s="32" t="s">
        <v>639</v>
      </c>
      <c r="F238" s="14">
        <v>1</v>
      </c>
      <c r="G238" s="14"/>
      <c r="H238" s="14"/>
      <c r="I238" s="14"/>
      <c r="J238" s="15" t="s">
        <v>2688</v>
      </c>
      <c r="K238" s="15" t="s">
        <v>4778</v>
      </c>
      <c r="L238" s="17" t="s">
        <v>173</v>
      </c>
      <c r="M238" s="17" t="s">
        <v>3790</v>
      </c>
      <c r="N238" s="17">
        <v>20070608</v>
      </c>
      <c r="O238" t="str">
        <f>""</f>
        <v/>
      </c>
      <c r="P238" t="e">
        <f t="shared" si="24"/>
        <v>#VALUE!</v>
      </c>
      <c r="Q238" t="e">
        <f t="shared" si="25"/>
        <v>#VALUE!</v>
      </c>
      <c r="R238" t="e">
        <f t="shared" si="26"/>
        <v>#VALUE!</v>
      </c>
      <c r="S238" t="e">
        <f t="shared" si="27"/>
        <v>#VALUE!</v>
      </c>
      <c r="T238" t="e">
        <f t="shared" si="28"/>
        <v>#VALUE!</v>
      </c>
      <c r="U238" t="str">
        <f t="shared" si="29"/>
        <v>渋谷学園幕張高高</v>
      </c>
    </row>
    <row r="239" spans="1:21" x14ac:dyDescent="0.2">
      <c r="A239" s="12">
        <v>1184</v>
      </c>
      <c r="B239" s="13" t="s">
        <v>4367</v>
      </c>
      <c r="C239" s="13" t="s">
        <v>4164</v>
      </c>
      <c r="D239" s="14"/>
      <c r="E239" s="32" t="s">
        <v>639</v>
      </c>
      <c r="F239" s="14">
        <v>1</v>
      </c>
      <c r="G239" s="14"/>
      <c r="H239" s="14"/>
      <c r="I239" s="14"/>
      <c r="J239" s="15" t="s">
        <v>4864</v>
      </c>
      <c r="K239" s="15" t="s">
        <v>3198</v>
      </c>
      <c r="L239" s="17" t="s">
        <v>3877</v>
      </c>
      <c r="M239" s="17" t="s">
        <v>384</v>
      </c>
      <c r="N239" s="17">
        <v>20070606</v>
      </c>
      <c r="O239" t="str">
        <f>""</f>
        <v/>
      </c>
      <c r="P239" t="e">
        <f t="shared" si="24"/>
        <v>#VALUE!</v>
      </c>
      <c r="Q239" t="e">
        <f t="shared" si="25"/>
        <v>#VALUE!</v>
      </c>
      <c r="R239" t="e">
        <f t="shared" si="26"/>
        <v>#VALUE!</v>
      </c>
      <c r="S239" t="e">
        <f t="shared" si="27"/>
        <v>#VALUE!</v>
      </c>
      <c r="T239" t="e">
        <f t="shared" si="28"/>
        <v>#VALUE!</v>
      </c>
      <c r="U239" t="str">
        <f t="shared" si="29"/>
        <v>渋谷学園幕張高高</v>
      </c>
    </row>
    <row r="240" spans="1:21" x14ac:dyDescent="0.2">
      <c r="A240" s="12">
        <v>1185</v>
      </c>
      <c r="B240" s="13" t="s">
        <v>1564</v>
      </c>
      <c r="C240" s="13" t="s">
        <v>4368</v>
      </c>
      <c r="D240" s="14"/>
      <c r="E240" s="32" t="s">
        <v>639</v>
      </c>
      <c r="F240" s="14">
        <v>1</v>
      </c>
      <c r="G240" s="14"/>
      <c r="H240" s="14"/>
      <c r="I240" s="14"/>
      <c r="J240" s="15" t="s">
        <v>2880</v>
      </c>
      <c r="K240" s="15" t="s">
        <v>4865</v>
      </c>
      <c r="L240" s="17" t="s">
        <v>796</v>
      </c>
      <c r="M240" s="17" t="s">
        <v>3878</v>
      </c>
      <c r="N240" s="17">
        <v>20071118</v>
      </c>
      <c r="O240" t="str">
        <f>""</f>
        <v/>
      </c>
      <c r="P240" t="e">
        <f t="shared" si="24"/>
        <v>#VALUE!</v>
      </c>
      <c r="Q240" t="e">
        <f t="shared" si="25"/>
        <v>#VALUE!</v>
      </c>
      <c r="R240" t="e">
        <f t="shared" si="26"/>
        <v>#VALUE!</v>
      </c>
      <c r="S240" t="e">
        <f t="shared" si="27"/>
        <v>#VALUE!</v>
      </c>
      <c r="T240" t="e">
        <f t="shared" si="28"/>
        <v>#VALUE!</v>
      </c>
      <c r="U240" t="str">
        <f t="shared" si="29"/>
        <v>渋谷学園幕張高高</v>
      </c>
    </row>
    <row r="241" spans="1:21" x14ac:dyDescent="0.2">
      <c r="A241" s="12">
        <v>1186</v>
      </c>
      <c r="B241" s="13" t="s">
        <v>4369</v>
      </c>
      <c r="C241" s="13" t="s">
        <v>4370</v>
      </c>
      <c r="D241" s="14"/>
      <c r="E241" s="32" t="s">
        <v>639</v>
      </c>
      <c r="F241" s="14">
        <v>1</v>
      </c>
      <c r="G241" s="14"/>
      <c r="H241" s="14"/>
      <c r="I241" s="14"/>
      <c r="J241" s="15" t="s">
        <v>4866</v>
      </c>
      <c r="K241" s="15" t="s">
        <v>4867</v>
      </c>
      <c r="L241" s="17" t="s">
        <v>3879</v>
      </c>
      <c r="M241" s="17" t="s">
        <v>3880</v>
      </c>
      <c r="N241" s="17">
        <v>20070416</v>
      </c>
      <c r="O241" t="str">
        <f>""</f>
        <v/>
      </c>
      <c r="P241" t="e">
        <f t="shared" si="24"/>
        <v>#VALUE!</v>
      </c>
      <c r="Q241" t="e">
        <f t="shared" si="25"/>
        <v>#VALUE!</v>
      </c>
      <c r="R241" t="e">
        <f t="shared" si="26"/>
        <v>#VALUE!</v>
      </c>
      <c r="S241" t="e">
        <f t="shared" si="27"/>
        <v>#VALUE!</v>
      </c>
      <c r="T241" t="e">
        <f t="shared" si="28"/>
        <v>#VALUE!</v>
      </c>
      <c r="U241" t="str">
        <f t="shared" si="29"/>
        <v>渋谷学園幕張高高</v>
      </c>
    </row>
    <row r="242" spans="1:21" x14ac:dyDescent="0.2">
      <c r="A242" s="12">
        <v>1187</v>
      </c>
      <c r="B242" s="13" t="s">
        <v>4371</v>
      </c>
      <c r="C242" s="13" t="s">
        <v>4372</v>
      </c>
      <c r="D242" s="14"/>
      <c r="E242" s="32" t="s">
        <v>639</v>
      </c>
      <c r="F242" s="14">
        <v>1</v>
      </c>
      <c r="G242" s="14"/>
      <c r="H242" s="14"/>
      <c r="I242" s="14"/>
      <c r="J242" s="15" t="s">
        <v>4868</v>
      </c>
      <c r="K242" s="15" t="s">
        <v>4846</v>
      </c>
      <c r="L242" s="17" t="s">
        <v>3881</v>
      </c>
      <c r="M242" s="17" t="s">
        <v>3859</v>
      </c>
      <c r="N242" s="17">
        <v>20070624</v>
      </c>
      <c r="O242" t="str">
        <f>""</f>
        <v/>
      </c>
      <c r="P242" t="e">
        <f t="shared" ref="P242:P305" si="30">LEFT(B242,FIND("　",B242)-1)</f>
        <v>#VALUE!</v>
      </c>
      <c r="Q242" t="e">
        <f t="shared" ref="Q242:Q305" si="31">RIGHT(B242,LEN(B242)-FIND("　",B242))</f>
        <v>#VALUE!</v>
      </c>
      <c r="R242" t="e">
        <f t="shared" ref="R242:R305" si="32">ASC(LEFT(J242,FIND("　",J242)-1))</f>
        <v>#VALUE!</v>
      </c>
      <c r="S242" t="e">
        <f t="shared" ref="S242:S305" si="33">ASC(RIGHT(J242,LEN(J242)-FIND("　",J242)))</f>
        <v>#VALUE!</v>
      </c>
      <c r="T242" t="e">
        <f t="shared" ref="T242:T305" si="34">LEFT(O242,FIND(" ",O242)-1)</f>
        <v>#VALUE!</v>
      </c>
      <c r="U242" t="str">
        <f t="shared" ref="U242:U305" si="35">E242&amp;"高"</f>
        <v>渋谷学園幕張高高</v>
      </c>
    </row>
    <row r="243" spans="1:21" x14ac:dyDescent="0.2">
      <c r="A243" s="12">
        <v>1188</v>
      </c>
      <c r="B243" s="13" t="s">
        <v>1724</v>
      </c>
      <c r="C243" s="13" t="s">
        <v>4373</v>
      </c>
      <c r="D243" s="14"/>
      <c r="E243" s="32" t="s">
        <v>639</v>
      </c>
      <c r="F243" s="14">
        <v>1</v>
      </c>
      <c r="G243" s="14"/>
      <c r="H243" s="14"/>
      <c r="I243" s="14"/>
      <c r="J243" s="15" t="s">
        <v>3005</v>
      </c>
      <c r="K243" s="15" t="s">
        <v>4734</v>
      </c>
      <c r="L243" s="17" t="s">
        <v>471</v>
      </c>
      <c r="M243" s="17" t="s">
        <v>3744</v>
      </c>
      <c r="N243" s="17">
        <v>20070531</v>
      </c>
      <c r="O243" t="str">
        <f>""</f>
        <v/>
      </c>
      <c r="P243" t="e">
        <f t="shared" si="30"/>
        <v>#VALUE!</v>
      </c>
      <c r="Q243" t="e">
        <f t="shared" si="31"/>
        <v>#VALUE!</v>
      </c>
      <c r="R243" t="e">
        <f t="shared" si="32"/>
        <v>#VALUE!</v>
      </c>
      <c r="S243" t="e">
        <f t="shared" si="33"/>
        <v>#VALUE!</v>
      </c>
      <c r="T243" t="e">
        <f t="shared" si="34"/>
        <v>#VALUE!</v>
      </c>
      <c r="U243" t="str">
        <f t="shared" si="35"/>
        <v>渋谷学園幕張高高</v>
      </c>
    </row>
    <row r="244" spans="1:21" x14ac:dyDescent="0.2">
      <c r="A244" s="12">
        <v>1189</v>
      </c>
      <c r="B244" s="13" t="s">
        <v>4374</v>
      </c>
      <c r="C244" s="13" t="s">
        <v>4375</v>
      </c>
      <c r="D244" s="14"/>
      <c r="E244" s="32" t="s">
        <v>639</v>
      </c>
      <c r="F244" s="14">
        <v>1</v>
      </c>
      <c r="G244" s="14"/>
      <c r="H244" s="14"/>
      <c r="I244" s="14"/>
      <c r="J244" s="15" t="s">
        <v>4869</v>
      </c>
      <c r="K244" s="15" t="s">
        <v>4870</v>
      </c>
      <c r="L244" s="17" t="s">
        <v>3882</v>
      </c>
      <c r="M244" s="17" t="s">
        <v>3883</v>
      </c>
      <c r="N244" s="17">
        <v>20071209</v>
      </c>
      <c r="O244" t="str">
        <f>""</f>
        <v/>
      </c>
      <c r="P244" t="e">
        <f t="shared" si="30"/>
        <v>#VALUE!</v>
      </c>
      <c r="Q244" t="e">
        <f t="shared" si="31"/>
        <v>#VALUE!</v>
      </c>
      <c r="R244" t="e">
        <f t="shared" si="32"/>
        <v>#VALUE!</v>
      </c>
      <c r="S244" t="e">
        <f t="shared" si="33"/>
        <v>#VALUE!</v>
      </c>
      <c r="T244" t="e">
        <f t="shared" si="34"/>
        <v>#VALUE!</v>
      </c>
      <c r="U244" t="str">
        <f t="shared" si="35"/>
        <v>渋谷学園幕張高高</v>
      </c>
    </row>
    <row r="245" spans="1:21" x14ac:dyDescent="0.2">
      <c r="A245" s="12">
        <v>1190</v>
      </c>
      <c r="B245" s="13" t="s">
        <v>4320</v>
      </c>
      <c r="C245" s="13" t="s">
        <v>4250</v>
      </c>
      <c r="D245" s="14"/>
      <c r="E245" s="32" t="s">
        <v>639</v>
      </c>
      <c r="F245" s="14">
        <v>1</v>
      </c>
      <c r="G245" s="14"/>
      <c r="H245" s="14"/>
      <c r="I245" s="14"/>
      <c r="J245" s="15" t="s">
        <v>4828</v>
      </c>
      <c r="K245" s="15" t="s">
        <v>4679</v>
      </c>
      <c r="L245" s="17" t="s">
        <v>3840</v>
      </c>
      <c r="M245" s="17" t="s">
        <v>3688</v>
      </c>
      <c r="N245" s="17">
        <v>20070824</v>
      </c>
      <c r="O245" t="str">
        <f>""</f>
        <v/>
      </c>
      <c r="P245" t="e">
        <f t="shared" si="30"/>
        <v>#VALUE!</v>
      </c>
      <c r="Q245" t="e">
        <f t="shared" si="31"/>
        <v>#VALUE!</v>
      </c>
      <c r="R245" t="e">
        <f t="shared" si="32"/>
        <v>#VALUE!</v>
      </c>
      <c r="S245" t="e">
        <f t="shared" si="33"/>
        <v>#VALUE!</v>
      </c>
      <c r="T245" t="e">
        <f t="shared" si="34"/>
        <v>#VALUE!</v>
      </c>
      <c r="U245" t="str">
        <f t="shared" si="35"/>
        <v>渋谷学園幕張高高</v>
      </c>
    </row>
    <row r="246" spans="1:21" x14ac:dyDescent="0.2">
      <c r="A246" s="12">
        <v>1191</v>
      </c>
      <c r="B246" s="22" t="s">
        <v>1251</v>
      </c>
      <c r="C246" s="22" t="s">
        <v>4376</v>
      </c>
      <c r="D246" s="14"/>
      <c r="E246" s="34" t="s">
        <v>639</v>
      </c>
      <c r="F246" s="23">
        <v>1</v>
      </c>
      <c r="G246" s="23"/>
      <c r="H246" s="23"/>
      <c r="I246" s="23"/>
      <c r="J246" s="21" t="s">
        <v>2623</v>
      </c>
      <c r="K246" s="21" t="s">
        <v>4829</v>
      </c>
      <c r="L246" s="17" t="s">
        <v>662</v>
      </c>
      <c r="M246" s="17" t="s">
        <v>3841</v>
      </c>
      <c r="N246" s="17">
        <v>20070825</v>
      </c>
      <c r="O246" t="str">
        <f>""</f>
        <v/>
      </c>
      <c r="P246" t="e">
        <f t="shared" si="30"/>
        <v>#VALUE!</v>
      </c>
      <c r="Q246" t="e">
        <f t="shared" si="31"/>
        <v>#VALUE!</v>
      </c>
      <c r="R246" t="e">
        <f t="shared" si="32"/>
        <v>#VALUE!</v>
      </c>
      <c r="S246" t="e">
        <f t="shared" si="33"/>
        <v>#VALUE!</v>
      </c>
      <c r="T246" t="e">
        <f t="shared" si="34"/>
        <v>#VALUE!</v>
      </c>
      <c r="U246" t="str">
        <f t="shared" si="35"/>
        <v>渋谷学園幕張高高</v>
      </c>
    </row>
    <row r="247" spans="1:21" x14ac:dyDescent="0.2">
      <c r="A247" s="12">
        <v>1192</v>
      </c>
      <c r="B247" s="13" t="s">
        <v>4377</v>
      </c>
      <c r="C247" s="13" t="s">
        <v>4253</v>
      </c>
      <c r="D247" s="14"/>
      <c r="E247" s="32" t="s">
        <v>639</v>
      </c>
      <c r="F247" s="14">
        <v>1</v>
      </c>
      <c r="G247" s="14"/>
      <c r="H247" s="14"/>
      <c r="I247" s="14"/>
      <c r="J247" s="15" t="s">
        <v>4871</v>
      </c>
      <c r="K247" s="15" t="s">
        <v>3143</v>
      </c>
      <c r="L247" s="17" t="s">
        <v>3884</v>
      </c>
      <c r="M247" s="17" t="s">
        <v>246</v>
      </c>
      <c r="N247" s="17">
        <v>20070427</v>
      </c>
      <c r="O247" t="str">
        <f>""</f>
        <v/>
      </c>
      <c r="P247" t="e">
        <f t="shared" si="30"/>
        <v>#VALUE!</v>
      </c>
      <c r="Q247" t="e">
        <f t="shared" si="31"/>
        <v>#VALUE!</v>
      </c>
      <c r="R247" t="e">
        <f t="shared" si="32"/>
        <v>#VALUE!</v>
      </c>
      <c r="S247" t="e">
        <f t="shared" si="33"/>
        <v>#VALUE!</v>
      </c>
      <c r="T247" t="e">
        <f t="shared" si="34"/>
        <v>#VALUE!</v>
      </c>
      <c r="U247" t="str">
        <f t="shared" si="35"/>
        <v>渋谷学園幕張高高</v>
      </c>
    </row>
    <row r="248" spans="1:21" x14ac:dyDescent="0.2">
      <c r="A248" s="12">
        <v>1193</v>
      </c>
      <c r="B248" s="13" t="s">
        <v>4271</v>
      </c>
      <c r="C248" s="13" t="s">
        <v>4378</v>
      </c>
      <c r="D248" s="14"/>
      <c r="E248" s="32" t="s">
        <v>640</v>
      </c>
      <c r="F248" s="14">
        <v>2</v>
      </c>
      <c r="G248" s="23"/>
      <c r="H248" s="14"/>
      <c r="I248" s="14"/>
      <c r="J248" s="15" t="s">
        <v>4795</v>
      </c>
      <c r="K248" s="15" t="s">
        <v>4872</v>
      </c>
      <c r="L248" s="17" t="s">
        <v>3807</v>
      </c>
      <c r="M248" s="17" t="s">
        <v>3885</v>
      </c>
      <c r="N248" s="17">
        <v>20060817</v>
      </c>
      <c r="O248" t="str">
        <f>""</f>
        <v/>
      </c>
      <c r="P248" t="e">
        <f t="shared" si="30"/>
        <v>#VALUE!</v>
      </c>
      <c r="Q248" t="e">
        <f t="shared" si="31"/>
        <v>#VALUE!</v>
      </c>
      <c r="R248" t="e">
        <f t="shared" si="32"/>
        <v>#VALUE!</v>
      </c>
      <c r="S248" t="e">
        <f t="shared" si="33"/>
        <v>#VALUE!</v>
      </c>
      <c r="T248" t="e">
        <f t="shared" si="34"/>
        <v>#VALUE!</v>
      </c>
      <c r="U248" t="str">
        <f t="shared" si="35"/>
        <v>昭和学院秀英高高</v>
      </c>
    </row>
    <row r="249" spans="1:21" x14ac:dyDescent="0.2">
      <c r="A249" s="12">
        <v>1194</v>
      </c>
      <c r="B249" s="13" t="s">
        <v>4379</v>
      </c>
      <c r="C249" s="13" t="s">
        <v>4380</v>
      </c>
      <c r="D249" s="14"/>
      <c r="E249" s="32" t="s">
        <v>640</v>
      </c>
      <c r="F249" s="14">
        <v>2</v>
      </c>
      <c r="G249" s="14"/>
      <c r="H249" s="14"/>
      <c r="I249" s="14"/>
      <c r="J249" s="15" t="s">
        <v>4873</v>
      </c>
      <c r="K249" s="15" t="s">
        <v>4874</v>
      </c>
      <c r="L249" s="17" t="s">
        <v>3886</v>
      </c>
      <c r="M249" s="17" t="s">
        <v>3887</v>
      </c>
      <c r="N249" s="17">
        <v>20060403</v>
      </c>
      <c r="O249" t="str">
        <f>""</f>
        <v/>
      </c>
      <c r="P249" t="e">
        <f t="shared" si="30"/>
        <v>#VALUE!</v>
      </c>
      <c r="Q249" t="e">
        <f t="shared" si="31"/>
        <v>#VALUE!</v>
      </c>
      <c r="R249" t="e">
        <f t="shared" si="32"/>
        <v>#VALUE!</v>
      </c>
      <c r="S249" t="e">
        <f t="shared" si="33"/>
        <v>#VALUE!</v>
      </c>
      <c r="T249" t="e">
        <f t="shared" si="34"/>
        <v>#VALUE!</v>
      </c>
      <c r="U249" t="str">
        <f t="shared" si="35"/>
        <v>昭和学院秀英高高</v>
      </c>
    </row>
    <row r="250" spans="1:21" x14ac:dyDescent="0.2">
      <c r="A250" s="12">
        <v>1195</v>
      </c>
      <c r="B250" s="13" t="s">
        <v>4381</v>
      </c>
      <c r="C250" s="13" t="s">
        <v>4382</v>
      </c>
      <c r="D250" s="14"/>
      <c r="E250" s="32" t="s">
        <v>640</v>
      </c>
      <c r="F250" s="14">
        <v>2</v>
      </c>
      <c r="G250" s="23"/>
      <c r="H250" s="14"/>
      <c r="I250" s="14"/>
      <c r="J250" s="15" t="s">
        <v>4875</v>
      </c>
      <c r="K250" s="15" t="s">
        <v>4876</v>
      </c>
      <c r="L250" s="17" t="s">
        <v>3888</v>
      </c>
      <c r="M250" s="17" t="s">
        <v>3889</v>
      </c>
      <c r="N250" s="17">
        <v>20061105</v>
      </c>
      <c r="O250" t="str">
        <f>""</f>
        <v/>
      </c>
      <c r="P250" t="e">
        <f t="shared" si="30"/>
        <v>#VALUE!</v>
      </c>
      <c r="Q250" t="e">
        <f t="shared" si="31"/>
        <v>#VALUE!</v>
      </c>
      <c r="R250" t="e">
        <f t="shared" si="32"/>
        <v>#VALUE!</v>
      </c>
      <c r="S250" t="e">
        <f t="shared" si="33"/>
        <v>#VALUE!</v>
      </c>
      <c r="T250" t="e">
        <f t="shared" si="34"/>
        <v>#VALUE!</v>
      </c>
      <c r="U250" t="str">
        <f t="shared" si="35"/>
        <v>昭和学院秀英高高</v>
      </c>
    </row>
    <row r="251" spans="1:21" x14ac:dyDescent="0.2">
      <c r="A251" s="12">
        <v>1196</v>
      </c>
      <c r="B251" s="13" t="s">
        <v>4383</v>
      </c>
      <c r="C251" s="13" t="s">
        <v>4384</v>
      </c>
      <c r="D251" s="14"/>
      <c r="E251" s="32" t="s">
        <v>640</v>
      </c>
      <c r="F251" s="14">
        <v>2</v>
      </c>
      <c r="G251" s="14"/>
      <c r="H251" s="14"/>
      <c r="I251" s="14"/>
      <c r="J251" s="15" t="s">
        <v>4877</v>
      </c>
      <c r="K251" s="15" t="s">
        <v>3606</v>
      </c>
      <c r="L251" s="17" t="s">
        <v>3890</v>
      </c>
      <c r="M251" s="17" t="s">
        <v>265</v>
      </c>
      <c r="N251" s="17">
        <v>20060805</v>
      </c>
      <c r="O251" t="str">
        <f>""</f>
        <v/>
      </c>
      <c r="P251" t="e">
        <f t="shared" si="30"/>
        <v>#VALUE!</v>
      </c>
      <c r="Q251" t="e">
        <f t="shared" si="31"/>
        <v>#VALUE!</v>
      </c>
      <c r="R251" t="e">
        <f t="shared" si="32"/>
        <v>#VALUE!</v>
      </c>
      <c r="S251" t="e">
        <f t="shared" si="33"/>
        <v>#VALUE!</v>
      </c>
      <c r="T251" t="e">
        <f t="shared" si="34"/>
        <v>#VALUE!</v>
      </c>
      <c r="U251" t="str">
        <f t="shared" si="35"/>
        <v>昭和学院秀英高高</v>
      </c>
    </row>
    <row r="252" spans="1:21" x14ac:dyDescent="0.2">
      <c r="A252" s="12">
        <v>1197</v>
      </c>
      <c r="B252" s="13" t="s">
        <v>4385</v>
      </c>
      <c r="C252" s="13" t="s">
        <v>4386</v>
      </c>
      <c r="D252" s="14"/>
      <c r="E252" s="32" t="s">
        <v>640</v>
      </c>
      <c r="F252" s="14">
        <v>1</v>
      </c>
      <c r="G252" s="23"/>
      <c r="H252" s="14"/>
      <c r="I252" s="14"/>
      <c r="J252" s="15" t="s">
        <v>4878</v>
      </c>
      <c r="K252" s="15" t="s">
        <v>4879</v>
      </c>
      <c r="L252" s="17" t="s">
        <v>3891</v>
      </c>
      <c r="M252" s="17" t="s">
        <v>3892</v>
      </c>
      <c r="N252" s="17">
        <v>20070403</v>
      </c>
      <c r="O252" t="str">
        <f>""</f>
        <v/>
      </c>
      <c r="P252" t="e">
        <f t="shared" si="30"/>
        <v>#VALUE!</v>
      </c>
      <c r="Q252" t="e">
        <f t="shared" si="31"/>
        <v>#VALUE!</v>
      </c>
      <c r="R252" t="e">
        <f t="shared" si="32"/>
        <v>#VALUE!</v>
      </c>
      <c r="S252" t="e">
        <f t="shared" si="33"/>
        <v>#VALUE!</v>
      </c>
      <c r="T252" t="e">
        <f t="shared" si="34"/>
        <v>#VALUE!</v>
      </c>
      <c r="U252" t="str">
        <f t="shared" si="35"/>
        <v>昭和学院秀英高高</v>
      </c>
    </row>
    <row r="253" spans="1:21" x14ac:dyDescent="0.2">
      <c r="A253" s="12">
        <v>1198</v>
      </c>
      <c r="B253" s="13" t="s">
        <v>1525</v>
      </c>
      <c r="C253" s="13" t="s">
        <v>4387</v>
      </c>
      <c r="D253" s="14"/>
      <c r="E253" s="32" t="s">
        <v>641</v>
      </c>
      <c r="F253" s="14">
        <v>3</v>
      </c>
      <c r="G253" s="23"/>
      <c r="H253" s="14"/>
      <c r="I253" s="14"/>
      <c r="J253" s="15" t="s">
        <v>2846</v>
      </c>
      <c r="K253" s="15" t="s">
        <v>4880</v>
      </c>
      <c r="L253" s="17" t="s">
        <v>255</v>
      </c>
      <c r="M253" s="17" t="s">
        <v>3893</v>
      </c>
      <c r="N253" s="17">
        <v>20050801</v>
      </c>
      <c r="O253" t="str">
        <f>""</f>
        <v/>
      </c>
      <c r="P253" t="e">
        <f t="shared" si="30"/>
        <v>#VALUE!</v>
      </c>
      <c r="Q253" t="e">
        <f t="shared" si="31"/>
        <v>#VALUE!</v>
      </c>
      <c r="R253" t="e">
        <f t="shared" si="32"/>
        <v>#VALUE!</v>
      </c>
      <c r="S253" t="e">
        <f t="shared" si="33"/>
        <v>#VALUE!</v>
      </c>
      <c r="T253" t="e">
        <f t="shared" si="34"/>
        <v>#VALUE!</v>
      </c>
      <c r="U253" t="str">
        <f t="shared" si="35"/>
        <v>船橋高高</v>
      </c>
    </row>
    <row r="254" spans="1:21" x14ac:dyDescent="0.2">
      <c r="A254" s="12">
        <v>1199</v>
      </c>
      <c r="B254" s="13" t="s">
        <v>1290</v>
      </c>
      <c r="C254" s="13" t="s">
        <v>4388</v>
      </c>
      <c r="D254" s="14"/>
      <c r="E254" s="32" t="s">
        <v>641</v>
      </c>
      <c r="F254" s="14">
        <v>3</v>
      </c>
      <c r="G254" s="14"/>
      <c r="H254" s="14"/>
      <c r="I254" s="14"/>
      <c r="J254" s="15" t="s">
        <v>2661</v>
      </c>
      <c r="K254" s="15" t="s">
        <v>4881</v>
      </c>
      <c r="L254" s="17" t="s">
        <v>451</v>
      </c>
      <c r="M254" s="17" t="s">
        <v>3894</v>
      </c>
      <c r="N254" s="17">
        <v>20051016</v>
      </c>
      <c r="O254" t="str">
        <f>""</f>
        <v/>
      </c>
      <c r="P254" t="e">
        <f t="shared" si="30"/>
        <v>#VALUE!</v>
      </c>
      <c r="Q254" t="e">
        <f t="shared" si="31"/>
        <v>#VALUE!</v>
      </c>
      <c r="R254" t="e">
        <f t="shared" si="32"/>
        <v>#VALUE!</v>
      </c>
      <c r="S254" t="e">
        <f t="shared" si="33"/>
        <v>#VALUE!</v>
      </c>
      <c r="T254" t="e">
        <f t="shared" si="34"/>
        <v>#VALUE!</v>
      </c>
      <c r="U254" t="str">
        <f t="shared" si="35"/>
        <v>船橋高高</v>
      </c>
    </row>
    <row r="255" spans="1:21" x14ac:dyDescent="0.2">
      <c r="A255" s="12">
        <v>1200</v>
      </c>
      <c r="B255" s="13" t="s">
        <v>1290</v>
      </c>
      <c r="C255" s="13" t="s">
        <v>4389</v>
      </c>
      <c r="D255" s="14"/>
      <c r="E255" s="32" t="s">
        <v>641</v>
      </c>
      <c r="F255" s="14">
        <v>3</v>
      </c>
      <c r="G255" s="14"/>
      <c r="H255" s="14"/>
      <c r="I255" s="14"/>
      <c r="J255" s="15" t="s">
        <v>2661</v>
      </c>
      <c r="K255" s="15" t="s">
        <v>4882</v>
      </c>
      <c r="L255" s="17" t="s">
        <v>451</v>
      </c>
      <c r="M255" s="17" t="s">
        <v>3895</v>
      </c>
      <c r="N255" s="17">
        <v>20050717</v>
      </c>
      <c r="O255" t="str">
        <f>""</f>
        <v/>
      </c>
      <c r="P255" t="e">
        <f t="shared" si="30"/>
        <v>#VALUE!</v>
      </c>
      <c r="Q255" t="e">
        <f t="shared" si="31"/>
        <v>#VALUE!</v>
      </c>
      <c r="R255" t="e">
        <f t="shared" si="32"/>
        <v>#VALUE!</v>
      </c>
      <c r="S255" t="e">
        <f t="shared" si="33"/>
        <v>#VALUE!</v>
      </c>
      <c r="T255" t="e">
        <f t="shared" si="34"/>
        <v>#VALUE!</v>
      </c>
      <c r="U255" t="str">
        <f t="shared" si="35"/>
        <v>船橋高高</v>
      </c>
    </row>
    <row r="256" spans="1:21" x14ac:dyDescent="0.2">
      <c r="A256" s="12">
        <v>1201</v>
      </c>
      <c r="B256" s="13" t="s">
        <v>4215</v>
      </c>
      <c r="C256" s="13" t="s">
        <v>4390</v>
      </c>
      <c r="D256" s="14"/>
      <c r="E256" s="32" t="s">
        <v>641</v>
      </c>
      <c r="F256" s="14">
        <v>3</v>
      </c>
      <c r="G256" s="14"/>
      <c r="H256" s="14"/>
      <c r="I256" s="14"/>
      <c r="J256" s="15" t="s">
        <v>2661</v>
      </c>
      <c r="K256" s="15" t="s">
        <v>4883</v>
      </c>
      <c r="L256" s="17" t="s">
        <v>451</v>
      </c>
      <c r="M256" s="17" t="s">
        <v>3896</v>
      </c>
      <c r="N256" s="17">
        <v>20051017</v>
      </c>
      <c r="O256" t="str">
        <f>""</f>
        <v/>
      </c>
      <c r="P256" t="e">
        <f t="shared" si="30"/>
        <v>#VALUE!</v>
      </c>
      <c r="Q256" t="e">
        <f t="shared" si="31"/>
        <v>#VALUE!</v>
      </c>
      <c r="R256" t="e">
        <f t="shared" si="32"/>
        <v>#VALUE!</v>
      </c>
      <c r="S256" t="e">
        <f t="shared" si="33"/>
        <v>#VALUE!</v>
      </c>
      <c r="T256" t="e">
        <f t="shared" si="34"/>
        <v>#VALUE!</v>
      </c>
      <c r="U256" t="str">
        <f t="shared" si="35"/>
        <v>船橋高高</v>
      </c>
    </row>
    <row r="257" spans="1:21" x14ac:dyDescent="0.2">
      <c r="A257" s="12">
        <v>1202</v>
      </c>
      <c r="B257" s="13" t="s">
        <v>4391</v>
      </c>
      <c r="C257" s="13" t="s">
        <v>4392</v>
      </c>
      <c r="D257" s="14"/>
      <c r="E257" s="32" t="s">
        <v>641</v>
      </c>
      <c r="F257" s="14">
        <v>3</v>
      </c>
      <c r="G257" s="14"/>
      <c r="H257" s="14"/>
      <c r="I257" s="14"/>
      <c r="J257" s="15" t="s">
        <v>4884</v>
      </c>
      <c r="K257" s="15" t="s">
        <v>4695</v>
      </c>
      <c r="L257" s="17" t="s">
        <v>3897</v>
      </c>
      <c r="M257" s="17" t="s">
        <v>3705</v>
      </c>
      <c r="N257" s="17">
        <v>20051012</v>
      </c>
      <c r="O257" t="str">
        <f>""</f>
        <v/>
      </c>
      <c r="P257" t="e">
        <f t="shared" si="30"/>
        <v>#VALUE!</v>
      </c>
      <c r="Q257" t="e">
        <f t="shared" si="31"/>
        <v>#VALUE!</v>
      </c>
      <c r="R257" t="e">
        <f t="shared" si="32"/>
        <v>#VALUE!</v>
      </c>
      <c r="S257" t="e">
        <f t="shared" si="33"/>
        <v>#VALUE!</v>
      </c>
      <c r="T257" t="e">
        <f t="shared" si="34"/>
        <v>#VALUE!</v>
      </c>
      <c r="U257" t="str">
        <f t="shared" si="35"/>
        <v>船橋高高</v>
      </c>
    </row>
    <row r="258" spans="1:21" x14ac:dyDescent="0.2">
      <c r="A258" s="12">
        <v>1203</v>
      </c>
      <c r="B258" s="13" t="s">
        <v>1732</v>
      </c>
      <c r="C258" s="13" t="s">
        <v>4393</v>
      </c>
      <c r="D258" s="14"/>
      <c r="E258" s="32" t="s">
        <v>641</v>
      </c>
      <c r="F258" s="14">
        <v>3</v>
      </c>
      <c r="G258" s="14"/>
      <c r="H258" s="14"/>
      <c r="I258" s="14"/>
      <c r="J258" s="15" t="s">
        <v>3012</v>
      </c>
      <c r="K258" s="15" t="s">
        <v>4885</v>
      </c>
      <c r="L258" s="17" t="s">
        <v>109</v>
      </c>
      <c r="M258" s="17" t="s">
        <v>3898</v>
      </c>
      <c r="N258" s="17">
        <v>20060122</v>
      </c>
      <c r="O258" t="str">
        <f>""</f>
        <v/>
      </c>
      <c r="P258" t="e">
        <f t="shared" si="30"/>
        <v>#VALUE!</v>
      </c>
      <c r="Q258" t="e">
        <f t="shared" si="31"/>
        <v>#VALUE!</v>
      </c>
      <c r="R258" t="e">
        <f t="shared" si="32"/>
        <v>#VALUE!</v>
      </c>
      <c r="S258" t="e">
        <f t="shared" si="33"/>
        <v>#VALUE!</v>
      </c>
      <c r="T258" t="e">
        <f t="shared" si="34"/>
        <v>#VALUE!</v>
      </c>
      <c r="U258" t="str">
        <f t="shared" si="35"/>
        <v>船橋高高</v>
      </c>
    </row>
    <row r="259" spans="1:21" x14ac:dyDescent="0.2">
      <c r="A259" s="12">
        <v>1204</v>
      </c>
      <c r="B259" s="13" t="s">
        <v>4394</v>
      </c>
      <c r="C259" s="13" t="s">
        <v>4395</v>
      </c>
      <c r="D259" s="14"/>
      <c r="E259" s="32" t="s">
        <v>641</v>
      </c>
      <c r="F259" s="14">
        <v>2</v>
      </c>
      <c r="G259" s="14"/>
      <c r="H259" s="14"/>
      <c r="I259" s="14"/>
      <c r="J259" s="15" t="s">
        <v>4886</v>
      </c>
      <c r="K259" s="15" t="s">
        <v>4679</v>
      </c>
      <c r="L259" s="17" t="s">
        <v>3899</v>
      </c>
      <c r="M259" s="17" t="s">
        <v>3688</v>
      </c>
      <c r="N259" s="17">
        <v>20060617</v>
      </c>
      <c r="O259" t="str">
        <f>""</f>
        <v/>
      </c>
      <c r="P259" t="e">
        <f t="shared" si="30"/>
        <v>#VALUE!</v>
      </c>
      <c r="Q259" t="e">
        <f t="shared" si="31"/>
        <v>#VALUE!</v>
      </c>
      <c r="R259" t="e">
        <f t="shared" si="32"/>
        <v>#VALUE!</v>
      </c>
      <c r="S259" t="e">
        <f t="shared" si="33"/>
        <v>#VALUE!</v>
      </c>
      <c r="T259" t="e">
        <f t="shared" si="34"/>
        <v>#VALUE!</v>
      </c>
      <c r="U259" t="str">
        <f t="shared" si="35"/>
        <v>船橋高高</v>
      </c>
    </row>
    <row r="260" spans="1:21" x14ac:dyDescent="0.2">
      <c r="A260" s="12">
        <v>1205</v>
      </c>
      <c r="B260" s="13" t="s">
        <v>1374</v>
      </c>
      <c r="C260" s="13" t="s">
        <v>4396</v>
      </c>
      <c r="D260" s="14"/>
      <c r="E260" s="32" t="s">
        <v>641</v>
      </c>
      <c r="F260" s="14">
        <v>2</v>
      </c>
      <c r="G260" s="14"/>
      <c r="H260" s="14"/>
      <c r="I260" s="14"/>
      <c r="J260" s="15" t="s">
        <v>2731</v>
      </c>
      <c r="K260" s="15" t="s">
        <v>4770</v>
      </c>
      <c r="L260" s="17" t="s">
        <v>456</v>
      </c>
      <c r="M260" s="17" t="s">
        <v>3781</v>
      </c>
      <c r="N260" s="17">
        <v>20060913</v>
      </c>
      <c r="O260" t="str">
        <f>""</f>
        <v/>
      </c>
      <c r="P260" t="e">
        <f t="shared" si="30"/>
        <v>#VALUE!</v>
      </c>
      <c r="Q260" t="e">
        <f t="shared" si="31"/>
        <v>#VALUE!</v>
      </c>
      <c r="R260" t="e">
        <f t="shared" si="32"/>
        <v>#VALUE!</v>
      </c>
      <c r="S260" t="e">
        <f t="shared" si="33"/>
        <v>#VALUE!</v>
      </c>
      <c r="T260" t="e">
        <f t="shared" si="34"/>
        <v>#VALUE!</v>
      </c>
      <c r="U260" t="str">
        <f t="shared" si="35"/>
        <v>船橋高高</v>
      </c>
    </row>
    <row r="261" spans="1:21" x14ac:dyDescent="0.2">
      <c r="A261" s="12">
        <v>1206</v>
      </c>
      <c r="B261" s="13" t="s">
        <v>1249</v>
      </c>
      <c r="C261" s="13" t="s">
        <v>4397</v>
      </c>
      <c r="D261" s="14"/>
      <c r="E261" s="32" t="s">
        <v>641</v>
      </c>
      <c r="F261" s="14">
        <v>2</v>
      </c>
      <c r="G261" s="14"/>
      <c r="H261" s="14"/>
      <c r="I261" s="14"/>
      <c r="J261" s="15" t="s">
        <v>2621</v>
      </c>
      <c r="K261" s="15" t="s">
        <v>4887</v>
      </c>
      <c r="L261" s="17" t="s">
        <v>122</v>
      </c>
      <c r="M261" s="17" t="s">
        <v>3900</v>
      </c>
      <c r="N261" s="17">
        <v>20060617</v>
      </c>
      <c r="O261" t="str">
        <f>""</f>
        <v/>
      </c>
      <c r="P261" t="e">
        <f t="shared" si="30"/>
        <v>#VALUE!</v>
      </c>
      <c r="Q261" t="e">
        <f t="shared" si="31"/>
        <v>#VALUE!</v>
      </c>
      <c r="R261" t="e">
        <f t="shared" si="32"/>
        <v>#VALUE!</v>
      </c>
      <c r="S261" t="e">
        <f t="shared" si="33"/>
        <v>#VALUE!</v>
      </c>
      <c r="T261" t="e">
        <f t="shared" si="34"/>
        <v>#VALUE!</v>
      </c>
      <c r="U261" t="str">
        <f t="shared" si="35"/>
        <v>船橋高高</v>
      </c>
    </row>
    <row r="262" spans="1:21" x14ac:dyDescent="0.2">
      <c r="A262" s="12">
        <v>1207</v>
      </c>
      <c r="B262" s="13" t="s">
        <v>2579</v>
      </c>
      <c r="C262" s="13" t="s">
        <v>4398</v>
      </c>
      <c r="D262" s="14"/>
      <c r="E262" s="32" t="s">
        <v>641</v>
      </c>
      <c r="F262" s="14">
        <v>2</v>
      </c>
      <c r="G262" s="14"/>
      <c r="H262" s="14"/>
      <c r="I262" s="14"/>
      <c r="J262" s="15" t="s">
        <v>3581</v>
      </c>
      <c r="K262" s="15" t="s">
        <v>3002</v>
      </c>
      <c r="L262" s="17" t="s">
        <v>1227</v>
      </c>
      <c r="M262" s="17" t="s">
        <v>244</v>
      </c>
      <c r="N262" s="17">
        <v>20061013</v>
      </c>
      <c r="O262" t="str">
        <f>""</f>
        <v/>
      </c>
      <c r="P262" t="e">
        <f t="shared" si="30"/>
        <v>#VALUE!</v>
      </c>
      <c r="Q262" t="e">
        <f t="shared" si="31"/>
        <v>#VALUE!</v>
      </c>
      <c r="R262" t="e">
        <f t="shared" si="32"/>
        <v>#VALUE!</v>
      </c>
      <c r="S262" t="e">
        <f t="shared" si="33"/>
        <v>#VALUE!</v>
      </c>
      <c r="T262" t="e">
        <f t="shared" si="34"/>
        <v>#VALUE!</v>
      </c>
      <c r="U262" t="str">
        <f t="shared" si="35"/>
        <v>船橋高高</v>
      </c>
    </row>
    <row r="263" spans="1:21" x14ac:dyDescent="0.2">
      <c r="A263" s="12">
        <v>1208</v>
      </c>
      <c r="B263" s="13" t="s">
        <v>1463</v>
      </c>
      <c r="C263" s="13" t="s">
        <v>4399</v>
      </c>
      <c r="D263" s="14"/>
      <c r="E263" s="32" t="s">
        <v>641</v>
      </c>
      <c r="F263" s="14">
        <v>2</v>
      </c>
      <c r="G263" s="14"/>
      <c r="H263" s="14"/>
      <c r="I263" s="14"/>
      <c r="J263" s="15" t="s">
        <v>2805</v>
      </c>
      <c r="K263" s="15" t="s">
        <v>4654</v>
      </c>
      <c r="L263" s="17" t="s">
        <v>185</v>
      </c>
      <c r="M263" s="17" t="s">
        <v>3661</v>
      </c>
      <c r="N263" s="17">
        <v>20070211</v>
      </c>
      <c r="O263" t="str">
        <f>""</f>
        <v/>
      </c>
      <c r="P263" t="e">
        <f t="shared" si="30"/>
        <v>#VALUE!</v>
      </c>
      <c r="Q263" t="e">
        <f t="shared" si="31"/>
        <v>#VALUE!</v>
      </c>
      <c r="R263" t="e">
        <f t="shared" si="32"/>
        <v>#VALUE!</v>
      </c>
      <c r="S263" t="e">
        <f t="shared" si="33"/>
        <v>#VALUE!</v>
      </c>
      <c r="T263" t="e">
        <f t="shared" si="34"/>
        <v>#VALUE!</v>
      </c>
      <c r="U263" t="str">
        <f t="shared" si="35"/>
        <v>船橋高高</v>
      </c>
    </row>
    <row r="264" spans="1:21" x14ac:dyDescent="0.2">
      <c r="A264" s="12">
        <v>1209</v>
      </c>
      <c r="B264" s="13" t="s">
        <v>4400</v>
      </c>
      <c r="C264" s="13" t="s">
        <v>4401</v>
      </c>
      <c r="D264" s="14"/>
      <c r="E264" s="32" t="s">
        <v>641</v>
      </c>
      <c r="F264" s="14">
        <v>2</v>
      </c>
      <c r="G264" s="14"/>
      <c r="H264" s="14"/>
      <c r="I264" s="14"/>
      <c r="J264" s="15" t="s">
        <v>4888</v>
      </c>
      <c r="K264" s="15" t="s">
        <v>4889</v>
      </c>
      <c r="L264" s="17" t="s">
        <v>3901</v>
      </c>
      <c r="M264" s="17" t="s">
        <v>3902</v>
      </c>
      <c r="N264" s="17">
        <v>20061029</v>
      </c>
      <c r="O264" t="str">
        <f>""</f>
        <v/>
      </c>
      <c r="P264" t="e">
        <f t="shared" si="30"/>
        <v>#VALUE!</v>
      </c>
      <c r="Q264" t="e">
        <f t="shared" si="31"/>
        <v>#VALUE!</v>
      </c>
      <c r="R264" t="e">
        <f t="shared" si="32"/>
        <v>#VALUE!</v>
      </c>
      <c r="S264" t="e">
        <f t="shared" si="33"/>
        <v>#VALUE!</v>
      </c>
      <c r="T264" t="e">
        <f t="shared" si="34"/>
        <v>#VALUE!</v>
      </c>
      <c r="U264" t="str">
        <f t="shared" si="35"/>
        <v>船橋高高</v>
      </c>
    </row>
    <row r="265" spans="1:21" x14ac:dyDescent="0.2">
      <c r="A265" s="12">
        <v>1507</v>
      </c>
      <c r="B265" s="13" t="s">
        <v>1757</v>
      </c>
      <c r="C265" s="13" t="s">
        <v>4402</v>
      </c>
      <c r="D265" s="14"/>
      <c r="E265" s="32" t="s">
        <v>641</v>
      </c>
      <c r="F265" s="14">
        <v>1</v>
      </c>
      <c r="G265" s="14"/>
      <c r="H265" s="14"/>
      <c r="I265" s="14"/>
      <c r="J265" s="15" t="s">
        <v>3035</v>
      </c>
      <c r="K265" s="15" t="s">
        <v>4890</v>
      </c>
      <c r="L265" s="17" t="s">
        <v>106</v>
      </c>
      <c r="M265" s="17" t="s">
        <v>3903</v>
      </c>
      <c r="N265" s="17">
        <v>20070921</v>
      </c>
      <c r="O265" t="str">
        <f>""</f>
        <v/>
      </c>
      <c r="P265" t="e">
        <f t="shared" si="30"/>
        <v>#VALUE!</v>
      </c>
      <c r="Q265" t="e">
        <f t="shared" si="31"/>
        <v>#VALUE!</v>
      </c>
      <c r="R265" t="e">
        <f t="shared" si="32"/>
        <v>#VALUE!</v>
      </c>
      <c r="S265" t="e">
        <f t="shared" si="33"/>
        <v>#VALUE!</v>
      </c>
      <c r="T265" t="e">
        <f t="shared" si="34"/>
        <v>#VALUE!</v>
      </c>
      <c r="U265" t="str">
        <f t="shared" si="35"/>
        <v>船橋高高</v>
      </c>
    </row>
    <row r="266" spans="1:21" x14ac:dyDescent="0.2">
      <c r="A266" s="12">
        <v>1508</v>
      </c>
      <c r="B266" s="13" t="s">
        <v>1800</v>
      </c>
      <c r="C266" s="13" t="s">
        <v>4403</v>
      </c>
      <c r="D266" s="14"/>
      <c r="E266" s="32" t="s">
        <v>641</v>
      </c>
      <c r="F266" s="14">
        <v>1</v>
      </c>
      <c r="G266" s="14"/>
      <c r="H266" s="14"/>
      <c r="I266" s="14"/>
      <c r="J266" s="15" t="s">
        <v>3069</v>
      </c>
      <c r="K266" s="15" t="s">
        <v>4891</v>
      </c>
      <c r="L266" s="17" t="s">
        <v>169</v>
      </c>
      <c r="M266" s="17" t="s">
        <v>3904</v>
      </c>
      <c r="N266" s="17">
        <v>20070806</v>
      </c>
      <c r="O266" t="str">
        <f>""</f>
        <v/>
      </c>
      <c r="P266" t="e">
        <f t="shared" si="30"/>
        <v>#VALUE!</v>
      </c>
      <c r="Q266" t="e">
        <f t="shared" si="31"/>
        <v>#VALUE!</v>
      </c>
      <c r="R266" t="e">
        <f t="shared" si="32"/>
        <v>#VALUE!</v>
      </c>
      <c r="S266" t="e">
        <f t="shared" si="33"/>
        <v>#VALUE!</v>
      </c>
      <c r="T266" t="e">
        <f t="shared" si="34"/>
        <v>#VALUE!</v>
      </c>
      <c r="U266" t="str">
        <f t="shared" si="35"/>
        <v>船橋高高</v>
      </c>
    </row>
    <row r="267" spans="1:21" x14ac:dyDescent="0.2">
      <c r="A267" s="12">
        <v>1509</v>
      </c>
      <c r="B267" s="13" t="s">
        <v>4404</v>
      </c>
      <c r="C267" s="13" t="s">
        <v>4405</v>
      </c>
      <c r="D267" s="14"/>
      <c r="E267" s="32" t="s">
        <v>641</v>
      </c>
      <c r="F267" s="14">
        <v>1</v>
      </c>
      <c r="G267" s="14"/>
      <c r="H267" s="14"/>
      <c r="I267" s="14"/>
      <c r="J267" s="15" t="s">
        <v>4892</v>
      </c>
      <c r="K267" s="15" t="s">
        <v>4893</v>
      </c>
      <c r="L267" s="17" t="s">
        <v>3905</v>
      </c>
      <c r="M267" s="17" t="s">
        <v>3906</v>
      </c>
      <c r="N267" s="17">
        <v>20071120</v>
      </c>
      <c r="O267" t="str">
        <f>""</f>
        <v/>
      </c>
      <c r="P267" t="e">
        <f t="shared" si="30"/>
        <v>#VALUE!</v>
      </c>
      <c r="Q267" t="e">
        <f t="shared" si="31"/>
        <v>#VALUE!</v>
      </c>
      <c r="R267" t="e">
        <f t="shared" si="32"/>
        <v>#VALUE!</v>
      </c>
      <c r="S267" t="e">
        <f t="shared" si="33"/>
        <v>#VALUE!</v>
      </c>
      <c r="T267" t="e">
        <f t="shared" si="34"/>
        <v>#VALUE!</v>
      </c>
      <c r="U267" t="str">
        <f t="shared" si="35"/>
        <v>船橋高高</v>
      </c>
    </row>
    <row r="268" spans="1:21" x14ac:dyDescent="0.2">
      <c r="A268" s="12">
        <v>1510</v>
      </c>
      <c r="B268" s="13" t="s">
        <v>1506</v>
      </c>
      <c r="C268" s="13" t="s">
        <v>4406</v>
      </c>
      <c r="D268" s="14"/>
      <c r="E268" s="32" t="s">
        <v>641</v>
      </c>
      <c r="F268" s="14">
        <v>1</v>
      </c>
      <c r="G268" s="14"/>
      <c r="H268" s="14"/>
      <c r="I268" s="14"/>
      <c r="J268" s="15" t="s">
        <v>2834</v>
      </c>
      <c r="K268" s="15" t="s">
        <v>4797</v>
      </c>
      <c r="L268" s="17" t="s">
        <v>459</v>
      </c>
      <c r="M268" s="17" t="s">
        <v>3809</v>
      </c>
      <c r="N268" s="17">
        <v>20070416</v>
      </c>
      <c r="O268" t="str">
        <f>""</f>
        <v/>
      </c>
      <c r="P268" t="e">
        <f t="shared" si="30"/>
        <v>#VALUE!</v>
      </c>
      <c r="Q268" t="e">
        <f t="shared" si="31"/>
        <v>#VALUE!</v>
      </c>
      <c r="R268" t="e">
        <f t="shared" si="32"/>
        <v>#VALUE!</v>
      </c>
      <c r="S268" t="e">
        <f t="shared" si="33"/>
        <v>#VALUE!</v>
      </c>
      <c r="T268" t="e">
        <f t="shared" si="34"/>
        <v>#VALUE!</v>
      </c>
      <c r="U268" t="str">
        <f t="shared" si="35"/>
        <v>船橋高高</v>
      </c>
    </row>
    <row r="269" spans="1:21" x14ac:dyDescent="0.2">
      <c r="A269" s="12">
        <v>1511</v>
      </c>
      <c r="B269" s="13" t="s">
        <v>4407</v>
      </c>
      <c r="C269" s="13" t="s">
        <v>4408</v>
      </c>
      <c r="D269" s="14"/>
      <c r="E269" s="32" t="s">
        <v>641</v>
      </c>
      <c r="F269" s="14">
        <v>1</v>
      </c>
      <c r="G269" s="14"/>
      <c r="H269" s="14"/>
      <c r="I269" s="14"/>
      <c r="J269" s="15" t="s">
        <v>3477</v>
      </c>
      <c r="K269" s="15" t="s">
        <v>4806</v>
      </c>
      <c r="L269" s="17" t="s">
        <v>144</v>
      </c>
      <c r="M269" s="17" t="s">
        <v>3818</v>
      </c>
      <c r="N269" s="17">
        <v>20070605</v>
      </c>
      <c r="O269" t="str">
        <f>""</f>
        <v/>
      </c>
      <c r="P269" t="e">
        <f t="shared" si="30"/>
        <v>#VALUE!</v>
      </c>
      <c r="Q269" t="e">
        <f t="shared" si="31"/>
        <v>#VALUE!</v>
      </c>
      <c r="R269" t="e">
        <f t="shared" si="32"/>
        <v>#VALUE!</v>
      </c>
      <c r="S269" t="e">
        <f t="shared" si="33"/>
        <v>#VALUE!</v>
      </c>
      <c r="T269" t="e">
        <f t="shared" si="34"/>
        <v>#VALUE!</v>
      </c>
      <c r="U269" t="str">
        <f t="shared" si="35"/>
        <v>船橋高高</v>
      </c>
    </row>
    <row r="270" spans="1:21" x14ac:dyDescent="0.2">
      <c r="A270" s="12">
        <v>1512</v>
      </c>
      <c r="B270" s="13" t="s">
        <v>4409</v>
      </c>
      <c r="C270" s="13" t="s">
        <v>4410</v>
      </c>
      <c r="D270" s="14"/>
      <c r="E270" s="32" t="s">
        <v>641</v>
      </c>
      <c r="F270" s="14">
        <v>1</v>
      </c>
      <c r="G270" s="14"/>
      <c r="H270" s="14"/>
      <c r="I270" s="14"/>
      <c r="J270" s="15" t="s">
        <v>4894</v>
      </c>
      <c r="K270" s="15" t="s">
        <v>3122</v>
      </c>
      <c r="L270" s="17" t="s">
        <v>3907</v>
      </c>
      <c r="M270" s="17" t="s">
        <v>472</v>
      </c>
      <c r="N270" s="17">
        <v>20070922</v>
      </c>
      <c r="O270" t="str">
        <f>""</f>
        <v/>
      </c>
      <c r="P270" t="e">
        <f t="shared" si="30"/>
        <v>#VALUE!</v>
      </c>
      <c r="Q270" t="e">
        <f t="shared" si="31"/>
        <v>#VALUE!</v>
      </c>
      <c r="R270" t="e">
        <f t="shared" si="32"/>
        <v>#VALUE!</v>
      </c>
      <c r="S270" t="e">
        <f t="shared" si="33"/>
        <v>#VALUE!</v>
      </c>
      <c r="T270" t="e">
        <f t="shared" si="34"/>
        <v>#VALUE!</v>
      </c>
      <c r="U270" t="str">
        <f t="shared" si="35"/>
        <v>船橋高高</v>
      </c>
    </row>
    <row r="271" spans="1:21" x14ac:dyDescent="0.2">
      <c r="A271" s="12">
        <v>1513</v>
      </c>
      <c r="B271" s="13" t="s">
        <v>1480</v>
      </c>
      <c r="C271" s="13" t="s">
        <v>4411</v>
      </c>
      <c r="D271" s="14"/>
      <c r="E271" s="32" t="s">
        <v>641</v>
      </c>
      <c r="F271" s="14">
        <v>1</v>
      </c>
      <c r="G271" s="14"/>
      <c r="H271" s="14"/>
      <c r="I271" s="14"/>
      <c r="J271" s="15" t="s">
        <v>2816</v>
      </c>
      <c r="K271" s="15" t="s">
        <v>4654</v>
      </c>
      <c r="L271" s="17" t="s">
        <v>757</v>
      </c>
      <c r="M271" s="17" t="s">
        <v>3661</v>
      </c>
      <c r="N271" s="17">
        <v>20071120</v>
      </c>
      <c r="O271" t="str">
        <f>""</f>
        <v/>
      </c>
      <c r="P271" t="e">
        <f t="shared" si="30"/>
        <v>#VALUE!</v>
      </c>
      <c r="Q271" t="e">
        <f t="shared" si="31"/>
        <v>#VALUE!</v>
      </c>
      <c r="R271" t="e">
        <f t="shared" si="32"/>
        <v>#VALUE!</v>
      </c>
      <c r="S271" t="e">
        <f t="shared" si="33"/>
        <v>#VALUE!</v>
      </c>
      <c r="T271" t="e">
        <f t="shared" si="34"/>
        <v>#VALUE!</v>
      </c>
      <c r="U271" t="str">
        <f t="shared" si="35"/>
        <v>船橋高高</v>
      </c>
    </row>
    <row r="272" spans="1:21" x14ac:dyDescent="0.2">
      <c r="A272" s="12">
        <v>1210</v>
      </c>
      <c r="B272" s="13" t="s">
        <v>4412</v>
      </c>
      <c r="C272" s="13" t="s">
        <v>4413</v>
      </c>
      <c r="D272" s="14"/>
      <c r="E272" s="32" t="s">
        <v>642</v>
      </c>
      <c r="F272" s="14">
        <v>3</v>
      </c>
      <c r="G272" s="14"/>
      <c r="H272" s="14"/>
      <c r="I272" s="14"/>
      <c r="J272" s="15" t="s">
        <v>4895</v>
      </c>
      <c r="K272" s="15" t="s">
        <v>3313</v>
      </c>
      <c r="L272" s="17" t="s">
        <v>3908</v>
      </c>
      <c r="M272" s="17" t="s">
        <v>391</v>
      </c>
      <c r="N272" s="17">
        <v>20050627</v>
      </c>
      <c r="O272" t="str">
        <f>""</f>
        <v/>
      </c>
      <c r="P272" t="e">
        <f t="shared" si="30"/>
        <v>#VALUE!</v>
      </c>
      <c r="Q272" t="e">
        <f t="shared" si="31"/>
        <v>#VALUE!</v>
      </c>
      <c r="R272" t="e">
        <f t="shared" si="32"/>
        <v>#VALUE!</v>
      </c>
      <c r="S272" t="e">
        <f t="shared" si="33"/>
        <v>#VALUE!</v>
      </c>
      <c r="T272" t="e">
        <f t="shared" si="34"/>
        <v>#VALUE!</v>
      </c>
      <c r="U272" t="str">
        <f t="shared" si="35"/>
        <v>薬園台高高</v>
      </c>
    </row>
    <row r="273" spans="1:21" x14ac:dyDescent="0.2">
      <c r="A273" s="12">
        <v>1211</v>
      </c>
      <c r="B273" s="13" t="s">
        <v>4414</v>
      </c>
      <c r="C273" s="13" t="s">
        <v>4415</v>
      </c>
      <c r="D273" s="14"/>
      <c r="E273" s="32" t="s">
        <v>642</v>
      </c>
      <c r="F273" s="14">
        <v>3</v>
      </c>
      <c r="G273" s="14"/>
      <c r="H273" s="14"/>
      <c r="I273" s="14"/>
      <c r="J273" s="15" t="s">
        <v>4896</v>
      </c>
      <c r="K273" s="15" t="s">
        <v>4845</v>
      </c>
      <c r="L273" s="17" t="s">
        <v>3909</v>
      </c>
      <c r="M273" s="17" t="s">
        <v>3858</v>
      </c>
      <c r="N273" s="17">
        <v>20050822</v>
      </c>
      <c r="O273" t="str">
        <f>""</f>
        <v/>
      </c>
      <c r="P273" t="e">
        <f t="shared" si="30"/>
        <v>#VALUE!</v>
      </c>
      <c r="Q273" t="e">
        <f t="shared" si="31"/>
        <v>#VALUE!</v>
      </c>
      <c r="R273" t="e">
        <f t="shared" si="32"/>
        <v>#VALUE!</v>
      </c>
      <c r="S273" t="e">
        <f t="shared" si="33"/>
        <v>#VALUE!</v>
      </c>
      <c r="T273" t="e">
        <f t="shared" si="34"/>
        <v>#VALUE!</v>
      </c>
      <c r="U273" t="str">
        <f t="shared" si="35"/>
        <v>薬園台高高</v>
      </c>
    </row>
    <row r="274" spans="1:21" x14ac:dyDescent="0.2">
      <c r="A274" s="12">
        <v>1212</v>
      </c>
      <c r="B274" s="13" t="s">
        <v>4416</v>
      </c>
      <c r="C274" s="13" t="s">
        <v>4417</v>
      </c>
      <c r="D274" s="14"/>
      <c r="E274" s="32" t="s">
        <v>642</v>
      </c>
      <c r="F274" s="14">
        <v>3</v>
      </c>
      <c r="G274" s="14"/>
      <c r="H274" s="14"/>
      <c r="I274" s="14"/>
      <c r="J274" s="15" t="s">
        <v>4897</v>
      </c>
      <c r="K274" s="15" t="s">
        <v>4898</v>
      </c>
      <c r="L274" s="17" t="s">
        <v>3910</v>
      </c>
      <c r="M274" s="17" t="s">
        <v>3911</v>
      </c>
      <c r="N274" s="17">
        <v>20050515</v>
      </c>
      <c r="O274" t="str">
        <f>""</f>
        <v/>
      </c>
      <c r="P274" t="e">
        <f t="shared" si="30"/>
        <v>#VALUE!</v>
      </c>
      <c r="Q274" t="e">
        <f t="shared" si="31"/>
        <v>#VALUE!</v>
      </c>
      <c r="R274" t="e">
        <f t="shared" si="32"/>
        <v>#VALUE!</v>
      </c>
      <c r="S274" t="e">
        <f t="shared" si="33"/>
        <v>#VALUE!</v>
      </c>
      <c r="T274" t="e">
        <f t="shared" si="34"/>
        <v>#VALUE!</v>
      </c>
      <c r="U274" t="str">
        <f t="shared" si="35"/>
        <v>薬園台高高</v>
      </c>
    </row>
    <row r="275" spans="1:21" x14ac:dyDescent="0.2">
      <c r="A275" s="12">
        <v>1213</v>
      </c>
      <c r="B275" s="22" t="s">
        <v>4418</v>
      </c>
      <c r="C275" s="22" t="s">
        <v>4040</v>
      </c>
      <c r="D275" s="14"/>
      <c r="E275" s="34" t="s">
        <v>642</v>
      </c>
      <c r="F275" s="23">
        <v>3</v>
      </c>
      <c r="G275" s="14"/>
      <c r="H275" s="23"/>
      <c r="I275" s="23"/>
      <c r="J275" s="21" t="s">
        <v>4899</v>
      </c>
      <c r="K275" s="21" t="s">
        <v>4615</v>
      </c>
      <c r="L275" s="17" t="s">
        <v>3912</v>
      </c>
      <c r="M275" s="17" t="s">
        <v>3621</v>
      </c>
      <c r="N275" s="17">
        <v>20051201</v>
      </c>
      <c r="O275" t="str">
        <f>""</f>
        <v/>
      </c>
      <c r="P275" t="e">
        <f t="shared" si="30"/>
        <v>#VALUE!</v>
      </c>
      <c r="Q275" t="e">
        <f t="shared" si="31"/>
        <v>#VALUE!</v>
      </c>
      <c r="R275" t="e">
        <f t="shared" si="32"/>
        <v>#VALUE!</v>
      </c>
      <c r="S275" t="e">
        <f t="shared" si="33"/>
        <v>#VALUE!</v>
      </c>
      <c r="T275" t="e">
        <f t="shared" si="34"/>
        <v>#VALUE!</v>
      </c>
      <c r="U275" t="str">
        <f t="shared" si="35"/>
        <v>薬園台高高</v>
      </c>
    </row>
    <row r="276" spans="1:21" x14ac:dyDescent="0.2">
      <c r="A276" s="12">
        <v>1214</v>
      </c>
      <c r="B276" s="13" t="s">
        <v>1753</v>
      </c>
      <c r="C276" s="13" t="s">
        <v>4419</v>
      </c>
      <c r="D276" s="14"/>
      <c r="E276" s="32" t="s">
        <v>642</v>
      </c>
      <c r="F276" s="14">
        <v>3</v>
      </c>
      <c r="G276" s="14"/>
      <c r="H276" s="14"/>
      <c r="I276" s="14"/>
      <c r="J276" s="15" t="s">
        <v>3031</v>
      </c>
      <c r="K276" s="15" t="s">
        <v>4615</v>
      </c>
      <c r="L276" s="17" t="s">
        <v>252</v>
      </c>
      <c r="M276" s="17" t="s">
        <v>3621</v>
      </c>
      <c r="N276" s="17">
        <v>20051122</v>
      </c>
      <c r="O276" t="str">
        <f>""</f>
        <v/>
      </c>
      <c r="P276" t="e">
        <f t="shared" si="30"/>
        <v>#VALUE!</v>
      </c>
      <c r="Q276" t="e">
        <f t="shared" si="31"/>
        <v>#VALUE!</v>
      </c>
      <c r="R276" t="e">
        <f t="shared" si="32"/>
        <v>#VALUE!</v>
      </c>
      <c r="S276" t="e">
        <f t="shared" si="33"/>
        <v>#VALUE!</v>
      </c>
      <c r="T276" t="e">
        <f t="shared" si="34"/>
        <v>#VALUE!</v>
      </c>
      <c r="U276" t="str">
        <f t="shared" si="35"/>
        <v>薬園台高高</v>
      </c>
    </row>
    <row r="277" spans="1:21" x14ac:dyDescent="0.2">
      <c r="A277" s="12">
        <v>1215</v>
      </c>
      <c r="B277" s="36" t="s">
        <v>4420</v>
      </c>
      <c r="C277" s="36" t="s">
        <v>4421</v>
      </c>
      <c r="D277" s="14"/>
      <c r="E277" s="37" t="s">
        <v>642</v>
      </c>
      <c r="F277" s="38">
        <v>3</v>
      </c>
      <c r="G277" s="14"/>
      <c r="H277" s="14"/>
      <c r="I277" s="14"/>
      <c r="J277" s="15" t="s">
        <v>4900</v>
      </c>
      <c r="K277" s="15" t="s">
        <v>4768</v>
      </c>
      <c r="L277" s="17" t="s">
        <v>3913</v>
      </c>
      <c r="M277" s="17" t="s">
        <v>3779</v>
      </c>
      <c r="N277" s="17">
        <v>20051003</v>
      </c>
      <c r="O277" t="str">
        <f>""</f>
        <v/>
      </c>
      <c r="P277" t="e">
        <f t="shared" si="30"/>
        <v>#VALUE!</v>
      </c>
      <c r="Q277" t="e">
        <f t="shared" si="31"/>
        <v>#VALUE!</v>
      </c>
      <c r="R277" t="e">
        <f t="shared" si="32"/>
        <v>#VALUE!</v>
      </c>
      <c r="S277" t="e">
        <f t="shared" si="33"/>
        <v>#VALUE!</v>
      </c>
      <c r="T277" t="e">
        <f t="shared" si="34"/>
        <v>#VALUE!</v>
      </c>
      <c r="U277" t="str">
        <f t="shared" si="35"/>
        <v>薬園台高高</v>
      </c>
    </row>
    <row r="278" spans="1:21" x14ac:dyDescent="0.2">
      <c r="A278" s="12">
        <v>1216</v>
      </c>
      <c r="B278" s="36" t="s">
        <v>4422</v>
      </c>
      <c r="C278" s="36" t="s">
        <v>4395</v>
      </c>
      <c r="D278" s="14"/>
      <c r="E278" s="37" t="s">
        <v>642</v>
      </c>
      <c r="F278" s="38">
        <v>3</v>
      </c>
      <c r="G278" s="14"/>
      <c r="H278" s="14"/>
      <c r="I278" s="14"/>
      <c r="J278" s="15" t="s">
        <v>4901</v>
      </c>
      <c r="K278" s="15" t="s">
        <v>4679</v>
      </c>
      <c r="L278" s="17" t="s">
        <v>3914</v>
      </c>
      <c r="M278" s="17" t="s">
        <v>3688</v>
      </c>
      <c r="N278" s="17">
        <v>20060307</v>
      </c>
      <c r="O278" t="str">
        <f>""</f>
        <v/>
      </c>
      <c r="P278" t="e">
        <f t="shared" si="30"/>
        <v>#VALUE!</v>
      </c>
      <c r="Q278" t="e">
        <f t="shared" si="31"/>
        <v>#VALUE!</v>
      </c>
      <c r="R278" t="e">
        <f t="shared" si="32"/>
        <v>#VALUE!</v>
      </c>
      <c r="S278" t="e">
        <f t="shared" si="33"/>
        <v>#VALUE!</v>
      </c>
      <c r="T278" t="e">
        <f t="shared" si="34"/>
        <v>#VALUE!</v>
      </c>
      <c r="U278" t="str">
        <f t="shared" si="35"/>
        <v>薬園台高高</v>
      </c>
    </row>
    <row r="279" spans="1:21" x14ac:dyDescent="0.2">
      <c r="A279" s="12">
        <v>1217</v>
      </c>
      <c r="B279" s="36" t="s">
        <v>4423</v>
      </c>
      <c r="C279" s="36" t="s">
        <v>4424</v>
      </c>
      <c r="D279" s="14"/>
      <c r="E279" s="37" t="s">
        <v>642</v>
      </c>
      <c r="F279" s="38">
        <v>2</v>
      </c>
      <c r="G279" s="14"/>
      <c r="H279" s="14"/>
      <c r="I279" s="14"/>
      <c r="J279" s="15" t="s">
        <v>4902</v>
      </c>
      <c r="K279" s="15" t="s">
        <v>4903</v>
      </c>
      <c r="L279" s="17" t="s">
        <v>3915</v>
      </c>
      <c r="M279" s="17" t="s">
        <v>3916</v>
      </c>
      <c r="N279" s="17">
        <v>20060511</v>
      </c>
      <c r="O279" t="str">
        <f>""</f>
        <v/>
      </c>
      <c r="P279" t="e">
        <f t="shared" si="30"/>
        <v>#VALUE!</v>
      </c>
      <c r="Q279" t="e">
        <f t="shared" si="31"/>
        <v>#VALUE!</v>
      </c>
      <c r="R279" t="e">
        <f t="shared" si="32"/>
        <v>#VALUE!</v>
      </c>
      <c r="S279" t="e">
        <f t="shared" si="33"/>
        <v>#VALUE!</v>
      </c>
      <c r="T279" t="e">
        <f t="shared" si="34"/>
        <v>#VALUE!</v>
      </c>
      <c r="U279" t="str">
        <f t="shared" si="35"/>
        <v>薬園台高高</v>
      </c>
    </row>
    <row r="280" spans="1:21" x14ac:dyDescent="0.2">
      <c r="A280" s="12">
        <v>1218</v>
      </c>
      <c r="B280" s="36" t="s">
        <v>4161</v>
      </c>
      <c r="C280" s="36" t="s">
        <v>4425</v>
      </c>
      <c r="D280" s="14"/>
      <c r="E280" s="37" t="s">
        <v>642</v>
      </c>
      <c r="F280" s="38">
        <v>2</v>
      </c>
      <c r="G280" s="26"/>
      <c r="H280" s="14"/>
      <c r="I280" s="14"/>
      <c r="J280" s="15" t="s">
        <v>4904</v>
      </c>
      <c r="K280" s="15" t="s">
        <v>4645</v>
      </c>
      <c r="L280" s="17" t="s">
        <v>3917</v>
      </c>
      <c r="M280" s="17" t="s">
        <v>3652</v>
      </c>
      <c r="N280" s="17">
        <v>20061031</v>
      </c>
      <c r="O280" t="str">
        <f>""</f>
        <v/>
      </c>
      <c r="P280" t="e">
        <f t="shared" si="30"/>
        <v>#VALUE!</v>
      </c>
      <c r="Q280" t="e">
        <f t="shared" si="31"/>
        <v>#VALUE!</v>
      </c>
      <c r="R280" t="e">
        <f t="shared" si="32"/>
        <v>#VALUE!</v>
      </c>
      <c r="S280" t="e">
        <f t="shared" si="33"/>
        <v>#VALUE!</v>
      </c>
      <c r="T280" t="e">
        <f t="shared" si="34"/>
        <v>#VALUE!</v>
      </c>
      <c r="U280" t="str">
        <f t="shared" si="35"/>
        <v>薬園台高高</v>
      </c>
    </row>
    <row r="281" spans="1:21" x14ac:dyDescent="0.2">
      <c r="A281" s="12">
        <v>1219</v>
      </c>
      <c r="B281" s="36" t="s">
        <v>1656</v>
      </c>
      <c r="C281" s="36" t="s">
        <v>4426</v>
      </c>
      <c r="D281" s="14"/>
      <c r="E281" s="37" t="s">
        <v>642</v>
      </c>
      <c r="F281" s="38">
        <v>2</v>
      </c>
      <c r="G281" s="26"/>
      <c r="H281" s="14"/>
      <c r="I281" s="14"/>
      <c r="J281" s="15" t="s">
        <v>2952</v>
      </c>
      <c r="K281" s="15" t="s">
        <v>4905</v>
      </c>
      <c r="L281" s="17" t="s">
        <v>839</v>
      </c>
      <c r="M281" s="17" t="s">
        <v>3918</v>
      </c>
      <c r="N281" s="17">
        <v>20070110</v>
      </c>
      <c r="O281" t="str">
        <f>""</f>
        <v/>
      </c>
      <c r="P281" t="e">
        <f t="shared" si="30"/>
        <v>#VALUE!</v>
      </c>
      <c r="Q281" t="e">
        <f t="shared" si="31"/>
        <v>#VALUE!</v>
      </c>
      <c r="R281" t="e">
        <f t="shared" si="32"/>
        <v>#VALUE!</v>
      </c>
      <c r="S281" t="e">
        <f t="shared" si="33"/>
        <v>#VALUE!</v>
      </c>
      <c r="T281" t="e">
        <f t="shared" si="34"/>
        <v>#VALUE!</v>
      </c>
      <c r="U281" t="str">
        <f t="shared" si="35"/>
        <v>薬園台高高</v>
      </c>
    </row>
    <row r="282" spans="1:21" x14ac:dyDescent="0.2">
      <c r="A282" s="12">
        <v>1220</v>
      </c>
      <c r="B282" s="36" t="s">
        <v>2356</v>
      </c>
      <c r="C282" s="36" t="s">
        <v>4427</v>
      </c>
      <c r="D282" s="14"/>
      <c r="E282" s="37" t="s">
        <v>642</v>
      </c>
      <c r="F282" s="38">
        <v>2</v>
      </c>
      <c r="G282" s="26"/>
      <c r="H282" s="14"/>
      <c r="I282" s="14"/>
      <c r="J282" s="15" t="s">
        <v>3437</v>
      </c>
      <c r="K282" s="15" t="s">
        <v>4906</v>
      </c>
      <c r="L282" s="17" t="s">
        <v>200</v>
      </c>
      <c r="M282" s="17" t="s">
        <v>3919</v>
      </c>
      <c r="N282" s="17">
        <v>20061202</v>
      </c>
      <c r="O282" t="str">
        <f>""</f>
        <v/>
      </c>
      <c r="P282" t="e">
        <f t="shared" si="30"/>
        <v>#VALUE!</v>
      </c>
      <c r="Q282" t="e">
        <f t="shared" si="31"/>
        <v>#VALUE!</v>
      </c>
      <c r="R282" t="e">
        <f t="shared" si="32"/>
        <v>#VALUE!</v>
      </c>
      <c r="S282" t="e">
        <f t="shared" si="33"/>
        <v>#VALUE!</v>
      </c>
      <c r="T282" t="e">
        <f t="shared" si="34"/>
        <v>#VALUE!</v>
      </c>
      <c r="U282" t="str">
        <f t="shared" si="35"/>
        <v>薬園台高高</v>
      </c>
    </row>
    <row r="283" spans="1:21" x14ac:dyDescent="0.2">
      <c r="A283" s="12">
        <v>1221</v>
      </c>
      <c r="B283" s="36" t="s">
        <v>4428</v>
      </c>
      <c r="C283" s="36" t="s">
        <v>4429</v>
      </c>
      <c r="D283" s="14"/>
      <c r="E283" s="37" t="s">
        <v>642</v>
      </c>
      <c r="F283" s="38">
        <v>2</v>
      </c>
      <c r="G283" s="26"/>
      <c r="H283" s="14"/>
      <c r="I283" s="14"/>
      <c r="J283" s="15" t="s">
        <v>4907</v>
      </c>
      <c r="K283" s="15" t="s">
        <v>4605</v>
      </c>
      <c r="L283" s="17" t="s">
        <v>3920</v>
      </c>
      <c r="M283" s="17" t="s">
        <v>3611</v>
      </c>
      <c r="N283" s="17">
        <v>20060924</v>
      </c>
      <c r="O283" t="str">
        <f>""</f>
        <v/>
      </c>
      <c r="P283" t="e">
        <f t="shared" si="30"/>
        <v>#VALUE!</v>
      </c>
      <c r="Q283" t="e">
        <f t="shared" si="31"/>
        <v>#VALUE!</v>
      </c>
      <c r="R283" t="e">
        <f t="shared" si="32"/>
        <v>#VALUE!</v>
      </c>
      <c r="S283" t="e">
        <f t="shared" si="33"/>
        <v>#VALUE!</v>
      </c>
      <c r="T283" t="e">
        <f t="shared" si="34"/>
        <v>#VALUE!</v>
      </c>
      <c r="U283" t="str">
        <f t="shared" si="35"/>
        <v>薬園台高高</v>
      </c>
    </row>
    <row r="284" spans="1:21" x14ac:dyDescent="0.2">
      <c r="A284" s="12">
        <v>1514</v>
      </c>
      <c r="B284" s="36" t="s">
        <v>4430</v>
      </c>
      <c r="C284" s="36" t="s">
        <v>4431</v>
      </c>
      <c r="D284" s="14"/>
      <c r="E284" s="37" t="s">
        <v>642</v>
      </c>
      <c r="F284" s="38">
        <v>1</v>
      </c>
      <c r="G284" s="26"/>
      <c r="H284" s="14"/>
      <c r="I284" s="14"/>
      <c r="J284" s="15" t="s">
        <v>4908</v>
      </c>
      <c r="K284" s="15" t="s">
        <v>4909</v>
      </c>
      <c r="L284" s="17" t="s">
        <v>3921</v>
      </c>
      <c r="M284" s="17" t="s">
        <v>3922</v>
      </c>
      <c r="N284" s="17">
        <v>20070628</v>
      </c>
      <c r="O284" t="str">
        <f>""</f>
        <v/>
      </c>
      <c r="P284" t="e">
        <f t="shared" si="30"/>
        <v>#VALUE!</v>
      </c>
      <c r="Q284" t="e">
        <f t="shared" si="31"/>
        <v>#VALUE!</v>
      </c>
      <c r="R284" t="e">
        <f t="shared" si="32"/>
        <v>#VALUE!</v>
      </c>
      <c r="S284" t="e">
        <f t="shared" si="33"/>
        <v>#VALUE!</v>
      </c>
      <c r="T284" t="e">
        <f t="shared" si="34"/>
        <v>#VALUE!</v>
      </c>
      <c r="U284" t="str">
        <f t="shared" si="35"/>
        <v>薬園台高高</v>
      </c>
    </row>
    <row r="285" spans="1:21" x14ac:dyDescent="0.2">
      <c r="A285" s="12">
        <v>1515</v>
      </c>
      <c r="B285" s="36" t="s">
        <v>1760</v>
      </c>
      <c r="C285" s="36" t="s">
        <v>4432</v>
      </c>
      <c r="D285" s="14"/>
      <c r="E285" s="37" t="s">
        <v>642</v>
      </c>
      <c r="F285" s="38">
        <v>1</v>
      </c>
      <c r="G285" s="26"/>
      <c r="H285" s="14"/>
      <c r="I285" s="14"/>
      <c r="J285" s="15" t="s">
        <v>3038</v>
      </c>
      <c r="K285" s="15" t="s">
        <v>4910</v>
      </c>
      <c r="L285" s="17" t="s">
        <v>521</v>
      </c>
      <c r="M285" s="17" t="s">
        <v>3923</v>
      </c>
      <c r="N285" s="17">
        <v>20070511</v>
      </c>
      <c r="O285" t="str">
        <f>""</f>
        <v/>
      </c>
      <c r="P285" t="e">
        <f t="shared" si="30"/>
        <v>#VALUE!</v>
      </c>
      <c r="Q285" t="e">
        <f t="shared" si="31"/>
        <v>#VALUE!</v>
      </c>
      <c r="R285" t="e">
        <f t="shared" si="32"/>
        <v>#VALUE!</v>
      </c>
      <c r="S285" t="e">
        <f t="shared" si="33"/>
        <v>#VALUE!</v>
      </c>
      <c r="T285" t="e">
        <f t="shared" si="34"/>
        <v>#VALUE!</v>
      </c>
      <c r="U285" t="str">
        <f t="shared" si="35"/>
        <v>薬園台高高</v>
      </c>
    </row>
    <row r="286" spans="1:21" x14ac:dyDescent="0.2">
      <c r="A286" s="12">
        <v>1516</v>
      </c>
      <c r="B286" s="36" t="s">
        <v>1804</v>
      </c>
      <c r="C286" s="36" t="s">
        <v>4433</v>
      </c>
      <c r="D286" s="14"/>
      <c r="E286" s="37" t="s">
        <v>642</v>
      </c>
      <c r="F286" s="38">
        <v>1</v>
      </c>
      <c r="G286" s="26"/>
      <c r="H286" s="14"/>
      <c r="I286" s="14"/>
      <c r="J286" s="15" t="s">
        <v>3072</v>
      </c>
      <c r="K286" s="15" t="s">
        <v>4612</v>
      </c>
      <c r="L286" s="17" t="s">
        <v>894</v>
      </c>
      <c r="M286" s="17" t="s">
        <v>3618</v>
      </c>
      <c r="N286" s="17">
        <v>20070628</v>
      </c>
      <c r="O286" t="str">
        <f>""</f>
        <v/>
      </c>
      <c r="P286" t="e">
        <f t="shared" si="30"/>
        <v>#VALUE!</v>
      </c>
      <c r="Q286" t="e">
        <f t="shared" si="31"/>
        <v>#VALUE!</v>
      </c>
      <c r="R286" t="e">
        <f t="shared" si="32"/>
        <v>#VALUE!</v>
      </c>
      <c r="S286" t="e">
        <f t="shared" si="33"/>
        <v>#VALUE!</v>
      </c>
      <c r="T286" t="e">
        <f t="shared" si="34"/>
        <v>#VALUE!</v>
      </c>
      <c r="U286" t="str">
        <f t="shared" si="35"/>
        <v>薬園台高高</v>
      </c>
    </row>
    <row r="287" spans="1:21" x14ac:dyDescent="0.2">
      <c r="A287" s="12">
        <v>1517</v>
      </c>
      <c r="B287" s="36" t="s">
        <v>4245</v>
      </c>
      <c r="C287" s="36" t="s">
        <v>4308</v>
      </c>
      <c r="D287" s="14"/>
      <c r="E287" s="37" t="s">
        <v>642</v>
      </c>
      <c r="F287" s="38">
        <v>1</v>
      </c>
      <c r="G287" s="26"/>
      <c r="H287" s="14"/>
      <c r="I287" s="14"/>
      <c r="J287" s="15" t="s">
        <v>2761</v>
      </c>
      <c r="K287" s="15" t="s">
        <v>4819</v>
      </c>
      <c r="L287" s="17" t="s">
        <v>722</v>
      </c>
      <c r="M287" s="17" t="s">
        <v>3831</v>
      </c>
      <c r="N287" s="17">
        <v>20080401</v>
      </c>
      <c r="O287" t="str">
        <f>""</f>
        <v/>
      </c>
      <c r="P287" t="e">
        <f t="shared" si="30"/>
        <v>#VALUE!</v>
      </c>
      <c r="Q287" t="e">
        <f t="shared" si="31"/>
        <v>#VALUE!</v>
      </c>
      <c r="R287" t="e">
        <f t="shared" si="32"/>
        <v>#VALUE!</v>
      </c>
      <c r="S287" t="e">
        <f t="shared" si="33"/>
        <v>#VALUE!</v>
      </c>
      <c r="T287" t="e">
        <f t="shared" si="34"/>
        <v>#VALUE!</v>
      </c>
      <c r="U287" t="str">
        <f t="shared" si="35"/>
        <v>薬園台高高</v>
      </c>
    </row>
    <row r="288" spans="1:21" x14ac:dyDescent="0.2">
      <c r="A288" s="12">
        <v>1518</v>
      </c>
      <c r="B288" s="36" t="s">
        <v>4434</v>
      </c>
      <c r="C288" s="36" t="s">
        <v>4435</v>
      </c>
      <c r="D288" s="14"/>
      <c r="E288" s="37" t="s">
        <v>642</v>
      </c>
      <c r="F288" s="38">
        <v>1</v>
      </c>
      <c r="G288" s="26"/>
      <c r="H288" s="14"/>
      <c r="I288" s="14"/>
      <c r="J288" s="15" t="s">
        <v>4911</v>
      </c>
      <c r="K288" s="15" t="s">
        <v>4695</v>
      </c>
      <c r="L288" s="17" t="s">
        <v>3924</v>
      </c>
      <c r="M288" s="17" t="s">
        <v>3705</v>
      </c>
      <c r="N288" s="17">
        <v>20071227</v>
      </c>
      <c r="O288" t="str">
        <f>""</f>
        <v/>
      </c>
      <c r="P288" t="e">
        <f t="shared" si="30"/>
        <v>#VALUE!</v>
      </c>
      <c r="Q288" t="e">
        <f t="shared" si="31"/>
        <v>#VALUE!</v>
      </c>
      <c r="R288" t="e">
        <f t="shared" si="32"/>
        <v>#VALUE!</v>
      </c>
      <c r="S288" t="e">
        <f t="shared" si="33"/>
        <v>#VALUE!</v>
      </c>
      <c r="T288" t="e">
        <f t="shared" si="34"/>
        <v>#VALUE!</v>
      </c>
      <c r="U288" t="str">
        <f t="shared" si="35"/>
        <v>薬園台高高</v>
      </c>
    </row>
    <row r="289" spans="1:21" x14ac:dyDescent="0.2">
      <c r="A289" s="12">
        <v>1222</v>
      </c>
      <c r="B289" s="36" t="s">
        <v>4436</v>
      </c>
      <c r="C289" s="36" t="s">
        <v>4145</v>
      </c>
      <c r="D289" s="14"/>
      <c r="E289" s="37" t="s">
        <v>643</v>
      </c>
      <c r="F289" s="38">
        <v>3</v>
      </c>
      <c r="G289" s="26"/>
      <c r="H289" s="14"/>
      <c r="I289" s="14"/>
      <c r="J289" s="15" t="s">
        <v>4912</v>
      </c>
      <c r="K289" s="15" t="s">
        <v>4703</v>
      </c>
      <c r="L289" s="17" t="s">
        <v>3925</v>
      </c>
      <c r="M289" s="17" t="s">
        <v>3713</v>
      </c>
      <c r="N289" s="17">
        <v>20050430</v>
      </c>
      <c r="O289" t="str">
        <f>""</f>
        <v/>
      </c>
      <c r="P289" t="e">
        <f t="shared" si="30"/>
        <v>#VALUE!</v>
      </c>
      <c r="Q289" t="e">
        <f t="shared" si="31"/>
        <v>#VALUE!</v>
      </c>
      <c r="R289" t="e">
        <f t="shared" si="32"/>
        <v>#VALUE!</v>
      </c>
      <c r="S289" t="e">
        <f t="shared" si="33"/>
        <v>#VALUE!</v>
      </c>
      <c r="T289" t="e">
        <f t="shared" si="34"/>
        <v>#VALUE!</v>
      </c>
      <c r="U289" t="str">
        <f t="shared" si="35"/>
        <v>船橋東高高</v>
      </c>
    </row>
    <row r="290" spans="1:21" x14ac:dyDescent="0.2">
      <c r="A290" s="12">
        <v>1223</v>
      </c>
      <c r="B290" s="36" t="s">
        <v>4437</v>
      </c>
      <c r="C290" s="36" t="s">
        <v>4438</v>
      </c>
      <c r="D290" s="14"/>
      <c r="E290" s="37" t="s">
        <v>643</v>
      </c>
      <c r="F290" s="38">
        <v>3</v>
      </c>
      <c r="G290" s="26"/>
      <c r="H290" s="14"/>
      <c r="I290" s="14"/>
      <c r="J290" s="15" t="s">
        <v>4913</v>
      </c>
      <c r="K290" s="15" t="s">
        <v>4622</v>
      </c>
      <c r="L290" s="17" t="s">
        <v>3926</v>
      </c>
      <c r="M290" s="17" t="s">
        <v>3628</v>
      </c>
      <c r="N290" s="17">
        <v>20060111</v>
      </c>
      <c r="O290" t="str">
        <f>""</f>
        <v/>
      </c>
      <c r="P290" t="e">
        <f t="shared" si="30"/>
        <v>#VALUE!</v>
      </c>
      <c r="Q290" t="e">
        <f t="shared" si="31"/>
        <v>#VALUE!</v>
      </c>
      <c r="R290" t="e">
        <f t="shared" si="32"/>
        <v>#VALUE!</v>
      </c>
      <c r="S290" t="e">
        <f t="shared" si="33"/>
        <v>#VALUE!</v>
      </c>
      <c r="T290" t="e">
        <f t="shared" si="34"/>
        <v>#VALUE!</v>
      </c>
      <c r="U290" t="str">
        <f t="shared" si="35"/>
        <v>船橋東高高</v>
      </c>
    </row>
    <row r="291" spans="1:21" x14ac:dyDescent="0.2">
      <c r="A291" s="12">
        <v>1224</v>
      </c>
      <c r="B291" s="36" t="s">
        <v>4439</v>
      </c>
      <c r="C291" s="36" t="s">
        <v>4440</v>
      </c>
      <c r="D291" s="14"/>
      <c r="E291" s="37" t="s">
        <v>643</v>
      </c>
      <c r="F291" s="38">
        <v>3</v>
      </c>
      <c r="G291" s="26"/>
      <c r="H291" s="14"/>
      <c r="I291" s="14"/>
      <c r="J291" s="15" t="s">
        <v>4914</v>
      </c>
      <c r="K291" s="15" t="s">
        <v>4880</v>
      </c>
      <c r="L291" s="17" t="s">
        <v>3927</v>
      </c>
      <c r="M291" s="17" t="s">
        <v>3893</v>
      </c>
      <c r="N291" s="17">
        <v>20060110</v>
      </c>
      <c r="O291" t="str">
        <f>""</f>
        <v/>
      </c>
      <c r="P291" t="e">
        <f t="shared" si="30"/>
        <v>#VALUE!</v>
      </c>
      <c r="Q291" t="e">
        <f t="shared" si="31"/>
        <v>#VALUE!</v>
      </c>
      <c r="R291" t="e">
        <f t="shared" si="32"/>
        <v>#VALUE!</v>
      </c>
      <c r="S291" t="e">
        <f t="shared" si="33"/>
        <v>#VALUE!</v>
      </c>
      <c r="T291" t="e">
        <f t="shared" si="34"/>
        <v>#VALUE!</v>
      </c>
      <c r="U291" t="str">
        <f t="shared" si="35"/>
        <v>船橋東高高</v>
      </c>
    </row>
    <row r="292" spans="1:21" x14ac:dyDescent="0.2">
      <c r="A292" s="12">
        <v>1225</v>
      </c>
      <c r="B292" s="36" t="s">
        <v>4441</v>
      </c>
      <c r="C292" s="36" t="s">
        <v>4442</v>
      </c>
      <c r="D292" s="14"/>
      <c r="E292" s="37" t="s">
        <v>643</v>
      </c>
      <c r="F292" s="38">
        <v>3</v>
      </c>
      <c r="G292" s="26"/>
      <c r="H292" s="14"/>
      <c r="I292" s="14"/>
      <c r="J292" s="15" t="s">
        <v>4915</v>
      </c>
      <c r="K292" s="15" t="s">
        <v>4615</v>
      </c>
      <c r="L292" s="17" t="s">
        <v>3928</v>
      </c>
      <c r="M292" s="17" t="s">
        <v>3621</v>
      </c>
      <c r="N292" s="17">
        <v>20051025</v>
      </c>
      <c r="O292" t="str">
        <f>""</f>
        <v/>
      </c>
      <c r="P292" t="e">
        <f t="shared" si="30"/>
        <v>#VALUE!</v>
      </c>
      <c r="Q292" t="e">
        <f t="shared" si="31"/>
        <v>#VALUE!</v>
      </c>
      <c r="R292" t="e">
        <f t="shared" si="32"/>
        <v>#VALUE!</v>
      </c>
      <c r="S292" t="e">
        <f t="shared" si="33"/>
        <v>#VALUE!</v>
      </c>
      <c r="T292" t="e">
        <f t="shared" si="34"/>
        <v>#VALUE!</v>
      </c>
      <c r="U292" t="str">
        <f t="shared" si="35"/>
        <v>船橋東高高</v>
      </c>
    </row>
    <row r="293" spans="1:21" x14ac:dyDescent="0.2">
      <c r="A293" s="12">
        <v>1226</v>
      </c>
      <c r="B293" s="13" t="s">
        <v>4443</v>
      </c>
      <c r="C293" s="13" t="s">
        <v>4432</v>
      </c>
      <c r="D293" s="14"/>
      <c r="E293" s="32" t="s">
        <v>643</v>
      </c>
      <c r="F293" s="38">
        <v>2</v>
      </c>
      <c r="G293" s="26"/>
      <c r="H293" s="14"/>
      <c r="I293" s="14"/>
      <c r="J293" s="15" t="s">
        <v>4916</v>
      </c>
      <c r="K293" s="15" t="s">
        <v>4910</v>
      </c>
      <c r="L293" s="17" t="s">
        <v>3929</v>
      </c>
      <c r="M293" s="17" t="s">
        <v>3923</v>
      </c>
      <c r="N293" s="17">
        <v>20060726</v>
      </c>
      <c r="O293" t="str">
        <f>""</f>
        <v/>
      </c>
      <c r="P293" t="e">
        <f t="shared" si="30"/>
        <v>#VALUE!</v>
      </c>
      <c r="Q293" t="e">
        <f t="shared" si="31"/>
        <v>#VALUE!</v>
      </c>
      <c r="R293" t="e">
        <f t="shared" si="32"/>
        <v>#VALUE!</v>
      </c>
      <c r="S293" t="e">
        <f t="shared" si="33"/>
        <v>#VALUE!</v>
      </c>
      <c r="T293" t="e">
        <f t="shared" si="34"/>
        <v>#VALUE!</v>
      </c>
      <c r="U293" t="str">
        <f t="shared" si="35"/>
        <v>船橋東高高</v>
      </c>
    </row>
    <row r="294" spans="1:21" x14ac:dyDescent="0.2">
      <c r="A294" s="12">
        <v>1227</v>
      </c>
      <c r="B294" s="13" t="s">
        <v>1839</v>
      </c>
      <c r="C294" s="13" t="s">
        <v>4444</v>
      </c>
      <c r="D294" s="14"/>
      <c r="E294" s="32" t="s">
        <v>643</v>
      </c>
      <c r="F294" s="38">
        <v>2</v>
      </c>
      <c r="G294" s="26"/>
      <c r="H294" s="14"/>
      <c r="I294" s="14"/>
      <c r="J294" s="15" t="s">
        <v>3098</v>
      </c>
      <c r="K294" s="15" t="s">
        <v>4722</v>
      </c>
      <c r="L294" s="17" t="s">
        <v>211</v>
      </c>
      <c r="M294" s="17" t="s">
        <v>3753</v>
      </c>
      <c r="N294" s="17">
        <v>20061007</v>
      </c>
      <c r="O294" t="str">
        <f>""</f>
        <v/>
      </c>
      <c r="P294" t="e">
        <f t="shared" si="30"/>
        <v>#VALUE!</v>
      </c>
      <c r="Q294" t="e">
        <f t="shared" si="31"/>
        <v>#VALUE!</v>
      </c>
      <c r="R294" t="e">
        <f t="shared" si="32"/>
        <v>#VALUE!</v>
      </c>
      <c r="S294" t="e">
        <f t="shared" si="33"/>
        <v>#VALUE!</v>
      </c>
      <c r="T294" t="e">
        <f t="shared" si="34"/>
        <v>#VALUE!</v>
      </c>
      <c r="U294" t="str">
        <f t="shared" si="35"/>
        <v>船橋東高高</v>
      </c>
    </row>
    <row r="295" spans="1:21" x14ac:dyDescent="0.2">
      <c r="A295" s="12">
        <v>1519</v>
      </c>
      <c r="B295" s="13" t="s">
        <v>4445</v>
      </c>
      <c r="C295" s="13" t="s">
        <v>4446</v>
      </c>
      <c r="D295" s="14"/>
      <c r="E295" s="32" t="s">
        <v>643</v>
      </c>
      <c r="F295" s="14">
        <v>1</v>
      </c>
      <c r="G295" s="26"/>
      <c r="H295" s="14"/>
      <c r="I295" s="14"/>
      <c r="J295" s="15" t="s">
        <v>4917</v>
      </c>
      <c r="K295" s="15" t="s">
        <v>4918</v>
      </c>
      <c r="L295" s="17" t="s">
        <v>3930</v>
      </c>
      <c r="M295" s="17" t="s">
        <v>3931</v>
      </c>
      <c r="N295" s="17">
        <v>20080108</v>
      </c>
      <c r="O295" t="str">
        <f>""</f>
        <v/>
      </c>
      <c r="P295" t="e">
        <f t="shared" si="30"/>
        <v>#VALUE!</v>
      </c>
      <c r="Q295" t="e">
        <f t="shared" si="31"/>
        <v>#VALUE!</v>
      </c>
      <c r="R295" t="e">
        <f t="shared" si="32"/>
        <v>#VALUE!</v>
      </c>
      <c r="S295" t="e">
        <f t="shared" si="33"/>
        <v>#VALUE!</v>
      </c>
      <c r="T295" t="e">
        <f t="shared" si="34"/>
        <v>#VALUE!</v>
      </c>
      <c r="U295" t="str">
        <f t="shared" si="35"/>
        <v>船橋東高高</v>
      </c>
    </row>
    <row r="296" spans="1:21" x14ac:dyDescent="0.2">
      <c r="A296" s="12">
        <v>1520</v>
      </c>
      <c r="B296" s="13" t="s">
        <v>4447</v>
      </c>
      <c r="C296" s="13" t="s">
        <v>4448</v>
      </c>
      <c r="D296" s="14"/>
      <c r="E296" s="32" t="s">
        <v>643</v>
      </c>
      <c r="F296" s="14">
        <v>1</v>
      </c>
      <c r="G296" s="26"/>
      <c r="H296" s="14"/>
      <c r="I296" s="14"/>
      <c r="J296" s="15" t="s">
        <v>4919</v>
      </c>
      <c r="K296" s="15" t="s">
        <v>4920</v>
      </c>
      <c r="L296" s="17" t="s">
        <v>3932</v>
      </c>
      <c r="M296" s="17" t="s">
        <v>3787</v>
      </c>
      <c r="N296" s="17">
        <v>20070626</v>
      </c>
      <c r="O296" t="str">
        <f>""</f>
        <v/>
      </c>
      <c r="P296" t="e">
        <f t="shared" si="30"/>
        <v>#VALUE!</v>
      </c>
      <c r="Q296" t="e">
        <f t="shared" si="31"/>
        <v>#VALUE!</v>
      </c>
      <c r="R296" t="e">
        <f t="shared" si="32"/>
        <v>#VALUE!</v>
      </c>
      <c r="S296" t="e">
        <f t="shared" si="33"/>
        <v>#VALUE!</v>
      </c>
      <c r="T296" t="e">
        <f t="shared" si="34"/>
        <v>#VALUE!</v>
      </c>
      <c r="U296" t="str">
        <f t="shared" si="35"/>
        <v>船橋東高高</v>
      </c>
    </row>
    <row r="297" spans="1:21" x14ac:dyDescent="0.2">
      <c r="A297" s="12">
        <v>1521</v>
      </c>
      <c r="B297" s="13" t="s">
        <v>1290</v>
      </c>
      <c r="C297" s="13" t="s">
        <v>4279</v>
      </c>
      <c r="D297" s="14"/>
      <c r="E297" s="32" t="s">
        <v>643</v>
      </c>
      <c r="F297" s="14">
        <v>1</v>
      </c>
      <c r="G297" s="26"/>
      <c r="H297" s="14"/>
      <c r="I297" s="14"/>
      <c r="J297" s="15" t="s">
        <v>2661</v>
      </c>
      <c r="K297" s="15" t="s">
        <v>4800</v>
      </c>
      <c r="L297" s="17" t="s">
        <v>451</v>
      </c>
      <c r="M297" s="17" t="s">
        <v>3812</v>
      </c>
      <c r="N297" s="17">
        <v>20080124</v>
      </c>
      <c r="O297" t="str">
        <f>""</f>
        <v/>
      </c>
      <c r="P297" t="e">
        <f t="shared" si="30"/>
        <v>#VALUE!</v>
      </c>
      <c r="Q297" t="e">
        <f t="shared" si="31"/>
        <v>#VALUE!</v>
      </c>
      <c r="R297" t="e">
        <f t="shared" si="32"/>
        <v>#VALUE!</v>
      </c>
      <c r="S297" t="e">
        <f t="shared" si="33"/>
        <v>#VALUE!</v>
      </c>
      <c r="T297" t="e">
        <f t="shared" si="34"/>
        <v>#VALUE!</v>
      </c>
      <c r="U297" t="str">
        <f t="shared" si="35"/>
        <v>船橋東高高</v>
      </c>
    </row>
    <row r="298" spans="1:21" x14ac:dyDescent="0.2">
      <c r="A298" s="12">
        <v>1522</v>
      </c>
      <c r="B298" s="13" t="s">
        <v>1885</v>
      </c>
      <c r="C298" s="13" t="s">
        <v>4449</v>
      </c>
      <c r="D298" s="14"/>
      <c r="E298" s="32" t="s">
        <v>643</v>
      </c>
      <c r="F298" s="14">
        <v>1</v>
      </c>
      <c r="G298" s="26"/>
      <c r="H298" s="14"/>
      <c r="I298" s="14"/>
      <c r="J298" s="15" t="s">
        <v>3130</v>
      </c>
      <c r="K298" s="15" t="s">
        <v>4921</v>
      </c>
      <c r="L298" s="17" t="s">
        <v>147</v>
      </c>
      <c r="M298" s="17" t="s">
        <v>3933</v>
      </c>
      <c r="N298" s="17">
        <v>20070910</v>
      </c>
      <c r="O298" t="str">
        <f>""</f>
        <v/>
      </c>
      <c r="P298" t="e">
        <f t="shared" si="30"/>
        <v>#VALUE!</v>
      </c>
      <c r="Q298" t="e">
        <f t="shared" si="31"/>
        <v>#VALUE!</v>
      </c>
      <c r="R298" t="e">
        <f t="shared" si="32"/>
        <v>#VALUE!</v>
      </c>
      <c r="S298" t="e">
        <f t="shared" si="33"/>
        <v>#VALUE!</v>
      </c>
      <c r="T298" t="e">
        <f t="shared" si="34"/>
        <v>#VALUE!</v>
      </c>
      <c r="U298" t="str">
        <f t="shared" si="35"/>
        <v>船橋東高高</v>
      </c>
    </row>
    <row r="299" spans="1:21" x14ac:dyDescent="0.2">
      <c r="A299" s="12">
        <v>1523</v>
      </c>
      <c r="B299" s="13" t="s">
        <v>4450</v>
      </c>
      <c r="C299" s="13" t="s">
        <v>4451</v>
      </c>
      <c r="D299" s="14"/>
      <c r="E299" s="32" t="s">
        <v>643</v>
      </c>
      <c r="F299" s="14">
        <v>1</v>
      </c>
      <c r="G299" s="26"/>
      <c r="H299" s="14"/>
      <c r="I299" s="14"/>
      <c r="J299" s="15" t="s">
        <v>4922</v>
      </c>
      <c r="K299" s="15" t="s">
        <v>4923</v>
      </c>
      <c r="L299" s="17" t="s">
        <v>3934</v>
      </c>
      <c r="M299" s="17" t="s">
        <v>3935</v>
      </c>
      <c r="N299" s="17">
        <v>20070615</v>
      </c>
      <c r="O299" t="str">
        <f>""</f>
        <v/>
      </c>
      <c r="P299" t="e">
        <f t="shared" si="30"/>
        <v>#VALUE!</v>
      </c>
      <c r="Q299" t="e">
        <f t="shared" si="31"/>
        <v>#VALUE!</v>
      </c>
      <c r="R299" t="e">
        <f t="shared" si="32"/>
        <v>#VALUE!</v>
      </c>
      <c r="S299" t="e">
        <f t="shared" si="33"/>
        <v>#VALUE!</v>
      </c>
      <c r="T299" t="e">
        <f t="shared" si="34"/>
        <v>#VALUE!</v>
      </c>
      <c r="U299" t="str">
        <f t="shared" si="35"/>
        <v>船橋東高高</v>
      </c>
    </row>
    <row r="300" spans="1:21" x14ac:dyDescent="0.2">
      <c r="A300" s="12">
        <v>1524</v>
      </c>
      <c r="B300" s="13" t="s">
        <v>4452</v>
      </c>
      <c r="C300" s="13" t="s">
        <v>4453</v>
      </c>
      <c r="D300" s="14"/>
      <c r="E300" s="32" t="s">
        <v>643</v>
      </c>
      <c r="F300" s="14">
        <v>1</v>
      </c>
      <c r="G300" s="26"/>
      <c r="H300" s="14"/>
      <c r="I300" s="14"/>
      <c r="J300" s="15" t="s">
        <v>3336</v>
      </c>
      <c r="K300" s="15" t="s">
        <v>4924</v>
      </c>
      <c r="L300" s="17" t="s">
        <v>180</v>
      </c>
      <c r="M300" s="17" t="s">
        <v>3936</v>
      </c>
      <c r="N300" s="17">
        <v>20070713</v>
      </c>
      <c r="O300" t="str">
        <f>""</f>
        <v/>
      </c>
      <c r="P300" t="e">
        <f t="shared" si="30"/>
        <v>#VALUE!</v>
      </c>
      <c r="Q300" t="e">
        <f t="shared" si="31"/>
        <v>#VALUE!</v>
      </c>
      <c r="R300" t="e">
        <f t="shared" si="32"/>
        <v>#VALUE!</v>
      </c>
      <c r="S300" t="e">
        <f t="shared" si="33"/>
        <v>#VALUE!</v>
      </c>
      <c r="T300" t="e">
        <f t="shared" si="34"/>
        <v>#VALUE!</v>
      </c>
      <c r="U300" t="str">
        <f t="shared" si="35"/>
        <v>船橋東高高</v>
      </c>
    </row>
    <row r="301" spans="1:21" x14ac:dyDescent="0.2">
      <c r="A301" s="12">
        <v>1525</v>
      </c>
      <c r="B301" s="13" t="s">
        <v>4454</v>
      </c>
      <c r="C301" s="13" t="s">
        <v>4396</v>
      </c>
      <c r="D301" s="14"/>
      <c r="E301" s="32" t="s">
        <v>643</v>
      </c>
      <c r="F301" s="14">
        <v>1</v>
      </c>
      <c r="G301" s="26"/>
      <c r="H301" s="14"/>
      <c r="I301" s="14"/>
      <c r="J301" s="15" t="s">
        <v>4925</v>
      </c>
      <c r="K301" s="15" t="s">
        <v>4770</v>
      </c>
      <c r="L301" s="17" t="s">
        <v>3937</v>
      </c>
      <c r="M301" s="17" t="s">
        <v>3781</v>
      </c>
      <c r="N301" s="17">
        <v>20070823</v>
      </c>
      <c r="O301" t="str">
        <f>""</f>
        <v/>
      </c>
      <c r="P301" t="e">
        <f t="shared" si="30"/>
        <v>#VALUE!</v>
      </c>
      <c r="Q301" t="e">
        <f t="shared" si="31"/>
        <v>#VALUE!</v>
      </c>
      <c r="R301" t="e">
        <f t="shared" si="32"/>
        <v>#VALUE!</v>
      </c>
      <c r="S301" t="e">
        <f t="shared" si="33"/>
        <v>#VALUE!</v>
      </c>
      <c r="T301" t="e">
        <f t="shared" si="34"/>
        <v>#VALUE!</v>
      </c>
      <c r="U301" t="str">
        <f t="shared" si="35"/>
        <v>船橋東高高</v>
      </c>
    </row>
    <row r="302" spans="1:21" x14ac:dyDescent="0.2">
      <c r="A302" s="12">
        <v>1228</v>
      </c>
      <c r="B302" s="13" t="s">
        <v>518</v>
      </c>
      <c r="C302" s="13" t="s">
        <v>4455</v>
      </c>
      <c r="D302" s="14"/>
      <c r="E302" s="32" t="s">
        <v>644</v>
      </c>
      <c r="F302" s="14">
        <v>2</v>
      </c>
      <c r="G302" s="26"/>
      <c r="H302" s="14"/>
      <c r="I302" s="14"/>
      <c r="J302" s="15" t="s">
        <v>3461</v>
      </c>
      <c r="K302" s="15" t="s">
        <v>4926</v>
      </c>
      <c r="L302" s="17" t="s">
        <v>538</v>
      </c>
      <c r="M302" s="17" t="s">
        <v>3938</v>
      </c>
      <c r="N302" s="17">
        <v>20061021</v>
      </c>
      <c r="O302" t="str">
        <f>""</f>
        <v/>
      </c>
      <c r="P302" t="e">
        <f t="shared" si="30"/>
        <v>#VALUE!</v>
      </c>
      <c r="Q302" t="e">
        <f t="shared" si="31"/>
        <v>#VALUE!</v>
      </c>
      <c r="R302" t="e">
        <f t="shared" si="32"/>
        <v>#VALUE!</v>
      </c>
      <c r="S302" t="e">
        <f t="shared" si="33"/>
        <v>#VALUE!</v>
      </c>
      <c r="T302" t="e">
        <f t="shared" si="34"/>
        <v>#VALUE!</v>
      </c>
      <c r="U302" t="str">
        <f t="shared" si="35"/>
        <v>船橋啓明高高</v>
      </c>
    </row>
    <row r="303" spans="1:21" x14ac:dyDescent="0.2">
      <c r="A303" s="12">
        <v>1229</v>
      </c>
      <c r="B303" s="22" t="s">
        <v>4456</v>
      </c>
      <c r="C303" s="22" t="s">
        <v>4457</v>
      </c>
      <c r="D303" s="14"/>
      <c r="E303" s="34" t="s">
        <v>644</v>
      </c>
      <c r="F303" s="23">
        <v>2</v>
      </c>
      <c r="G303" s="26"/>
      <c r="H303" s="14"/>
      <c r="I303" s="23"/>
      <c r="J303" s="21" t="s">
        <v>4927</v>
      </c>
      <c r="K303" s="21" t="s">
        <v>4928</v>
      </c>
      <c r="L303" s="17" t="s">
        <v>3939</v>
      </c>
      <c r="M303" s="17" t="s">
        <v>3940</v>
      </c>
      <c r="N303" s="17">
        <v>20060728</v>
      </c>
      <c r="O303" t="str">
        <f>""</f>
        <v/>
      </c>
      <c r="P303" t="e">
        <f t="shared" si="30"/>
        <v>#VALUE!</v>
      </c>
      <c r="Q303" t="e">
        <f t="shared" si="31"/>
        <v>#VALUE!</v>
      </c>
      <c r="R303" t="e">
        <f t="shared" si="32"/>
        <v>#VALUE!</v>
      </c>
      <c r="S303" t="e">
        <f t="shared" si="33"/>
        <v>#VALUE!</v>
      </c>
      <c r="T303" t="e">
        <f t="shared" si="34"/>
        <v>#VALUE!</v>
      </c>
      <c r="U303" t="str">
        <f t="shared" si="35"/>
        <v>船橋啓明高高</v>
      </c>
    </row>
    <row r="304" spans="1:21" x14ac:dyDescent="0.2">
      <c r="A304" s="12">
        <v>1230</v>
      </c>
      <c r="B304" s="13" t="s">
        <v>1885</v>
      </c>
      <c r="C304" s="13" t="s">
        <v>4458</v>
      </c>
      <c r="D304" s="14"/>
      <c r="E304" s="32" t="s">
        <v>644</v>
      </c>
      <c r="F304" s="14">
        <v>2</v>
      </c>
      <c r="G304" s="26"/>
      <c r="H304" s="14"/>
      <c r="I304" s="14"/>
      <c r="J304" s="15" t="s">
        <v>3130</v>
      </c>
      <c r="K304" s="15" t="s">
        <v>4703</v>
      </c>
      <c r="L304" s="17" t="s">
        <v>147</v>
      </c>
      <c r="M304" s="17" t="s">
        <v>3713</v>
      </c>
      <c r="N304" s="17">
        <v>20060722</v>
      </c>
      <c r="O304" t="str">
        <f>""</f>
        <v/>
      </c>
      <c r="P304" t="e">
        <f t="shared" si="30"/>
        <v>#VALUE!</v>
      </c>
      <c r="Q304" t="e">
        <f t="shared" si="31"/>
        <v>#VALUE!</v>
      </c>
      <c r="R304" t="e">
        <f t="shared" si="32"/>
        <v>#VALUE!</v>
      </c>
      <c r="S304" t="e">
        <f t="shared" si="33"/>
        <v>#VALUE!</v>
      </c>
      <c r="T304" t="e">
        <f t="shared" si="34"/>
        <v>#VALUE!</v>
      </c>
      <c r="U304" t="str">
        <f t="shared" si="35"/>
        <v>船橋啓明高高</v>
      </c>
    </row>
    <row r="305" spans="1:21" x14ac:dyDescent="0.2">
      <c r="A305" s="12">
        <v>1231</v>
      </c>
      <c r="B305" s="22" t="s">
        <v>4161</v>
      </c>
      <c r="C305" s="22" t="s">
        <v>4459</v>
      </c>
      <c r="D305" s="14"/>
      <c r="E305" s="34" t="s">
        <v>644</v>
      </c>
      <c r="F305" s="23">
        <v>2</v>
      </c>
      <c r="G305" s="26"/>
      <c r="H305" s="14"/>
      <c r="I305" s="23"/>
      <c r="J305" s="21" t="s">
        <v>4904</v>
      </c>
      <c r="K305" s="21" t="s">
        <v>4898</v>
      </c>
      <c r="L305" s="17" t="s">
        <v>3917</v>
      </c>
      <c r="M305" s="17" t="s">
        <v>3911</v>
      </c>
      <c r="N305" s="17">
        <v>20070224</v>
      </c>
      <c r="O305" t="str">
        <f>""</f>
        <v/>
      </c>
      <c r="P305" t="e">
        <f t="shared" si="30"/>
        <v>#VALUE!</v>
      </c>
      <c r="Q305" t="e">
        <f t="shared" si="31"/>
        <v>#VALUE!</v>
      </c>
      <c r="R305" t="e">
        <f t="shared" si="32"/>
        <v>#VALUE!</v>
      </c>
      <c r="S305" t="e">
        <f t="shared" si="33"/>
        <v>#VALUE!</v>
      </c>
      <c r="T305" t="e">
        <f t="shared" si="34"/>
        <v>#VALUE!</v>
      </c>
      <c r="U305" t="str">
        <f t="shared" si="35"/>
        <v>船橋啓明高高</v>
      </c>
    </row>
    <row r="306" spans="1:21" x14ac:dyDescent="0.2">
      <c r="A306" s="12">
        <v>1526</v>
      </c>
      <c r="B306" s="22" t="s">
        <v>2191</v>
      </c>
      <c r="C306" s="22" t="s">
        <v>4279</v>
      </c>
      <c r="D306" s="14"/>
      <c r="E306" s="34" t="s">
        <v>644</v>
      </c>
      <c r="F306" s="23">
        <v>1</v>
      </c>
      <c r="G306" s="26"/>
      <c r="H306" s="14"/>
      <c r="I306" s="23"/>
      <c r="J306" s="21" t="s">
        <v>3336</v>
      </c>
      <c r="K306" s="21" t="s">
        <v>4800</v>
      </c>
      <c r="L306" s="17" t="s">
        <v>180</v>
      </c>
      <c r="M306" s="17" t="s">
        <v>3812</v>
      </c>
      <c r="N306" s="17">
        <v>20070608</v>
      </c>
      <c r="O306" t="str">
        <f>""</f>
        <v/>
      </c>
      <c r="P306" t="e">
        <f t="shared" ref="P306:P369" si="36">LEFT(B306,FIND("　",B306)-1)</f>
        <v>#VALUE!</v>
      </c>
      <c r="Q306" t="e">
        <f t="shared" ref="Q306:Q369" si="37">RIGHT(B306,LEN(B306)-FIND("　",B306))</f>
        <v>#VALUE!</v>
      </c>
      <c r="R306" t="e">
        <f t="shared" ref="R306:R369" si="38">ASC(LEFT(J306,FIND("　",J306)-1))</f>
        <v>#VALUE!</v>
      </c>
      <c r="S306" t="e">
        <f t="shared" ref="S306:S369" si="39">ASC(RIGHT(J306,LEN(J306)-FIND("　",J306)))</f>
        <v>#VALUE!</v>
      </c>
      <c r="T306" t="e">
        <f t="shared" ref="T306:T369" si="40">LEFT(O306,FIND(" ",O306)-1)</f>
        <v>#VALUE!</v>
      </c>
      <c r="U306" t="str">
        <f t="shared" ref="U306:U369" si="41">E306&amp;"高"</f>
        <v>船橋啓明高高</v>
      </c>
    </row>
    <row r="307" spans="1:21" x14ac:dyDescent="0.2">
      <c r="A307" s="12">
        <v>1527</v>
      </c>
      <c r="B307" s="13" t="s">
        <v>4460</v>
      </c>
      <c r="C307" s="13" t="s">
        <v>4461</v>
      </c>
      <c r="D307" s="14"/>
      <c r="E307" s="32" t="s">
        <v>644</v>
      </c>
      <c r="F307" s="14">
        <v>1</v>
      </c>
      <c r="G307" s="26"/>
      <c r="H307" s="14"/>
      <c r="I307" s="14"/>
      <c r="J307" s="15" t="s">
        <v>4929</v>
      </c>
      <c r="K307" s="15" t="s">
        <v>4930</v>
      </c>
      <c r="L307" s="17" t="s">
        <v>3941</v>
      </c>
      <c r="M307" s="17" t="s">
        <v>3942</v>
      </c>
      <c r="N307" s="17">
        <v>20070421</v>
      </c>
      <c r="O307" t="str">
        <f>""</f>
        <v/>
      </c>
      <c r="P307" t="e">
        <f t="shared" si="36"/>
        <v>#VALUE!</v>
      </c>
      <c r="Q307" t="e">
        <f t="shared" si="37"/>
        <v>#VALUE!</v>
      </c>
      <c r="R307" t="e">
        <f t="shared" si="38"/>
        <v>#VALUE!</v>
      </c>
      <c r="S307" t="e">
        <f t="shared" si="39"/>
        <v>#VALUE!</v>
      </c>
      <c r="T307" t="e">
        <f t="shared" si="40"/>
        <v>#VALUE!</v>
      </c>
      <c r="U307" t="str">
        <f t="shared" si="41"/>
        <v>船橋啓明高高</v>
      </c>
    </row>
    <row r="308" spans="1:21" x14ac:dyDescent="0.2">
      <c r="A308" s="12">
        <v>1528</v>
      </c>
      <c r="B308" s="13" t="s">
        <v>4462</v>
      </c>
      <c r="C308" s="13" t="s">
        <v>4463</v>
      </c>
      <c r="D308" s="14"/>
      <c r="E308" s="32" t="s">
        <v>644</v>
      </c>
      <c r="F308" s="14">
        <v>1</v>
      </c>
      <c r="G308" s="26"/>
      <c r="H308" s="14"/>
      <c r="I308" s="14"/>
      <c r="J308" s="15" t="s">
        <v>4931</v>
      </c>
      <c r="K308" s="15" t="s">
        <v>4726</v>
      </c>
      <c r="L308" s="17" t="s">
        <v>3943</v>
      </c>
      <c r="M308" s="17" t="s">
        <v>3736</v>
      </c>
      <c r="N308" s="17">
        <v>20070405</v>
      </c>
      <c r="O308" t="str">
        <f>""</f>
        <v/>
      </c>
      <c r="P308" t="e">
        <f t="shared" si="36"/>
        <v>#VALUE!</v>
      </c>
      <c r="Q308" t="e">
        <f t="shared" si="37"/>
        <v>#VALUE!</v>
      </c>
      <c r="R308" t="e">
        <f t="shared" si="38"/>
        <v>#VALUE!</v>
      </c>
      <c r="S308" t="e">
        <f t="shared" si="39"/>
        <v>#VALUE!</v>
      </c>
      <c r="T308" t="e">
        <f t="shared" si="40"/>
        <v>#VALUE!</v>
      </c>
      <c r="U308" t="str">
        <f t="shared" si="41"/>
        <v>船橋啓明高高</v>
      </c>
    </row>
    <row r="309" spans="1:21" x14ac:dyDescent="0.2">
      <c r="A309" s="12">
        <v>1232</v>
      </c>
      <c r="B309" s="13" t="s">
        <v>1642</v>
      </c>
      <c r="C309" s="13" t="s">
        <v>4464</v>
      </c>
      <c r="D309" s="14"/>
      <c r="E309" s="32" t="s">
        <v>645</v>
      </c>
      <c r="F309" s="14">
        <v>3</v>
      </c>
      <c r="G309" s="26"/>
      <c r="H309" s="14"/>
      <c r="I309" s="14"/>
      <c r="J309" s="15" t="s">
        <v>2942</v>
      </c>
      <c r="K309" s="15" t="s">
        <v>4932</v>
      </c>
      <c r="L309" s="17" t="s">
        <v>495</v>
      </c>
      <c r="M309" s="17" t="s">
        <v>3944</v>
      </c>
      <c r="N309" s="17">
        <v>20051125</v>
      </c>
      <c r="O309" t="str">
        <f>""</f>
        <v/>
      </c>
      <c r="P309" t="e">
        <f t="shared" si="36"/>
        <v>#VALUE!</v>
      </c>
      <c r="Q309" t="e">
        <f t="shared" si="37"/>
        <v>#VALUE!</v>
      </c>
      <c r="R309" t="e">
        <f t="shared" si="38"/>
        <v>#VALUE!</v>
      </c>
      <c r="S309" t="e">
        <f t="shared" si="39"/>
        <v>#VALUE!</v>
      </c>
      <c r="T309" t="e">
        <f t="shared" si="40"/>
        <v>#VALUE!</v>
      </c>
      <c r="U309" t="str">
        <f t="shared" si="41"/>
        <v>船橋芝山高高</v>
      </c>
    </row>
    <row r="310" spans="1:21" x14ac:dyDescent="0.2">
      <c r="A310" s="12">
        <v>1233</v>
      </c>
      <c r="B310" s="13" t="s">
        <v>4465</v>
      </c>
      <c r="C310" s="13" t="s">
        <v>4466</v>
      </c>
      <c r="D310" s="14"/>
      <c r="E310" s="32" t="s">
        <v>645</v>
      </c>
      <c r="F310" s="14">
        <v>3</v>
      </c>
      <c r="G310" s="26"/>
      <c r="H310" s="14"/>
      <c r="I310" s="14"/>
      <c r="J310" s="15" t="s">
        <v>4933</v>
      </c>
      <c r="K310" s="15" t="s">
        <v>4934</v>
      </c>
      <c r="L310" s="17" t="s">
        <v>3945</v>
      </c>
      <c r="M310" s="17" t="s">
        <v>3946</v>
      </c>
      <c r="N310" s="17">
        <v>20051117</v>
      </c>
      <c r="O310" t="str">
        <f>""</f>
        <v/>
      </c>
      <c r="P310" t="e">
        <f t="shared" si="36"/>
        <v>#VALUE!</v>
      </c>
      <c r="Q310" t="e">
        <f t="shared" si="37"/>
        <v>#VALUE!</v>
      </c>
      <c r="R310" t="e">
        <f t="shared" si="38"/>
        <v>#VALUE!</v>
      </c>
      <c r="S310" t="e">
        <f t="shared" si="39"/>
        <v>#VALUE!</v>
      </c>
      <c r="T310" t="e">
        <f t="shared" si="40"/>
        <v>#VALUE!</v>
      </c>
      <c r="U310" t="str">
        <f t="shared" si="41"/>
        <v>船橋芝山高高</v>
      </c>
    </row>
    <row r="311" spans="1:21" x14ac:dyDescent="0.2">
      <c r="A311" s="12">
        <v>1234</v>
      </c>
      <c r="B311" s="22" t="s">
        <v>1248</v>
      </c>
      <c r="C311" s="22" t="s">
        <v>4467</v>
      </c>
      <c r="D311" s="14"/>
      <c r="E311" s="34" t="s">
        <v>645</v>
      </c>
      <c r="F311" s="23">
        <v>3</v>
      </c>
      <c r="G311" s="26"/>
      <c r="H311" s="14"/>
      <c r="I311" s="23"/>
      <c r="J311" s="21" t="s">
        <v>4935</v>
      </c>
      <c r="K311" s="21" t="s">
        <v>4712</v>
      </c>
      <c r="L311" s="17" t="s">
        <v>3947</v>
      </c>
      <c r="M311" s="17" t="s">
        <v>3722</v>
      </c>
      <c r="N311" s="17">
        <v>20050510</v>
      </c>
      <c r="O311" t="str">
        <f>""</f>
        <v/>
      </c>
      <c r="P311" t="e">
        <f t="shared" si="36"/>
        <v>#VALUE!</v>
      </c>
      <c r="Q311" t="e">
        <f t="shared" si="37"/>
        <v>#VALUE!</v>
      </c>
      <c r="R311" t="e">
        <f t="shared" si="38"/>
        <v>#VALUE!</v>
      </c>
      <c r="S311" t="e">
        <f t="shared" si="39"/>
        <v>#VALUE!</v>
      </c>
      <c r="T311" t="e">
        <f t="shared" si="40"/>
        <v>#VALUE!</v>
      </c>
      <c r="U311" t="str">
        <f t="shared" si="41"/>
        <v>船橋芝山高高</v>
      </c>
    </row>
    <row r="312" spans="1:21" x14ac:dyDescent="0.2">
      <c r="A312" s="12">
        <v>1235</v>
      </c>
      <c r="B312" s="13" t="s">
        <v>4468</v>
      </c>
      <c r="C312" s="13" t="s">
        <v>4469</v>
      </c>
      <c r="D312" s="14"/>
      <c r="E312" s="32" t="s">
        <v>645</v>
      </c>
      <c r="F312" s="14">
        <v>2</v>
      </c>
      <c r="G312" s="14"/>
      <c r="H312" s="14"/>
      <c r="I312" s="14"/>
      <c r="J312" s="15" t="s">
        <v>4936</v>
      </c>
      <c r="K312" s="15" t="s">
        <v>4937</v>
      </c>
      <c r="L312" s="17" t="s">
        <v>3948</v>
      </c>
      <c r="M312" s="17" t="s">
        <v>3949</v>
      </c>
      <c r="N312" s="17">
        <v>20061007</v>
      </c>
      <c r="O312" t="str">
        <f>""</f>
        <v/>
      </c>
      <c r="P312" t="e">
        <f t="shared" si="36"/>
        <v>#VALUE!</v>
      </c>
      <c r="Q312" t="e">
        <f t="shared" si="37"/>
        <v>#VALUE!</v>
      </c>
      <c r="R312" t="e">
        <f t="shared" si="38"/>
        <v>#VALUE!</v>
      </c>
      <c r="S312" t="e">
        <f t="shared" si="39"/>
        <v>#VALUE!</v>
      </c>
      <c r="T312" t="e">
        <f t="shared" si="40"/>
        <v>#VALUE!</v>
      </c>
      <c r="U312" t="str">
        <f t="shared" si="41"/>
        <v>船橋芝山高高</v>
      </c>
    </row>
    <row r="313" spans="1:21" x14ac:dyDescent="0.2">
      <c r="A313" s="12">
        <v>1236</v>
      </c>
      <c r="B313" s="22" t="s">
        <v>4470</v>
      </c>
      <c r="C313" s="22" t="s">
        <v>4471</v>
      </c>
      <c r="D313" s="14"/>
      <c r="E313" s="34" t="s">
        <v>645</v>
      </c>
      <c r="F313" s="23">
        <v>2</v>
      </c>
      <c r="G313" s="14"/>
      <c r="H313" s="14"/>
      <c r="I313" s="23"/>
      <c r="J313" s="21" t="s">
        <v>4938</v>
      </c>
      <c r="K313" s="21" t="s">
        <v>4939</v>
      </c>
      <c r="L313" s="17" t="s">
        <v>3950</v>
      </c>
      <c r="M313" s="17" t="s">
        <v>3951</v>
      </c>
      <c r="N313" s="17">
        <v>20061205</v>
      </c>
      <c r="O313" t="str">
        <f>""</f>
        <v/>
      </c>
      <c r="P313" t="e">
        <f t="shared" si="36"/>
        <v>#VALUE!</v>
      </c>
      <c r="Q313" t="e">
        <f t="shared" si="37"/>
        <v>#VALUE!</v>
      </c>
      <c r="R313" t="e">
        <f t="shared" si="38"/>
        <v>#VALUE!</v>
      </c>
      <c r="S313" t="e">
        <f t="shared" si="39"/>
        <v>#VALUE!</v>
      </c>
      <c r="T313" t="e">
        <f t="shared" si="40"/>
        <v>#VALUE!</v>
      </c>
      <c r="U313" t="str">
        <f t="shared" si="41"/>
        <v>船橋芝山高高</v>
      </c>
    </row>
    <row r="314" spans="1:21" x14ac:dyDescent="0.2">
      <c r="A314" s="12">
        <v>1237</v>
      </c>
      <c r="B314" s="22" t="s">
        <v>4472</v>
      </c>
      <c r="C314" s="22" t="s">
        <v>4473</v>
      </c>
      <c r="D314" s="14"/>
      <c r="E314" s="34" t="s">
        <v>645</v>
      </c>
      <c r="F314" s="23">
        <v>1</v>
      </c>
      <c r="G314" s="14"/>
      <c r="H314" s="23"/>
      <c r="I314" s="23"/>
      <c r="J314" s="21" t="s">
        <v>4940</v>
      </c>
      <c r="K314" s="21" t="s">
        <v>3255</v>
      </c>
      <c r="L314" s="17" t="s">
        <v>3952</v>
      </c>
      <c r="M314" s="17" t="s">
        <v>3701</v>
      </c>
      <c r="N314" s="17">
        <v>20080111</v>
      </c>
      <c r="O314" t="str">
        <f>""</f>
        <v/>
      </c>
      <c r="P314" t="e">
        <f t="shared" si="36"/>
        <v>#VALUE!</v>
      </c>
      <c r="Q314" t="e">
        <f t="shared" si="37"/>
        <v>#VALUE!</v>
      </c>
      <c r="R314" t="e">
        <f t="shared" si="38"/>
        <v>#VALUE!</v>
      </c>
      <c r="S314" t="e">
        <f t="shared" si="39"/>
        <v>#VALUE!</v>
      </c>
      <c r="T314" t="e">
        <f t="shared" si="40"/>
        <v>#VALUE!</v>
      </c>
      <c r="U314" t="str">
        <f t="shared" si="41"/>
        <v>船橋芝山高高</v>
      </c>
    </row>
    <row r="315" spans="1:21" x14ac:dyDescent="0.2">
      <c r="A315" s="12">
        <v>1238</v>
      </c>
      <c r="B315" s="13" t="s">
        <v>1465</v>
      </c>
      <c r="C315" s="13" t="s">
        <v>4474</v>
      </c>
      <c r="D315" s="14"/>
      <c r="E315" s="32" t="s">
        <v>645</v>
      </c>
      <c r="F315" s="14">
        <v>1</v>
      </c>
      <c r="G315" s="14"/>
      <c r="H315" s="14"/>
      <c r="I315" s="14"/>
      <c r="J315" s="15" t="s">
        <v>2807</v>
      </c>
      <c r="K315" s="15" t="s">
        <v>4941</v>
      </c>
      <c r="L315" s="17" t="s">
        <v>433</v>
      </c>
      <c r="M315" s="17" t="s">
        <v>3953</v>
      </c>
      <c r="N315" s="17">
        <v>20070904</v>
      </c>
      <c r="O315" t="str">
        <f>""</f>
        <v/>
      </c>
      <c r="P315" t="e">
        <f t="shared" si="36"/>
        <v>#VALUE!</v>
      </c>
      <c r="Q315" t="e">
        <f t="shared" si="37"/>
        <v>#VALUE!</v>
      </c>
      <c r="R315" t="e">
        <f t="shared" si="38"/>
        <v>#VALUE!</v>
      </c>
      <c r="S315" t="e">
        <f t="shared" si="39"/>
        <v>#VALUE!</v>
      </c>
      <c r="T315" t="e">
        <f t="shared" si="40"/>
        <v>#VALUE!</v>
      </c>
      <c r="U315" t="str">
        <f t="shared" si="41"/>
        <v>船橋芝山高高</v>
      </c>
    </row>
    <row r="316" spans="1:21" x14ac:dyDescent="0.2">
      <c r="A316" s="12">
        <v>1459</v>
      </c>
      <c r="B316" s="13" t="s">
        <v>1885</v>
      </c>
      <c r="C316" s="13" t="s">
        <v>4475</v>
      </c>
      <c r="D316" s="14"/>
      <c r="E316" s="32" t="s">
        <v>645</v>
      </c>
      <c r="F316" s="14">
        <v>1</v>
      </c>
      <c r="G316" s="14"/>
      <c r="H316" s="14"/>
      <c r="I316" s="14"/>
      <c r="J316" s="15" t="s">
        <v>3130</v>
      </c>
      <c r="K316" s="15" t="s">
        <v>4942</v>
      </c>
      <c r="L316" s="17" t="s">
        <v>147</v>
      </c>
      <c r="M316" s="17" t="s">
        <v>3954</v>
      </c>
      <c r="N316" s="17">
        <v>20070919</v>
      </c>
      <c r="O316" t="str">
        <f>""</f>
        <v/>
      </c>
      <c r="P316" t="e">
        <f t="shared" si="36"/>
        <v>#VALUE!</v>
      </c>
      <c r="Q316" t="e">
        <f t="shared" si="37"/>
        <v>#VALUE!</v>
      </c>
      <c r="R316" t="e">
        <f t="shared" si="38"/>
        <v>#VALUE!</v>
      </c>
      <c r="S316" t="e">
        <f t="shared" si="39"/>
        <v>#VALUE!</v>
      </c>
      <c r="T316" t="e">
        <f t="shared" si="40"/>
        <v>#VALUE!</v>
      </c>
      <c r="U316" t="str">
        <f t="shared" si="41"/>
        <v>船橋芝山高高</v>
      </c>
    </row>
    <row r="317" spans="1:21" x14ac:dyDescent="0.2">
      <c r="A317" s="12">
        <v>1529</v>
      </c>
      <c r="B317" s="13" t="s">
        <v>1290</v>
      </c>
      <c r="C317" s="13" t="s">
        <v>4476</v>
      </c>
      <c r="D317" s="14"/>
      <c r="E317" s="32" t="s">
        <v>645</v>
      </c>
      <c r="F317" s="14">
        <v>1</v>
      </c>
      <c r="G317" s="14"/>
      <c r="H317" s="23"/>
      <c r="I317" s="14"/>
      <c r="J317" s="15" t="s">
        <v>2661</v>
      </c>
      <c r="K317" s="15" t="s">
        <v>4750</v>
      </c>
      <c r="L317" s="17" t="s">
        <v>451</v>
      </c>
      <c r="M317" s="17" t="s">
        <v>3760</v>
      </c>
      <c r="N317" s="17">
        <v>20070704</v>
      </c>
      <c r="O317" t="str">
        <f>""</f>
        <v/>
      </c>
      <c r="P317" t="e">
        <f t="shared" si="36"/>
        <v>#VALUE!</v>
      </c>
      <c r="Q317" t="e">
        <f t="shared" si="37"/>
        <v>#VALUE!</v>
      </c>
      <c r="R317" t="e">
        <f t="shared" si="38"/>
        <v>#VALUE!</v>
      </c>
      <c r="S317" t="e">
        <f t="shared" si="39"/>
        <v>#VALUE!</v>
      </c>
      <c r="T317" t="e">
        <f t="shared" si="40"/>
        <v>#VALUE!</v>
      </c>
      <c r="U317" t="str">
        <f t="shared" si="41"/>
        <v>船橋芝山高高</v>
      </c>
    </row>
    <row r="318" spans="1:21" x14ac:dyDescent="0.2">
      <c r="A318" s="12">
        <v>1239</v>
      </c>
      <c r="B318" s="13" t="s">
        <v>4117</v>
      </c>
      <c r="C318" s="13" t="s">
        <v>4477</v>
      </c>
      <c r="D318" s="14"/>
      <c r="E318" s="32" t="s">
        <v>646</v>
      </c>
      <c r="F318" s="14">
        <v>3</v>
      </c>
      <c r="G318" s="14"/>
      <c r="H318" s="14"/>
      <c r="I318" s="14"/>
      <c r="J318" s="15" t="s">
        <v>2694</v>
      </c>
      <c r="K318" s="15" t="s">
        <v>4943</v>
      </c>
      <c r="L318" s="17" t="s">
        <v>264</v>
      </c>
      <c r="M318" s="17" t="s">
        <v>3955</v>
      </c>
      <c r="N318" s="17">
        <v>20050617</v>
      </c>
      <c r="O318" t="str">
        <f>""</f>
        <v/>
      </c>
      <c r="P318" t="e">
        <f t="shared" si="36"/>
        <v>#VALUE!</v>
      </c>
      <c r="Q318" t="e">
        <f t="shared" si="37"/>
        <v>#VALUE!</v>
      </c>
      <c r="R318" t="e">
        <f t="shared" si="38"/>
        <v>#VALUE!</v>
      </c>
      <c r="S318" t="e">
        <f t="shared" si="39"/>
        <v>#VALUE!</v>
      </c>
      <c r="T318" t="e">
        <f t="shared" si="40"/>
        <v>#VALUE!</v>
      </c>
      <c r="U318" t="str">
        <f t="shared" si="41"/>
        <v>船橋二和高高</v>
      </c>
    </row>
    <row r="319" spans="1:21" x14ac:dyDescent="0.2">
      <c r="A319" s="12">
        <v>1460</v>
      </c>
      <c r="B319" s="13" t="s">
        <v>4478</v>
      </c>
      <c r="C319" s="13" t="s">
        <v>4479</v>
      </c>
      <c r="D319" s="14"/>
      <c r="E319" s="32" t="s">
        <v>647</v>
      </c>
      <c r="F319" s="14">
        <v>3</v>
      </c>
      <c r="G319" s="14"/>
      <c r="H319" s="14"/>
      <c r="I319" s="14"/>
      <c r="J319" s="15" t="s">
        <v>4944</v>
      </c>
      <c r="K319" s="15" t="s">
        <v>4682</v>
      </c>
      <c r="L319" s="17" t="s">
        <v>3956</v>
      </c>
      <c r="M319" s="17" t="s">
        <v>3691</v>
      </c>
      <c r="N319" s="17">
        <v>20050621</v>
      </c>
      <c r="O319" t="str">
        <f>""</f>
        <v/>
      </c>
      <c r="P319" t="e">
        <f t="shared" si="36"/>
        <v>#VALUE!</v>
      </c>
      <c r="Q319" t="e">
        <f t="shared" si="37"/>
        <v>#VALUE!</v>
      </c>
      <c r="R319" t="e">
        <f t="shared" si="38"/>
        <v>#VALUE!</v>
      </c>
      <c r="S319" t="e">
        <f t="shared" si="39"/>
        <v>#VALUE!</v>
      </c>
      <c r="T319" t="e">
        <f t="shared" si="40"/>
        <v>#VALUE!</v>
      </c>
      <c r="U319" t="str">
        <f t="shared" si="41"/>
        <v>船橋古和釜高高</v>
      </c>
    </row>
    <row r="320" spans="1:21" x14ac:dyDescent="0.2">
      <c r="A320" s="12">
        <v>1240</v>
      </c>
      <c r="B320" s="13" t="s">
        <v>4480</v>
      </c>
      <c r="C320" s="13" t="s">
        <v>4481</v>
      </c>
      <c r="D320" s="14"/>
      <c r="E320" s="32" t="s">
        <v>648</v>
      </c>
      <c r="F320" s="14">
        <v>3</v>
      </c>
      <c r="G320" s="14"/>
      <c r="H320" s="14"/>
      <c r="I320" s="14"/>
      <c r="J320" s="15" t="s">
        <v>4945</v>
      </c>
      <c r="K320" s="15" t="s">
        <v>4679</v>
      </c>
      <c r="L320" s="17" t="s">
        <v>3957</v>
      </c>
      <c r="M320" s="17" t="s">
        <v>3688</v>
      </c>
      <c r="N320" s="17">
        <v>20050813</v>
      </c>
      <c r="O320" t="str">
        <f>""</f>
        <v/>
      </c>
      <c r="P320" t="e">
        <f t="shared" si="36"/>
        <v>#VALUE!</v>
      </c>
      <c r="Q320" t="e">
        <f t="shared" si="37"/>
        <v>#VALUE!</v>
      </c>
      <c r="R320" t="e">
        <f t="shared" si="38"/>
        <v>#VALUE!</v>
      </c>
      <c r="S320" t="e">
        <f t="shared" si="39"/>
        <v>#VALUE!</v>
      </c>
      <c r="T320" t="e">
        <f t="shared" si="40"/>
        <v>#VALUE!</v>
      </c>
      <c r="U320" t="str">
        <f t="shared" si="41"/>
        <v>船橋法典高高</v>
      </c>
    </row>
    <row r="321" spans="1:21" x14ac:dyDescent="0.2">
      <c r="A321" s="12">
        <v>1241</v>
      </c>
      <c r="B321" s="13" t="s">
        <v>1787</v>
      </c>
      <c r="C321" s="13" t="s">
        <v>4482</v>
      </c>
      <c r="D321" s="14"/>
      <c r="E321" s="32" t="s">
        <v>648</v>
      </c>
      <c r="F321" s="14">
        <v>3</v>
      </c>
      <c r="G321" s="14"/>
      <c r="H321" s="14"/>
      <c r="I321" s="14"/>
      <c r="J321" s="15" t="s">
        <v>3060</v>
      </c>
      <c r="K321" s="15" t="s">
        <v>4946</v>
      </c>
      <c r="L321" s="17" t="s">
        <v>532</v>
      </c>
      <c r="M321" s="17" t="s">
        <v>3958</v>
      </c>
      <c r="N321" s="17">
        <v>20050518</v>
      </c>
      <c r="O321" t="str">
        <f>""</f>
        <v/>
      </c>
      <c r="P321" t="e">
        <f t="shared" si="36"/>
        <v>#VALUE!</v>
      </c>
      <c r="Q321" t="e">
        <f t="shared" si="37"/>
        <v>#VALUE!</v>
      </c>
      <c r="R321" t="e">
        <f t="shared" si="38"/>
        <v>#VALUE!</v>
      </c>
      <c r="S321" t="e">
        <f t="shared" si="39"/>
        <v>#VALUE!</v>
      </c>
      <c r="T321" t="e">
        <f t="shared" si="40"/>
        <v>#VALUE!</v>
      </c>
      <c r="U321" t="str">
        <f t="shared" si="41"/>
        <v>船橋法典高高</v>
      </c>
    </row>
    <row r="322" spans="1:21" x14ac:dyDescent="0.2">
      <c r="A322" s="12">
        <v>1242</v>
      </c>
      <c r="B322" s="13" t="s">
        <v>1885</v>
      </c>
      <c r="C322" s="13" t="s">
        <v>4483</v>
      </c>
      <c r="D322" s="14"/>
      <c r="E322" s="32" t="s">
        <v>648</v>
      </c>
      <c r="F322" s="14">
        <v>2</v>
      </c>
      <c r="G322" s="14"/>
      <c r="H322" s="14"/>
      <c r="I322" s="14"/>
      <c r="J322" s="15" t="s">
        <v>3130</v>
      </c>
      <c r="K322" s="15" t="s">
        <v>2802</v>
      </c>
      <c r="L322" s="17" t="s">
        <v>147</v>
      </c>
      <c r="M322" s="17" t="s">
        <v>108</v>
      </c>
      <c r="N322" s="17">
        <v>20060515</v>
      </c>
      <c r="O322" t="str">
        <f>""</f>
        <v/>
      </c>
      <c r="P322" t="e">
        <f t="shared" si="36"/>
        <v>#VALUE!</v>
      </c>
      <c r="Q322" t="e">
        <f t="shared" si="37"/>
        <v>#VALUE!</v>
      </c>
      <c r="R322" t="e">
        <f t="shared" si="38"/>
        <v>#VALUE!</v>
      </c>
      <c r="S322" t="e">
        <f t="shared" si="39"/>
        <v>#VALUE!</v>
      </c>
      <c r="T322" t="e">
        <f t="shared" si="40"/>
        <v>#VALUE!</v>
      </c>
      <c r="U322" t="str">
        <f t="shared" si="41"/>
        <v>船橋法典高高</v>
      </c>
    </row>
    <row r="323" spans="1:21" x14ac:dyDescent="0.2">
      <c r="A323" s="12">
        <v>1243</v>
      </c>
      <c r="B323" s="13" t="s">
        <v>1966</v>
      </c>
      <c r="C323" s="13" t="s">
        <v>4484</v>
      </c>
      <c r="D323" s="14"/>
      <c r="E323" s="32" t="s">
        <v>648</v>
      </c>
      <c r="F323" s="14">
        <v>2</v>
      </c>
      <c r="G323" s="14"/>
      <c r="H323" s="14"/>
      <c r="I323" s="14"/>
      <c r="J323" s="15" t="s">
        <v>3187</v>
      </c>
      <c r="K323" s="15" t="s">
        <v>4947</v>
      </c>
      <c r="L323" s="17" t="s">
        <v>261</v>
      </c>
      <c r="M323" s="17" t="s">
        <v>3959</v>
      </c>
      <c r="N323" s="17">
        <v>20070207</v>
      </c>
      <c r="O323" t="str">
        <f>""</f>
        <v/>
      </c>
      <c r="P323" t="e">
        <f t="shared" si="36"/>
        <v>#VALUE!</v>
      </c>
      <c r="Q323" t="e">
        <f t="shared" si="37"/>
        <v>#VALUE!</v>
      </c>
      <c r="R323" t="e">
        <f t="shared" si="38"/>
        <v>#VALUE!</v>
      </c>
      <c r="S323" t="e">
        <f t="shared" si="39"/>
        <v>#VALUE!</v>
      </c>
      <c r="T323" t="e">
        <f t="shared" si="40"/>
        <v>#VALUE!</v>
      </c>
      <c r="U323" t="str">
        <f t="shared" si="41"/>
        <v>船橋法典高高</v>
      </c>
    </row>
    <row r="324" spans="1:21" x14ac:dyDescent="0.2">
      <c r="A324" s="12">
        <v>1244</v>
      </c>
      <c r="B324" s="13" t="s">
        <v>4485</v>
      </c>
      <c r="C324" s="13" t="s">
        <v>4082</v>
      </c>
      <c r="D324" s="14"/>
      <c r="E324" s="32" t="s">
        <v>648</v>
      </c>
      <c r="F324" s="14">
        <v>2</v>
      </c>
      <c r="G324" s="14"/>
      <c r="H324" s="14"/>
      <c r="I324" s="14"/>
      <c r="J324" s="15" t="s">
        <v>4948</v>
      </c>
      <c r="K324" s="15" t="s">
        <v>2997</v>
      </c>
      <c r="L324" s="17" t="s">
        <v>3960</v>
      </c>
      <c r="M324" s="17" t="s">
        <v>247</v>
      </c>
      <c r="N324" s="17">
        <v>20060707</v>
      </c>
      <c r="O324" t="str">
        <f>""</f>
        <v/>
      </c>
      <c r="P324" t="e">
        <f t="shared" si="36"/>
        <v>#VALUE!</v>
      </c>
      <c r="Q324" t="e">
        <f t="shared" si="37"/>
        <v>#VALUE!</v>
      </c>
      <c r="R324" t="e">
        <f t="shared" si="38"/>
        <v>#VALUE!</v>
      </c>
      <c r="S324" t="e">
        <f t="shared" si="39"/>
        <v>#VALUE!</v>
      </c>
      <c r="T324" t="e">
        <f t="shared" si="40"/>
        <v>#VALUE!</v>
      </c>
      <c r="U324" t="str">
        <f t="shared" si="41"/>
        <v>船橋法典高高</v>
      </c>
    </row>
    <row r="325" spans="1:21" x14ac:dyDescent="0.2">
      <c r="A325" s="12">
        <v>1245</v>
      </c>
      <c r="B325" s="13" t="s">
        <v>1312</v>
      </c>
      <c r="C325" s="13" t="s">
        <v>4486</v>
      </c>
      <c r="D325" s="14"/>
      <c r="E325" s="32" t="s">
        <v>648</v>
      </c>
      <c r="F325" s="14">
        <v>2</v>
      </c>
      <c r="G325" s="14"/>
      <c r="H325" s="14"/>
      <c r="I325" s="14"/>
      <c r="J325" s="15" t="s">
        <v>2678</v>
      </c>
      <c r="K325" s="15" t="s">
        <v>4949</v>
      </c>
      <c r="L325" s="17" t="s">
        <v>69</v>
      </c>
      <c r="M325" s="17" t="s">
        <v>3961</v>
      </c>
      <c r="N325" s="17">
        <v>20060621</v>
      </c>
      <c r="O325" t="str">
        <f>""</f>
        <v/>
      </c>
      <c r="P325" t="e">
        <f t="shared" si="36"/>
        <v>#VALUE!</v>
      </c>
      <c r="Q325" t="e">
        <f t="shared" si="37"/>
        <v>#VALUE!</v>
      </c>
      <c r="R325" t="e">
        <f t="shared" si="38"/>
        <v>#VALUE!</v>
      </c>
      <c r="S325" t="e">
        <f t="shared" si="39"/>
        <v>#VALUE!</v>
      </c>
      <c r="T325" t="e">
        <f t="shared" si="40"/>
        <v>#VALUE!</v>
      </c>
      <c r="U325" t="str">
        <f t="shared" si="41"/>
        <v>船橋法典高高</v>
      </c>
    </row>
    <row r="326" spans="1:21" x14ac:dyDescent="0.2">
      <c r="A326" s="12">
        <v>1246</v>
      </c>
      <c r="B326" s="13" t="s">
        <v>1708</v>
      </c>
      <c r="C326" s="13" t="s">
        <v>4487</v>
      </c>
      <c r="D326" s="14"/>
      <c r="E326" s="32" t="s">
        <v>648</v>
      </c>
      <c r="F326" s="14">
        <v>2</v>
      </c>
      <c r="G326" s="14"/>
      <c r="H326" s="14"/>
      <c r="I326" s="14"/>
      <c r="J326" s="15" t="s">
        <v>2932</v>
      </c>
      <c r="K326" s="15" t="s">
        <v>4697</v>
      </c>
      <c r="L326" s="17" t="s">
        <v>522</v>
      </c>
      <c r="M326" s="17" t="s">
        <v>3707</v>
      </c>
      <c r="N326" s="17">
        <v>20070202</v>
      </c>
      <c r="O326" t="str">
        <f>""</f>
        <v/>
      </c>
      <c r="P326" t="e">
        <f t="shared" si="36"/>
        <v>#VALUE!</v>
      </c>
      <c r="Q326" t="e">
        <f t="shared" si="37"/>
        <v>#VALUE!</v>
      </c>
      <c r="R326" t="e">
        <f t="shared" si="38"/>
        <v>#VALUE!</v>
      </c>
      <c r="S326" t="e">
        <f t="shared" si="39"/>
        <v>#VALUE!</v>
      </c>
      <c r="T326" t="e">
        <f t="shared" si="40"/>
        <v>#VALUE!</v>
      </c>
      <c r="U326" t="str">
        <f t="shared" si="41"/>
        <v>船橋法典高高</v>
      </c>
    </row>
    <row r="327" spans="1:21" x14ac:dyDescent="0.2">
      <c r="A327" s="12">
        <v>1247</v>
      </c>
      <c r="B327" s="13" t="s">
        <v>4488</v>
      </c>
      <c r="C327" s="13" t="s">
        <v>4489</v>
      </c>
      <c r="D327" s="14"/>
      <c r="E327" s="32" t="s">
        <v>648</v>
      </c>
      <c r="F327" s="14">
        <v>1</v>
      </c>
      <c r="G327" s="14"/>
      <c r="H327" s="14"/>
      <c r="I327" s="14"/>
      <c r="J327" s="15" t="s">
        <v>4950</v>
      </c>
      <c r="K327" s="15" t="s">
        <v>2806</v>
      </c>
      <c r="L327" s="17" t="s">
        <v>3962</v>
      </c>
      <c r="M327" s="17" t="s">
        <v>462</v>
      </c>
      <c r="N327" s="17">
        <v>20070515</v>
      </c>
      <c r="O327" t="str">
        <f>""</f>
        <v/>
      </c>
      <c r="P327" t="e">
        <f t="shared" si="36"/>
        <v>#VALUE!</v>
      </c>
      <c r="Q327" t="e">
        <f t="shared" si="37"/>
        <v>#VALUE!</v>
      </c>
      <c r="R327" t="e">
        <f t="shared" si="38"/>
        <v>#VALUE!</v>
      </c>
      <c r="S327" t="e">
        <f t="shared" si="39"/>
        <v>#VALUE!</v>
      </c>
      <c r="T327" t="e">
        <f t="shared" si="40"/>
        <v>#VALUE!</v>
      </c>
      <c r="U327" t="str">
        <f t="shared" si="41"/>
        <v>船橋法典高高</v>
      </c>
    </row>
    <row r="328" spans="1:21" x14ac:dyDescent="0.2">
      <c r="A328" s="12">
        <v>1248</v>
      </c>
      <c r="B328" s="13" t="s">
        <v>4490</v>
      </c>
      <c r="C328" s="13" t="s">
        <v>1712</v>
      </c>
      <c r="D328" s="14"/>
      <c r="E328" s="32" t="s">
        <v>648</v>
      </c>
      <c r="F328" s="14">
        <v>1</v>
      </c>
      <c r="G328" s="14"/>
      <c r="H328" s="14"/>
      <c r="I328" s="14"/>
      <c r="J328" s="15" t="s">
        <v>4951</v>
      </c>
      <c r="K328" s="15" t="s">
        <v>2997</v>
      </c>
      <c r="L328" s="17" t="s">
        <v>3963</v>
      </c>
      <c r="M328" s="17" t="s">
        <v>247</v>
      </c>
      <c r="N328" s="17">
        <v>20070601</v>
      </c>
      <c r="O328" t="str">
        <f>""</f>
        <v/>
      </c>
      <c r="P328" t="e">
        <f t="shared" si="36"/>
        <v>#VALUE!</v>
      </c>
      <c r="Q328" t="e">
        <f t="shared" si="37"/>
        <v>#VALUE!</v>
      </c>
      <c r="R328" t="e">
        <f t="shared" si="38"/>
        <v>#VALUE!</v>
      </c>
      <c r="S328" t="e">
        <f t="shared" si="39"/>
        <v>#VALUE!</v>
      </c>
      <c r="T328" t="e">
        <f t="shared" si="40"/>
        <v>#VALUE!</v>
      </c>
      <c r="U328" t="str">
        <f t="shared" si="41"/>
        <v>船橋法典高高</v>
      </c>
    </row>
    <row r="329" spans="1:21" x14ac:dyDescent="0.2">
      <c r="A329" s="12">
        <v>1249</v>
      </c>
      <c r="B329" s="13" t="s">
        <v>1541</v>
      </c>
      <c r="C329" s="13" t="s">
        <v>4120</v>
      </c>
      <c r="D329" s="14"/>
      <c r="E329" s="32" t="s">
        <v>648</v>
      </c>
      <c r="F329" s="14">
        <v>1</v>
      </c>
      <c r="G329" s="14"/>
      <c r="H329" s="14"/>
      <c r="I329" s="14"/>
      <c r="J329" s="15" t="s">
        <v>2859</v>
      </c>
      <c r="K329" s="15" t="s">
        <v>4682</v>
      </c>
      <c r="L329" s="17" t="s">
        <v>90</v>
      </c>
      <c r="M329" s="17" t="s">
        <v>3691</v>
      </c>
      <c r="N329" s="17">
        <v>20070908</v>
      </c>
      <c r="O329" t="str">
        <f>""</f>
        <v/>
      </c>
      <c r="P329" t="e">
        <f t="shared" si="36"/>
        <v>#VALUE!</v>
      </c>
      <c r="Q329" t="e">
        <f t="shared" si="37"/>
        <v>#VALUE!</v>
      </c>
      <c r="R329" t="e">
        <f t="shared" si="38"/>
        <v>#VALUE!</v>
      </c>
      <c r="S329" t="e">
        <f t="shared" si="39"/>
        <v>#VALUE!</v>
      </c>
      <c r="T329" t="e">
        <f t="shared" si="40"/>
        <v>#VALUE!</v>
      </c>
      <c r="U329" t="str">
        <f t="shared" si="41"/>
        <v>船橋法典高高</v>
      </c>
    </row>
    <row r="330" spans="1:21" x14ac:dyDescent="0.2">
      <c r="A330" s="12">
        <v>1250</v>
      </c>
      <c r="B330" s="13" t="s">
        <v>2575</v>
      </c>
      <c r="C330" s="13" t="s">
        <v>4491</v>
      </c>
      <c r="D330" s="14"/>
      <c r="E330" s="32" t="s">
        <v>648</v>
      </c>
      <c r="F330" s="14">
        <v>1</v>
      </c>
      <c r="G330" s="14"/>
      <c r="H330" s="14"/>
      <c r="I330" s="14"/>
      <c r="J330" s="15" t="s">
        <v>3578</v>
      </c>
      <c r="K330" s="15" t="s">
        <v>2841</v>
      </c>
      <c r="L330" s="17" t="s">
        <v>1224</v>
      </c>
      <c r="M330" s="17" t="s">
        <v>417</v>
      </c>
      <c r="N330" s="17">
        <v>20071120</v>
      </c>
      <c r="O330" t="str">
        <f>""</f>
        <v/>
      </c>
      <c r="P330" t="e">
        <f t="shared" si="36"/>
        <v>#VALUE!</v>
      </c>
      <c r="Q330" t="e">
        <f t="shared" si="37"/>
        <v>#VALUE!</v>
      </c>
      <c r="R330" t="e">
        <f t="shared" si="38"/>
        <v>#VALUE!</v>
      </c>
      <c r="S330" t="e">
        <f t="shared" si="39"/>
        <v>#VALUE!</v>
      </c>
      <c r="T330" t="e">
        <f t="shared" si="40"/>
        <v>#VALUE!</v>
      </c>
      <c r="U330" t="str">
        <f t="shared" si="41"/>
        <v>船橋法典高高</v>
      </c>
    </row>
    <row r="331" spans="1:21" x14ac:dyDescent="0.2">
      <c r="A331" s="12">
        <v>1251</v>
      </c>
      <c r="B331" s="13" t="s">
        <v>1315</v>
      </c>
      <c r="C331" s="13" t="s">
        <v>4492</v>
      </c>
      <c r="D331" s="14"/>
      <c r="E331" s="32" t="s">
        <v>648</v>
      </c>
      <c r="F331" s="14">
        <v>1</v>
      </c>
      <c r="G331" s="14"/>
      <c r="H331" s="14"/>
      <c r="I331" s="14"/>
      <c r="J331" s="15" t="s">
        <v>2681</v>
      </c>
      <c r="K331" s="15" t="s">
        <v>4952</v>
      </c>
      <c r="L331" s="17" t="s">
        <v>463</v>
      </c>
      <c r="M331" s="17" t="s">
        <v>3964</v>
      </c>
      <c r="N331" s="17">
        <v>20080202</v>
      </c>
      <c r="O331" t="str">
        <f>""</f>
        <v/>
      </c>
      <c r="P331" t="e">
        <f t="shared" si="36"/>
        <v>#VALUE!</v>
      </c>
      <c r="Q331" t="e">
        <f t="shared" si="37"/>
        <v>#VALUE!</v>
      </c>
      <c r="R331" t="e">
        <f t="shared" si="38"/>
        <v>#VALUE!</v>
      </c>
      <c r="S331" t="e">
        <f t="shared" si="39"/>
        <v>#VALUE!</v>
      </c>
      <c r="T331" t="e">
        <f t="shared" si="40"/>
        <v>#VALUE!</v>
      </c>
      <c r="U331" t="str">
        <f t="shared" si="41"/>
        <v>船橋法典高高</v>
      </c>
    </row>
    <row r="332" spans="1:21" x14ac:dyDescent="0.2">
      <c r="A332" s="12">
        <v>1252</v>
      </c>
      <c r="B332" s="13" t="s">
        <v>4062</v>
      </c>
      <c r="C332" s="13" t="s">
        <v>4493</v>
      </c>
      <c r="D332" s="14"/>
      <c r="E332" s="32" t="s">
        <v>650</v>
      </c>
      <c r="F332" s="14">
        <v>2</v>
      </c>
      <c r="G332" s="14"/>
      <c r="H332" s="14"/>
      <c r="I332" s="14"/>
      <c r="J332" s="15" t="s">
        <v>4636</v>
      </c>
      <c r="K332" s="15" t="s">
        <v>4616</v>
      </c>
      <c r="L332" s="17" t="s">
        <v>3642</v>
      </c>
      <c r="M332" s="17" t="s">
        <v>3622</v>
      </c>
      <c r="N332" s="17">
        <v>20061107</v>
      </c>
      <c r="O332" t="str">
        <f>""</f>
        <v/>
      </c>
      <c r="P332" t="e">
        <f t="shared" si="36"/>
        <v>#VALUE!</v>
      </c>
      <c r="Q332" t="e">
        <f t="shared" si="37"/>
        <v>#VALUE!</v>
      </c>
      <c r="R332" t="e">
        <f t="shared" si="38"/>
        <v>#VALUE!</v>
      </c>
      <c r="S332" t="e">
        <f t="shared" si="39"/>
        <v>#VALUE!</v>
      </c>
      <c r="T332" t="e">
        <f t="shared" si="40"/>
        <v>#VALUE!</v>
      </c>
      <c r="U332" t="str">
        <f t="shared" si="41"/>
        <v>船橋北高高</v>
      </c>
    </row>
    <row r="333" spans="1:21" x14ac:dyDescent="0.2">
      <c r="A333" s="12">
        <v>1530</v>
      </c>
      <c r="B333" s="13" t="s">
        <v>4494</v>
      </c>
      <c r="C333" s="13" t="s">
        <v>4495</v>
      </c>
      <c r="D333" s="14"/>
      <c r="E333" s="32" t="s">
        <v>650</v>
      </c>
      <c r="F333" s="14">
        <v>1</v>
      </c>
      <c r="G333" s="14"/>
      <c r="H333" s="14"/>
      <c r="I333" s="14"/>
      <c r="J333" s="15" t="s">
        <v>4834</v>
      </c>
      <c r="K333" s="15" t="s">
        <v>4953</v>
      </c>
      <c r="L333" s="17" t="s">
        <v>3846</v>
      </c>
      <c r="M333" s="17" t="s">
        <v>3965</v>
      </c>
      <c r="N333" s="17">
        <v>20070512</v>
      </c>
      <c r="O333" t="str">
        <f>""</f>
        <v/>
      </c>
      <c r="P333" t="e">
        <f t="shared" si="36"/>
        <v>#VALUE!</v>
      </c>
      <c r="Q333" t="e">
        <f t="shared" si="37"/>
        <v>#VALUE!</v>
      </c>
      <c r="R333" t="e">
        <f t="shared" si="38"/>
        <v>#VALUE!</v>
      </c>
      <c r="S333" t="e">
        <f t="shared" si="39"/>
        <v>#VALUE!</v>
      </c>
      <c r="T333" t="e">
        <f t="shared" si="40"/>
        <v>#VALUE!</v>
      </c>
      <c r="U333" t="str">
        <f t="shared" si="41"/>
        <v>船橋北高高</v>
      </c>
    </row>
    <row r="334" spans="1:21" x14ac:dyDescent="0.2">
      <c r="A334" s="12">
        <v>1253</v>
      </c>
      <c r="B334" s="13" t="s">
        <v>1787</v>
      </c>
      <c r="C334" s="13" t="s">
        <v>4496</v>
      </c>
      <c r="D334" s="14"/>
      <c r="E334" s="32" t="s">
        <v>651</v>
      </c>
      <c r="F334" s="14">
        <v>3</v>
      </c>
      <c r="G334" s="14"/>
      <c r="H334" s="14"/>
      <c r="I334" s="14"/>
      <c r="J334" s="15" t="s">
        <v>3060</v>
      </c>
      <c r="K334" s="15" t="s">
        <v>4683</v>
      </c>
      <c r="L334" s="17" t="s">
        <v>532</v>
      </c>
      <c r="M334" s="17" t="s">
        <v>3692</v>
      </c>
      <c r="N334" s="17">
        <v>20051106</v>
      </c>
      <c r="O334" t="str">
        <f>""</f>
        <v/>
      </c>
      <c r="P334" t="e">
        <f t="shared" si="36"/>
        <v>#VALUE!</v>
      </c>
      <c r="Q334" t="e">
        <f t="shared" si="37"/>
        <v>#VALUE!</v>
      </c>
      <c r="R334" t="e">
        <f t="shared" si="38"/>
        <v>#VALUE!</v>
      </c>
      <c r="S334" t="e">
        <f t="shared" si="39"/>
        <v>#VALUE!</v>
      </c>
      <c r="T334" t="e">
        <f t="shared" si="40"/>
        <v>#VALUE!</v>
      </c>
      <c r="U334" t="str">
        <f t="shared" si="41"/>
        <v>市立船橋高高</v>
      </c>
    </row>
    <row r="335" spans="1:21" x14ac:dyDescent="0.2">
      <c r="A335" s="12">
        <v>1254</v>
      </c>
      <c r="B335" s="13" t="s">
        <v>4497</v>
      </c>
      <c r="C335" s="13" t="s">
        <v>4498</v>
      </c>
      <c r="D335" s="14"/>
      <c r="E335" s="32" t="s">
        <v>651</v>
      </c>
      <c r="F335" s="14">
        <v>3</v>
      </c>
      <c r="G335" s="14"/>
      <c r="H335" s="14"/>
      <c r="I335" s="14"/>
      <c r="J335" s="15" t="s">
        <v>4954</v>
      </c>
      <c r="K335" s="15" t="s">
        <v>4654</v>
      </c>
      <c r="L335" s="17" t="s">
        <v>3966</v>
      </c>
      <c r="M335" s="17" t="s">
        <v>3661</v>
      </c>
      <c r="N335" s="17">
        <v>20060311</v>
      </c>
      <c r="O335" t="str">
        <f>""</f>
        <v/>
      </c>
      <c r="P335" t="e">
        <f t="shared" si="36"/>
        <v>#VALUE!</v>
      </c>
      <c r="Q335" t="e">
        <f t="shared" si="37"/>
        <v>#VALUE!</v>
      </c>
      <c r="R335" t="e">
        <f t="shared" si="38"/>
        <v>#VALUE!</v>
      </c>
      <c r="S335" t="e">
        <f t="shared" si="39"/>
        <v>#VALUE!</v>
      </c>
      <c r="T335" t="e">
        <f t="shared" si="40"/>
        <v>#VALUE!</v>
      </c>
      <c r="U335" t="str">
        <f t="shared" si="41"/>
        <v>市立船橋高高</v>
      </c>
    </row>
    <row r="336" spans="1:21" x14ac:dyDescent="0.2">
      <c r="A336" s="12">
        <v>1255</v>
      </c>
      <c r="B336" s="13" t="s">
        <v>4499</v>
      </c>
      <c r="C336" s="13" t="s">
        <v>4500</v>
      </c>
      <c r="D336" s="14"/>
      <c r="E336" s="32" t="s">
        <v>651</v>
      </c>
      <c r="F336" s="14">
        <v>3</v>
      </c>
      <c r="G336" s="14"/>
      <c r="H336" s="14"/>
      <c r="I336" s="14"/>
      <c r="J336" s="15" t="s">
        <v>3292</v>
      </c>
      <c r="K336" s="15" t="s">
        <v>4955</v>
      </c>
      <c r="L336" s="17" t="s">
        <v>475</v>
      </c>
      <c r="M336" s="17" t="s">
        <v>3967</v>
      </c>
      <c r="N336" s="17">
        <v>20051116</v>
      </c>
      <c r="O336" t="str">
        <f>""</f>
        <v/>
      </c>
      <c r="P336" t="e">
        <f t="shared" si="36"/>
        <v>#VALUE!</v>
      </c>
      <c r="Q336" t="e">
        <f t="shared" si="37"/>
        <v>#VALUE!</v>
      </c>
      <c r="R336" t="e">
        <f t="shared" si="38"/>
        <v>#VALUE!</v>
      </c>
      <c r="S336" t="e">
        <f t="shared" si="39"/>
        <v>#VALUE!</v>
      </c>
      <c r="T336" t="e">
        <f t="shared" si="40"/>
        <v>#VALUE!</v>
      </c>
      <c r="U336" t="str">
        <f t="shared" si="41"/>
        <v>市立船橋高高</v>
      </c>
    </row>
    <row r="337" spans="1:21" x14ac:dyDescent="0.2">
      <c r="A337" s="12">
        <v>1256</v>
      </c>
      <c r="B337" s="13" t="s">
        <v>4501</v>
      </c>
      <c r="C337" s="13" t="s">
        <v>4502</v>
      </c>
      <c r="D337" s="14"/>
      <c r="E337" s="32" t="s">
        <v>651</v>
      </c>
      <c r="F337" s="14">
        <v>3</v>
      </c>
      <c r="G337" s="14"/>
      <c r="H337" s="14"/>
      <c r="I337" s="14"/>
      <c r="J337" s="15" t="s">
        <v>4956</v>
      </c>
      <c r="K337" s="15" t="s">
        <v>2922</v>
      </c>
      <c r="L337" s="17" t="s">
        <v>3968</v>
      </c>
      <c r="M337" s="17" t="s">
        <v>233</v>
      </c>
      <c r="N337" s="17">
        <v>20050929</v>
      </c>
      <c r="O337" t="str">
        <f>""</f>
        <v/>
      </c>
      <c r="P337" t="e">
        <f t="shared" si="36"/>
        <v>#VALUE!</v>
      </c>
      <c r="Q337" t="e">
        <f t="shared" si="37"/>
        <v>#VALUE!</v>
      </c>
      <c r="R337" t="e">
        <f t="shared" si="38"/>
        <v>#VALUE!</v>
      </c>
      <c r="S337" t="e">
        <f t="shared" si="39"/>
        <v>#VALUE!</v>
      </c>
      <c r="T337" t="e">
        <f t="shared" si="40"/>
        <v>#VALUE!</v>
      </c>
      <c r="U337" t="str">
        <f t="shared" si="41"/>
        <v>市立船橋高高</v>
      </c>
    </row>
    <row r="338" spans="1:21" x14ac:dyDescent="0.2">
      <c r="A338" s="12">
        <v>1257</v>
      </c>
      <c r="B338" s="13" t="s">
        <v>1913</v>
      </c>
      <c r="C338" s="13" t="s">
        <v>4100</v>
      </c>
      <c r="D338" s="14"/>
      <c r="E338" s="32" t="s">
        <v>651</v>
      </c>
      <c r="F338" s="14">
        <v>3</v>
      </c>
      <c r="G338" s="14"/>
      <c r="H338" s="14"/>
      <c r="I338" s="14"/>
      <c r="J338" s="15" t="s">
        <v>3149</v>
      </c>
      <c r="K338" s="15" t="s">
        <v>4613</v>
      </c>
      <c r="L338" s="17" t="s">
        <v>531</v>
      </c>
      <c r="M338" s="17" t="s">
        <v>3619</v>
      </c>
      <c r="N338" s="17">
        <v>20060226</v>
      </c>
      <c r="O338" t="str">
        <f>""</f>
        <v/>
      </c>
      <c r="P338" t="e">
        <f t="shared" si="36"/>
        <v>#VALUE!</v>
      </c>
      <c r="Q338" t="e">
        <f t="shared" si="37"/>
        <v>#VALUE!</v>
      </c>
      <c r="R338" t="e">
        <f t="shared" si="38"/>
        <v>#VALUE!</v>
      </c>
      <c r="S338" t="e">
        <f t="shared" si="39"/>
        <v>#VALUE!</v>
      </c>
      <c r="T338" t="e">
        <f t="shared" si="40"/>
        <v>#VALUE!</v>
      </c>
      <c r="U338" t="str">
        <f t="shared" si="41"/>
        <v>市立船橋高高</v>
      </c>
    </row>
    <row r="339" spans="1:21" x14ac:dyDescent="0.2">
      <c r="A339" s="12">
        <v>1258</v>
      </c>
      <c r="B339" s="13" t="s">
        <v>2457</v>
      </c>
      <c r="C339" s="13" t="s">
        <v>4503</v>
      </c>
      <c r="D339" s="14"/>
      <c r="E339" s="32" t="s">
        <v>651</v>
      </c>
      <c r="F339" s="14">
        <v>3</v>
      </c>
      <c r="G339" s="14"/>
      <c r="H339" s="14"/>
      <c r="I339" s="14"/>
      <c r="J339" s="15" t="s">
        <v>3510</v>
      </c>
      <c r="K339" s="15" t="s">
        <v>4905</v>
      </c>
      <c r="L339" s="17" t="s">
        <v>368</v>
      </c>
      <c r="M339" s="17" t="s">
        <v>3918</v>
      </c>
      <c r="N339" s="17">
        <v>20050610</v>
      </c>
      <c r="O339" t="str">
        <f>""</f>
        <v/>
      </c>
      <c r="P339" t="e">
        <f t="shared" si="36"/>
        <v>#VALUE!</v>
      </c>
      <c r="Q339" t="e">
        <f t="shared" si="37"/>
        <v>#VALUE!</v>
      </c>
      <c r="R339" t="e">
        <f t="shared" si="38"/>
        <v>#VALUE!</v>
      </c>
      <c r="S339" t="e">
        <f t="shared" si="39"/>
        <v>#VALUE!</v>
      </c>
      <c r="T339" t="e">
        <f t="shared" si="40"/>
        <v>#VALUE!</v>
      </c>
      <c r="U339" t="str">
        <f t="shared" si="41"/>
        <v>市立船橋高高</v>
      </c>
    </row>
    <row r="340" spans="1:21" x14ac:dyDescent="0.2">
      <c r="A340" s="12">
        <v>1259</v>
      </c>
      <c r="B340" s="13" t="s">
        <v>1877</v>
      </c>
      <c r="C340" s="13" t="s">
        <v>4504</v>
      </c>
      <c r="D340" s="14"/>
      <c r="E340" s="32" t="s">
        <v>651</v>
      </c>
      <c r="F340" s="14">
        <v>3</v>
      </c>
      <c r="G340" s="14"/>
      <c r="H340" s="14"/>
      <c r="I340" s="14"/>
      <c r="J340" s="15" t="s">
        <v>3124</v>
      </c>
      <c r="K340" s="15" t="s">
        <v>4659</v>
      </c>
      <c r="L340" s="17" t="s">
        <v>186</v>
      </c>
      <c r="M340" s="17" t="s">
        <v>3667</v>
      </c>
      <c r="N340" s="17">
        <v>20051005</v>
      </c>
      <c r="O340" t="str">
        <f>""</f>
        <v/>
      </c>
      <c r="P340" t="e">
        <f t="shared" si="36"/>
        <v>#VALUE!</v>
      </c>
      <c r="Q340" t="e">
        <f t="shared" si="37"/>
        <v>#VALUE!</v>
      </c>
      <c r="R340" t="e">
        <f t="shared" si="38"/>
        <v>#VALUE!</v>
      </c>
      <c r="S340" t="e">
        <f t="shared" si="39"/>
        <v>#VALUE!</v>
      </c>
      <c r="T340" t="e">
        <f t="shared" si="40"/>
        <v>#VALUE!</v>
      </c>
      <c r="U340" t="str">
        <f t="shared" si="41"/>
        <v>市立船橋高高</v>
      </c>
    </row>
    <row r="341" spans="1:21" x14ac:dyDescent="0.2">
      <c r="A341" s="12">
        <v>1260</v>
      </c>
      <c r="B341" s="13" t="s">
        <v>1608</v>
      </c>
      <c r="C341" s="13" t="s">
        <v>4505</v>
      </c>
      <c r="D341" s="14"/>
      <c r="E341" s="32" t="s">
        <v>651</v>
      </c>
      <c r="F341" s="14">
        <v>2</v>
      </c>
      <c r="G341" s="14"/>
      <c r="H341" s="14"/>
      <c r="I341" s="14"/>
      <c r="J341" s="15" t="s">
        <v>2915</v>
      </c>
      <c r="K341" s="15" t="s">
        <v>4909</v>
      </c>
      <c r="L341" s="17" t="s">
        <v>817</v>
      </c>
      <c r="M341" s="17" t="s">
        <v>3922</v>
      </c>
      <c r="N341" s="17">
        <v>20070130</v>
      </c>
      <c r="O341" t="str">
        <f>""</f>
        <v/>
      </c>
      <c r="P341" t="e">
        <f t="shared" si="36"/>
        <v>#VALUE!</v>
      </c>
      <c r="Q341" t="e">
        <f t="shared" si="37"/>
        <v>#VALUE!</v>
      </c>
      <c r="R341" t="e">
        <f t="shared" si="38"/>
        <v>#VALUE!</v>
      </c>
      <c r="S341" t="e">
        <f t="shared" si="39"/>
        <v>#VALUE!</v>
      </c>
      <c r="T341" t="e">
        <f t="shared" si="40"/>
        <v>#VALUE!</v>
      </c>
      <c r="U341" t="str">
        <f t="shared" si="41"/>
        <v>市立船橋高高</v>
      </c>
    </row>
    <row r="342" spans="1:21" x14ac:dyDescent="0.2">
      <c r="A342" s="12">
        <v>1261</v>
      </c>
      <c r="B342" s="13" t="s">
        <v>1393</v>
      </c>
      <c r="C342" s="13" t="s">
        <v>4506</v>
      </c>
      <c r="D342" s="14"/>
      <c r="E342" s="32" t="s">
        <v>651</v>
      </c>
      <c r="F342" s="14">
        <v>2</v>
      </c>
      <c r="G342" s="14"/>
      <c r="H342" s="14"/>
      <c r="I342" s="14"/>
      <c r="J342" s="15" t="s">
        <v>4957</v>
      </c>
      <c r="K342" s="15" t="s">
        <v>4679</v>
      </c>
      <c r="L342" s="17" t="s">
        <v>3969</v>
      </c>
      <c r="M342" s="17" t="s">
        <v>3688</v>
      </c>
      <c r="N342" s="17">
        <v>20061116</v>
      </c>
      <c r="O342" t="str">
        <f>""</f>
        <v/>
      </c>
      <c r="P342" t="e">
        <f t="shared" si="36"/>
        <v>#VALUE!</v>
      </c>
      <c r="Q342" t="e">
        <f t="shared" si="37"/>
        <v>#VALUE!</v>
      </c>
      <c r="R342" t="e">
        <f t="shared" si="38"/>
        <v>#VALUE!</v>
      </c>
      <c r="S342" t="e">
        <f t="shared" si="39"/>
        <v>#VALUE!</v>
      </c>
      <c r="T342" t="e">
        <f t="shared" si="40"/>
        <v>#VALUE!</v>
      </c>
      <c r="U342" t="str">
        <f t="shared" si="41"/>
        <v>市立船橋高高</v>
      </c>
    </row>
    <row r="343" spans="1:21" x14ac:dyDescent="0.2">
      <c r="A343" s="12">
        <v>1262</v>
      </c>
      <c r="B343" s="29" t="s">
        <v>1290</v>
      </c>
      <c r="C343" s="29" t="s">
        <v>4507</v>
      </c>
      <c r="D343" s="14"/>
      <c r="E343" s="39" t="s">
        <v>651</v>
      </c>
      <c r="F343" s="23">
        <v>2</v>
      </c>
      <c r="G343" s="40"/>
      <c r="H343" s="20"/>
      <c r="I343" s="20"/>
      <c r="J343" s="21" t="s">
        <v>2661</v>
      </c>
      <c r="K343" s="21" t="s">
        <v>4958</v>
      </c>
      <c r="L343" s="17" t="s">
        <v>451</v>
      </c>
      <c r="M343" s="17" t="s">
        <v>3970</v>
      </c>
      <c r="N343" s="17">
        <v>20061004</v>
      </c>
      <c r="O343" t="str">
        <f>""</f>
        <v/>
      </c>
      <c r="P343" t="e">
        <f t="shared" si="36"/>
        <v>#VALUE!</v>
      </c>
      <c r="Q343" t="e">
        <f t="shared" si="37"/>
        <v>#VALUE!</v>
      </c>
      <c r="R343" t="e">
        <f t="shared" si="38"/>
        <v>#VALUE!</v>
      </c>
      <c r="S343" t="e">
        <f t="shared" si="39"/>
        <v>#VALUE!</v>
      </c>
      <c r="T343" t="e">
        <f t="shared" si="40"/>
        <v>#VALUE!</v>
      </c>
      <c r="U343" t="str">
        <f t="shared" si="41"/>
        <v>市立船橋高高</v>
      </c>
    </row>
    <row r="344" spans="1:21" x14ac:dyDescent="0.2">
      <c r="A344" s="12">
        <v>1263</v>
      </c>
      <c r="B344" s="29" t="s">
        <v>1290</v>
      </c>
      <c r="C344" s="29" t="s">
        <v>4398</v>
      </c>
      <c r="D344" s="14"/>
      <c r="E344" s="39" t="s">
        <v>651</v>
      </c>
      <c r="F344" s="23">
        <v>2</v>
      </c>
      <c r="G344" s="40"/>
      <c r="H344" s="20"/>
      <c r="I344" s="20"/>
      <c r="J344" s="21" t="s">
        <v>2661</v>
      </c>
      <c r="K344" s="21" t="s">
        <v>3002</v>
      </c>
      <c r="L344" s="17" t="s">
        <v>451</v>
      </c>
      <c r="M344" s="17" t="s">
        <v>244</v>
      </c>
      <c r="N344" s="17">
        <v>20070127</v>
      </c>
      <c r="O344" t="str">
        <f>""</f>
        <v/>
      </c>
      <c r="P344" t="e">
        <f t="shared" si="36"/>
        <v>#VALUE!</v>
      </c>
      <c r="Q344" t="e">
        <f t="shared" si="37"/>
        <v>#VALUE!</v>
      </c>
      <c r="R344" t="e">
        <f t="shared" si="38"/>
        <v>#VALUE!</v>
      </c>
      <c r="S344" t="e">
        <f t="shared" si="39"/>
        <v>#VALUE!</v>
      </c>
      <c r="T344" t="e">
        <f t="shared" si="40"/>
        <v>#VALUE!</v>
      </c>
      <c r="U344" t="str">
        <f t="shared" si="41"/>
        <v>市立船橋高高</v>
      </c>
    </row>
    <row r="345" spans="1:21" x14ac:dyDescent="0.2">
      <c r="A345" s="12">
        <v>1264</v>
      </c>
      <c r="B345" s="29" t="s">
        <v>2178</v>
      </c>
      <c r="C345" s="29" t="s">
        <v>4177</v>
      </c>
      <c r="D345" s="14"/>
      <c r="E345" s="39" t="s">
        <v>651</v>
      </c>
      <c r="F345" s="23">
        <v>2</v>
      </c>
      <c r="G345" s="40"/>
      <c r="H345" s="20"/>
      <c r="I345" s="20"/>
      <c r="J345" s="21" t="s">
        <v>3327</v>
      </c>
      <c r="K345" s="21" t="s">
        <v>3056</v>
      </c>
      <c r="L345" s="17" t="s">
        <v>130</v>
      </c>
      <c r="M345" s="17" t="s">
        <v>248</v>
      </c>
      <c r="N345" s="17">
        <v>20060516</v>
      </c>
      <c r="O345" t="str">
        <f>""</f>
        <v/>
      </c>
      <c r="P345" t="e">
        <f t="shared" si="36"/>
        <v>#VALUE!</v>
      </c>
      <c r="Q345" t="e">
        <f t="shared" si="37"/>
        <v>#VALUE!</v>
      </c>
      <c r="R345" t="e">
        <f t="shared" si="38"/>
        <v>#VALUE!</v>
      </c>
      <c r="S345" t="e">
        <f t="shared" si="39"/>
        <v>#VALUE!</v>
      </c>
      <c r="T345" t="e">
        <f t="shared" si="40"/>
        <v>#VALUE!</v>
      </c>
      <c r="U345" t="str">
        <f t="shared" si="41"/>
        <v>市立船橋高高</v>
      </c>
    </row>
    <row r="346" spans="1:21" x14ac:dyDescent="0.2">
      <c r="A346" s="12">
        <v>1265</v>
      </c>
      <c r="B346" s="29" t="s">
        <v>4508</v>
      </c>
      <c r="C346" s="29" t="s">
        <v>4509</v>
      </c>
      <c r="D346" s="14"/>
      <c r="E346" s="39" t="s">
        <v>651</v>
      </c>
      <c r="F346" s="23">
        <v>2</v>
      </c>
      <c r="G346" s="40"/>
      <c r="H346" s="20"/>
      <c r="I346" s="20"/>
      <c r="J346" s="21" t="s">
        <v>4959</v>
      </c>
      <c r="K346" s="21" t="s">
        <v>4960</v>
      </c>
      <c r="L346" s="17" t="s">
        <v>3971</v>
      </c>
      <c r="M346" s="17" t="s">
        <v>3972</v>
      </c>
      <c r="N346" s="17">
        <v>20060406</v>
      </c>
      <c r="O346" t="str">
        <f>""</f>
        <v/>
      </c>
      <c r="P346" t="e">
        <f t="shared" si="36"/>
        <v>#VALUE!</v>
      </c>
      <c r="Q346" t="e">
        <f t="shared" si="37"/>
        <v>#VALUE!</v>
      </c>
      <c r="R346" t="e">
        <f t="shared" si="38"/>
        <v>#VALUE!</v>
      </c>
      <c r="S346" t="e">
        <f t="shared" si="39"/>
        <v>#VALUE!</v>
      </c>
      <c r="T346" t="e">
        <f t="shared" si="40"/>
        <v>#VALUE!</v>
      </c>
      <c r="U346" t="str">
        <f t="shared" si="41"/>
        <v>市立船橋高高</v>
      </c>
    </row>
    <row r="347" spans="1:21" x14ac:dyDescent="0.2">
      <c r="A347" s="12">
        <v>1266</v>
      </c>
      <c r="B347" s="29" t="s">
        <v>1760</v>
      </c>
      <c r="C347" s="29" t="s">
        <v>4510</v>
      </c>
      <c r="D347" s="14"/>
      <c r="E347" s="39" t="s">
        <v>651</v>
      </c>
      <c r="F347" s="23">
        <v>2</v>
      </c>
      <c r="G347" s="40"/>
      <c r="H347" s="20"/>
      <c r="I347" s="20"/>
      <c r="J347" s="21" t="s">
        <v>3038</v>
      </c>
      <c r="K347" s="21" t="s">
        <v>2710</v>
      </c>
      <c r="L347" s="17" t="s">
        <v>521</v>
      </c>
      <c r="M347" s="17" t="s">
        <v>3672</v>
      </c>
      <c r="N347" s="17">
        <v>20060702</v>
      </c>
      <c r="O347" t="str">
        <f>""</f>
        <v/>
      </c>
      <c r="P347" t="e">
        <f t="shared" si="36"/>
        <v>#VALUE!</v>
      </c>
      <c r="Q347" t="e">
        <f t="shared" si="37"/>
        <v>#VALUE!</v>
      </c>
      <c r="R347" t="e">
        <f t="shared" si="38"/>
        <v>#VALUE!</v>
      </c>
      <c r="S347" t="e">
        <f t="shared" si="39"/>
        <v>#VALUE!</v>
      </c>
      <c r="T347" t="e">
        <f t="shared" si="40"/>
        <v>#VALUE!</v>
      </c>
      <c r="U347" t="str">
        <f t="shared" si="41"/>
        <v>市立船橋高高</v>
      </c>
    </row>
    <row r="348" spans="1:21" x14ac:dyDescent="0.2">
      <c r="A348" s="12">
        <v>1267</v>
      </c>
      <c r="B348" s="29" t="s">
        <v>4320</v>
      </c>
      <c r="C348" s="29" t="s">
        <v>4511</v>
      </c>
      <c r="D348" s="14"/>
      <c r="E348" s="39" t="s">
        <v>651</v>
      </c>
      <c r="F348" s="23">
        <v>2</v>
      </c>
      <c r="G348" s="40"/>
      <c r="H348" s="20"/>
      <c r="I348" s="20"/>
      <c r="J348" s="21" t="s">
        <v>4828</v>
      </c>
      <c r="K348" s="21" t="s">
        <v>4961</v>
      </c>
      <c r="L348" s="17" t="s">
        <v>3840</v>
      </c>
      <c r="M348" s="17" t="s">
        <v>3973</v>
      </c>
      <c r="N348" s="17">
        <v>20060806</v>
      </c>
      <c r="O348" t="str">
        <f>""</f>
        <v/>
      </c>
      <c r="P348" t="e">
        <f t="shared" si="36"/>
        <v>#VALUE!</v>
      </c>
      <c r="Q348" t="e">
        <f t="shared" si="37"/>
        <v>#VALUE!</v>
      </c>
      <c r="R348" t="e">
        <f t="shared" si="38"/>
        <v>#VALUE!</v>
      </c>
      <c r="S348" t="e">
        <f t="shared" si="39"/>
        <v>#VALUE!</v>
      </c>
      <c r="T348" t="e">
        <f t="shared" si="40"/>
        <v>#VALUE!</v>
      </c>
      <c r="U348" t="str">
        <f t="shared" si="41"/>
        <v>市立船橋高高</v>
      </c>
    </row>
    <row r="349" spans="1:21" x14ac:dyDescent="0.2">
      <c r="A349" s="12">
        <v>1268</v>
      </c>
      <c r="B349" s="29" t="s">
        <v>1708</v>
      </c>
      <c r="C349" s="29" t="s">
        <v>4512</v>
      </c>
      <c r="D349" s="14"/>
      <c r="E349" s="39" t="s">
        <v>651</v>
      </c>
      <c r="F349" s="23">
        <v>1</v>
      </c>
      <c r="G349" s="40"/>
      <c r="H349" s="20"/>
      <c r="I349" s="20"/>
      <c r="J349" s="21" t="s">
        <v>2932</v>
      </c>
      <c r="K349" s="21" t="s">
        <v>4740</v>
      </c>
      <c r="L349" s="17" t="s">
        <v>522</v>
      </c>
      <c r="M349" s="17" t="s">
        <v>3750</v>
      </c>
      <c r="N349" s="17">
        <v>20070618</v>
      </c>
      <c r="O349" t="str">
        <f>""</f>
        <v/>
      </c>
      <c r="P349" t="e">
        <f t="shared" si="36"/>
        <v>#VALUE!</v>
      </c>
      <c r="Q349" t="e">
        <f t="shared" si="37"/>
        <v>#VALUE!</v>
      </c>
      <c r="R349" t="e">
        <f t="shared" si="38"/>
        <v>#VALUE!</v>
      </c>
      <c r="S349" t="e">
        <f t="shared" si="39"/>
        <v>#VALUE!</v>
      </c>
      <c r="T349" t="e">
        <f t="shared" si="40"/>
        <v>#VALUE!</v>
      </c>
      <c r="U349" t="str">
        <f t="shared" si="41"/>
        <v>市立船橋高高</v>
      </c>
    </row>
    <row r="350" spans="1:21" x14ac:dyDescent="0.2">
      <c r="A350" s="12">
        <v>1269</v>
      </c>
      <c r="B350" s="29" t="s">
        <v>4344</v>
      </c>
      <c r="C350" s="29" t="s">
        <v>4179</v>
      </c>
      <c r="D350" s="14"/>
      <c r="E350" s="39" t="s">
        <v>651</v>
      </c>
      <c r="F350" s="23">
        <v>1</v>
      </c>
      <c r="G350" s="40"/>
      <c r="H350" s="20"/>
      <c r="I350" s="20"/>
      <c r="J350" s="21" t="s">
        <v>4847</v>
      </c>
      <c r="K350" s="21" t="s">
        <v>4722</v>
      </c>
      <c r="L350" s="17" t="s">
        <v>3860</v>
      </c>
      <c r="M350" s="17" t="s">
        <v>3732</v>
      </c>
      <c r="N350" s="17">
        <v>20070821</v>
      </c>
      <c r="O350" t="str">
        <f>""</f>
        <v/>
      </c>
      <c r="P350" t="e">
        <f t="shared" si="36"/>
        <v>#VALUE!</v>
      </c>
      <c r="Q350" t="e">
        <f t="shared" si="37"/>
        <v>#VALUE!</v>
      </c>
      <c r="R350" t="e">
        <f t="shared" si="38"/>
        <v>#VALUE!</v>
      </c>
      <c r="S350" t="e">
        <f t="shared" si="39"/>
        <v>#VALUE!</v>
      </c>
      <c r="T350" t="e">
        <f t="shared" si="40"/>
        <v>#VALUE!</v>
      </c>
      <c r="U350" t="str">
        <f t="shared" si="41"/>
        <v>市立船橋高高</v>
      </c>
    </row>
    <row r="351" spans="1:21" x14ac:dyDescent="0.2">
      <c r="A351" s="12">
        <v>1270</v>
      </c>
      <c r="B351" s="29" t="s">
        <v>1610</v>
      </c>
      <c r="C351" s="29" t="s">
        <v>4036</v>
      </c>
      <c r="D351" s="14"/>
      <c r="E351" s="39" t="s">
        <v>651</v>
      </c>
      <c r="F351" s="23">
        <v>1</v>
      </c>
      <c r="G351" s="40"/>
      <c r="H351" s="20"/>
      <c r="I351" s="20"/>
      <c r="J351" s="21" t="s">
        <v>2917</v>
      </c>
      <c r="K351" s="21" t="s">
        <v>3606</v>
      </c>
      <c r="L351" s="17" t="s">
        <v>448</v>
      </c>
      <c r="M351" s="17" t="s">
        <v>265</v>
      </c>
      <c r="N351" s="17">
        <v>20070912</v>
      </c>
      <c r="O351" t="str">
        <f>""</f>
        <v/>
      </c>
      <c r="P351" t="e">
        <f t="shared" si="36"/>
        <v>#VALUE!</v>
      </c>
      <c r="Q351" t="e">
        <f t="shared" si="37"/>
        <v>#VALUE!</v>
      </c>
      <c r="R351" t="e">
        <f t="shared" si="38"/>
        <v>#VALUE!</v>
      </c>
      <c r="S351" t="e">
        <f t="shared" si="39"/>
        <v>#VALUE!</v>
      </c>
      <c r="T351" t="e">
        <f t="shared" si="40"/>
        <v>#VALUE!</v>
      </c>
      <c r="U351" t="str">
        <f t="shared" si="41"/>
        <v>市立船橋高高</v>
      </c>
    </row>
    <row r="352" spans="1:21" x14ac:dyDescent="0.2">
      <c r="A352" s="12">
        <v>1271</v>
      </c>
      <c r="B352" s="29" t="s">
        <v>1713</v>
      </c>
      <c r="C352" s="29" t="s">
        <v>4121</v>
      </c>
      <c r="D352" s="14"/>
      <c r="E352" s="39" t="s">
        <v>651</v>
      </c>
      <c r="F352" s="23">
        <v>1</v>
      </c>
      <c r="G352" s="40"/>
      <c r="H352" s="20"/>
      <c r="I352" s="20"/>
      <c r="J352" s="21" t="s">
        <v>2998</v>
      </c>
      <c r="K352" s="21" t="s">
        <v>4683</v>
      </c>
      <c r="L352" s="17" t="s">
        <v>202</v>
      </c>
      <c r="M352" s="17" t="s">
        <v>3692</v>
      </c>
      <c r="N352" s="17">
        <v>20071123</v>
      </c>
      <c r="O352" t="str">
        <f>""</f>
        <v/>
      </c>
      <c r="P352" t="e">
        <f t="shared" si="36"/>
        <v>#VALUE!</v>
      </c>
      <c r="Q352" t="e">
        <f t="shared" si="37"/>
        <v>#VALUE!</v>
      </c>
      <c r="R352" t="e">
        <f t="shared" si="38"/>
        <v>#VALUE!</v>
      </c>
      <c r="S352" t="e">
        <f t="shared" si="39"/>
        <v>#VALUE!</v>
      </c>
      <c r="T352" t="e">
        <f t="shared" si="40"/>
        <v>#VALUE!</v>
      </c>
      <c r="U352" t="str">
        <f t="shared" si="41"/>
        <v>市立船橋高高</v>
      </c>
    </row>
    <row r="353" spans="1:21" x14ac:dyDescent="0.2">
      <c r="A353" s="12">
        <v>1272</v>
      </c>
      <c r="B353" s="29" t="s">
        <v>1357</v>
      </c>
      <c r="C353" s="29" t="s">
        <v>4040</v>
      </c>
      <c r="D353" s="14"/>
      <c r="E353" s="39" t="s">
        <v>651</v>
      </c>
      <c r="F353" s="23">
        <v>1</v>
      </c>
      <c r="G353" s="40"/>
      <c r="H353" s="20"/>
      <c r="I353" s="20"/>
      <c r="J353" s="21" t="s">
        <v>2717</v>
      </c>
      <c r="K353" s="21" t="s">
        <v>3007</v>
      </c>
      <c r="L353" s="17" t="s">
        <v>54</v>
      </c>
      <c r="M353" s="17" t="s">
        <v>864</v>
      </c>
      <c r="N353" s="17">
        <v>20070612</v>
      </c>
      <c r="O353" t="str">
        <f>""</f>
        <v/>
      </c>
      <c r="P353" t="e">
        <f t="shared" si="36"/>
        <v>#VALUE!</v>
      </c>
      <c r="Q353" t="e">
        <f t="shared" si="37"/>
        <v>#VALUE!</v>
      </c>
      <c r="R353" t="e">
        <f t="shared" si="38"/>
        <v>#VALUE!</v>
      </c>
      <c r="S353" t="e">
        <f t="shared" si="39"/>
        <v>#VALUE!</v>
      </c>
      <c r="T353" t="e">
        <f t="shared" si="40"/>
        <v>#VALUE!</v>
      </c>
      <c r="U353" t="str">
        <f t="shared" si="41"/>
        <v>市立船橋高高</v>
      </c>
    </row>
    <row r="354" spans="1:21" x14ac:dyDescent="0.2">
      <c r="A354" s="12">
        <v>1273</v>
      </c>
      <c r="B354" s="29" t="s">
        <v>4513</v>
      </c>
      <c r="C354" s="29" t="s">
        <v>4514</v>
      </c>
      <c r="D354" s="14"/>
      <c r="E354" s="39" t="s">
        <v>651</v>
      </c>
      <c r="F354" s="23">
        <v>3</v>
      </c>
      <c r="G354" s="40"/>
      <c r="H354" s="20"/>
      <c r="I354" s="20"/>
      <c r="J354" s="21" t="s">
        <v>4962</v>
      </c>
      <c r="K354" s="21" t="s">
        <v>4881</v>
      </c>
      <c r="L354" s="17" t="s">
        <v>3974</v>
      </c>
      <c r="M354" s="17" t="s">
        <v>3894</v>
      </c>
      <c r="N354" s="17">
        <v>20050912</v>
      </c>
      <c r="O354" t="str">
        <f>""</f>
        <v/>
      </c>
      <c r="P354" t="e">
        <f t="shared" si="36"/>
        <v>#VALUE!</v>
      </c>
      <c r="Q354" t="e">
        <f t="shared" si="37"/>
        <v>#VALUE!</v>
      </c>
      <c r="R354" t="e">
        <f t="shared" si="38"/>
        <v>#VALUE!</v>
      </c>
      <c r="S354" t="e">
        <f t="shared" si="39"/>
        <v>#VALUE!</v>
      </c>
      <c r="T354" t="e">
        <f t="shared" si="40"/>
        <v>#VALUE!</v>
      </c>
      <c r="U354" t="str">
        <f t="shared" si="41"/>
        <v>市立船橋高高</v>
      </c>
    </row>
    <row r="355" spans="1:21" x14ac:dyDescent="0.2">
      <c r="A355" s="12">
        <v>1274</v>
      </c>
      <c r="B355" s="29" t="s">
        <v>4515</v>
      </c>
      <c r="C355" s="29" t="s">
        <v>4188</v>
      </c>
      <c r="D355" s="14"/>
      <c r="E355" s="39" t="s">
        <v>651</v>
      </c>
      <c r="F355" s="23">
        <v>3</v>
      </c>
      <c r="G355" s="40"/>
      <c r="H355" s="20"/>
      <c r="I355" s="20"/>
      <c r="J355" s="21" t="s">
        <v>4963</v>
      </c>
      <c r="K355" s="21" t="s">
        <v>3122</v>
      </c>
      <c r="L355" s="17" t="s">
        <v>3975</v>
      </c>
      <c r="M355" s="17" t="s">
        <v>472</v>
      </c>
      <c r="N355" s="17">
        <v>20051208</v>
      </c>
      <c r="O355" t="str">
        <f>""</f>
        <v/>
      </c>
      <c r="P355" t="e">
        <f t="shared" si="36"/>
        <v>#VALUE!</v>
      </c>
      <c r="Q355" t="e">
        <f t="shared" si="37"/>
        <v>#VALUE!</v>
      </c>
      <c r="R355" t="e">
        <f t="shared" si="38"/>
        <v>#VALUE!</v>
      </c>
      <c r="S355" t="e">
        <f t="shared" si="39"/>
        <v>#VALUE!</v>
      </c>
      <c r="T355" t="e">
        <f t="shared" si="40"/>
        <v>#VALUE!</v>
      </c>
      <c r="U355" t="str">
        <f t="shared" si="41"/>
        <v>市立船橋高高</v>
      </c>
    </row>
    <row r="356" spans="1:21" x14ac:dyDescent="0.2">
      <c r="A356" s="12">
        <v>1275</v>
      </c>
      <c r="B356" s="13" t="s">
        <v>2013</v>
      </c>
      <c r="C356" s="13" t="s">
        <v>4516</v>
      </c>
      <c r="D356" s="14"/>
      <c r="E356" s="32" t="s">
        <v>651</v>
      </c>
      <c r="F356" s="14">
        <v>3</v>
      </c>
      <c r="G356" s="14"/>
      <c r="H356" s="14"/>
      <c r="I356" s="14"/>
      <c r="J356" s="15" t="s">
        <v>3220</v>
      </c>
      <c r="K356" s="15" t="s">
        <v>4964</v>
      </c>
      <c r="L356" s="17" t="s">
        <v>239</v>
      </c>
      <c r="M356" s="17" t="s">
        <v>3976</v>
      </c>
      <c r="N356" s="17">
        <v>20060316</v>
      </c>
      <c r="O356" t="str">
        <f>""</f>
        <v/>
      </c>
      <c r="P356" t="e">
        <f t="shared" si="36"/>
        <v>#VALUE!</v>
      </c>
      <c r="Q356" t="e">
        <f t="shared" si="37"/>
        <v>#VALUE!</v>
      </c>
      <c r="R356" t="e">
        <f t="shared" si="38"/>
        <v>#VALUE!</v>
      </c>
      <c r="S356" t="e">
        <f t="shared" si="39"/>
        <v>#VALUE!</v>
      </c>
      <c r="T356" t="e">
        <f t="shared" si="40"/>
        <v>#VALUE!</v>
      </c>
      <c r="U356" t="str">
        <f t="shared" si="41"/>
        <v>市立船橋高高</v>
      </c>
    </row>
    <row r="357" spans="1:21" x14ac:dyDescent="0.2">
      <c r="A357" s="12">
        <v>1276</v>
      </c>
      <c r="B357" s="13" t="s">
        <v>1808</v>
      </c>
      <c r="C357" s="13" t="s">
        <v>4517</v>
      </c>
      <c r="D357" s="14"/>
      <c r="E357" s="32" t="s">
        <v>651</v>
      </c>
      <c r="F357" s="14">
        <v>3</v>
      </c>
      <c r="G357" s="14"/>
      <c r="H357" s="14"/>
      <c r="I357" s="14"/>
      <c r="J357" s="15" t="s">
        <v>3075</v>
      </c>
      <c r="K357" s="15" t="s">
        <v>4833</v>
      </c>
      <c r="L357" s="17" t="s">
        <v>560</v>
      </c>
      <c r="M357" s="17" t="s">
        <v>3845</v>
      </c>
      <c r="N357" s="17">
        <v>20050412</v>
      </c>
      <c r="O357" t="str">
        <f>""</f>
        <v/>
      </c>
      <c r="P357" t="e">
        <f t="shared" si="36"/>
        <v>#VALUE!</v>
      </c>
      <c r="Q357" t="e">
        <f t="shared" si="37"/>
        <v>#VALUE!</v>
      </c>
      <c r="R357" t="e">
        <f t="shared" si="38"/>
        <v>#VALUE!</v>
      </c>
      <c r="S357" t="e">
        <f t="shared" si="39"/>
        <v>#VALUE!</v>
      </c>
      <c r="T357" t="e">
        <f t="shared" si="40"/>
        <v>#VALUE!</v>
      </c>
      <c r="U357" t="str">
        <f t="shared" si="41"/>
        <v>市立船橋高高</v>
      </c>
    </row>
    <row r="358" spans="1:21" x14ac:dyDescent="0.2">
      <c r="A358" s="12">
        <v>1277</v>
      </c>
      <c r="B358" s="13" t="s">
        <v>4518</v>
      </c>
      <c r="C358" s="13" t="s">
        <v>4519</v>
      </c>
      <c r="D358" s="14"/>
      <c r="E358" s="32" t="s">
        <v>651</v>
      </c>
      <c r="F358" s="14">
        <v>3</v>
      </c>
      <c r="G358" s="14"/>
      <c r="H358" s="14"/>
      <c r="I358" s="14"/>
      <c r="J358" s="15" t="s">
        <v>4965</v>
      </c>
      <c r="K358" s="15" t="s">
        <v>4966</v>
      </c>
      <c r="L358" s="17" t="s">
        <v>3977</v>
      </c>
      <c r="M358" s="17" t="s">
        <v>3978</v>
      </c>
      <c r="N358" s="17">
        <v>20051216</v>
      </c>
      <c r="O358" t="str">
        <f>""</f>
        <v/>
      </c>
      <c r="P358" t="e">
        <f t="shared" si="36"/>
        <v>#VALUE!</v>
      </c>
      <c r="Q358" t="e">
        <f t="shared" si="37"/>
        <v>#VALUE!</v>
      </c>
      <c r="R358" t="e">
        <f t="shared" si="38"/>
        <v>#VALUE!</v>
      </c>
      <c r="S358" t="e">
        <f t="shared" si="39"/>
        <v>#VALUE!</v>
      </c>
      <c r="T358" t="e">
        <f t="shared" si="40"/>
        <v>#VALUE!</v>
      </c>
      <c r="U358" t="str">
        <f t="shared" si="41"/>
        <v>市立船橋高高</v>
      </c>
    </row>
    <row r="359" spans="1:21" x14ac:dyDescent="0.2">
      <c r="A359" s="12">
        <v>1278</v>
      </c>
      <c r="B359" s="13" t="s">
        <v>1249</v>
      </c>
      <c r="C359" s="13" t="s">
        <v>4520</v>
      </c>
      <c r="D359" s="14"/>
      <c r="E359" s="32" t="s">
        <v>651</v>
      </c>
      <c r="F359" s="14">
        <v>3</v>
      </c>
      <c r="G359" s="14"/>
      <c r="H359" s="14"/>
      <c r="I359" s="14"/>
      <c r="J359" s="15" t="s">
        <v>2621</v>
      </c>
      <c r="K359" s="15" t="s">
        <v>4724</v>
      </c>
      <c r="L359" s="17" t="s">
        <v>122</v>
      </c>
      <c r="M359" s="17" t="s">
        <v>3734</v>
      </c>
      <c r="N359" s="17">
        <v>20060120</v>
      </c>
      <c r="O359" t="str">
        <f>""</f>
        <v/>
      </c>
      <c r="P359" t="e">
        <f t="shared" si="36"/>
        <v>#VALUE!</v>
      </c>
      <c r="Q359" t="e">
        <f t="shared" si="37"/>
        <v>#VALUE!</v>
      </c>
      <c r="R359" t="e">
        <f t="shared" si="38"/>
        <v>#VALUE!</v>
      </c>
      <c r="S359" t="e">
        <f t="shared" si="39"/>
        <v>#VALUE!</v>
      </c>
      <c r="T359" t="e">
        <f t="shared" si="40"/>
        <v>#VALUE!</v>
      </c>
      <c r="U359" t="str">
        <f t="shared" si="41"/>
        <v>市立船橋高高</v>
      </c>
    </row>
    <row r="360" spans="1:21" x14ac:dyDescent="0.2">
      <c r="A360" s="12">
        <v>1279</v>
      </c>
      <c r="B360" s="13" t="s">
        <v>2380</v>
      </c>
      <c r="C360" s="13" t="s">
        <v>4521</v>
      </c>
      <c r="D360" s="14"/>
      <c r="E360" s="32" t="s">
        <v>651</v>
      </c>
      <c r="F360" s="14">
        <v>3</v>
      </c>
      <c r="G360" s="14"/>
      <c r="H360" s="14"/>
      <c r="I360" s="14"/>
      <c r="J360" s="15" t="s">
        <v>3454</v>
      </c>
      <c r="K360" s="15" t="s">
        <v>4967</v>
      </c>
      <c r="L360" s="17" t="s">
        <v>439</v>
      </c>
      <c r="M360" s="17" t="s">
        <v>3979</v>
      </c>
      <c r="N360" s="17">
        <v>20060107</v>
      </c>
      <c r="O360" t="str">
        <f>""</f>
        <v/>
      </c>
      <c r="P360" t="e">
        <f t="shared" si="36"/>
        <v>#VALUE!</v>
      </c>
      <c r="Q360" t="e">
        <f t="shared" si="37"/>
        <v>#VALUE!</v>
      </c>
      <c r="R360" t="e">
        <f t="shared" si="38"/>
        <v>#VALUE!</v>
      </c>
      <c r="S360" t="e">
        <f t="shared" si="39"/>
        <v>#VALUE!</v>
      </c>
      <c r="T360" t="e">
        <f t="shared" si="40"/>
        <v>#VALUE!</v>
      </c>
      <c r="U360" t="str">
        <f t="shared" si="41"/>
        <v>市立船橋高高</v>
      </c>
    </row>
    <row r="361" spans="1:21" x14ac:dyDescent="0.2">
      <c r="A361" s="12">
        <v>1280</v>
      </c>
      <c r="B361" s="13" t="s">
        <v>1918</v>
      </c>
      <c r="C361" s="13" t="s">
        <v>4479</v>
      </c>
      <c r="D361" s="14"/>
      <c r="E361" s="32" t="s">
        <v>651</v>
      </c>
      <c r="F361" s="14">
        <v>3</v>
      </c>
      <c r="G361" s="14"/>
      <c r="H361" s="14"/>
      <c r="I361" s="14"/>
      <c r="J361" s="15" t="s">
        <v>2700</v>
      </c>
      <c r="K361" s="15" t="s">
        <v>4968</v>
      </c>
      <c r="L361" s="17" t="s">
        <v>46</v>
      </c>
      <c r="M361" s="17" t="s">
        <v>3980</v>
      </c>
      <c r="N361" s="17">
        <v>20060107</v>
      </c>
      <c r="O361" t="str">
        <f>""</f>
        <v/>
      </c>
      <c r="P361" t="e">
        <f t="shared" si="36"/>
        <v>#VALUE!</v>
      </c>
      <c r="Q361" t="e">
        <f t="shared" si="37"/>
        <v>#VALUE!</v>
      </c>
      <c r="R361" t="e">
        <f t="shared" si="38"/>
        <v>#VALUE!</v>
      </c>
      <c r="S361" t="e">
        <f t="shared" si="39"/>
        <v>#VALUE!</v>
      </c>
      <c r="T361" t="e">
        <f t="shared" si="40"/>
        <v>#VALUE!</v>
      </c>
      <c r="U361" t="str">
        <f t="shared" si="41"/>
        <v>市立船橋高高</v>
      </c>
    </row>
    <row r="362" spans="1:21" x14ac:dyDescent="0.2">
      <c r="A362" s="12">
        <v>1281</v>
      </c>
      <c r="B362" s="13" t="s">
        <v>4522</v>
      </c>
      <c r="C362" s="13" t="s">
        <v>4523</v>
      </c>
      <c r="D362" s="14"/>
      <c r="E362" s="32" t="s">
        <v>651</v>
      </c>
      <c r="F362" s="14">
        <v>3</v>
      </c>
      <c r="G362" s="14"/>
      <c r="H362" s="14"/>
      <c r="I362" s="14"/>
      <c r="J362" s="15" t="s">
        <v>4969</v>
      </c>
      <c r="K362" s="15" t="s">
        <v>4970</v>
      </c>
      <c r="L362" s="17" t="s">
        <v>3981</v>
      </c>
      <c r="M362" s="17" t="s">
        <v>3982</v>
      </c>
      <c r="N362" s="17">
        <v>20051005</v>
      </c>
      <c r="O362" t="str">
        <f>""</f>
        <v/>
      </c>
      <c r="P362" t="e">
        <f t="shared" si="36"/>
        <v>#VALUE!</v>
      </c>
      <c r="Q362" t="e">
        <f t="shared" si="37"/>
        <v>#VALUE!</v>
      </c>
      <c r="R362" t="e">
        <f t="shared" si="38"/>
        <v>#VALUE!</v>
      </c>
      <c r="S362" t="e">
        <f t="shared" si="39"/>
        <v>#VALUE!</v>
      </c>
      <c r="T362" t="e">
        <f t="shared" si="40"/>
        <v>#VALUE!</v>
      </c>
      <c r="U362" t="str">
        <f t="shared" si="41"/>
        <v>市立船橋高高</v>
      </c>
    </row>
    <row r="363" spans="1:21" x14ac:dyDescent="0.2">
      <c r="A363" s="12">
        <v>1282</v>
      </c>
      <c r="B363" s="13" t="s">
        <v>1465</v>
      </c>
      <c r="C363" s="13" t="s">
        <v>4524</v>
      </c>
      <c r="D363" s="14"/>
      <c r="E363" s="32" t="s">
        <v>651</v>
      </c>
      <c r="F363" s="14">
        <v>2</v>
      </c>
      <c r="G363" s="14"/>
      <c r="H363" s="14"/>
      <c r="I363" s="14"/>
      <c r="J363" s="15" t="s">
        <v>2807</v>
      </c>
      <c r="K363" s="15" t="s">
        <v>4971</v>
      </c>
      <c r="L363" s="17" t="s">
        <v>433</v>
      </c>
      <c r="M363" s="17" t="s">
        <v>3983</v>
      </c>
      <c r="N363" s="17">
        <v>20070129</v>
      </c>
      <c r="O363" t="str">
        <f>""</f>
        <v/>
      </c>
      <c r="P363" t="e">
        <f t="shared" si="36"/>
        <v>#VALUE!</v>
      </c>
      <c r="Q363" t="e">
        <f t="shared" si="37"/>
        <v>#VALUE!</v>
      </c>
      <c r="R363" t="e">
        <f t="shared" si="38"/>
        <v>#VALUE!</v>
      </c>
      <c r="S363" t="e">
        <f t="shared" si="39"/>
        <v>#VALUE!</v>
      </c>
      <c r="T363" t="e">
        <f t="shared" si="40"/>
        <v>#VALUE!</v>
      </c>
      <c r="U363" t="str">
        <f t="shared" si="41"/>
        <v>市立船橋高高</v>
      </c>
    </row>
    <row r="364" spans="1:21" x14ac:dyDescent="0.2">
      <c r="A364" s="12">
        <v>1283</v>
      </c>
      <c r="B364" s="13" t="s">
        <v>4205</v>
      </c>
      <c r="C364" s="13" t="s">
        <v>4525</v>
      </c>
      <c r="D364" s="14"/>
      <c r="E364" s="32" t="s">
        <v>651</v>
      </c>
      <c r="F364" s="14">
        <v>2</v>
      </c>
      <c r="G364" s="14"/>
      <c r="H364" s="14"/>
      <c r="I364" s="14"/>
      <c r="J364" s="15" t="s">
        <v>4751</v>
      </c>
      <c r="K364" s="15" t="s">
        <v>4972</v>
      </c>
      <c r="L364" s="17" t="s">
        <v>3761</v>
      </c>
      <c r="M364" s="17" t="s">
        <v>3984</v>
      </c>
      <c r="N364" s="17">
        <v>20070110</v>
      </c>
      <c r="O364" t="str">
        <f>""</f>
        <v/>
      </c>
      <c r="P364" t="e">
        <f t="shared" si="36"/>
        <v>#VALUE!</v>
      </c>
      <c r="Q364" t="e">
        <f t="shared" si="37"/>
        <v>#VALUE!</v>
      </c>
      <c r="R364" t="e">
        <f t="shared" si="38"/>
        <v>#VALUE!</v>
      </c>
      <c r="S364" t="e">
        <f t="shared" si="39"/>
        <v>#VALUE!</v>
      </c>
      <c r="T364" t="e">
        <f t="shared" si="40"/>
        <v>#VALUE!</v>
      </c>
      <c r="U364" t="str">
        <f t="shared" si="41"/>
        <v>市立船橋高高</v>
      </c>
    </row>
    <row r="365" spans="1:21" x14ac:dyDescent="0.2">
      <c r="A365" s="12">
        <v>1284</v>
      </c>
      <c r="B365" s="13" t="s">
        <v>4282</v>
      </c>
      <c r="C365" s="13" t="s">
        <v>4526</v>
      </c>
      <c r="D365" s="14"/>
      <c r="E365" s="32" t="s">
        <v>651</v>
      </c>
      <c r="F365" s="14">
        <v>2</v>
      </c>
      <c r="G365" s="14"/>
      <c r="H365" s="14"/>
      <c r="I365" s="14"/>
      <c r="J365" s="15" t="s">
        <v>4803</v>
      </c>
      <c r="K365" s="15" t="s">
        <v>4737</v>
      </c>
      <c r="L365" s="17" t="s">
        <v>3815</v>
      </c>
      <c r="M365" s="17" t="s">
        <v>3747</v>
      </c>
      <c r="N365" s="17">
        <v>20060701</v>
      </c>
      <c r="O365" t="str">
        <f>""</f>
        <v/>
      </c>
      <c r="P365" t="e">
        <f t="shared" si="36"/>
        <v>#VALUE!</v>
      </c>
      <c r="Q365" t="e">
        <f t="shared" si="37"/>
        <v>#VALUE!</v>
      </c>
      <c r="R365" t="e">
        <f t="shared" si="38"/>
        <v>#VALUE!</v>
      </c>
      <c r="S365" t="e">
        <f t="shared" si="39"/>
        <v>#VALUE!</v>
      </c>
      <c r="T365" t="e">
        <f t="shared" si="40"/>
        <v>#VALUE!</v>
      </c>
      <c r="U365" t="str">
        <f t="shared" si="41"/>
        <v>市立船橋高高</v>
      </c>
    </row>
    <row r="366" spans="1:21" x14ac:dyDescent="0.2">
      <c r="A366" s="12">
        <v>1285</v>
      </c>
      <c r="B366" s="13" t="s">
        <v>4527</v>
      </c>
      <c r="C366" s="13" t="s">
        <v>4322</v>
      </c>
      <c r="D366" s="14"/>
      <c r="E366" s="32" t="s">
        <v>651</v>
      </c>
      <c r="F366" s="14">
        <v>2</v>
      </c>
      <c r="G366" s="14"/>
      <c r="H366" s="14"/>
      <c r="I366" s="14"/>
      <c r="J366" s="15" t="s">
        <v>4973</v>
      </c>
      <c r="K366" s="15" t="s">
        <v>4618</v>
      </c>
      <c r="L366" s="17" t="s">
        <v>3985</v>
      </c>
      <c r="M366" s="17" t="s">
        <v>3624</v>
      </c>
      <c r="N366" s="17">
        <v>20060928</v>
      </c>
      <c r="O366" t="str">
        <f>""</f>
        <v/>
      </c>
      <c r="P366" t="e">
        <f t="shared" si="36"/>
        <v>#VALUE!</v>
      </c>
      <c r="Q366" t="e">
        <f t="shared" si="37"/>
        <v>#VALUE!</v>
      </c>
      <c r="R366" t="e">
        <f t="shared" si="38"/>
        <v>#VALUE!</v>
      </c>
      <c r="S366" t="e">
        <f t="shared" si="39"/>
        <v>#VALUE!</v>
      </c>
      <c r="T366" t="e">
        <f t="shared" si="40"/>
        <v>#VALUE!</v>
      </c>
      <c r="U366" t="str">
        <f t="shared" si="41"/>
        <v>市立船橋高高</v>
      </c>
    </row>
    <row r="367" spans="1:21" x14ac:dyDescent="0.2">
      <c r="A367" s="12">
        <v>1286</v>
      </c>
      <c r="B367" s="13" t="s">
        <v>4528</v>
      </c>
      <c r="C367" s="13" t="s">
        <v>4040</v>
      </c>
      <c r="D367" s="14"/>
      <c r="E367" s="32" t="s">
        <v>651</v>
      </c>
      <c r="F367" s="14">
        <v>2</v>
      </c>
      <c r="G367" s="14"/>
      <c r="H367" s="14"/>
      <c r="I367" s="14"/>
      <c r="J367" s="15" t="s">
        <v>4974</v>
      </c>
      <c r="K367" s="15" t="s">
        <v>4615</v>
      </c>
      <c r="L367" s="17" t="s">
        <v>3986</v>
      </c>
      <c r="M367" s="17" t="s">
        <v>3621</v>
      </c>
      <c r="N367" s="17">
        <v>20070122</v>
      </c>
      <c r="O367" t="str">
        <f>""</f>
        <v/>
      </c>
      <c r="P367" t="e">
        <f t="shared" si="36"/>
        <v>#VALUE!</v>
      </c>
      <c r="Q367" t="e">
        <f t="shared" si="37"/>
        <v>#VALUE!</v>
      </c>
      <c r="R367" t="e">
        <f t="shared" si="38"/>
        <v>#VALUE!</v>
      </c>
      <c r="S367" t="e">
        <f t="shared" si="39"/>
        <v>#VALUE!</v>
      </c>
      <c r="T367" t="e">
        <f t="shared" si="40"/>
        <v>#VALUE!</v>
      </c>
      <c r="U367" t="str">
        <f t="shared" si="41"/>
        <v>市立船橋高高</v>
      </c>
    </row>
    <row r="368" spans="1:21" x14ac:dyDescent="0.2">
      <c r="A368" s="12">
        <v>1287</v>
      </c>
      <c r="B368" s="13" t="s">
        <v>1374</v>
      </c>
      <c r="C368" s="13" t="s">
        <v>4224</v>
      </c>
      <c r="D368" s="14"/>
      <c r="E368" s="32" t="s">
        <v>651</v>
      </c>
      <c r="F368" s="14">
        <v>2</v>
      </c>
      <c r="G368" s="14"/>
      <c r="H368" s="14"/>
      <c r="I368" s="14"/>
      <c r="J368" s="15" t="s">
        <v>2731</v>
      </c>
      <c r="K368" s="15" t="s">
        <v>4649</v>
      </c>
      <c r="L368" s="17" t="s">
        <v>456</v>
      </c>
      <c r="M368" s="17" t="s">
        <v>3656</v>
      </c>
      <c r="N368" s="17">
        <v>20061216</v>
      </c>
      <c r="O368" t="str">
        <f>""</f>
        <v/>
      </c>
      <c r="P368" t="e">
        <f t="shared" si="36"/>
        <v>#VALUE!</v>
      </c>
      <c r="Q368" t="e">
        <f t="shared" si="37"/>
        <v>#VALUE!</v>
      </c>
      <c r="R368" t="e">
        <f t="shared" si="38"/>
        <v>#VALUE!</v>
      </c>
      <c r="S368" t="e">
        <f t="shared" si="39"/>
        <v>#VALUE!</v>
      </c>
      <c r="T368" t="e">
        <f t="shared" si="40"/>
        <v>#VALUE!</v>
      </c>
      <c r="U368" t="str">
        <f t="shared" si="41"/>
        <v>市立船橋高高</v>
      </c>
    </row>
    <row r="369" spans="1:21" x14ac:dyDescent="0.2">
      <c r="A369" s="12">
        <v>1288</v>
      </c>
      <c r="B369" s="13" t="s">
        <v>2450</v>
      </c>
      <c r="C369" s="13" t="s">
        <v>4529</v>
      </c>
      <c r="D369" s="14"/>
      <c r="E369" s="32" t="s">
        <v>651</v>
      </c>
      <c r="F369" s="14">
        <v>2</v>
      </c>
      <c r="G369" s="14"/>
      <c r="H369" s="14"/>
      <c r="I369" s="14"/>
      <c r="J369" s="15" t="s">
        <v>2917</v>
      </c>
      <c r="K369" s="15" t="s">
        <v>4975</v>
      </c>
      <c r="L369" s="17" t="s">
        <v>448</v>
      </c>
      <c r="M369" s="17" t="s">
        <v>3987</v>
      </c>
      <c r="N369" s="17">
        <v>20060427</v>
      </c>
      <c r="O369" t="str">
        <f>""</f>
        <v/>
      </c>
      <c r="P369" t="e">
        <f t="shared" si="36"/>
        <v>#VALUE!</v>
      </c>
      <c r="Q369" t="e">
        <f t="shared" si="37"/>
        <v>#VALUE!</v>
      </c>
      <c r="R369" t="e">
        <f t="shared" si="38"/>
        <v>#VALUE!</v>
      </c>
      <c r="S369" t="e">
        <f t="shared" si="39"/>
        <v>#VALUE!</v>
      </c>
      <c r="T369" t="e">
        <f t="shared" si="40"/>
        <v>#VALUE!</v>
      </c>
      <c r="U369" t="str">
        <f t="shared" si="41"/>
        <v>市立船橋高高</v>
      </c>
    </row>
    <row r="370" spans="1:21" x14ac:dyDescent="0.2">
      <c r="A370" s="12">
        <v>1289</v>
      </c>
      <c r="B370" s="13" t="s">
        <v>1787</v>
      </c>
      <c r="C370" s="13" t="s">
        <v>4530</v>
      </c>
      <c r="D370" s="14"/>
      <c r="E370" s="32" t="s">
        <v>651</v>
      </c>
      <c r="F370" s="14">
        <v>1</v>
      </c>
      <c r="G370" s="14"/>
      <c r="H370" s="14"/>
      <c r="I370" s="14"/>
      <c r="J370" s="15" t="s">
        <v>3060</v>
      </c>
      <c r="K370" s="15" t="s">
        <v>4615</v>
      </c>
      <c r="L370" s="17" t="s">
        <v>532</v>
      </c>
      <c r="M370" s="17" t="s">
        <v>3621</v>
      </c>
      <c r="N370" s="17">
        <v>20080209</v>
      </c>
      <c r="O370" t="str">
        <f>""</f>
        <v/>
      </c>
      <c r="P370" t="e">
        <f t="shared" ref="P370:P426" si="42">LEFT(B370,FIND("　",B370)-1)</f>
        <v>#VALUE!</v>
      </c>
      <c r="Q370" t="e">
        <f t="shared" ref="Q370:Q426" si="43">RIGHT(B370,LEN(B370)-FIND("　",B370))</f>
        <v>#VALUE!</v>
      </c>
      <c r="R370" t="e">
        <f t="shared" ref="R370:R426" si="44">ASC(LEFT(J370,FIND("　",J370)-1))</f>
        <v>#VALUE!</v>
      </c>
      <c r="S370" t="e">
        <f t="shared" ref="S370:S426" si="45">ASC(RIGHT(J370,LEN(J370)-FIND("　",J370)))</f>
        <v>#VALUE!</v>
      </c>
      <c r="T370" t="e">
        <f t="shared" ref="T370:T426" si="46">LEFT(O370,FIND(" ",O370)-1)</f>
        <v>#VALUE!</v>
      </c>
      <c r="U370" t="str">
        <f t="shared" ref="U370:U426" si="47">E370&amp;"高"</f>
        <v>市立船橋高高</v>
      </c>
    </row>
    <row r="371" spans="1:21" x14ac:dyDescent="0.2">
      <c r="A371" s="12">
        <v>1290</v>
      </c>
      <c r="B371" s="13" t="s">
        <v>4531</v>
      </c>
      <c r="C371" s="13" t="s">
        <v>4532</v>
      </c>
      <c r="D371" s="14"/>
      <c r="E371" s="32" t="s">
        <v>651</v>
      </c>
      <c r="F371" s="14">
        <v>1</v>
      </c>
      <c r="G371" s="14"/>
      <c r="H371" s="14"/>
      <c r="I371" s="14"/>
      <c r="J371" s="15" t="s">
        <v>4976</v>
      </c>
      <c r="K371" s="15" t="s">
        <v>4977</v>
      </c>
      <c r="L371" s="17" t="s">
        <v>3988</v>
      </c>
      <c r="M371" s="17" t="s">
        <v>3989</v>
      </c>
      <c r="N371" s="17">
        <v>20080312</v>
      </c>
      <c r="O371" t="str">
        <f>""</f>
        <v/>
      </c>
      <c r="P371" t="e">
        <f t="shared" si="42"/>
        <v>#VALUE!</v>
      </c>
      <c r="Q371" t="e">
        <f t="shared" si="43"/>
        <v>#VALUE!</v>
      </c>
      <c r="R371" t="e">
        <f t="shared" si="44"/>
        <v>#VALUE!</v>
      </c>
      <c r="S371" t="e">
        <f t="shared" si="45"/>
        <v>#VALUE!</v>
      </c>
      <c r="T371" t="e">
        <f t="shared" si="46"/>
        <v>#VALUE!</v>
      </c>
      <c r="U371" t="str">
        <f t="shared" si="47"/>
        <v>市立船橋高高</v>
      </c>
    </row>
    <row r="372" spans="1:21" x14ac:dyDescent="0.2">
      <c r="A372" s="12">
        <v>1291</v>
      </c>
      <c r="B372" s="13" t="s">
        <v>1280</v>
      </c>
      <c r="C372" s="13" t="s">
        <v>4533</v>
      </c>
      <c r="D372" s="14"/>
      <c r="E372" s="32" t="s">
        <v>651</v>
      </c>
      <c r="F372" s="14">
        <v>1</v>
      </c>
      <c r="G372" s="14"/>
      <c r="H372" s="14"/>
      <c r="I372" s="14"/>
      <c r="J372" s="15" t="s">
        <v>2651</v>
      </c>
      <c r="K372" s="15" t="s">
        <v>4662</v>
      </c>
      <c r="L372" s="17" t="s">
        <v>443</v>
      </c>
      <c r="M372" s="17" t="s">
        <v>3670</v>
      </c>
      <c r="N372" s="17">
        <v>20070828</v>
      </c>
      <c r="O372" t="str">
        <f>""</f>
        <v/>
      </c>
      <c r="P372" t="e">
        <f t="shared" si="42"/>
        <v>#VALUE!</v>
      </c>
      <c r="Q372" t="e">
        <f t="shared" si="43"/>
        <v>#VALUE!</v>
      </c>
      <c r="R372" t="e">
        <f t="shared" si="44"/>
        <v>#VALUE!</v>
      </c>
      <c r="S372" t="e">
        <f t="shared" si="45"/>
        <v>#VALUE!</v>
      </c>
      <c r="T372" t="e">
        <f t="shared" si="46"/>
        <v>#VALUE!</v>
      </c>
      <c r="U372" t="str">
        <f t="shared" si="47"/>
        <v>市立船橋高高</v>
      </c>
    </row>
    <row r="373" spans="1:21" x14ac:dyDescent="0.2">
      <c r="A373" s="12">
        <v>1292</v>
      </c>
      <c r="B373" s="13" t="s">
        <v>4534</v>
      </c>
      <c r="C373" s="13" t="s">
        <v>4535</v>
      </c>
      <c r="D373" s="14"/>
      <c r="E373" s="32" t="s">
        <v>651</v>
      </c>
      <c r="F373" s="14">
        <v>1</v>
      </c>
      <c r="G373" s="14"/>
      <c r="H373" s="14"/>
      <c r="I373" s="14"/>
      <c r="J373" s="15" t="s">
        <v>4978</v>
      </c>
      <c r="K373" s="15" t="s">
        <v>4979</v>
      </c>
      <c r="L373" s="17" t="s">
        <v>3990</v>
      </c>
      <c r="M373" s="17" t="s">
        <v>3991</v>
      </c>
      <c r="N373" s="17">
        <v>20071024</v>
      </c>
      <c r="O373" t="str">
        <f>""</f>
        <v/>
      </c>
      <c r="P373" t="e">
        <f t="shared" si="42"/>
        <v>#VALUE!</v>
      </c>
      <c r="Q373" t="e">
        <f t="shared" si="43"/>
        <v>#VALUE!</v>
      </c>
      <c r="R373" t="e">
        <f t="shared" si="44"/>
        <v>#VALUE!</v>
      </c>
      <c r="S373" t="e">
        <f t="shared" si="45"/>
        <v>#VALUE!</v>
      </c>
      <c r="T373" t="e">
        <f t="shared" si="46"/>
        <v>#VALUE!</v>
      </c>
      <c r="U373" t="str">
        <f t="shared" si="47"/>
        <v>市立船橋高高</v>
      </c>
    </row>
    <row r="374" spans="1:21" x14ac:dyDescent="0.2">
      <c r="A374" s="12">
        <v>1293</v>
      </c>
      <c r="B374" s="13" t="s">
        <v>1430</v>
      </c>
      <c r="C374" s="13" t="s">
        <v>4536</v>
      </c>
      <c r="D374" s="14"/>
      <c r="E374" s="32" t="s">
        <v>651</v>
      </c>
      <c r="F374" s="14">
        <v>1</v>
      </c>
      <c r="G374" s="14"/>
      <c r="H374" s="14"/>
      <c r="I374" s="14"/>
      <c r="J374" s="15" t="s">
        <v>2779</v>
      </c>
      <c r="K374" s="15" t="s">
        <v>4721</v>
      </c>
      <c r="L374" s="17" t="s">
        <v>170</v>
      </c>
      <c r="M374" s="17" t="s">
        <v>3731</v>
      </c>
      <c r="N374" s="17">
        <v>20071113</v>
      </c>
      <c r="O374" t="str">
        <f>""</f>
        <v/>
      </c>
      <c r="P374" t="e">
        <f t="shared" si="42"/>
        <v>#VALUE!</v>
      </c>
      <c r="Q374" t="e">
        <f t="shared" si="43"/>
        <v>#VALUE!</v>
      </c>
      <c r="R374" t="e">
        <f t="shared" si="44"/>
        <v>#VALUE!</v>
      </c>
      <c r="S374" t="e">
        <f t="shared" si="45"/>
        <v>#VALUE!</v>
      </c>
      <c r="T374" t="e">
        <f t="shared" si="46"/>
        <v>#VALUE!</v>
      </c>
      <c r="U374" t="str">
        <f t="shared" si="47"/>
        <v>市立船橋高高</v>
      </c>
    </row>
    <row r="375" spans="1:21" x14ac:dyDescent="0.2">
      <c r="A375" s="12">
        <v>1294</v>
      </c>
      <c r="B375" s="13" t="s">
        <v>1342</v>
      </c>
      <c r="C375" s="13" t="s">
        <v>4537</v>
      </c>
      <c r="D375" s="14"/>
      <c r="E375" s="32" t="s">
        <v>651</v>
      </c>
      <c r="F375" s="14">
        <v>1</v>
      </c>
      <c r="G375" s="14"/>
      <c r="H375" s="14"/>
      <c r="I375" s="14"/>
      <c r="J375" s="15" t="s">
        <v>2703</v>
      </c>
      <c r="K375" s="15" t="s">
        <v>4654</v>
      </c>
      <c r="L375" s="17" t="s">
        <v>135</v>
      </c>
      <c r="M375" s="17" t="s">
        <v>3661</v>
      </c>
      <c r="N375" s="17">
        <v>20080315</v>
      </c>
      <c r="O375" t="str">
        <f>""</f>
        <v/>
      </c>
      <c r="P375" t="e">
        <f t="shared" si="42"/>
        <v>#VALUE!</v>
      </c>
      <c r="Q375" t="e">
        <f t="shared" si="43"/>
        <v>#VALUE!</v>
      </c>
      <c r="R375" t="e">
        <f t="shared" si="44"/>
        <v>#VALUE!</v>
      </c>
      <c r="S375" t="e">
        <f t="shared" si="45"/>
        <v>#VALUE!</v>
      </c>
      <c r="T375" t="e">
        <f t="shared" si="46"/>
        <v>#VALUE!</v>
      </c>
      <c r="U375" t="str">
        <f t="shared" si="47"/>
        <v>市立船橋高高</v>
      </c>
    </row>
    <row r="376" spans="1:21" x14ac:dyDescent="0.2">
      <c r="A376" s="12">
        <v>1295</v>
      </c>
      <c r="B376" s="13" t="s">
        <v>1249</v>
      </c>
      <c r="C376" s="13" t="s">
        <v>4538</v>
      </c>
      <c r="D376" s="14"/>
      <c r="E376" s="32" t="s">
        <v>651</v>
      </c>
      <c r="F376" s="14">
        <v>1</v>
      </c>
      <c r="G376" s="14"/>
      <c r="H376" s="14"/>
      <c r="I376" s="14"/>
      <c r="J376" s="15" t="s">
        <v>2621</v>
      </c>
      <c r="K376" s="15" t="s">
        <v>4952</v>
      </c>
      <c r="L376" s="17" t="s">
        <v>122</v>
      </c>
      <c r="M376" s="17" t="s">
        <v>3964</v>
      </c>
      <c r="N376" s="17">
        <v>20070930</v>
      </c>
      <c r="O376" t="str">
        <f>""</f>
        <v/>
      </c>
      <c r="P376" t="e">
        <f t="shared" si="42"/>
        <v>#VALUE!</v>
      </c>
      <c r="Q376" t="e">
        <f t="shared" si="43"/>
        <v>#VALUE!</v>
      </c>
      <c r="R376" t="e">
        <f t="shared" si="44"/>
        <v>#VALUE!</v>
      </c>
      <c r="S376" t="e">
        <f t="shared" si="45"/>
        <v>#VALUE!</v>
      </c>
      <c r="T376" t="e">
        <f t="shared" si="46"/>
        <v>#VALUE!</v>
      </c>
      <c r="U376" t="str">
        <f t="shared" si="47"/>
        <v>市立船橋高高</v>
      </c>
    </row>
    <row r="377" spans="1:21" x14ac:dyDescent="0.2">
      <c r="A377" s="12">
        <v>1296</v>
      </c>
      <c r="B377" s="13" t="s">
        <v>2258</v>
      </c>
      <c r="C377" s="13" t="s">
        <v>4539</v>
      </c>
      <c r="D377" s="14"/>
      <c r="E377" s="32" t="s">
        <v>651</v>
      </c>
      <c r="F377" s="14">
        <v>1</v>
      </c>
      <c r="G377" s="14"/>
      <c r="H377" s="14"/>
      <c r="I377" s="14"/>
      <c r="J377" s="15" t="s">
        <v>3373</v>
      </c>
      <c r="K377" s="15" t="s">
        <v>4703</v>
      </c>
      <c r="L377" s="17" t="s">
        <v>242</v>
      </c>
      <c r="M377" s="17" t="s">
        <v>3713</v>
      </c>
      <c r="N377" s="17">
        <v>20080219</v>
      </c>
      <c r="O377" t="str">
        <f>""</f>
        <v/>
      </c>
      <c r="P377" t="e">
        <f t="shared" si="42"/>
        <v>#VALUE!</v>
      </c>
      <c r="Q377" t="e">
        <f t="shared" si="43"/>
        <v>#VALUE!</v>
      </c>
      <c r="R377" t="e">
        <f t="shared" si="44"/>
        <v>#VALUE!</v>
      </c>
      <c r="S377" t="e">
        <f t="shared" si="45"/>
        <v>#VALUE!</v>
      </c>
      <c r="T377" t="e">
        <f t="shared" si="46"/>
        <v>#VALUE!</v>
      </c>
      <c r="U377" t="str">
        <f t="shared" si="47"/>
        <v>市立船橋高高</v>
      </c>
    </row>
    <row r="378" spans="1:21" x14ac:dyDescent="0.2">
      <c r="A378" s="12">
        <v>1297</v>
      </c>
      <c r="B378" s="13" t="s">
        <v>4540</v>
      </c>
      <c r="C378" s="13" t="s">
        <v>4541</v>
      </c>
      <c r="D378" s="14"/>
      <c r="E378" s="32" t="s">
        <v>651</v>
      </c>
      <c r="F378" s="14">
        <v>1</v>
      </c>
      <c r="G378" s="14"/>
      <c r="H378" s="14"/>
      <c r="I378" s="14"/>
      <c r="J378" s="15" t="s">
        <v>4741</v>
      </c>
      <c r="K378" s="15" t="s">
        <v>2852</v>
      </c>
      <c r="L378" s="17" t="s">
        <v>3751</v>
      </c>
      <c r="M378" s="17" t="s">
        <v>205</v>
      </c>
      <c r="N378" s="17">
        <v>20080310</v>
      </c>
      <c r="O378" t="str">
        <f>""</f>
        <v/>
      </c>
      <c r="P378" t="e">
        <f t="shared" si="42"/>
        <v>#VALUE!</v>
      </c>
      <c r="Q378" t="e">
        <f t="shared" si="43"/>
        <v>#VALUE!</v>
      </c>
      <c r="R378" t="e">
        <f t="shared" si="44"/>
        <v>#VALUE!</v>
      </c>
      <c r="S378" t="e">
        <f t="shared" si="45"/>
        <v>#VALUE!</v>
      </c>
      <c r="T378" t="e">
        <f t="shared" si="46"/>
        <v>#VALUE!</v>
      </c>
      <c r="U378" t="str">
        <f t="shared" si="47"/>
        <v>市立船橋高高</v>
      </c>
    </row>
    <row r="379" spans="1:21" x14ac:dyDescent="0.2">
      <c r="A379" s="12">
        <v>1298</v>
      </c>
      <c r="B379" s="13" t="s">
        <v>4542</v>
      </c>
      <c r="C379" s="13" t="s">
        <v>4543</v>
      </c>
      <c r="D379" s="14"/>
      <c r="E379" s="32" t="s">
        <v>652</v>
      </c>
      <c r="F379" s="14">
        <v>3</v>
      </c>
      <c r="G379" s="14"/>
      <c r="H379" s="14"/>
      <c r="I379" s="14"/>
      <c r="J379" s="15" t="s">
        <v>4980</v>
      </c>
      <c r="K379" s="15" t="s">
        <v>4981</v>
      </c>
      <c r="L379" s="17" t="s">
        <v>3992</v>
      </c>
      <c r="M379" s="17" t="s">
        <v>3993</v>
      </c>
      <c r="N379" s="17">
        <v>20050520</v>
      </c>
      <c r="O379" t="str">
        <f>""</f>
        <v/>
      </c>
      <c r="P379" t="e">
        <f t="shared" si="42"/>
        <v>#VALUE!</v>
      </c>
      <c r="Q379" t="e">
        <f t="shared" si="43"/>
        <v>#VALUE!</v>
      </c>
      <c r="R379" t="e">
        <f t="shared" si="44"/>
        <v>#VALUE!</v>
      </c>
      <c r="S379" t="e">
        <f t="shared" si="45"/>
        <v>#VALUE!</v>
      </c>
      <c r="T379" t="e">
        <f t="shared" si="46"/>
        <v>#VALUE!</v>
      </c>
      <c r="U379" t="str">
        <f t="shared" si="47"/>
        <v>東葉高高</v>
      </c>
    </row>
    <row r="380" spans="1:21" x14ac:dyDescent="0.2">
      <c r="A380" s="12">
        <v>1299</v>
      </c>
      <c r="B380" s="13" t="s">
        <v>4544</v>
      </c>
      <c r="C380" s="13" t="s">
        <v>4545</v>
      </c>
      <c r="D380" s="14"/>
      <c r="E380" s="32" t="s">
        <v>652</v>
      </c>
      <c r="F380" s="14">
        <v>2</v>
      </c>
      <c r="G380" s="14"/>
      <c r="H380" s="14"/>
      <c r="I380" s="14"/>
      <c r="J380" s="15" t="s">
        <v>4982</v>
      </c>
      <c r="K380" s="15" t="s">
        <v>4724</v>
      </c>
      <c r="L380" s="17" t="s">
        <v>3994</v>
      </c>
      <c r="M380" s="17" t="s">
        <v>3734</v>
      </c>
      <c r="N380" s="17">
        <v>20070107</v>
      </c>
      <c r="O380" t="str">
        <f>""</f>
        <v/>
      </c>
      <c r="P380" t="e">
        <f t="shared" si="42"/>
        <v>#VALUE!</v>
      </c>
      <c r="Q380" t="e">
        <f t="shared" si="43"/>
        <v>#VALUE!</v>
      </c>
      <c r="R380" t="e">
        <f t="shared" si="44"/>
        <v>#VALUE!</v>
      </c>
      <c r="S380" t="e">
        <f t="shared" si="45"/>
        <v>#VALUE!</v>
      </c>
      <c r="T380" t="e">
        <f t="shared" si="46"/>
        <v>#VALUE!</v>
      </c>
      <c r="U380" t="str">
        <f t="shared" si="47"/>
        <v>東葉高高</v>
      </c>
    </row>
    <row r="381" spans="1:21" x14ac:dyDescent="0.2">
      <c r="A381" s="12">
        <v>1300</v>
      </c>
      <c r="B381" s="13" t="s">
        <v>4546</v>
      </c>
      <c r="C381" s="13" t="s">
        <v>1904</v>
      </c>
      <c r="D381" s="14"/>
      <c r="E381" s="32" t="s">
        <v>652</v>
      </c>
      <c r="F381" s="14">
        <v>2</v>
      </c>
      <c r="G381" s="14"/>
      <c r="H381" s="14"/>
      <c r="I381" s="14"/>
      <c r="J381" s="15" t="s">
        <v>4983</v>
      </c>
      <c r="K381" s="15" t="s">
        <v>3143</v>
      </c>
      <c r="L381" s="17" t="s">
        <v>3995</v>
      </c>
      <c r="M381" s="17" t="s">
        <v>246</v>
      </c>
      <c r="N381" s="17">
        <v>20061028</v>
      </c>
      <c r="O381" t="str">
        <f>""</f>
        <v/>
      </c>
      <c r="P381" t="e">
        <f t="shared" si="42"/>
        <v>#VALUE!</v>
      </c>
      <c r="Q381" t="e">
        <f t="shared" si="43"/>
        <v>#VALUE!</v>
      </c>
      <c r="R381" t="e">
        <f t="shared" si="44"/>
        <v>#VALUE!</v>
      </c>
      <c r="S381" t="e">
        <f t="shared" si="45"/>
        <v>#VALUE!</v>
      </c>
      <c r="T381" t="e">
        <f t="shared" si="46"/>
        <v>#VALUE!</v>
      </c>
      <c r="U381" t="str">
        <f t="shared" si="47"/>
        <v>東葉高高</v>
      </c>
    </row>
    <row r="382" spans="1:21" x14ac:dyDescent="0.2">
      <c r="A382" s="12">
        <v>1301</v>
      </c>
      <c r="B382" s="13" t="s">
        <v>4547</v>
      </c>
      <c r="C382" s="13" t="s">
        <v>4548</v>
      </c>
      <c r="D382" s="14"/>
      <c r="E382" s="32" t="s">
        <v>652</v>
      </c>
      <c r="F382" s="14">
        <v>2</v>
      </c>
      <c r="G382" s="14"/>
      <c r="H382" s="14"/>
      <c r="I382" s="14"/>
      <c r="J382" s="15" t="s">
        <v>4984</v>
      </c>
      <c r="K382" s="15" t="s">
        <v>3457</v>
      </c>
      <c r="L382" s="17" t="s">
        <v>3996</v>
      </c>
      <c r="M382" s="17" t="s">
        <v>222</v>
      </c>
      <c r="N382" s="17">
        <v>20060608</v>
      </c>
      <c r="O382" t="str">
        <f>""</f>
        <v/>
      </c>
      <c r="P382" t="e">
        <f t="shared" si="42"/>
        <v>#VALUE!</v>
      </c>
      <c r="Q382" t="e">
        <f t="shared" si="43"/>
        <v>#VALUE!</v>
      </c>
      <c r="R382" t="e">
        <f t="shared" si="44"/>
        <v>#VALUE!</v>
      </c>
      <c r="S382" t="e">
        <f t="shared" si="45"/>
        <v>#VALUE!</v>
      </c>
      <c r="T382" t="e">
        <f t="shared" si="46"/>
        <v>#VALUE!</v>
      </c>
      <c r="U382" t="str">
        <f t="shared" si="47"/>
        <v>東葉高高</v>
      </c>
    </row>
    <row r="383" spans="1:21" x14ac:dyDescent="0.2">
      <c r="A383" s="12">
        <v>1580</v>
      </c>
      <c r="B383" s="13" t="s">
        <v>4549</v>
      </c>
      <c r="C383" s="13" t="s">
        <v>4550</v>
      </c>
      <c r="D383" s="14"/>
      <c r="E383" s="32" t="s">
        <v>652</v>
      </c>
      <c r="F383" s="14">
        <v>1</v>
      </c>
      <c r="G383" s="14"/>
      <c r="H383" s="14"/>
      <c r="I383" s="14"/>
      <c r="J383" s="15" t="s">
        <v>4985</v>
      </c>
      <c r="K383" s="15" t="s">
        <v>4682</v>
      </c>
      <c r="L383" s="17" t="s">
        <v>3997</v>
      </c>
      <c r="M383" s="17" t="s">
        <v>3691</v>
      </c>
      <c r="N383" s="17">
        <v>20080209</v>
      </c>
      <c r="O383" t="str">
        <f>""</f>
        <v/>
      </c>
      <c r="P383" t="e">
        <f t="shared" si="42"/>
        <v>#VALUE!</v>
      </c>
      <c r="Q383" t="e">
        <f t="shared" si="43"/>
        <v>#VALUE!</v>
      </c>
      <c r="R383" t="e">
        <f t="shared" si="44"/>
        <v>#VALUE!</v>
      </c>
      <c r="S383" t="e">
        <f t="shared" si="45"/>
        <v>#VALUE!</v>
      </c>
      <c r="T383" t="e">
        <f t="shared" si="46"/>
        <v>#VALUE!</v>
      </c>
      <c r="U383" t="str">
        <f t="shared" si="47"/>
        <v>東葉高高</v>
      </c>
    </row>
    <row r="384" spans="1:21" x14ac:dyDescent="0.2">
      <c r="A384" s="12">
        <v>1581</v>
      </c>
      <c r="B384" s="13" t="s">
        <v>1335</v>
      </c>
      <c r="C384" s="13" t="s">
        <v>4145</v>
      </c>
      <c r="D384" s="14"/>
      <c r="E384" s="32" t="s">
        <v>652</v>
      </c>
      <c r="F384" s="14">
        <v>1</v>
      </c>
      <c r="G384" s="14"/>
      <c r="H384" s="14"/>
      <c r="I384" s="14"/>
      <c r="J384" s="15" t="s">
        <v>2700</v>
      </c>
      <c r="K384" s="15" t="s">
        <v>4703</v>
      </c>
      <c r="L384" s="17" t="s">
        <v>46</v>
      </c>
      <c r="M384" s="17" t="s">
        <v>3713</v>
      </c>
      <c r="N384" s="17">
        <v>20070410</v>
      </c>
      <c r="O384" t="str">
        <f>""</f>
        <v/>
      </c>
      <c r="P384" t="e">
        <f t="shared" si="42"/>
        <v>#VALUE!</v>
      </c>
      <c r="Q384" t="e">
        <f t="shared" si="43"/>
        <v>#VALUE!</v>
      </c>
      <c r="R384" t="e">
        <f t="shared" si="44"/>
        <v>#VALUE!</v>
      </c>
      <c r="S384" t="e">
        <f t="shared" si="45"/>
        <v>#VALUE!</v>
      </c>
      <c r="T384" t="e">
        <f t="shared" si="46"/>
        <v>#VALUE!</v>
      </c>
      <c r="U384" t="str">
        <f t="shared" si="47"/>
        <v>東葉高高</v>
      </c>
    </row>
    <row r="385" spans="1:21" x14ac:dyDescent="0.2">
      <c r="A385" s="12">
        <v>1582</v>
      </c>
      <c r="B385" s="13" t="s">
        <v>4551</v>
      </c>
      <c r="C385" s="13" t="s">
        <v>4545</v>
      </c>
      <c r="D385" s="14"/>
      <c r="E385" s="32" t="s">
        <v>652</v>
      </c>
      <c r="F385" s="14">
        <v>1</v>
      </c>
      <c r="G385" s="14"/>
      <c r="H385" s="14"/>
      <c r="I385" s="14"/>
      <c r="J385" s="15" t="s">
        <v>4986</v>
      </c>
      <c r="K385" s="15" t="s">
        <v>4724</v>
      </c>
      <c r="L385" s="17" t="s">
        <v>3998</v>
      </c>
      <c r="M385" s="17" t="s">
        <v>3734</v>
      </c>
      <c r="N385" s="17">
        <v>20080304</v>
      </c>
      <c r="O385" t="str">
        <f>""</f>
        <v/>
      </c>
      <c r="P385" t="e">
        <f t="shared" si="42"/>
        <v>#VALUE!</v>
      </c>
      <c r="Q385" t="e">
        <f t="shared" si="43"/>
        <v>#VALUE!</v>
      </c>
      <c r="R385" t="e">
        <f t="shared" si="44"/>
        <v>#VALUE!</v>
      </c>
      <c r="S385" t="e">
        <f t="shared" si="45"/>
        <v>#VALUE!</v>
      </c>
      <c r="T385" t="e">
        <f t="shared" si="46"/>
        <v>#VALUE!</v>
      </c>
      <c r="U385" t="str">
        <f t="shared" si="47"/>
        <v>東葉高高</v>
      </c>
    </row>
    <row r="386" spans="1:21" x14ac:dyDescent="0.2">
      <c r="A386" s="12">
        <v>1583</v>
      </c>
      <c r="B386" s="13" t="s">
        <v>1314</v>
      </c>
      <c r="C386" s="13" t="s">
        <v>4552</v>
      </c>
      <c r="D386" s="14"/>
      <c r="E386" s="32" t="s">
        <v>652</v>
      </c>
      <c r="F386" s="14">
        <v>1</v>
      </c>
      <c r="G386" s="14"/>
      <c r="H386" s="14"/>
      <c r="I386" s="14"/>
      <c r="J386" s="15" t="s">
        <v>2680</v>
      </c>
      <c r="K386" s="15" t="s">
        <v>4800</v>
      </c>
      <c r="L386" s="17" t="s">
        <v>524</v>
      </c>
      <c r="M386" s="17" t="s">
        <v>3812</v>
      </c>
      <c r="N386" s="17">
        <v>20070522</v>
      </c>
      <c r="O386" t="str">
        <f>""</f>
        <v/>
      </c>
      <c r="P386" t="e">
        <f t="shared" si="42"/>
        <v>#VALUE!</v>
      </c>
      <c r="Q386" t="e">
        <f t="shared" si="43"/>
        <v>#VALUE!</v>
      </c>
      <c r="R386" t="e">
        <f t="shared" si="44"/>
        <v>#VALUE!</v>
      </c>
      <c r="S386" t="e">
        <f t="shared" si="45"/>
        <v>#VALUE!</v>
      </c>
      <c r="T386" t="e">
        <f t="shared" si="46"/>
        <v>#VALUE!</v>
      </c>
      <c r="U386" t="str">
        <f t="shared" si="47"/>
        <v>東葉高高</v>
      </c>
    </row>
    <row r="387" spans="1:21" x14ac:dyDescent="0.2">
      <c r="A387" s="12">
        <v>1584</v>
      </c>
      <c r="B387" s="13" t="s">
        <v>4356</v>
      </c>
      <c r="C387" s="13" t="s">
        <v>4553</v>
      </c>
      <c r="D387" s="14"/>
      <c r="E387" s="32" t="s">
        <v>652</v>
      </c>
      <c r="F387" s="14">
        <v>1</v>
      </c>
      <c r="G387" s="14"/>
      <c r="H387" s="14"/>
      <c r="I387" s="14"/>
      <c r="J387" s="15" t="s">
        <v>4856</v>
      </c>
      <c r="K387" s="15" t="s">
        <v>3608</v>
      </c>
      <c r="L387" s="17" t="s">
        <v>3869</v>
      </c>
      <c r="M387" s="17" t="s">
        <v>3999</v>
      </c>
      <c r="N387" s="17">
        <v>20071009</v>
      </c>
      <c r="O387" t="str">
        <f>""</f>
        <v/>
      </c>
      <c r="P387" t="e">
        <f t="shared" si="42"/>
        <v>#VALUE!</v>
      </c>
      <c r="Q387" t="e">
        <f t="shared" si="43"/>
        <v>#VALUE!</v>
      </c>
      <c r="R387" t="e">
        <f t="shared" si="44"/>
        <v>#VALUE!</v>
      </c>
      <c r="S387" t="e">
        <f t="shared" si="45"/>
        <v>#VALUE!</v>
      </c>
      <c r="T387" t="e">
        <f t="shared" si="46"/>
        <v>#VALUE!</v>
      </c>
      <c r="U387" t="str">
        <f t="shared" si="47"/>
        <v>東葉高高</v>
      </c>
    </row>
    <row r="388" spans="1:21" x14ac:dyDescent="0.2">
      <c r="A388" s="12">
        <v>1585</v>
      </c>
      <c r="B388" s="13" t="s">
        <v>4554</v>
      </c>
      <c r="C388" s="13" t="s">
        <v>4555</v>
      </c>
      <c r="D388" s="14"/>
      <c r="E388" s="32" t="s">
        <v>652</v>
      </c>
      <c r="F388" s="14">
        <v>1</v>
      </c>
      <c r="G388" s="14"/>
      <c r="H388" s="14"/>
      <c r="I388" s="14"/>
      <c r="J388" s="15" t="s">
        <v>4987</v>
      </c>
      <c r="K388" s="15" t="s">
        <v>4988</v>
      </c>
      <c r="L388" s="17" t="s">
        <v>4000</v>
      </c>
      <c r="M388" s="17" t="s">
        <v>4001</v>
      </c>
      <c r="N388" s="17">
        <v>20070617</v>
      </c>
      <c r="O388" t="str">
        <f>""</f>
        <v/>
      </c>
      <c r="P388" t="e">
        <f t="shared" si="42"/>
        <v>#VALUE!</v>
      </c>
      <c r="Q388" t="e">
        <f t="shared" si="43"/>
        <v>#VALUE!</v>
      </c>
      <c r="R388" t="e">
        <f t="shared" si="44"/>
        <v>#VALUE!</v>
      </c>
      <c r="S388" t="e">
        <f t="shared" si="45"/>
        <v>#VALUE!</v>
      </c>
      <c r="T388" t="e">
        <f t="shared" si="46"/>
        <v>#VALUE!</v>
      </c>
      <c r="U388" t="str">
        <f t="shared" si="47"/>
        <v>東葉高高</v>
      </c>
    </row>
    <row r="389" spans="1:21" x14ac:dyDescent="0.2">
      <c r="A389" s="12">
        <v>1586</v>
      </c>
      <c r="B389" s="13" t="s">
        <v>4556</v>
      </c>
      <c r="C389" s="13" t="s">
        <v>4557</v>
      </c>
      <c r="D389" s="14"/>
      <c r="E389" s="32" t="s">
        <v>652</v>
      </c>
      <c r="F389" s="14">
        <v>1</v>
      </c>
      <c r="G389" s="14"/>
      <c r="H389" s="14"/>
      <c r="I389" s="14"/>
      <c r="J389" s="15" t="s">
        <v>4989</v>
      </c>
      <c r="K389" s="15" t="s">
        <v>2914</v>
      </c>
      <c r="L389" s="17" t="s">
        <v>4002</v>
      </c>
      <c r="M389" s="17" t="s">
        <v>66</v>
      </c>
      <c r="N389" s="17">
        <v>20080105</v>
      </c>
      <c r="O389" t="str">
        <f>""</f>
        <v/>
      </c>
      <c r="P389" t="e">
        <f t="shared" si="42"/>
        <v>#VALUE!</v>
      </c>
      <c r="Q389" t="e">
        <f t="shared" si="43"/>
        <v>#VALUE!</v>
      </c>
      <c r="R389" t="e">
        <f t="shared" si="44"/>
        <v>#VALUE!</v>
      </c>
      <c r="S389" t="e">
        <f t="shared" si="45"/>
        <v>#VALUE!</v>
      </c>
      <c r="T389" t="e">
        <f t="shared" si="46"/>
        <v>#VALUE!</v>
      </c>
      <c r="U389" t="str">
        <f t="shared" si="47"/>
        <v>東葉高高</v>
      </c>
    </row>
    <row r="390" spans="1:21" x14ac:dyDescent="0.2">
      <c r="A390" s="12">
        <v>1302</v>
      </c>
      <c r="B390" s="13" t="s">
        <v>1489</v>
      </c>
      <c r="C390" s="13" t="s">
        <v>4558</v>
      </c>
      <c r="D390" s="14"/>
      <c r="E390" s="32" t="s">
        <v>653</v>
      </c>
      <c r="F390" s="14">
        <v>3</v>
      </c>
      <c r="G390" s="14"/>
      <c r="H390" s="14"/>
      <c r="I390" s="14"/>
      <c r="J390" s="15" t="s">
        <v>2821</v>
      </c>
      <c r="K390" s="15" t="s">
        <v>4670</v>
      </c>
      <c r="L390" s="17" t="s">
        <v>234</v>
      </c>
      <c r="M390" s="17" t="s">
        <v>3679</v>
      </c>
      <c r="N390" s="17">
        <v>20050623</v>
      </c>
      <c r="O390" t="str">
        <f>""</f>
        <v/>
      </c>
      <c r="P390" t="e">
        <f t="shared" si="42"/>
        <v>#VALUE!</v>
      </c>
      <c r="Q390" t="e">
        <f t="shared" si="43"/>
        <v>#VALUE!</v>
      </c>
      <c r="R390" t="e">
        <f t="shared" si="44"/>
        <v>#VALUE!</v>
      </c>
      <c r="S390" t="e">
        <f t="shared" si="45"/>
        <v>#VALUE!</v>
      </c>
      <c r="T390" t="e">
        <f t="shared" si="46"/>
        <v>#VALUE!</v>
      </c>
      <c r="U390" t="str">
        <f t="shared" si="47"/>
        <v>日大習志野高高</v>
      </c>
    </row>
    <row r="391" spans="1:21" x14ac:dyDescent="0.2">
      <c r="A391" s="12">
        <v>1303</v>
      </c>
      <c r="B391" s="13" t="s">
        <v>4559</v>
      </c>
      <c r="C391" s="13" t="s">
        <v>4560</v>
      </c>
      <c r="D391" s="14"/>
      <c r="E391" s="32" t="s">
        <v>653</v>
      </c>
      <c r="F391" s="14">
        <v>3</v>
      </c>
      <c r="G391" s="14"/>
      <c r="H391" s="14"/>
      <c r="I391" s="14"/>
      <c r="J391" s="15" t="s">
        <v>4990</v>
      </c>
      <c r="K391" s="15" t="s">
        <v>3034</v>
      </c>
      <c r="L391" s="17" t="s">
        <v>4003</v>
      </c>
      <c r="M391" s="17" t="s">
        <v>243</v>
      </c>
      <c r="N391" s="17">
        <v>20060207</v>
      </c>
      <c r="O391" t="str">
        <f>""</f>
        <v/>
      </c>
      <c r="P391" t="e">
        <f t="shared" si="42"/>
        <v>#VALUE!</v>
      </c>
      <c r="Q391" t="e">
        <f t="shared" si="43"/>
        <v>#VALUE!</v>
      </c>
      <c r="R391" t="e">
        <f t="shared" si="44"/>
        <v>#VALUE!</v>
      </c>
      <c r="S391" t="e">
        <f t="shared" si="45"/>
        <v>#VALUE!</v>
      </c>
      <c r="T391" t="e">
        <f t="shared" si="46"/>
        <v>#VALUE!</v>
      </c>
      <c r="U391" t="str">
        <f t="shared" si="47"/>
        <v>日大習志野高高</v>
      </c>
    </row>
    <row r="392" spans="1:21" x14ac:dyDescent="0.2">
      <c r="A392" s="12">
        <v>1304</v>
      </c>
      <c r="B392" s="13" t="s">
        <v>1290</v>
      </c>
      <c r="C392" s="13" t="s">
        <v>4561</v>
      </c>
      <c r="D392" s="14"/>
      <c r="E392" s="32" t="s">
        <v>653</v>
      </c>
      <c r="F392" s="14">
        <v>2</v>
      </c>
      <c r="G392" s="14"/>
      <c r="H392" s="14"/>
      <c r="I392" s="14"/>
      <c r="J392" s="15" t="s">
        <v>2661</v>
      </c>
      <c r="K392" s="15" t="s">
        <v>4800</v>
      </c>
      <c r="L392" s="17" t="s">
        <v>451</v>
      </c>
      <c r="M392" s="17" t="s">
        <v>3812</v>
      </c>
      <c r="N392" s="17">
        <v>20070205</v>
      </c>
      <c r="O392" t="str">
        <f>""</f>
        <v/>
      </c>
      <c r="P392" t="e">
        <f t="shared" si="42"/>
        <v>#VALUE!</v>
      </c>
      <c r="Q392" t="e">
        <f t="shared" si="43"/>
        <v>#VALUE!</v>
      </c>
      <c r="R392" t="e">
        <f t="shared" si="44"/>
        <v>#VALUE!</v>
      </c>
      <c r="S392" t="e">
        <f t="shared" si="45"/>
        <v>#VALUE!</v>
      </c>
      <c r="T392" t="e">
        <f t="shared" si="46"/>
        <v>#VALUE!</v>
      </c>
      <c r="U392" t="str">
        <f t="shared" si="47"/>
        <v>日大習志野高高</v>
      </c>
    </row>
    <row r="393" spans="1:21" x14ac:dyDescent="0.2">
      <c r="A393" s="12">
        <v>1531</v>
      </c>
      <c r="B393" s="13" t="s">
        <v>4562</v>
      </c>
      <c r="C393" s="13" t="s">
        <v>4177</v>
      </c>
      <c r="D393" s="14"/>
      <c r="E393" s="32" t="s">
        <v>653</v>
      </c>
      <c r="F393" s="14">
        <v>1</v>
      </c>
      <c r="G393" s="14"/>
      <c r="H393" s="14"/>
      <c r="I393" s="14"/>
      <c r="J393" s="15" t="s">
        <v>4991</v>
      </c>
      <c r="K393" s="15" t="s">
        <v>4794</v>
      </c>
      <c r="L393" s="17" t="s">
        <v>4004</v>
      </c>
      <c r="M393" s="17" t="s">
        <v>3806</v>
      </c>
      <c r="N393" s="17">
        <v>20071008</v>
      </c>
      <c r="O393" t="str">
        <f>""</f>
        <v/>
      </c>
      <c r="P393" t="e">
        <f t="shared" si="42"/>
        <v>#VALUE!</v>
      </c>
      <c r="Q393" t="e">
        <f t="shared" si="43"/>
        <v>#VALUE!</v>
      </c>
      <c r="R393" t="e">
        <f t="shared" si="44"/>
        <v>#VALUE!</v>
      </c>
      <c r="S393" t="e">
        <f t="shared" si="45"/>
        <v>#VALUE!</v>
      </c>
      <c r="T393" t="e">
        <f t="shared" si="46"/>
        <v>#VALUE!</v>
      </c>
      <c r="U393" t="str">
        <f t="shared" si="47"/>
        <v>日大習志野高高</v>
      </c>
    </row>
    <row r="394" spans="1:21" x14ac:dyDescent="0.2">
      <c r="A394" s="12">
        <v>1532</v>
      </c>
      <c r="B394" s="13" t="s">
        <v>1369</v>
      </c>
      <c r="C394" s="13" t="s">
        <v>4563</v>
      </c>
      <c r="D394" s="14"/>
      <c r="E394" s="32" t="s">
        <v>653</v>
      </c>
      <c r="F394" s="14">
        <v>1</v>
      </c>
      <c r="G394" s="14"/>
      <c r="H394" s="14"/>
      <c r="I394" s="14"/>
      <c r="J394" s="15" t="s">
        <v>2726</v>
      </c>
      <c r="K394" s="15" t="s">
        <v>4722</v>
      </c>
      <c r="L394" s="17" t="s">
        <v>199</v>
      </c>
      <c r="M394" s="17" t="s">
        <v>3732</v>
      </c>
      <c r="N394" s="17">
        <v>20071121</v>
      </c>
      <c r="O394" t="str">
        <f>""</f>
        <v/>
      </c>
      <c r="P394" t="e">
        <f t="shared" si="42"/>
        <v>#VALUE!</v>
      </c>
      <c r="Q394" t="e">
        <f t="shared" si="43"/>
        <v>#VALUE!</v>
      </c>
      <c r="R394" t="e">
        <f t="shared" si="44"/>
        <v>#VALUE!</v>
      </c>
      <c r="S394" t="e">
        <f t="shared" si="45"/>
        <v>#VALUE!</v>
      </c>
      <c r="T394" t="e">
        <f t="shared" si="46"/>
        <v>#VALUE!</v>
      </c>
      <c r="U394" t="str">
        <f t="shared" si="47"/>
        <v>日大習志野高高</v>
      </c>
    </row>
    <row r="395" spans="1:21" x14ac:dyDescent="0.2">
      <c r="A395" s="12">
        <v>1305</v>
      </c>
      <c r="B395" s="13" t="s">
        <v>1681</v>
      </c>
      <c r="C395" s="13" t="s">
        <v>4564</v>
      </c>
      <c r="D395" s="14"/>
      <c r="E395" s="32" t="s">
        <v>654</v>
      </c>
      <c r="F395" s="14">
        <v>3</v>
      </c>
      <c r="G395" s="14"/>
      <c r="H395" s="14"/>
      <c r="I395" s="14"/>
      <c r="J395" s="15" t="s">
        <v>2973</v>
      </c>
      <c r="K395" s="15" t="s">
        <v>4992</v>
      </c>
      <c r="L395" s="17" t="s">
        <v>146</v>
      </c>
      <c r="M395" s="17" t="s">
        <v>4005</v>
      </c>
      <c r="N395" s="17">
        <v>20050922</v>
      </c>
      <c r="O395" t="str">
        <f>""</f>
        <v/>
      </c>
      <c r="P395" t="e">
        <f t="shared" si="42"/>
        <v>#VALUE!</v>
      </c>
      <c r="Q395" t="e">
        <f t="shared" si="43"/>
        <v>#VALUE!</v>
      </c>
      <c r="R395" t="e">
        <f t="shared" si="44"/>
        <v>#VALUE!</v>
      </c>
      <c r="S395" t="e">
        <f t="shared" si="45"/>
        <v>#VALUE!</v>
      </c>
      <c r="T395" t="e">
        <f t="shared" si="46"/>
        <v>#VALUE!</v>
      </c>
      <c r="U395" t="str">
        <f t="shared" si="47"/>
        <v>千葉日大一高高</v>
      </c>
    </row>
    <row r="396" spans="1:21" x14ac:dyDescent="0.2">
      <c r="A396" s="12">
        <v>1306</v>
      </c>
      <c r="B396" s="13" t="s">
        <v>1465</v>
      </c>
      <c r="C396" s="13" t="s">
        <v>1811</v>
      </c>
      <c r="D396" s="14"/>
      <c r="E396" s="32" t="s">
        <v>654</v>
      </c>
      <c r="F396" s="14">
        <v>3</v>
      </c>
      <c r="G396" s="14"/>
      <c r="H396" s="14"/>
      <c r="I396" s="14"/>
      <c r="J396" s="15" t="s">
        <v>2807</v>
      </c>
      <c r="K396" s="15" t="s">
        <v>4670</v>
      </c>
      <c r="L396" s="17" t="s">
        <v>433</v>
      </c>
      <c r="M396" s="17" t="s">
        <v>3679</v>
      </c>
      <c r="N396" s="17">
        <v>20051021</v>
      </c>
      <c r="O396" t="str">
        <f>""</f>
        <v/>
      </c>
      <c r="P396" t="e">
        <f t="shared" si="42"/>
        <v>#VALUE!</v>
      </c>
      <c r="Q396" t="e">
        <f t="shared" si="43"/>
        <v>#VALUE!</v>
      </c>
      <c r="R396" t="e">
        <f t="shared" si="44"/>
        <v>#VALUE!</v>
      </c>
      <c r="S396" t="e">
        <f t="shared" si="45"/>
        <v>#VALUE!</v>
      </c>
      <c r="T396" t="e">
        <f t="shared" si="46"/>
        <v>#VALUE!</v>
      </c>
      <c r="U396" t="str">
        <f t="shared" si="47"/>
        <v>千葉日大一高高</v>
      </c>
    </row>
    <row r="397" spans="1:21" x14ac:dyDescent="0.2">
      <c r="A397" s="12">
        <v>1307</v>
      </c>
      <c r="B397" s="13" t="s">
        <v>1305</v>
      </c>
      <c r="C397" s="13" t="s">
        <v>4565</v>
      </c>
      <c r="D397" s="14"/>
      <c r="E397" s="32" t="s">
        <v>654</v>
      </c>
      <c r="F397" s="14">
        <v>2</v>
      </c>
      <c r="G397" s="14"/>
      <c r="H397" s="14"/>
      <c r="I397" s="14"/>
      <c r="J397" s="15" t="s">
        <v>2673</v>
      </c>
      <c r="K397" s="15" t="s">
        <v>4993</v>
      </c>
      <c r="L397" s="17" t="s">
        <v>416</v>
      </c>
      <c r="M397" s="17" t="s">
        <v>4006</v>
      </c>
      <c r="N397" s="17">
        <v>20061216</v>
      </c>
      <c r="O397" t="str">
        <f>""</f>
        <v/>
      </c>
      <c r="P397" t="e">
        <f t="shared" si="42"/>
        <v>#VALUE!</v>
      </c>
      <c r="Q397" t="e">
        <f t="shared" si="43"/>
        <v>#VALUE!</v>
      </c>
      <c r="R397" t="e">
        <f t="shared" si="44"/>
        <v>#VALUE!</v>
      </c>
      <c r="S397" t="e">
        <f t="shared" si="45"/>
        <v>#VALUE!</v>
      </c>
      <c r="T397" t="e">
        <f t="shared" si="46"/>
        <v>#VALUE!</v>
      </c>
      <c r="U397" t="str">
        <f t="shared" si="47"/>
        <v>千葉日大一高高</v>
      </c>
    </row>
    <row r="398" spans="1:21" x14ac:dyDescent="0.2">
      <c r="A398" s="12">
        <v>1308</v>
      </c>
      <c r="B398" s="13" t="s">
        <v>1760</v>
      </c>
      <c r="C398" s="13" t="s">
        <v>4566</v>
      </c>
      <c r="D398" s="14"/>
      <c r="E398" s="32" t="s">
        <v>654</v>
      </c>
      <c r="F398" s="14">
        <v>2</v>
      </c>
      <c r="G398" s="14"/>
      <c r="H398" s="14"/>
      <c r="I398" s="14"/>
      <c r="J398" s="15" t="s">
        <v>3038</v>
      </c>
      <c r="K398" s="15" t="s">
        <v>4994</v>
      </c>
      <c r="L398" s="17" t="s">
        <v>521</v>
      </c>
      <c r="M398" s="17" t="s">
        <v>4007</v>
      </c>
      <c r="N398" s="17">
        <v>20061231</v>
      </c>
      <c r="O398" t="str">
        <f>""</f>
        <v/>
      </c>
      <c r="P398" t="e">
        <f t="shared" si="42"/>
        <v>#VALUE!</v>
      </c>
      <c r="Q398" t="e">
        <f t="shared" si="43"/>
        <v>#VALUE!</v>
      </c>
      <c r="R398" t="e">
        <f t="shared" si="44"/>
        <v>#VALUE!</v>
      </c>
      <c r="S398" t="e">
        <f t="shared" si="45"/>
        <v>#VALUE!</v>
      </c>
      <c r="T398" t="e">
        <f t="shared" si="46"/>
        <v>#VALUE!</v>
      </c>
      <c r="U398" t="str">
        <f t="shared" si="47"/>
        <v>千葉日大一高高</v>
      </c>
    </row>
    <row r="399" spans="1:21" x14ac:dyDescent="0.2">
      <c r="A399" s="12">
        <v>1309</v>
      </c>
      <c r="B399" s="13" t="s">
        <v>4567</v>
      </c>
      <c r="C399" s="13" t="s">
        <v>4568</v>
      </c>
      <c r="D399" s="14"/>
      <c r="E399" s="32" t="s">
        <v>654</v>
      </c>
      <c r="F399" s="14">
        <v>2</v>
      </c>
      <c r="G399" s="14"/>
      <c r="H399" s="14"/>
      <c r="I399" s="14"/>
      <c r="J399" s="15" t="s">
        <v>4995</v>
      </c>
      <c r="K399" s="15" t="s">
        <v>4639</v>
      </c>
      <c r="L399" s="17" t="s">
        <v>4008</v>
      </c>
      <c r="M399" s="17" t="s">
        <v>3645</v>
      </c>
      <c r="N399" s="17">
        <v>20070216</v>
      </c>
      <c r="O399" t="str">
        <f>""</f>
        <v/>
      </c>
      <c r="P399" t="e">
        <f t="shared" si="42"/>
        <v>#VALUE!</v>
      </c>
      <c r="Q399" t="e">
        <f t="shared" si="43"/>
        <v>#VALUE!</v>
      </c>
      <c r="R399" t="e">
        <f t="shared" si="44"/>
        <v>#VALUE!</v>
      </c>
      <c r="S399" t="e">
        <f t="shared" si="45"/>
        <v>#VALUE!</v>
      </c>
      <c r="T399" t="e">
        <f t="shared" si="46"/>
        <v>#VALUE!</v>
      </c>
      <c r="U399" t="str">
        <f t="shared" si="47"/>
        <v>千葉日大一高高</v>
      </c>
    </row>
    <row r="400" spans="1:21" x14ac:dyDescent="0.2">
      <c r="A400" s="12">
        <v>1310</v>
      </c>
      <c r="B400" s="13" t="s">
        <v>4569</v>
      </c>
      <c r="C400" s="13" t="s">
        <v>4570</v>
      </c>
      <c r="D400" s="14"/>
      <c r="E400" s="32" t="s">
        <v>654</v>
      </c>
      <c r="F400" s="14">
        <v>1</v>
      </c>
      <c r="G400" s="14"/>
      <c r="H400" s="14"/>
      <c r="I400" s="14"/>
      <c r="J400" s="15" t="s">
        <v>4996</v>
      </c>
      <c r="K400" s="15" t="s">
        <v>3475</v>
      </c>
      <c r="L400" s="17" t="s">
        <v>4009</v>
      </c>
      <c r="M400" s="17" t="s">
        <v>1150</v>
      </c>
      <c r="N400" s="17">
        <v>20070617</v>
      </c>
      <c r="O400" t="str">
        <f>""</f>
        <v/>
      </c>
      <c r="P400" t="e">
        <f t="shared" si="42"/>
        <v>#VALUE!</v>
      </c>
      <c r="Q400" t="e">
        <f t="shared" si="43"/>
        <v>#VALUE!</v>
      </c>
      <c r="R400" t="e">
        <f t="shared" si="44"/>
        <v>#VALUE!</v>
      </c>
      <c r="S400" t="e">
        <f t="shared" si="45"/>
        <v>#VALUE!</v>
      </c>
      <c r="T400" t="e">
        <f t="shared" si="46"/>
        <v>#VALUE!</v>
      </c>
      <c r="U400" t="str">
        <f t="shared" si="47"/>
        <v>千葉日大一高高</v>
      </c>
    </row>
    <row r="401" spans="1:21" x14ac:dyDescent="0.2">
      <c r="A401" s="12">
        <v>1311</v>
      </c>
      <c r="B401" s="13" t="s">
        <v>1315</v>
      </c>
      <c r="C401" s="13" t="s">
        <v>4571</v>
      </c>
      <c r="D401" s="14"/>
      <c r="E401" s="32" t="s">
        <v>654</v>
      </c>
      <c r="F401" s="14">
        <v>1</v>
      </c>
      <c r="G401" s="14"/>
      <c r="H401" s="14"/>
      <c r="I401" s="14"/>
      <c r="J401" s="15" t="s">
        <v>2681</v>
      </c>
      <c r="K401" s="15" t="s">
        <v>4776</v>
      </c>
      <c r="L401" s="17" t="s">
        <v>463</v>
      </c>
      <c r="M401" s="17" t="s">
        <v>3788</v>
      </c>
      <c r="N401" s="17">
        <v>20071115</v>
      </c>
      <c r="O401" t="str">
        <f>""</f>
        <v/>
      </c>
      <c r="P401" t="e">
        <f t="shared" si="42"/>
        <v>#VALUE!</v>
      </c>
      <c r="Q401" t="e">
        <f t="shared" si="43"/>
        <v>#VALUE!</v>
      </c>
      <c r="R401" t="e">
        <f t="shared" si="44"/>
        <v>#VALUE!</v>
      </c>
      <c r="S401" t="e">
        <f t="shared" si="45"/>
        <v>#VALUE!</v>
      </c>
      <c r="T401" t="e">
        <f t="shared" si="46"/>
        <v>#VALUE!</v>
      </c>
      <c r="U401" t="str">
        <f t="shared" si="47"/>
        <v>千葉日大一高高</v>
      </c>
    </row>
    <row r="402" spans="1:21" x14ac:dyDescent="0.2">
      <c r="A402" s="12">
        <v>1312</v>
      </c>
      <c r="B402" s="13" t="s">
        <v>2005</v>
      </c>
      <c r="C402" s="13" t="s">
        <v>4572</v>
      </c>
      <c r="D402" s="14"/>
      <c r="E402" s="32" t="s">
        <v>654</v>
      </c>
      <c r="F402" s="14">
        <v>1</v>
      </c>
      <c r="G402" s="14"/>
      <c r="H402" s="14"/>
      <c r="I402" s="14"/>
      <c r="J402" s="15" t="s">
        <v>3215</v>
      </c>
      <c r="K402" s="15" t="s">
        <v>4722</v>
      </c>
      <c r="L402" s="17" t="s">
        <v>562</v>
      </c>
      <c r="M402" s="17" t="s">
        <v>3732</v>
      </c>
      <c r="N402" s="17">
        <v>20070712</v>
      </c>
      <c r="O402" t="str">
        <f>""</f>
        <v/>
      </c>
      <c r="P402" t="e">
        <f t="shared" si="42"/>
        <v>#VALUE!</v>
      </c>
      <c r="Q402" t="e">
        <f t="shared" si="43"/>
        <v>#VALUE!</v>
      </c>
      <c r="R402" t="e">
        <f t="shared" si="44"/>
        <v>#VALUE!</v>
      </c>
      <c r="S402" t="e">
        <f t="shared" si="45"/>
        <v>#VALUE!</v>
      </c>
      <c r="T402" t="e">
        <f t="shared" si="46"/>
        <v>#VALUE!</v>
      </c>
      <c r="U402" t="str">
        <f t="shared" si="47"/>
        <v>千葉日大一高高</v>
      </c>
    </row>
    <row r="403" spans="1:21" x14ac:dyDescent="0.2">
      <c r="A403" s="12">
        <v>1313</v>
      </c>
      <c r="B403" s="13" t="s">
        <v>4573</v>
      </c>
      <c r="C403" s="13" t="s">
        <v>4574</v>
      </c>
      <c r="D403" s="14"/>
      <c r="E403" s="32" t="s">
        <v>655</v>
      </c>
      <c r="F403" s="14">
        <v>2</v>
      </c>
      <c r="G403" s="14"/>
      <c r="H403" s="14"/>
      <c r="I403" s="14"/>
      <c r="J403" s="15" t="s">
        <v>4997</v>
      </c>
      <c r="K403" s="15" t="s">
        <v>4632</v>
      </c>
      <c r="L403" s="17" t="s">
        <v>4010</v>
      </c>
      <c r="M403" s="17" t="s">
        <v>3638</v>
      </c>
      <c r="N403" s="17">
        <v>20061107</v>
      </c>
      <c r="O403" t="str">
        <f>""</f>
        <v/>
      </c>
      <c r="P403" t="e">
        <f t="shared" si="42"/>
        <v>#VALUE!</v>
      </c>
      <c r="Q403" t="e">
        <f t="shared" si="43"/>
        <v>#VALUE!</v>
      </c>
      <c r="R403" t="e">
        <f t="shared" si="44"/>
        <v>#VALUE!</v>
      </c>
      <c r="S403" t="e">
        <f t="shared" si="45"/>
        <v>#VALUE!</v>
      </c>
      <c r="T403" t="e">
        <f t="shared" si="46"/>
        <v>#VALUE!</v>
      </c>
      <c r="U403" t="str">
        <f t="shared" si="47"/>
        <v>東京学館船橋高高</v>
      </c>
    </row>
    <row r="404" spans="1:21" x14ac:dyDescent="0.2">
      <c r="A404" s="12">
        <v>1314</v>
      </c>
      <c r="B404" s="13" t="s">
        <v>4575</v>
      </c>
      <c r="C404" s="13" t="s">
        <v>4576</v>
      </c>
      <c r="D404" s="14"/>
      <c r="E404" s="32" t="s">
        <v>655</v>
      </c>
      <c r="F404" s="14">
        <v>1</v>
      </c>
      <c r="G404" s="14"/>
      <c r="H404" s="14"/>
      <c r="I404" s="14"/>
      <c r="J404" s="15" t="s">
        <v>4998</v>
      </c>
      <c r="K404" s="15" t="s">
        <v>4999</v>
      </c>
      <c r="L404" s="17" t="s">
        <v>4011</v>
      </c>
      <c r="M404" s="17" t="s">
        <v>4012</v>
      </c>
      <c r="N404" s="17">
        <v>20070825</v>
      </c>
      <c r="O404" t="str">
        <f>""</f>
        <v/>
      </c>
      <c r="P404" t="e">
        <f t="shared" si="42"/>
        <v>#VALUE!</v>
      </c>
      <c r="Q404" t="e">
        <f t="shared" si="43"/>
        <v>#VALUE!</v>
      </c>
      <c r="R404" t="e">
        <f t="shared" si="44"/>
        <v>#VALUE!</v>
      </c>
      <c r="S404" t="e">
        <f t="shared" si="45"/>
        <v>#VALUE!</v>
      </c>
      <c r="T404" t="e">
        <f t="shared" si="46"/>
        <v>#VALUE!</v>
      </c>
      <c r="U404" t="str">
        <f t="shared" si="47"/>
        <v>東京学館船橋高高</v>
      </c>
    </row>
    <row r="405" spans="1:21" x14ac:dyDescent="0.2">
      <c r="A405" s="12">
        <v>1315</v>
      </c>
      <c r="B405" s="13" t="s">
        <v>1516</v>
      </c>
      <c r="C405" s="13" t="s">
        <v>4577</v>
      </c>
      <c r="D405" s="14"/>
      <c r="E405" s="32" t="s">
        <v>656</v>
      </c>
      <c r="F405" s="14">
        <v>3</v>
      </c>
      <c r="G405" s="14"/>
      <c r="H405" s="14"/>
      <c r="I405" s="14"/>
      <c r="J405" s="15" t="s">
        <v>2840</v>
      </c>
      <c r="K405" s="15" t="s">
        <v>5000</v>
      </c>
      <c r="L405" s="17" t="s">
        <v>445</v>
      </c>
      <c r="M405" s="17" t="s">
        <v>4013</v>
      </c>
      <c r="N405" s="17">
        <v>20050413</v>
      </c>
      <c r="O405" t="str">
        <f>""</f>
        <v/>
      </c>
      <c r="P405" t="e">
        <f t="shared" si="42"/>
        <v>#VALUE!</v>
      </c>
      <c r="Q405" t="e">
        <f t="shared" si="43"/>
        <v>#VALUE!</v>
      </c>
      <c r="R405" t="e">
        <f t="shared" si="44"/>
        <v>#VALUE!</v>
      </c>
      <c r="S405" t="e">
        <f t="shared" si="45"/>
        <v>#VALUE!</v>
      </c>
      <c r="T405" t="e">
        <f t="shared" si="46"/>
        <v>#VALUE!</v>
      </c>
      <c r="U405" t="str">
        <f t="shared" si="47"/>
        <v>鎌ヶ谷高高</v>
      </c>
    </row>
    <row r="406" spans="1:21" x14ac:dyDescent="0.2">
      <c r="A406" s="12">
        <v>1316</v>
      </c>
      <c r="B406" s="13" t="s">
        <v>2214</v>
      </c>
      <c r="C406" s="13" t="s">
        <v>4578</v>
      </c>
      <c r="D406" s="14"/>
      <c r="E406" s="32" t="s">
        <v>656</v>
      </c>
      <c r="F406" s="14">
        <v>3</v>
      </c>
      <c r="G406" s="14"/>
      <c r="H406" s="14"/>
      <c r="I406" s="14"/>
      <c r="J406" s="15" t="s">
        <v>3348</v>
      </c>
      <c r="K406" s="15" t="s">
        <v>5001</v>
      </c>
      <c r="L406" s="17" t="s">
        <v>133</v>
      </c>
      <c r="M406" s="17" t="s">
        <v>4014</v>
      </c>
      <c r="N406" s="17">
        <v>20050725</v>
      </c>
      <c r="O406" t="str">
        <f>""</f>
        <v/>
      </c>
      <c r="P406" t="e">
        <f t="shared" si="42"/>
        <v>#VALUE!</v>
      </c>
      <c r="Q406" t="e">
        <f t="shared" si="43"/>
        <v>#VALUE!</v>
      </c>
      <c r="R406" t="e">
        <f t="shared" si="44"/>
        <v>#VALUE!</v>
      </c>
      <c r="S406" t="e">
        <f t="shared" si="45"/>
        <v>#VALUE!</v>
      </c>
      <c r="T406" t="e">
        <f t="shared" si="46"/>
        <v>#VALUE!</v>
      </c>
      <c r="U406" t="str">
        <f t="shared" si="47"/>
        <v>鎌ヶ谷高高</v>
      </c>
    </row>
    <row r="407" spans="1:21" x14ac:dyDescent="0.2">
      <c r="A407" s="12">
        <v>1317</v>
      </c>
      <c r="B407" s="13" t="s">
        <v>4579</v>
      </c>
      <c r="C407" s="13" t="s">
        <v>4557</v>
      </c>
      <c r="D407" s="14"/>
      <c r="E407" s="32" t="s">
        <v>656</v>
      </c>
      <c r="F407" s="14">
        <v>2</v>
      </c>
      <c r="G407" s="14"/>
      <c r="H407" s="14"/>
      <c r="I407" s="14"/>
      <c r="J407" s="15" t="s">
        <v>5002</v>
      </c>
      <c r="K407" s="15" t="s">
        <v>2914</v>
      </c>
      <c r="L407" s="17" t="s">
        <v>4015</v>
      </c>
      <c r="M407" s="17" t="s">
        <v>66</v>
      </c>
      <c r="N407" s="17">
        <v>20060810</v>
      </c>
      <c r="O407" t="str">
        <f>""</f>
        <v/>
      </c>
      <c r="P407" t="e">
        <f t="shared" si="42"/>
        <v>#VALUE!</v>
      </c>
      <c r="Q407" t="e">
        <f t="shared" si="43"/>
        <v>#VALUE!</v>
      </c>
      <c r="R407" t="e">
        <f t="shared" si="44"/>
        <v>#VALUE!</v>
      </c>
      <c r="S407" t="e">
        <f t="shared" si="45"/>
        <v>#VALUE!</v>
      </c>
      <c r="T407" t="e">
        <f t="shared" si="46"/>
        <v>#VALUE!</v>
      </c>
      <c r="U407" t="str">
        <f t="shared" si="47"/>
        <v>鎌ヶ谷高高</v>
      </c>
    </row>
    <row r="408" spans="1:21" x14ac:dyDescent="0.2">
      <c r="A408" s="12">
        <v>1318</v>
      </c>
      <c r="B408" s="13" t="s">
        <v>2370</v>
      </c>
      <c r="C408" s="13" t="s">
        <v>4580</v>
      </c>
      <c r="D408" s="14"/>
      <c r="E408" s="32" t="s">
        <v>656</v>
      </c>
      <c r="F408" s="14">
        <v>2</v>
      </c>
      <c r="G408" s="14"/>
      <c r="H408" s="14"/>
      <c r="I408" s="14"/>
      <c r="J408" s="15" t="s">
        <v>3448</v>
      </c>
      <c r="K408" s="15" t="s">
        <v>4673</v>
      </c>
      <c r="L408" s="17" t="s">
        <v>414</v>
      </c>
      <c r="M408" s="17" t="s">
        <v>3682</v>
      </c>
      <c r="N408" s="17">
        <v>20060627</v>
      </c>
      <c r="O408" t="str">
        <f>""</f>
        <v/>
      </c>
      <c r="P408" t="e">
        <f t="shared" si="42"/>
        <v>#VALUE!</v>
      </c>
      <c r="Q408" t="e">
        <f t="shared" si="43"/>
        <v>#VALUE!</v>
      </c>
      <c r="R408" t="e">
        <f t="shared" si="44"/>
        <v>#VALUE!</v>
      </c>
      <c r="S408" t="e">
        <f t="shared" si="45"/>
        <v>#VALUE!</v>
      </c>
      <c r="T408" t="e">
        <f t="shared" si="46"/>
        <v>#VALUE!</v>
      </c>
      <c r="U408" t="str">
        <f t="shared" si="47"/>
        <v>鎌ヶ谷高高</v>
      </c>
    </row>
    <row r="409" spans="1:21" x14ac:dyDescent="0.2">
      <c r="A409" s="12">
        <v>1319</v>
      </c>
      <c r="B409" s="13" t="s">
        <v>2296</v>
      </c>
      <c r="C409" s="13" t="s">
        <v>4581</v>
      </c>
      <c r="D409" s="14"/>
      <c r="E409" s="32" t="s">
        <v>656</v>
      </c>
      <c r="F409" s="14">
        <v>1</v>
      </c>
      <c r="G409" s="14"/>
      <c r="H409" s="14"/>
      <c r="I409" s="14"/>
      <c r="J409" s="15" t="s">
        <v>3398</v>
      </c>
      <c r="K409" s="15" t="s">
        <v>4880</v>
      </c>
      <c r="L409" s="17" t="s">
        <v>175</v>
      </c>
      <c r="M409" s="17" t="s">
        <v>3893</v>
      </c>
      <c r="N409" s="17">
        <v>20070621</v>
      </c>
      <c r="O409" t="str">
        <f>""</f>
        <v/>
      </c>
      <c r="P409" t="e">
        <f t="shared" si="42"/>
        <v>#VALUE!</v>
      </c>
      <c r="Q409" t="e">
        <f t="shared" si="43"/>
        <v>#VALUE!</v>
      </c>
      <c r="R409" t="e">
        <f t="shared" si="44"/>
        <v>#VALUE!</v>
      </c>
      <c r="S409" t="e">
        <f t="shared" si="45"/>
        <v>#VALUE!</v>
      </c>
      <c r="T409" t="e">
        <f t="shared" si="46"/>
        <v>#VALUE!</v>
      </c>
      <c r="U409" t="str">
        <f t="shared" si="47"/>
        <v>鎌ヶ谷高高</v>
      </c>
    </row>
    <row r="410" spans="1:21" x14ac:dyDescent="0.2">
      <c r="A410" s="12">
        <v>1320</v>
      </c>
      <c r="B410" s="13" t="s">
        <v>2234</v>
      </c>
      <c r="C410" s="13" t="s">
        <v>4582</v>
      </c>
      <c r="D410" s="14"/>
      <c r="E410" s="32" t="s">
        <v>656</v>
      </c>
      <c r="F410" s="14">
        <v>1</v>
      </c>
      <c r="G410" s="14"/>
      <c r="H410" s="14"/>
      <c r="I410" s="14"/>
      <c r="J410" s="15" t="s">
        <v>3359</v>
      </c>
      <c r="K410" s="15" t="s">
        <v>2997</v>
      </c>
      <c r="L410" s="17" t="s">
        <v>1069</v>
      </c>
      <c r="M410" s="17" t="s">
        <v>247</v>
      </c>
      <c r="N410" s="17">
        <v>20080128</v>
      </c>
      <c r="O410" t="str">
        <f>""</f>
        <v/>
      </c>
      <c r="P410" t="e">
        <f t="shared" si="42"/>
        <v>#VALUE!</v>
      </c>
      <c r="Q410" t="e">
        <f t="shared" si="43"/>
        <v>#VALUE!</v>
      </c>
      <c r="R410" t="e">
        <f t="shared" si="44"/>
        <v>#VALUE!</v>
      </c>
      <c r="S410" t="e">
        <f t="shared" si="45"/>
        <v>#VALUE!</v>
      </c>
      <c r="T410" t="e">
        <f t="shared" si="46"/>
        <v>#VALUE!</v>
      </c>
      <c r="U410" t="str">
        <f t="shared" si="47"/>
        <v>鎌ヶ谷高高</v>
      </c>
    </row>
    <row r="411" spans="1:21" x14ac:dyDescent="0.2">
      <c r="A411" s="12">
        <v>1533</v>
      </c>
      <c r="B411" s="13" t="s">
        <v>2012</v>
      </c>
      <c r="C411" s="13" t="s">
        <v>4583</v>
      </c>
      <c r="D411" s="14"/>
      <c r="E411" s="32" t="s">
        <v>656</v>
      </c>
      <c r="F411" s="14">
        <v>1</v>
      </c>
      <c r="G411" s="14"/>
      <c r="H411" s="14"/>
      <c r="I411" s="14"/>
      <c r="J411" s="15" t="s">
        <v>2731</v>
      </c>
      <c r="K411" s="15" t="s">
        <v>4683</v>
      </c>
      <c r="L411" s="17" t="s">
        <v>456</v>
      </c>
      <c r="M411" s="17" t="s">
        <v>3692</v>
      </c>
      <c r="N411" s="17">
        <v>20070409</v>
      </c>
      <c r="O411" t="str">
        <f>""</f>
        <v/>
      </c>
      <c r="P411" t="e">
        <f t="shared" si="42"/>
        <v>#VALUE!</v>
      </c>
      <c r="Q411" t="e">
        <f t="shared" si="43"/>
        <v>#VALUE!</v>
      </c>
      <c r="R411" t="e">
        <f t="shared" si="44"/>
        <v>#VALUE!</v>
      </c>
      <c r="S411" t="e">
        <f t="shared" si="45"/>
        <v>#VALUE!</v>
      </c>
      <c r="T411" t="e">
        <f t="shared" si="46"/>
        <v>#VALUE!</v>
      </c>
      <c r="U411" t="str">
        <f t="shared" si="47"/>
        <v>鎌ヶ谷高高</v>
      </c>
    </row>
    <row r="412" spans="1:21" x14ac:dyDescent="0.2">
      <c r="A412" s="12">
        <v>1534</v>
      </c>
      <c r="B412" s="13" t="s">
        <v>1885</v>
      </c>
      <c r="C412" s="13" t="s">
        <v>4584</v>
      </c>
      <c r="D412" s="14"/>
      <c r="E412" s="32" t="s">
        <v>656</v>
      </c>
      <c r="F412" s="14">
        <v>1</v>
      </c>
      <c r="G412" s="14"/>
      <c r="H412" s="14"/>
      <c r="I412" s="14"/>
      <c r="J412" s="15" t="s">
        <v>3130</v>
      </c>
      <c r="K412" s="15" t="s">
        <v>5003</v>
      </c>
      <c r="L412" s="17" t="s">
        <v>147</v>
      </c>
      <c r="M412" s="17" t="s">
        <v>4016</v>
      </c>
      <c r="N412" s="17">
        <v>20071003</v>
      </c>
      <c r="O412" t="str">
        <f>""</f>
        <v/>
      </c>
      <c r="P412" t="e">
        <f t="shared" si="42"/>
        <v>#VALUE!</v>
      </c>
      <c r="Q412" t="e">
        <f t="shared" si="43"/>
        <v>#VALUE!</v>
      </c>
      <c r="R412" t="e">
        <f t="shared" si="44"/>
        <v>#VALUE!</v>
      </c>
      <c r="S412" t="e">
        <f t="shared" si="45"/>
        <v>#VALUE!</v>
      </c>
      <c r="T412" t="e">
        <f t="shared" si="46"/>
        <v>#VALUE!</v>
      </c>
      <c r="U412" t="str">
        <f t="shared" si="47"/>
        <v>鎌ヶ谷高高</v>
      </c>
    </row>
    <row r="413" spans="1:21" x14ac:dyDescent="0.2">
      <c r="A413" s="12">
        <v>1535</v>
      </c>
      <c r="B413" s="13" t="s">
        <v>1369</v>
      </c>
      <c r="C413" s="13" t="s">
        <v>4585</v>
      </c>
      <c r="D413" s="14"/>
      <c r="E413" s="32" t="s">
        <v>656</v>
      </c>
      <c r="F413" s="14">
        <v>1</v>
      </c>
      <c r="G413" s="14"/>
      <c r="H413" s="14"/>
      <c r="I413" s="14"/>
      <c r="J413" s="15" t="s">
        <v>2726</v>
      </c>
      <c r="K413" s="15" t="s">
        <v>3389</v>
      </c>
      <c r="L413" s="17" t="s">
        <v>199</v>
      </c>
      <c r="M413" s="17" t="s">
        <v>4017</v>
      </c>
      <c r="N413" s="17">
        <v>20071204</v>
      </c>
      <c r="O413" t="str">
        <f>""</f>
        <v/>
      </c>
      <c r="P413" t="e">
        <f t="shared" si="42"/>
        <v>#VALUE!</v>
      </c>
      <c r="Q413" t="e">
        <f t="shared" si="43"/>
        <v>#VALUE!</v>
      </c>
      <c r="R413" t="e">
        <f t="shared" si="44"/>
        <v>#VALUE!</v>
      </c>
      <c r="S413" t="e">
        <f t="shared" si="45"/>
        <v>#VALUE!</v>
      </c>
      <c r="T413" t="e">
        <f t="shared" si="46"/>
        <v>#VALUE!</v>
      </c>
      <c r="U413" t="str">
        <f t="shared" si="47"/>
        <v>鎌ヶ谷高高</v>
      </c>
    </row>
    <row r="414" spans="1:21" x14ac:dyDescent="0.2">
      <c r="A414" s="12">
        <v>1536</v>
      </c>
      <c r="B414" s="13" t="s">
        <v>4586</v>
      </c>
      <c r="C414" s="13" t="s">
        <v>4587</v>
      </c>
      <c r="D414" s="14"/>
      <c r="E414" s="32" t="s">
        <v>656</v>
      </c>
      <c r="F414" s="14">
        <v>1</v>
      </c>
      <c r="G414" s="14"/>
      <c r="H414" s="14"/>
      <c r="I414" s="14"/>
      <c r="J414" s="15" t="s">
        <v>5004</v>
      </c>
      <c r="K414" s="15" t="s">
        <v>4898</v>
      </c>
      <c r="L414" s="17" t="s">
        <v>4018</v>
      </c>
      <c r="M414" s="17" t="s">
        <v>3911</v>
      </c>
      <c r="N414" s="17">
        <v>20070528</v>
      </c>
      <c r="O414" t="str">
        <f>""</f>
        <v/>
      </c>
      <c r="P414" t="e">
        <f t="shared" si="42"/>
        <v>#VALUE!</v>
      </c>
      <c r="Q414" t="e">
        <f t="shared" si="43"/>
        <v>#VALUE!</v>
      </c>
      <c r="R414" t="e">
        <f t="shared" si="44"/>
        <v>#VALUE!</v>
      </c>
      <c r="S414" t="e">
        <f t="shared" si="45"/>
        <v>#VALUE!</v>
      </c>
      <c r="T414" t="e">
        <f t="shared" si="46"/>
        <v>#VALUE!</v>
      </c>
      <c r="U414" t="str">
        <f t="shared" si="47"/>
        <v>鎌ヶ谷高高</v>
      </c>
    </row>
    <row r="415" spans="1:21" x14ac:dyDescent="0.2">
      <c r="A415" s="12">
        <v>1537</v>
      </c>
      <c r="B415" s="13" t="s">
        <v>2005</v>
      </c>
      <c r="C415" s="13" t="s">
        <v>4588</v>
      </c>
      <c r="D415" s="14"/>
      <c r="E415" s="32" t="s">
        <v>656</v>
      </c>
      <c r="F415" s="14">
        <v>1</v>
      </c>
      <c r="G415" s="14"/>
      <c r="H415" s="14"/>
      <c r="I415" s="14"/>
      <c r="J415" s="15" t="s">
        <v>3215</v>
      </c>
      <c r="K415" s="15" t="s">
        <v>5005</v>
      </c>
      <c r="L415" s="17" t="s">
        <v>562</v>
      </c>
      <c r="M415" s="17" t="s">
        <v>4019</v>
      </c>
      <c r="N415" s="17">
        <v>20071101</v>
      </c>
      <c r="O415" t="str">
        <f>""</f>
        <v/>
      </c>
      <c r="P415" t="e">
        <f t="shared" si="42"/>
        <v>#VALUE!</v>
      </c>
      <c r="Q415" t="e">
        <f t="shared" si="43"/>
        <v>#VALUE!</v>
      </c>
      <c r="R415" t="e">
        <f t="shared" si="44"/>
        <v>#VALUE!</v>
      </c>
      <c r="S415" t="e">
        <f t="shared" si="45"/>
        <v>#VALUE!</v>
      </c>
      <c r="T415" t="e">
        <f t="shared" si="46"/>
        <v>#VALUE!</v>
      </c>
      <c r="U415" t="str">
        <f t="shared" si="47"/>
        <v>鎌ヶ谷高高</v>
      </c>
    </row>
    <row r="416" spans="1:21" x14ac:dyDescent="0.2">
      <c r="A416" s="12">
        <v>1321</v>
      </c>
      <c r="B416" s="13" t="s">
        <v>4589</v>
      </c>
      <c r="C416" s="13" t="s">
        <v>4590</v>
      </c>
      <c r="D416" s="14"/>
      <c r="E416" s="32" t="s">
        <v>657</v>
      </c>
      <c r="F416" s="14">
        <v>3</v>
      </c>
      <c r="G416" s="14"/>
      <c r="H416" s="14"/>
      <c r="I416" s="14"/>
      <c r="J416" s="15" t="s">
        <v>5006</v>
      </c>
      <c r="K416" s="15" t="s">
        <v>4693</v>
      </c>
      <c r="L416" s="17" t="s">
        <v>4020</v>
      </c>
      <c r="M416" s="17" t="s">
        <v>3703</v>
      </c>
      <c r="N416" s="17">
        <v>20060223</v>
      </c>
      <c r="O416" t="str">
        <f>""</f>
        <v/>
      </c>
      <c r="P416" t="e">
        <f t="shared" si="42"/>
        <v>#VALUE!</v>
      </c>
      <c r="Q416" t="e">
        <f t="shared" si="43"/>
        <v>#VALUE!</v>
      </c>
      <c r="R416" t="e">
        <f t="shared" si="44"/>
        <v>#VALUE!</v>
      </c>
      <c r="S416" t="e">
        <f t="shared" si="45"/>
        <v>#VALUE!</v>
      </c>
      <c r="T416" t="e">
        <f t="shared" si="46"/>
        <v>#VALUE!</v>
      </c>
      <c r="U416" t="str">
        <f t="shared" si="47"/>
        <v>鎌ヶ谷西高高</v>
      </c>
    </row>
    <row r="417" spans="1:21" x14ac:dyDescent="0.2">
      <c r="A417" s="12">
        <v>1322</v>
      </c>
      <c r="B417" s="13" t="s">
        <v>4591</v>
      </c>
      <c r="C417" s="13" t="s">
        <v>4592</v>
      </c>
      <c r="D417" s="14"/>
      <c r="E417" s="32" t="s">
        <v>657</v>
      </c>
      <c r="F417" s="14">
        <v>3</v>
      </c>
      <c r="G417" s="14"/>
      <c r="H417" s="14"/>
      <c r="I417" s="14"/>
      <c r="J417" s="15" t="s">
        <v>5007</v>
      </c>
      <c r="K417" s="15" t="s">
        <v>4797</v>
      </c>
      <c r="L417" s="17" t="s">
        <v>4021</v>
      </c>
      <c r="M417" s="17" t="s">
        <v>3809</v>
      </c>
      <c r="N417" s="17">
        <v>20051028</v>
      </c>
      <c r="O417" t="str">
        <f>""</f>
        <v/>
      </c>
      <c r="P417" t="e">
        <f t="shared" si="42"/>
        <v>#VALUE!</v>
      </c>
      <c r="Q417" t="e">
        <f t="shared" si="43"/>
        <v>#VALUE!</v>
      </c>
      <c r="R417" t="e">
        <f t="shared" si="44"/>
        <v>#VALUE!</v>
      </c>
      <c r="S417" t="e">
        <f t="shared" si="45"/>
        <v>#VALUE!</v>
      </c>
      <c r="T417" t="e">
        <f t="shared" si="46"/>
        <v>#VALUE!</v>
      </c>
      <c r="U417" t="str">
        <f t="shared" si="47"/>
        <v>鎌ヶ谷西高高</v>
      </c>
    </row>
    <row r="418" spans="1:21" x14ac:dyDescent="0.2">
      <c r="A418" s="12">
        <v>1323</v>
      </c>
      <c r="B418" s="13" t="s">
        <v>4593</v>
      </c>
      <c r="C418" s="13" t="s">
        <v>4502</v>
      </c>
      <c r="D418" s="14"/>
      <c r="E418" s="32" t="s">
        <v>657</v>
      </c>
      <c r="F418" s="14">
        <v>2</v>
      </c>
      <c r="G418" s="14"/>
      <c r="H418" s="14"/>
      <c r="I418" s="14"/>
      <c r="J418" s="15" t="s">
        <v>5008</v>
      </c>
      <c r="K418" s="15" t="s">
        <v>2922</v>
      </c>
      <c r="L418" s="17" t="s">
        <v>4022</v>
      </c>
      <c r="M418" s="17" t="s">
        <v>233</v>
      </c>
      <c r="N418" s="17">
        <v>20060613</v>
      </c>
      <c r="O418" t="str">
        <f>""</f>
        <v/>
      </c>
      <c r="P418" t="e">
        <f t="shared" si="42"/>
        <v>#VALUE!</v>
      </c>
      <c r="Q418" t="e">
        <f t="shared" si="43"/>
        <v>#VALUE!</v>
      </c>
      <c r="R418" t="e">
        <f t="shared" si="44"/>
        <v>#VALUE!</v>
      </c>
      <c r="S418" t="e">
        <f t="shared" si="45"/>
        <v>#VALUE!</v>
      </c>
      <c r="T418" t="e">
        <f t="shared" si="46"/>
        <v>#VALUE!</v>
      </c>
      <c r="U418" t="str">
        <f t="shared" si="47"/>
        <v>鎌ヶ谷西高高</v>
      </c>
    </row>
    <row r="419" spans="1:21" x14ac:dyDescent="0.2">
      <c r="A419" s="12">
        <v>1461</v>
      </c>
      <c r="B419" s="13" t="s">
        <v>4594</v>
      </c>
      <c r="C419" s="13" t="s">
        <v>4595</v>
      </c>
      <c r="D419" s="14"/>
      <c r="E419" s="32" t="s">
        <v>657</v>
      </c>
      <c r="F419" s="14">
        <v>1</v>
      </c>
      <c r="G419" s="14"/>
      <c r="H419" s="14"/>
      <c r="I419" s="14"/>
      <c r="J419" s="15" t="s">
        <v>5009</v>
      </c>
      <c r="K419" s="15" t="s">
        <v>5010</v>
      </c>
      <c r="L419" s="17" t="s">
        <v>4023</v>
      </c>
      <c r="M419" s="17" t="s">
        <v>4024</v>
      </c>
      <c r="N419" s="17">
        <v>20071206</v>
      </c>
      <c r="O419" t="str">
        <f>""</f>
        <v/>
      </c>
      <c r="P419" t="e">
        <f t="shared" si="42"/>
        <v>#VALUE!</v>
      </c>
      <c r="Q419" t="e">
        <f t="shared" si="43"/>
        <v>#VALUE!</v>
      </c>
      <c r="R419" t="e">
        <f t="shared" si="44"/>
        <v>#VALUE!</v>
      </c>
      <c r="S419" t="e">
        <f t="shared" si="45"/>
        <v>#VALUE!</v>
      </c>
      <c r="T419" t="e">
        <f t="shared" si="46"/>
        <v>#VALUE!</v>
      </c>
      <c r="U419" t="str">
        <f t="shared" si="47"/>
        <v>鎌ヶ谷西高高</v>
      </c>
    </row>
    <row r="420" spans="1:21" x14ac:dyDescent="0.2">
      <c r="A420" s="12">
        <v>1462</v>
      </c>
      <c r="B420" s="13" t="s">
        <v>4058</v>
      </c>
      <c r="C420" s="13" t="s">
        <v>4596</v>
      </c>
      <c r="D420" s="14"/>
      <c r="E420" s="32" t="s">
        <v>657</v>
      </c>
      <c r="F420" s="14">
        <v>1</v>
      </c>
      <c r="G420" s="14"/>
      <c r="H420" s="14"/>
      <c r="I420" s="14"/>
      <c r="J420" s="15" t="s">
        <v>4633</v>
      </c>
      <c r="K420" s="15" t="s">
        <v>4881</v>
      </c>
      <c r="L420" s="17" t="s">
        <v>3639</v>
      </c>
      <c r="M420" s="17" t="s">
        <v>3894</v>
      </c>
      <c r="N420" s="17">
        <v>20080324</v>
      </c>
      <c r="O420" t="str">
        <f>""</f>
        <v/>
      </c>
      <c r="P420" t="e">
        <f t="shared" si="42"/>
        <v>#VALUE!</v>
      </c>
      <c r="Q420" t="e">
        <f t="shared" si="43"/>
        <v>#VALUE!</v>
      </c>
      <c r="R420" t="e">
        <f t="shared" si="44"/>
        <v>#VALUE!</v>
      </c>
      <c r="S420" t="e">
        <f t="shared" si="45"/>
        <v>#VALUE!</v>
      </c>
      <c r="T420" t="e">
        <f t="shared" si="46"/>
        <v>#VALUE!</v>
      </c>
      <c r="U420" t="str">
        <f t="shared" si="47"/>
        <v>鎌ヶ谷西高高</v>
      </c>
    </row>
    <row r="421" spans="1:21" x14ac:dyDescent="0.2">
      <c r="A421" s="12">
        <v>1463</v>
      </c>
      <c r="B421" s="13" t="s">
        <v>1393</v>
      </c>
      <c r="C421" s="13" t="s">
        <v>4597</v>
      </c>
      <c r="D421" s="14"/>
      <c r="E421" s="32" t="s">
        <v>657</v>
      </c>
      <c r="F421" s="14">
        <v>1</v>
      </c>
      <c r="G421" s="14"/>
      <c r="H421" s="14"/>
      <c r="I421" s="14"/>
      <c r="J421" s="15" t="s">
        <v>5011</v>
      </c>
      <c r="K421" s="15" t="s">
        <v>5012</v>
      </c>
      <c r="L421" s="17" t="s">
        <v>4025</v>
      </c>
      <c r="M421" s="17" t="s">
        <v>4026</v>
      </c>
      <c r="N421" s="17">
        <v>20070904</v>
      </c>
      <c r="O421" t="str">
        <f>""</f>
        <v/>
      </c>
      <c r="P421" t="e">
        <f t="shared" si="42"/>
        <v>#VALUE!</v>
      </c>
      <c r="Q421" t="e">
        <f t="shared" si="43"/>
        <v>#VALUE!</v>
      </c>
      <c r="R421" t="e">
        <f t="shared" si="44"/>
        <v>#VALUE!</v>
      </c>
      <c r="S421" t="e">
        <f t="shared" si="45"/>
        <v>#VALUE!</v>
      </c>
      <c r="T421" t="e">
        <f t="shared" si="46"/>
        <v>#VALUE!</v>
      </c>
      <c r="U421" t="str">
        <f t="shared" si="47"/>
        <v>鎌ヶ谷西高高</v>
      </c>
    </row>
    <row r="422" spans="1:21" x14ac:dyDescent="0.2">
      <c r="A422" s="12">
        <v>1464</v>
      </c>
      <c r="B422" s="13" t="s">
        <v>1357</v>
      </c>
      <c r="C422" s="13" t="s">
        <v>4598</v>
      </c>
      <c r="D422" s="14"/>
      <c r="E422" s="32" t="s">
        <v>657</v>
      </c>
      <c r="F422" s="14">
        <v>1</v>
      </c>
      <c r="G422" s="14"/>
      <c r="H422" s="14"/>
      <c r="I422" s="14"/>
      <c r="J422" s="15" t="s">
        <v>2717</v>
      </c>
      <c r="K422" s="15" t="s">
        <v>5013</v>
      </c>
      <c r="L422" s="17" t="s">
        <v>54</v>
      </c>
      <c r="M422" s="17" t="s">
        <v>4027</v>
      </c>
      <c r="N422" s="17">
        <v>20070731</v>
      </c>
      <c r="O422" t="str">
        <f>""</f>
        <v/>
      </c>
      <c r="P422" t="e">
        <f t="shared" si="42"/>
        <v>#VALUE!</v>
      </c>
      <c r="Q422" t="e">
        <f t="shared" si="43"/>
        <v>#VALUE!</v>
      </c>
      <c r="R422" t="e">
        <f t="shared" si="44"/>
        <v>#VALUE!</v>
      </c>
      <c r="S422" t="e">
        <f t="shared" si="45"/>
        <v>#VALUE!</v>
      </c>
      <c r="T422" t="e">
        <f t="shared" si="46"/>
        <v>#VALUE!</v>
      </c>
      <c r="U422" t="str">
        <f t="shared" si="47"/>
        <v>鎌ヶ谷西高高</v>
      </c>
    </row>
    <row r="423" spans="1:21" x14ac:dyDescent="0.2">
      <c r="A423" s="12">
        <v>1324</v>
      </c>
      <c r="B423" s="13" t="s">
        <v>1822</v>
      </c>
      <c r="C423" s="13" t="s">
        <v>4599</v>
      </c>
      <c r="D423" s="14"/>
      <c r="E423" s="32" t="s">
        <v>658</v>
      </c>
      <c r="F423" s="14">
        <v>3</v>
      </c>
      <c r="G423" s="14"/>
      <c r="H423" s="14"/>
      <c r="I423" s="14"/>
      <c r="J423" s="15" t="s">
        <v>3086</v>
      </c>
      <c r="K423" s="15" t="s">
        <v>3281</v>
      </c>
      <c r="L423" s="17" t="s">
        <v>139</v>
      </c>
      <c r="M423" s="17" t="s">
        <v>3782</v>
      </c>
      <c r="N423" s="17">
        <v>20051018</v>
      </c>
      <c r="O423" t="str">
        <f>""</f>
        <v/>
      </c>
      <c r="P423" t="e">
        <f t="shared" si="42"/>
        <v>#VALUE!</v>
      </c>
      <c r="Q423" t="e">
        <f t="shared" si="43"/>
        <v>#VALUE!</v>
      </c>
      <c r="R423" t="e">
        <f t="shared" si="44"/>
        <v>#VALUE!</v>
      </c>
      <c r="S423" t="e">
        <f t="shared" si="45"/>
        <v>#VALUE!</v>
      </c>
      <c r="T423" t="e">
        <f t="shared" si="46"/>
        <v>#VALUE!</v>
      </c>
      <c r="U423" t="str">
        <f t="shared" si="47"/>
        <v>白井高高</v>
      </c>
    </row>
    <row r="424" spans="1:21" x14ac:dyDescent="0.2">
      <c r="A424" s="12">
        <v>1325</v>
      </c>
      <c r="B424" s="13" t="s">
        <v>1357</v>
      </c>
      <c r="C424" s="13" t="s">
        <v>4600</v>
      </c>
      <c r="D424" s="14"/>
      <c r="E424" s="32" t="s">
        <v>658</v>
      </c>
      <c r="F424" s="14">
        <v>2</v>
      </c>
      <c r="G424" s="14"/>
      <c r="H424" s="14"/>
      <c r="I424" s="14"/>
      <c r="J424" s="15" t="s">
        <v>2717</v>
      </c>
      <c r="K424" s="15" t="s">
        <v>4650</v>
      </c>
      <c r="L424" s="17" t="s">
        <v>54</v>
      </c>
      <c r="M424" s="17" t="s">
        <v>3657</v>
      </c>
      <c r="N424" s="17">
        <v>20060819</v>
      </c>
      <c r="O424" t="str">
        <f>""</f>
        <v/>
      </c>
      <c r="P424" t="e">
        <f t="shared" si="42"/>
        <v>#VALUE!</v>
      </c>
      <c r="Q424" t="e">
        <f t="shared" si="43"/>
        <v>#VALUE!</v>
      </c>
      <c r="R424" t="e">
        <f t="shared" si="44"/>
        <v>#VALUE!</v>
      </c>
      <c r="S424" t="e">
        <f t="shared" si="45"/>
        <v>#VALUE!</v>
      </c>
      <c r="T424" t="e">
        <f t="shared" si="46"/>
        <v>#VALUE!</v>
      </c>
      <c r="U424" t="str">
        <f t="shared" si="47"/>
        <v>白井高高</v>
      </c>
    </row>
    <row r="425" spans="1:21" x14ac:dyDescent="0.2">
      <c r="A425" s="12">
        <v>1326</v>
      </c>
      <c r="B425" s="13" t="s">
        <v>4601</v>
      </c>
      <c r="C425" s="13" t="s">
        <v>4602</v>
      </c>
      <c r="D425" s="14"/>
      <c r="E425" s="32" t="s">
        <v>658</v>
      </c>
      <c r="F425" s="14">
        <v>2</v>
      </c>
      <c r="G425" s="14"/>
      <c r="H425" s="14"/>
      <c r="I425" s="14"/>
      <c r="J425" s="15" t="s">
        <v>5014</v>
      </c>
      <c r="K425" s="15" t="s">
        <v>3608</v>
      </c>
      <c r="L425" s="17" t="s">
        <v>4028</v>
      </c>
      <c r="M425" s="17" t="s">
        <v>3999</v>
      </c>
      <c r="N425" s="17">
        <v>20061124</v>
      </c>
      <c r="O425" t="str">
        <f>""</f>
        <v/>
      </c>
      <c r="P425" t="e">
        <f t="shared" si="42"/>
        <v>#VALUE!</v>
      </c>
      <c r="Q425" t="e">
        <f t="shared" si="43"/>
        <v>#VALUE!</v>
      </c>
      <c r="R425" t="e">
        <f t="shared" si="44"/>
        <v>#VALUE!</v>
      </c>
      <c r="S425" t="e">
        <f t="shared" si="45"/>
        <v>#VALUE!</v>
      </c>
      <c r="T425" t="e">
        <f t="shared" si="46"/>
        <v>#VALUE!</v>
      </c>
      <c r="U425" t="str">
        <f t="shared" si="47"/>
        <v>白井高高</v>
      </c>
    </row>
    <row r="426" spans="1:21" x14ac:dyDescent="0.2">
      <c r="A426" s="12">
        <v>1465</v>
      </c>
      <c r="B426" s="13" t="s">
        <v>4603</v>
      </c>
      <c r="C426" s="13" t="s">
        <v>4604</v>
      </c>
      <c r="D426" s="14"/>
      <c r="E426" s="32" t="s">
        <v>658</v>
      </c>
      <c r="F426" s="14">
        <v>1</v>
      </c>
      <c r="G426" s="14"/>
      <c r="H426" s="14"/>
      <c r="I426" s="14"/>
      <c r="J426" s="15" t="s">
        <v>5015</v>
      </c>
      <c r="K426" s="15" t="s">
        <v>3608</v>
      </c>
      <c r="L426" s="17" t="s">
        <v>4029</v>
      </c>
      <c r="M426" s="17" t="s">
        <v>3999</v>
      </c>
      <c r="N426" s="17">
        <v>20071006</v>
      </c>
      <c r="O426" t="str">
        <f>""</f>
        <v/>
      </c>
      <c r="P426" t="e">
        <f t="shared" si="42"/>
        <v>#VALUE!</v>
      </c>
      <c r="Q426" t="e">
        <f t="shared" si="43"/>
        <v>#VALUE!</v>
      </c>
      <c r="R426" t="e">
        <f t="shared" si="44"/>
        <v>#VALUE!</v>
      </c>
      <c r="S426" t="e">
        <f t="shared" si="45"/>
        <v>#VALUE!</v>
      </c>
      <c r="T426" t="e">
        <f t="shared" si="46"/>
        <v>#VALUE!</v>
      </c>
      <c r="U426" t="str">
        <f t="shared" si="47"/>
        <v>白井高高</v>
      </c>
    </row>
    <row r="427" spans="1:21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21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21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21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21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21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21" priority="1" stopIfTrue="1">
      <formula>AND(A448="男")</formula>
    </cfRule>
    <cfRule type="expression" dxfId="20" priority="2" stopIfTrue="1">
      <formula>AND(A448="女")</formula>
    </cfRule>
  </conditionalFormatting>
  <dataValidations count="4">
    <dataValidation imeMode="halfKatakana" allowBlank="1" showInputMessage="1" showErrorMessage="1" sqref="J365:K451 J98:K351 K96:K97 J1:K95" xr:uid="{E538E4FC-7477-4D26-8A52-43C76F929F21}"/>
    <dataValidation type="date" allowBlank="1" showInputMessage="1" showErrorMessage="1" sqref="G221:G224" xr:uid="{AD70A928-9994-479F-8D36-06F6C1F1DEA9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5CC8178A-C03D-4C3D-96E3-DD75E885A8D5}">
      <formula1>1</formula1>
      <formula2>3</formula2>
    </dataValidation>
    <dataValidation type="decimal" imeMode="halfAlpha" allowBlank="1" showInputMessage="1" showErrorMessage="1" sqref="H96:H97 G168:G170 G154:G161 G205:G206 G216:G220 G225:G237 G278 G2:G124 G266 G268 G270 G272 G274 G276 G312:G351" xr:uid="{38130F3D-64D8-4070-9B73-DF4BEE441917}">
      <formula1>1.01</formula1>
      <formula2>12.31</formula2>
    </dataValidation>
  </dataValidations>
  <pageMargins left="0.7" right="0.7" top="0.75" bottom="0.75" header="0.3" footer="0.3"/>
  <pageSetup paperSize="1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36"/>
  <sheetViews>
    <sheetView tabSelected="1" zoomScaleNormal="100" workbookViewId="0"/>
  </sheetViews>
  <sheetFormatPr defaultRowHeight="18" x14ac:dyDescent="0.45"/>
  <sheetData>
    <row r="1" spans="1:10" ht="18.600000000000001" thickTop="1" x14ac:dyDescent="0.45">
      <c r="A1" s="156" t="s">
        <v>393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45">
      <c r="A2" s="165" t="s">
        <v>569</v>
      </c>
      <c r="B2" s="163"/>
      <c r="C2" s="163"/>
      <c r="D2" s="163"/>
      <c r="E2" s="163"/>
      <c r="F2" s="163"/>
      <c r="G2" s="163"/>
      <c r="H2" s="163"/>
      <c r="I2" s="163"/>
      <c r="J2" s="164"/>
    </row>
    <row r="3" spans="1:10" x14ac:dyDescent="0.45">
      <c r="A3" s="165" t="s">
        <v>10011</v>
      </c>
      <c r="B3" s="163"/>
      <c r="C3" s="163"/>
      <c r="D3" s="163"/>
      <c r="E3" s="163"/>
      <c r="F3" s="163"/>
      <c r="G3" s="163"/>
      <c r="H3" s="163"/>
      <c r="I3" s="163"/>
      <c r="J3" s="164"/>
    </row>
    <row r="4" spans="1:10" ht="18.600000000000001" thickBot="1" x14ac:dyDescent="0.5">
      <c r="A4" s="159" t="s">
        <v>10012</v>
      </c>
      <c r="B4" s="160"/>
      <c r="C4" s="160"/>
      <c r="D4" s="160"/>
      <c r="E4" s="160"/>
      <c r="F4" s="160"/>
      <c r="G4" s="160"/>
      <c r="H4" s="160"/>
      <c r="I4" s="160"/>
      <c r="J4" s="161"/>
    </row>
    <row r="5" spans="1:10" ht="18.600000000000001" thickTop="1" x14ac:dyDescent="0.45">
      <c r="A5" s="74" t="s">
        <v>350</v>
      </c>
    </row>
    <row r="6" spans="1:10" x14ac:dyDescent="0.45">
      <c r="A6" s="74" t="s">
        <v>564</v>
      </c>
    </row>
    <row r="7" spans="1:10" x14ac:dyDescent="0.45">
      <c r="A7" s="74" t="s">
        <v>352</v>
      </c>
    </row>
    <row r="18" spans="1:9" x14ac:dyDescent="0.45">
      <c r="I18" t="s">
        <v>351</v>
      </c>
    </row>
    <row r="21" spans="1:9" x14ac:dyDescent="0.45">
      <c r="A21" s="74" t="s">
        <v>565</v>
      </c>
    </row>
    <row r="34" spans="1:1" x14ac:dyDescent="0.45">
      <c r="A34" s="74" t="s">
        <v>566</v>
      </c>
    </row>
    <row r="35" spans="1:1" x14ac:dyDescent="0.45">
      <c r="A35" s="74" t="s">
        <v>568</v>
      </c>
    </row>
    <row r="36" spans="1:1" x14ac:dyDescent="0.45">
      <c r="A36" s="74" t="s">
        <v>567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W61"/>
  <sheetViews>
    <sheetView topLeftCell="D1" zoomScale="120" zoomScaleNormal="120" workbookViewId="0">
      <selection activeCell="R4" sqref="R4"/>
    </sheetView>
  </sheetViews>
  <sheetFormatPr defaultRowHeight="18" x14ac:dyDescent="0.45"/>
  <cols>
    <col min="1" max="1" width="3.09765625" hidden="1" customWidth="1"/>
    <col min="2" max="3" width="7.09765625" hidden="1" customWidth="1"/>
    <col min="4" max="4" width="12.3984375" customWidth="1"/>
    <col min="5" max="5" width="4.69921875" customWidth="1"/>
    <col min="6" max="6" width="4.19921875" customWidth="1"/>
    <col min="7" max="7" width="10" customWidth="1"/>
    <col min="8" max="8" width="2.59765625" customWidth="1"/>
    <col min="9" max="11" width="3.09765625" customWidth="1"/>
    <col min="12" max="12" width="3.09765625" hidden="1" customWidth="1"/>
    <col min="13" max="13" width="8.09765625" hidden="1" customWidth="1"/>
    <col min="14" max="14" width="7.09765625" hidden="1" customWidth="1"/>
    <col min="15" max="15" width="2.5" customWidth="1"/>
    <col min="16" max="16" width="12.3984375" customWidth="1"/>
    <col min="17" max="17" width="4.69921875" customWidth="1"/>
    <col min="18" max="18" width="4.19921875" customWidth="1"/>
    <col min="19" max="19" width="10" customWidth="1"/>
    <col min="20" max="20" width="2.59765625" customWidth="1"/>
    <col min="21" max="23" width="3.09765625" customWidth="1"/>
  </cols>
  <sheetData>
    <row r="1" spans="1:23" ht="18.600000000000001" thickBot="1" x14ac:dyDescent="0.5">
      <c r="A1" s="56"/>
      <c r="B1" s="56"/>
      <c r="C1" s="56"/>
      <c r="D1" s="56" t="str">
        <f ca="1">DBCS(YEAR(TODAY())&amp;"年度 第"&amp;DBCS(YEAR(TODAY())-2021)&amp;"回 市川・浦安　秋季陸上競技記録会 申込一覧表（市川・浦安市以外の中学）")</f>
        <v>２０２３年度　第２回　市川・浦安　秋季陸上競技記録会　申込一覧表（市川・浦安市以外の中学）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2.6" customHeight="1" x14ac:dyDescent="0.45">
      <c r="A2" s="154"/>
      <c r="B2" s="153"/>
      <c r="C2" s="155"/>
      <c r="D2" s="166" t="s">
        <v>412</v>
      </c>
      <c r="E2" s="167"/>
      <c r="F2" s="167"/>
      <c r="G2" s="167"/>
      <c r="H2" s="167"/>
      <c r="I2" s="167"/>
      <c r="J2" s="167"/>
      <c r="K2" s="168"/>
      <c r="L2" s="154"/>
      <c r="M2" s="153"/>
      <c r="N2" s="155"/>
      <c r="O2" s="152"/>
      <c r="P2" s="143" t="s">
        <v>411</v>
      </c>
      <c r="Q2" s="41"/>
      <c r="R2" s="41"/>
      <c r="S2" s="41"/>
      <c r="T2" s="41"/>
      <c r="U2" s="41"/>
      <c r="V2" s="41"/>
      <c r="W2" s="42"/>
    </row>
    <row r="3" spans="1:23" ht="12.6" customHeight="1" thickBot="1" x14ac:dyDescent="0.5">
      <c r="A3" s="43" t="s">
        <v>14</v>
      </c>
      <c r="B3" s="44" t="s">
        <v>304</v>
      </c>
      <c r="C3" s="142" t="s">
        <v>410</v>
      </c>
      <c r="D3" s="43" t="s">
        <v>15</v>
      </c>
      <c r="E3" s="44"/>
      <c r="F3" s="44" t="s">
        <v>274</v>
      </c>
      <c r="G3" s="44" t="s">
        <v>16</v>
      </c>
      <c r="H3" s="44" t="s">
        <v>17</v>
      </c>
      <c r="I3" s="44" t="s">
        <v>18</v>
      </c>
      <c r="J3" s="44" t="s">
        <v>275</v>
      </c>
      <c r="K3" s="45" t="s">
        <v>276</v>
      </c>
      <c r="L3" s="43" t="s">
        <v>14</v>
      </c>
      <c r="M3" s="44" t="s">
        <v>304</v>
      </c>
      <c r="N3" s="142" t="s">
        <v>305</v>
      </c>
      <c r="O3" s="150"/>
      <c r="P3" s="144" t="s">
        <v>15</v>
      </c>
      <c r="Q3" s="44"/>
      <c r="R3" s="44" t="s">
        <v>274</v>
      </c>
      <c r="S3" s="44" t="s">
        <v>16</v>
      </c>
      <c r="T3" s="44" t="s">
        <v>17</v>
      </c>
      <c r="U3" s="44" t="s">
        <v>18</v>
      </c>
      <c r="V3" s="44" t="s">
        <v>275</v>
      </c>
      <c r="W3" s="45" t="s">
        <v>276</v>
      </c>
    </row>
    <row r="4" spans="1:23" ht="12.6" customHeight="1" thickTop="1" x14ac:dyDescent="0.45">
      <c r="A4" s="86">
        <f>A6</f>
        <v>1</v>
      </c>
      <c r="B4" s="87">
        <f>IF(A4="","",VLOOKUP(A4,競技csv!A:N,MATCH(B$3,競技csv!$1:$1,0),0))</f>
        <v>1</v>
      </c>
      <c r="C4" s="100" t="s">
        <v>10014</v>
      </c>
      <c r="D4" s="103" t="s">
        <v>307</v>
      </c>
      <c r="E4" s="88">
        <v>1</v>
      </c>
      <c r="F4" s="89"/>
      <c r="G4" s="87" t="str">
        <f>IF(ISERROR(VLOOKUP(F4,中学男選手データ!$A:$O,MATCH("姓",中学男選手データ!$1:$1,0),0)),"",VLOOKUP(F4,中学男選手データ!$A:$O,MATCH("姓",中学男選手データ!$1:$1,0),0)&amp;"　"&amp;VLOOKUP(F4,中学男選手データ!$A:$O,MATCH("名",中学男選手データ!$1:$1,0),0))</f>
        <v/>
      </c>
      <c r="H4" s="87" t="str">
        <f>IF(ISERROR(VLOOKUP(F4,中学男選手データ!$A:$O,MATCH("学年",中学男選手データ!$1:$1,0),0)),"",VLOOKUP(F4,中学男選手データ!$A:$O,MATCH("学年",中学男選手データ!$1:$1,0),0))</f>
        <v/>
      </c>
      <c r="I4" s="90"/>
      <c r="J4" s="91"/>
      <c r="K4" s="92"/>
      <c r="L4" s="86">
        <f>L6</f>
        <v>17</v>
      </c>
      <c r="M4" s="87">
        <f>IF(L4="","",VLOOKUP(L4,競技csv!A:Y,MATCH(M$3,競技csv!$1:$1,0),0))</f>
        <v>1</v>
      </c>
      <c r="N4" s="100" t="s">
        <v>10014</v>
      </c>
      <c r="O4" s="151"/>
      <c r="P4" s="145" t="s">
        <v>307</v>
      </c>
      <c r="Q4" s="88">
        <v>1</v>
      </c>
      <c r="R4" s="89"/>
      <c r="S4" s="87" t="str">
        <f>IF(ISERROR(VLOOKUP(R4,中学女選手データ!$A:$O,MATCH("姓",中学女選手データ!$1:$1,0),0)),"",VLOOKUP(R4,中学女選手データ!$A:$O,MATCH("姓",中学女選手データ!$1:$1,0),0)&amp;"　"&amp;VLOOKUP(R4,中学女選手データ!$A:$O,MATCH("名",中学女選手データ!$1:$1,0),0))</f>
        <v/>
      </c>
      <c r="T4" s="87" t="str">
        <f>IF(ISERROR(VLOOKUP(R4,中学女選手データ!$A:$O,MATCH("学年",中学女選手データ!$1:$1,0),0)),"",VLOOKUP(R4,中学女選手データ!$A:$O,MATCH("学年",中学女選手データ!$1:$1,0),0))</f>
        <v/>
      </c>
      <c r="U4" s="90"/>
      <c r="V4" s="91"/>
      <c r="W4" s="92"/>
    </row>
    <row r="5" spans="1:23" ht="12.6" customHeight="1" x14ac:dyDescent="0.45">
      <c r="A5" s="93">
        <f>A6</f>
        <v>1</v>
      </c>
      <c r="B5" s="48">
        <f>IF(A5="","",VLOOKUP(A5,競技csv!A:N,MATCH(B$3,競技csv!$1:$1,0),0))</f>
        <v>1</v>
      </c>
      <c r="C5" s="101" t="s">
        <v>10014</v>
      </c>
      <c r="D5" s="46"/>
      <c r="E5" s="47">
        <v>2</v>
      </c>
      <c r="F5" s="75"/>
      <c r="G5" s="48" t="str">
        <f>IF(ISERROR(VLOOKUP(F5,中学男選手データ!$A:$O,MATCH("姓",中学男選手データ!$1:$1,0),0)),"",VLOOKUP(F5,中学男選手データ!$A:$O,MATCH("姓",中学男選手データ!$1:$1,0),0)&amp;"　"&amp;VLOOKUP(F5,中学男選手データ!$A:$O,MATCH("名",中学男選手データ!$1:$1,0),0))</f>
        <v/>
      </c>
      <c r="H5" s="48" t="str">
        <f>IF(ISERROR(VLOOKUP(F5,中学男選手データ!$A:$O,MATCH("学年",中学男選手データ!$1:$1,0),0)),"",VLOOKUP(F5,中学男選手データ!$A:$O,MATCH("学年",中学男選手データ!$1:$1,0),0))</f>
        <v/>
      </c>
      <c r="I5" s="75"/>
      <c r="J5" s="77"/>
      <c r="K5" s="78"/>
      <c r="L5" s="93">
        <f>L6</f>
        <v>17</v>
      </c>
      <c r="M5" s="48">
        <f>IF(L5="","",VLOOKUP(L5,競技csv!A:Y,MATCH(M$3,競技csv!$1:$1,0),0))</f>
        <v>1</v>
      </c>
      <c r="N5" s="101" t="s">
        <v>10014</v>
      </c>
      <c r="O5" s="151"/>
      <c r="P5" s="146"/>
      <c r="Q5" s="47">
        <v>2</v>
      </c>
      <c r="R5" s="75"/>
      <c r="S5" s="48" t="str">
        <f>IF(ISERROR(VLOOKUP(R5,中学女選手データ!$A:$O,MATCH("姓",中学女選手データ!$1:$1,0),0)),"",VLOOKUP(R5,中学女選手データ!$A:$O,MATCH("姓",中学女選手データ!$1:$1,0),0)&amp;"　"&amp;VLOOKUP(R5,中学女選手データ!$A:$O,MATCH("名",中学女選手データ!$1:$1,0),0))</f>
        <v/>
      </c>
      <c r="T5" s="48" t="str">
        <f>IF(ISERROR(VLOOKUP(R5,中学女選手データ!$A:$O,MATCH("学年",中学女選手データ!$1:$1,0),0)),"",VLOOKUP(R5,中学女選手データ!$A:$O,MATCH("学年",中学女選手データ!$1:$1,0),0))</f>
        <v/>
      </c>
      <c r="U5" s="75"/>
      <c r="V5" s="77"/>
      <c r="W5" s="78"/>
    </row>
    <row r="6" spans="1:23" ht="12.6" customHeight="1" x14ac:dyDescent="0.45">
      <c r="A6" s="93">
        <v>1</v>
      </c>
      <c r="B6" s="48">
        <f>IF(A6="","",VLOOKUP(A6,競技csv!A:N,MATCH(B$3,競技csv!$1:$1,0),0))</f>
        <v>1</v>
      </c>
      <c r="C6" s="101" t="s">
        <v>10014</v>
      </c>
      <c r="D6" s="46" t="str">
        <f>IF(A6="","",VLOOKUP(A6,競技csv!A:N,MATCH("競技名",競技csv!$1:$1,0),0)&amp;"(中１)")</f>
        <v>男子100m(中１)</v>
      </c>
      <c r="E6" s="47">
        <v>3</v>
      </c>
      <c r="F6" s="75"/>
      <c r="G6" s="48" t="str">
        <f>IF(ISERROR(VLOOKUP(F6,中学男選手データ!$A:$O,MATCH("姓",中学男選手データ!$1:$1,0),0)),"",VLOOKUP(F6,中学男選手データ!$A:$O,MATCH("姓",中学男選手データ!$1:$1,0),0)&amp;"　"&amp;VLOOKUP(F6,中学男選手データ!$A:$O,MATCH("名",中学男選手データ!$1:$1,0),0))</f>
        <v/>
      </c>
      <c r="H6" s="48" t="str">
        <f>IF(ISERROR(VLOOKUP(F6,中学男選手データ!$A:$O,MATCH("学年",中学男選手データ!$1:$1,0),0)),"",VLOOKUP(F6,中学男選手データ!$A:$O,MATCH("学年",中学男選手データ!$1:$1,0),0))</f>
        <v/>
      </c>
      <c r="I6" s="75"/>
      <c r="J6" s="77"/>
      <c r="K6" s="78"/>
      <c r="L6" s="93">
        <v>17</v>
      </c>
      <c r="M6" s="48">
        <f>IF(L6="","",VLOOKUP(L6,競技csv!A:Y,MATCH(M$3,競技csv!$1:$1,0),0))</f>
        <v>1</v>
      </c>
      <c r="N6" s="101" t="s">
        <v>10014</v>
      </c>
      <c r="O6" s="151"/>
      <c r="P6" s="146" t="str">
        <f>IF(L6="","",VLOOKUP(L6,競技csv!A:O,MATCH("競技名",競技csv!$1:$1,0),0)&amp;"(中１)")</f>
        <v>女子100m(中１)</v>
      </c>
      <c r="Q6" s="47">
        <v>3</v>
      </c>
      <c r="R6" s="75"/>
      <c r="S6" s="48" t="str">
        <f>IF(ISERROR(VLOOKUP(R6,中学女選手データ!$A:$O,MATCH("姓",中学女選手データ!$1:$1,0),0)),"",VLOOKUP(R6,中学女選手データ!$A:$O,MATCH("姓",中学女選手データ!$1:$1,0),0)&amp;"　"&amp;VLOOKUP(R6,中学女選手データ!$A:$O,MATCH("名",中学女選手データ!$1:$1,0),0))</f>
        <v/>
      </c>
      <c r="T6" s="48" t="str">
        <f>IF(ISERROR(VLOOKUP(R6,中学女選手データ!$A:$O,MATCH("学年",中学女選手データ!$1:$1,0),0)),"",VLOOKUP(R6,中学女選手データ!$A:$O,MATCH("学年",中学女選手データ!$1:$1,0),0))</f>
        <v/>
      </c>
      <c r="U6" s="75"/>
      <c r="V6" s="77"/>
      <c r="W6" s="78"/>
    </row>
    <row r="7" spans="1:23" ht="12.6" customHeight="1" x14ac:dyDescent="0.45">
      <c r="A7" s="93">
        <f>A6</f>
        <v>1</v>
      </c>
      <c r="B7" s="48">
        <f>IF(A7="","",VLOOKUP(A7,競技csv!A:N,MATCH(B$3,競技csv!$1:$1,0),0))</f>
        <v>1</v>
      </c>
      <c r="C7" s="101" t="s">
        <v>10014</v>
      </c>
      <c r="D7" s="46" t="s">
        <v>307</v>
      </c>
      <c r="E7" s="47">
        <v>4</v>
      </c>
      <c r="F7" s="75"/>
      <c r="G7" s="48" t="str">
        <f>IF(ISERROR(VLOOKUP(F7,中学男選手データ!$A:$O,MATCH("姓",中学男選手データ!$1:$1,0),0)),"",VLOOKUP(F7,中学男選手データ!$A:$O,MATCH("姓",中学男選手データ!$1:$1,0),0)&amp;"　"&amp;VLOOKUP(F7,中学男選手データ!$A:$O,MATCH("名",中学男選手データ!$1:$1,0),0))</f>
        <v/>
      </c>
      <c r="H7" s="48" t="str">
        <f>IF(ISERROR(VLOOKUP(F7,中学男選手データ!$A:$O,MATCH("学年",中学男選手データ!$1:$1,0),0)),"",VLOOKUP(F7,中学男選手データ!$A:$O,MATCH("学年",中学男選手データ!$1:$1,0),0))</f>
        <v/>
      </c>
      <c r="I7" s="75"/>
      <c r="J7" s="77"/>
      <c r="K7" s="78"/>
      <c r="L7" s="93">
        <f>L6</f>
        <v>17</v>
      </c>
      <c r="M7" s="48">
        <f>IF(L7="","",VLOOKUP(L7,競技csv!A:Y,MATCH(M$3,競技csv!$1:$1,0),0))</f>
        <v>1</v>
      </c>
      <c r="N7" s="101" t="s">
        <v>10014</v>
      </c>
      <c r="O7" s="151"/>
      <c r="P7" s="146" t="s">
        <v>307</v>
      </c>
      <c r="Q7" s="47">
        <v>4</v>
      </c>
      <c r="R7" s="75"/>
      <c r="S7" s="48" t="str">
        <f>IF(ISERROR(VLOOKUP(R7,中学女選手データ!$A:$O,MATCH("姓",中学女選手データ!$1:$1,0),0)),"",VLOOKUP(R7,中学女選手データ!$A:$O,MATCH("姓",中学女選手データ!$1:$1,0),0)&amp;"　"&amp;VLOOKUP(R7,中学女選手データ!$A:$O,MATCH("名",中学女選手データ!$1:$1,0),0))</f>
        <v/>
      </c>
      <c r="T7" s="48" t="str">
        <f>IF(ISERROR(VLOOKUP(R7,中学女選手データ!$A:$O,MATCH("学年",中学女選手データ!$1:$1,0),0)),"",VLOOKUP(R7,中学女選手データ!$A:$O,MATCH("学年",中学女選手データ!$1:$1,0),0))</f>
        <v/>
      </c>
      <c r="U7" s="75"/>
      <c r="V7" s="77"/>
      <c r="W7" s="78"/>
    </row>
    <row r="8" spans="1:23" ht="12.6" customHeight="1" x14ac:dyDescent="0.45">
      <c r="A8" s="104">
        <f>A6</f>
        <v>1</v>
      </c>
      <c r="B8" s="105">
        <f>IF(A8="","",VLOOKUP(A8,競技csv!A:N,MATCH(B$3,競技csv!$1:$1,0),0))</f>
        <v>1</v>
      </c>
      <c r="C8" s="106" t="s">
        <v>10014</v>
      </c>
      <c r="D8" s="46"/>
      <c r="E8" s="107">
        <v>5</v>
      </c>
      <c r="F8" s="108"/>
      <c r="G8" s="105" t="str">
        <f>IF(ISERROR(VLOOKUP(F8,中学男選手データ!$A:$O,MATCH("姓",中学男選手データ!$1:$1,0),0)),"",VLOOKUP(F8,中学男選手データ!$A:$O,MATCH("姓",中学男選手データ!$1:$1,0),0)&amp;"　"&amp;VLOOKUP(F8,中学男選手データ!$A:$O,MATCH("名",中学男選手データ!$1:$1,0),0))</f>
        <v/>
      </c>
      <c r="H8" s="105" t="str">
        <f>IF(ISERROR(VLOOKUP(F8,中学男選手データ!$A:$O,MATCH("学年",中学男選手データ!$1:$1,0),0)),"",VLOOKUP(F8,中学男選手データ!$A:$O,MATCH("学年",中学男選手データ!$1:$1,0),0))</f>
        <v/>
      </c>
      <c r="I8" s="108"/>
      <c r="J8" s="109"/>
      <c r="K8" s="110"/>
      <c r="L8" s="104">
        <f>L6</f>
        <v>17</v>
      </c>
      <c r="M8" s="105">
        <f>IF(L8="","",VLOOKUP(L8,競技csv!A:Y,MATCH(M$3,競技csv!$1:$1,0),0))</f>
        <v>1</v>
      </c>
      <c r="N8" s="106" t="s">
        <v>10014</v>
      </c>
      <c r="O8" s="151"/>
      <c r="P8" s="146"/>
      <c r="Q8" s="107">
        <v>5</v>
      </c>
      <c r="R8" s="108"/>
      <c r="S8" s="105" t="str">
        <f>IF(ISERROR(VLOOKUP(R8,中学女選手データ!$A:$O,MATCH("姓",中学女選手データ!$1:$1,0),0)),"",VLOOKUP(R8,中学女選手データ!$A:$O,MATCH("姓",中学女選手データ!$1:$1,0),0)&amp;"　"&amp;VLOOKUP(R8,中学女選手データ!$A:$O,MATCH("名",中学女選手データ!$1:$1,0),0))</f>
        <v/>
      </c>
      <c r="T8" s="105" t="str">
        <f>IF(ISERROR(VLOOKUP(R8,中学女選手データ!$A:$O,MATCH("学年",中学女選手データ!$1:$1,0),0)),"",VLOOKUP(R8,中学女選手データ!$A:$O,MATCH("学年",中学女選手データ!$1:$1,0),0))</f>
        <v/>
      </c>
      <c r="U8" s="108"/>
      <c r="V8" s="109"/>
      <c r="W8" s="110"/>
    </row>
    <row r="9" spans="1:23" ht="12.6" customHeight="1" x14ac:dyDescent="0.45">
      <c r="A9" s="111">
        <f>A11</f>
        <v>1</v>
      </c>
      <c r="B9" s="52">
        <f>IF(A9="","",VLOOKUP(A9,競技csv!A:N,MATCH(B$3,競技csv!$1:$1,0),0))</f>
        <v>1</v>
      </c>
      <c r="C9" s="112" t="s">
        <v>10015</v>
      </c>
      <c r="D9" s="50" t="s">
        <v>307</v>
      </c>
      <c r="E9" s="51">
        <v>1</v>
      </c>
      <c r="F9" s="76"/>
      <c r="G9" s="52" t="str">
        <f>IF(ISERROR(VLOOKUP(F9,中学男選手データ!$A:$O,MATCH("姓",中学男選手データ!$1:$1,0),0)),"",VLOOKUP(F9,中学男選手データ!$A:$O,MATCH("姓",中学男選手データ!$1:$1,0),0)&amp;"　"&amp;VLOOKUP(F9,中学男選手データ!$A:$O,MATCH("名",中学男選手データ!$1:$1,0),0))</f>
        <v/>
      </c>
      <c r="H9" s="52" t="str">
        <f>IF(ISERROR(VLOOKUP(F9,中学男選手データ!$A:$O,MATCH("学年",中学男選手データ!$1:$1,0),0)),"",VLOOKUP(F9,中学男選手データ!$A:$O,MATCH("学年",中学男選手データ!$1:$1,0),0))</f>
        <v/>
      </c>
      <c r="I9" s="113"/>
      <c r="J9" s="79"/>
      <c r="K9" s="80"/>
      <c r="L9" s="111">
        <f>L11</f>
        <v>17</v>
      </c>
      <c r="M9" s="52">
        <f>IF(L9="","",VLOOKUP(L9,競技csv!A:Y,MATCH(M$3,競技csv!$1:$1,0),0))</f>
        <v>1</v>
      </c>
      <c r="N9" s="112" t="s">
        <v>10015</v>
      </c>
      <c r="O9" s="151"/>
      <c r="P9" s="147" t="s">
        <v>307</v>
      </c>
      <c r="Q9" s="51">
        <v>1</v>
      </c>
      <c r="R9" s="76"/>
      <c r="S9" s="52" t="str">
        <f>IF(ISERROR(VLOOKUP(R9,中学女選手データ!$A:$O,MATCH("姓",中学女選手データ!$1:$1,0),0)),"",VLOOKUP(R9,中学女選手データ!$A:$O,MATCH("姓",中学女選手データ!$1:$1,0),0)&amp;"　"&amp;VLOOKUP(R9,中学女選手データ!$A:$O,MATCH("名",中学女選手データ!$1:$1,0),0))</f>
        <v/>
      </c>
      <c r="T9" s="52" t="str">
        <f>IF(ISERROR(VLOOKUP(R9,中学女選手データ!$A:$O,MATCH("学年",中学女選手データ!$1:$1,0),0)),"",VLOOKUP(R9,中学女選手データ!$A:$O,MATCH("学年",中学女選手データ!$1:$1,0),0))</f>
        <v/>
      </c>
      <c r="U9" s="113"/>
      <c r="V9" s="79"/>
      <c r="W9" s="80"/>
    </row>
    <row r="10" spans="1:23" ht="12.6" customHeight="1" x14ac:dyDescent="0.45">
      <c r="A10" s="93">
        <f>A11</f>
        <v>1</v>
      </c>
      <c r="B10" s="48">
        <f>IF(A10="","",VLOOKUP(A10,競技csv!A:N,MATCH(B$3,競技csv!$1:$1,0),0))</f>
        <v>1</v>
      </c>
      <c r="C10" s="101" t="s">
        <v>10015</v>
      </c>
      <c r="D10" s="46"/>
      <c r="E10" s="47">
        <v>2</v>
      </c>
      <c r="F10" s="75"/>
      <c r="G10" s="48" t="str">
        <f>IF(ISERROR(VLOOKUP(F10,中学男選手データ!$A:$O,MATCH("姓",中学男選手データ!$1:$1,0),0)),"",VLOOKUP(F10,中学男選手データ!$A:$O,MATCH("姓",中学男選手データ!$1:$1,0),0)&amp;"　"&amp;VLOOKUP(F10,中学男選手データ!$A:$O,MATCH("名",中学男選手データ!$1:$1,0),0))</f>
        <v/>
      </c>
      <c r="H10" s="48" t="str">
        <f>IF(ISERROR(VLOOKUP(F10,中学男選手データ!$A:$O,MATCH("学年",中学男選手データ!$1:$1,0),0)),"",VLOOKUP(F10,中学男選手データ!$A:$O,MATCH("学年",中学男選手データ!$1:$1,0),0))</f>
        <v/>
      </c>
      <c r="I10" s="75"/>
      <c r="J10" s="77"/>
      <c r="K10" s="78"/>
      <c r="L10" s="93">
        <f>L11</f>
        <v>17</v>
      </c>
      <c r="M10" s="48">
        <f>IF(L10="","",VLOOKUP(L10,競技csv!A:Y,MATCH(M$3,競技csv!$1:$1,0),0))</f>
        <v>1</v>
      </c>
      <c r="N10" s="101" t="s">
        <v>10015</v>
      </c>
      <c r="O10" s="151"/>
      <c r="P10" s="146"/>
      <c r="Q10" s="47">
        <v>2</v>
      </c>
      <c r="R10" s="75"/>
      <c r="S10" s="48" t="str">
        <f>IF(ISERROR(VLOOKUP(R10,中学女選手データ!$A:$O,MATCH("姓",中学女選手データ!$1:$1,0),0)),"",VLOOKUP(R10,中学女選手データ!$A:$O,MATCH("姓",中学女選手データ!$1:$1,0),0)&amp;"　"&amp;VLOOKUP(R10,中学女選手データ!$A:$O,MATCH("名",中学女選手データ!$1:$1,0),0))</f>
        <v/>
      </c>
      <c r="T10" s="48" t="str">
        <f>IF(ISERROR(VLOOKUP(R10,中学女選手データ!$A:$O,MATCH("学年",中学女選手データ!$1:$1,0),0)),"",VLOOKUP(R10,中学女選手データ!$A:$O,MATCH("学年",中学女選手データ!$1:$1,0),0))</f>
        <v/>
      </c>
      <c r="U10" s="75"/>
      <c r="V10" s="77"/>
      <c r="W10" s="78"/>
    </row>
    <row r="11" spans="1:23" ht="12.6" customHeight="1" x14ac:dyDescent="0.45">
      <c r="A11" s="93">
        <v>1</v>
      </c>
      <c r="B11" s="48">
        <f>IF(A11="","",VLOOKUP(A11,競技csv!A:N,MATCH(B$3,競技csv!$1:$1,0),0))</f>
        <v>1</v>
      </c>
      <c r="C11" s="101" t="s">
        <v>10015</v>
      </c>
      <c r="D11" s="46" t="str">
        <f>IF(A11="","",VLOOKUP(A11,競技csv!A:N,MATCH("競技名",競技csv!$1:$1,0),0)&amp;"(中２)")</f>
        <v>男子100m(中２)</v>
      </c>
      <c r="E11" s="47">
        <v>3</v>
      </c>
      <c r="F11" s="75"/>
      <c r="G11" s="48" t="str">
        <f>IF(ISERROR(VLOOKUP(F11,中学男選手データ!$A:$O,MATCH("姓",中学男選手データ!$1:$1,0),0)),"",VLOOKUP(F11,中学男選手データ!$A:$O,MATCH("姓",中学男選手データ!$1:$1,0),0)&amp;"　"&amp;VLOOKUP(F11,中学男選手データ!$A:$O,MATCH("名",中学男選手データ!$1:$1,0),0))</f>
        <v/>
      </c>
      <c r="H11" s="48" t="str">
        <f>IF(ISERROR(VLOOKUP(F11,中学男選手データ!$A:$O,MATCH("学年",中学男選手データ!$1:$1,0),0)),"",VLOOKUP(F11,中学男選手データ!$A:$O,MATCH("学年",中学男選手データ!$1:$1,0),0))</f>
        <v/>
      </c>
      <c r="I11" s="75"/>
      <c r="J11" s="77"/>
      <c r="K11" s="78"/>
      <c r="L11" s="93">
        <v>17</v>
      </c>
      <c r="M11" s="48">
        <f>IF(L11="","",VLOOKUP(L11,競技csv!A:Y,MATCH(M$3,競技csv!$1:$1,0),0))</f>
        <v>1</v>
      </c>
      <c r="N11" s="101" t="s">
        <v>10015</v>
      </c>
      <c r="O11" s="151"/>
      <c r="P11" s="146" t="str">
        <f>IF(L11="","",VLOOKUP(L11,競技csv!A:O,MATCH("競技名",競技csv!$1:$1,0),0)&amp;"(中２)")</f>
        <v>女子100m(中２)</v>
      </c>
      <c r="Q11" s="47">
        <v>3</v>
      </c>
      <c r="R11" s="75"/>
      <c r="S11" s="48" t="str">
        <f>IF(ISERROR(VLOOKUP(R11,中学女選手データ!$A:$O,MATCH("姓",中学女選手データ!$1:$1,0),0)),"",VLOOKUP(R11,中学女選手データ!$A:$O,MATCH("姓",中学女選手データ!$1:$1,0),0)&amp;"　"&amp;VLOOKUP(R11,中学女選手データ!$A:$O,MATCH("名",中学女選手データ!$1:$1,0),0))</f>
        <v/>
      </c>
      <c r="T11" s="48" t="str">
        <f>IF(ISERROR(VLOOKUP(R11,中学女選手データ!$A:$O,MATCH("学年",中学女選手データ!$1:$1,0),0)),"",VLOOKUP(R11,中学女選手データ!$A:$O,MATCH("学年",中学女選手データ!$1:$1,0),0))</f>
        <v/>
      </c>
      <c r="U11" s="75"/>
      <c r="V11" s="77"/>
      <c r="W11" s="78"/>
    </row>
    <row r="12" spans="1:23" ht="12.6" customHeight="1" x14ac:dyDescent="0.45">
      <c r="A12" s="93">
        <f>A11</f>
        <v>1</v>
      </c>
      <c r="B12" s="48">
        <f>IF(A12="","",VLOOKUP(A12,競技csv!A:N,MATCH(B$3,競技csv!$1:$1,0),0))</f>
        <v>1</v>
      </c>
      <c r="C12" s="101" t="s">
        <v>10015</v>
      </c>
      <c r="D12" s="46" t="s">
        <v>307</v>
      </c>
      <c r="E12" s="47">
        <v>4</v>
      </c>
      <c r="F12" s="75"/>
      <c r="G12" s="48" t="str">
        <f>IF(ISERROR(VLOOKUP(F12,中学男選手データ!$A:$O,MATCH("姓",中学男選手データ!$1:$1,0),0)),"",VLOOKUP(F12,中学男選手データ!$A:$O,MATCH("姓",中学男選手データ!$1:$1,0),0)&amp;"　"&amp;VLOOKUP(F12,中学男選手データ!$A:$O,MATCH("名",中学男選手データ!$1:$1,0),0))</f>
        <v/>
      </c>
      <c r="H12" s="48" t="str">
        <f>IF(ISERROR(VLOOKUP(F12,中学男選手データ!$A:$O,MATCH("学年",中学男選手データ!$1:$1,0),0)),"",VLOOKUP(F12,中学男選手データ!$A:$O,MATCH("学年",中学男選手データ!$1:$1,0),0))</f>
        <v/>
      </c>
      <c r="I12" s="75"/>
      <c r="J12" s="77"/>
      <c r="K12" s="78"/>
      <c r="L12" s="93">
        <f>L11</f>
        <v>17</v>
      </c>
      <c r="M12" s="48">
        <f>IF(L12="","",VLOOKUP(L12,競技csv!A:Y,MATCH(M$3,競技csv!$1:$1,0),0))</f>
        <v>1</v>
      </c>
      <c r="N12" s="101" t="s">
        <v>10015</v>
      </c>
      <c r="O12" s="151"/>
      <c r="P12" s="146" t="s">
        <v>307</v>
      </c>
      <c r="Q12" s="47">
        <v>4</v>
      </c>
      <c r="R12" s="75"/>
      <c r="S12" s="48" t="str">
        <f>IF(ISERROR(VLOOKUP(R12,中学女選手データ!$A:$O,MATCH("姓",中学女選手データ!$1:$1,0),0)),"",VLOOKUP(R12,中学女選手データ!$A:$O,MATCH("姓",中学女選手データ!$1:$1,0),0)&amp;"　"&amp;VLOOKUP(R12,中学女選手データ!$A:$O,MATCH("名",中学女選手データ!$1:$1,0),0))</f>
        <v/>
      </c>
      <c r="T12" s="48" t="str">
        <f>IF(ISERROR(VLOOKUP(R12,中学女選手データ!$A:$O,MATCH("学年",中学女選手データ!$1:$1,0),0)),"",VLOOKUP(R12,中学女選手データ!$A:$O,MATCH("学年",中学女選手データ!$1:$1,0),0))</f>
        <v/>
      </c>
      <c r="U12" s="75"/>
      <c r="V12" s="77"/>
      <c r="W12" s="78"/>
    </row>
    <row r="13" spans="1:23" ht="12.6" customHeight="1" x14ac:dyDescent="0.45">
      <c r="A13" s="94">
        <f>A11</f>
        <v>1</v>
      </c>
      <c r="B13" s="95">
        <f>IF(A13="","",VLOOKUP(A13,競技csv!A:N,MATCH(B$3,競技csv!$1:$1,0),0))</f>
        <v>1</v>
      </c>
      <c r="C13" s="102" t="s">
        <v>10015</v>
      </c>
      <c r="D13" s="49"/>
      <c r="E13" s="96">
        <v>5</v>
      </c>
      <c r="F13" s="97"/>
      <c r="G13" s="95" t="str">
        <f>IF(ISERROR(VLOOKUP(F13,中学男選手データ!$A:$O,MATCH("姓",中学男選手データ!$1:$1,0),0)),"",VLOOKUP(F13,中学男選手データ!$A:$O,MATCH("姓",中学男選手データ!$1:$1,0),0)&amp;"　"&amp;VLOOKUP(F13,中学男選手データ!$A:$O,MATCH("名",中学男選手データ!$1:$1,0),0))</f>
        <v/>
      </c>
      <c r="H13" s="95" t="str">
        <f>IF(ISERROR(VLOOKUP(F13,中学男選手データ!$A:$O,MATCH("学年",中学男選手データ!$1:$1,0),0)),"",VLOOKUP(F13,中学男選手データ!$A:$O,MATCH("学年",中学男選手データ!$1:$1,0),0))</f>
        <v/>
      </c>
      <c r="I13" s="97"/>
      <c r="J13" s="98"/>
      <c r="K13" s="99"/>
      <c r="L13" s="94">
        <f>L11</f>
        <v>17</v>
      </c>
      <c r="M13" s="95">
        <f>IF(L13="","",VLOOKUP(L13,競技csv!A:Y,MATCH(M$3,競技csv!$1:$1,0),0))</f>
        <v>1</v>
      </c>
      <c r="N13" s="102" t="s">
        <v>10015</v>
      </c>
      <c r="O13" s="151"/>
      <c r="P13" s="148"/>
      <c r="Q13" s="96">
        <v>5</v>
      </c>
      <c r="R13" s="97"/>
      <c r="S13" s="95" t="str">
        <f>IF(ISERROR(VLOOKUP(R13,中学女選手データ!$A:$O,MATCH("姓",中学女選手データ!$1:$1,0),0)),"",VLOOKUP(R13,中学女選手データ!$A:$O,MATCH("姓",中学女選手データ!$1:$1,0),0)&amp;"　"&amp;VLOOKUP(R13,中学女選手データ!$A:$O,MATCH("名",中学女選手データ!$1:$1,0),0))</f>
        <v/>
      </c>
      <c r="T13" s="95" t="str">
        <f>IF(ISERROR(VLOOKUP(R13,中学女選手データ!$A:$O,MATCH("学年",中学女選手データ!$1:$1,0),0)),"",VLOOKUP(R13,中学女選手データ!$A:$O,MATCH("学年",中学女選手データ!$1:$1,0),0))</f>
        <v/>
      </c>
      <c r="U13" s="97"/>
      <c r="V13" s="98"/>
      <c r="W13" s="99"/>
    </row>
    <row r="14" spans="1:23" ht="12.6" customHeight="1" x14ac:dyDescent="0.45">
      <c r="A14" s="111">
        <f>A16</f>
        <v>2</v>
      </c>
      <c r="B14" s="52">
        <f>IF(A14="","",VLOOKUP(A14,競技csv!A:N,MATCH(B$3,競技csv!$1:$1,0),0))</f>
        <v>1</v>
      </c>
      <c r="C14" s="112" t="str">
        <f>IF(A14="","",VLOOKUP(A14,競技csv!A:N,MATCH(C$3,競技csv!$1:$1,0),0))</f>
        <v>1年2年3年</v>
      </c>
      <c r="D14" s="50" t="s">
        <v>307</v>
      </c>
      <c r="E14" s="51">
        <v>1</v>
      </c>
      <c r="F14" s="76"/>
      <c r="G14" s="52" t="str">
        <f>IF(ISERROR(VLOOKUP(F14,中学男選手データ!$A:$O,MATCH("姓",中学男選手データ!$1:$1,0),0)),"",VLOOKUP(F14,中学男選手データ!$A:$O,MATCH("姓",中学男選手データ!$1:$1,0),0)&amp;"　"&amp;VLOOKUP(F14,中学男選手データ!$A:$O,MATCH("名",中学男選手データ!$1:$1,0),0))</f>
        <v/>
      </c>
      <c r="H14" s="52" t="str">
        <f>IF(ISERROR(VLOOKUP(F14,中学男選手データ!$A:$O,MATCH("学年",中学男選手データ!$1:$1,0),0)),"",VLOOKUP(F14,中学男選手データ!$A:$O,MATCH("学年",中学男選手データ!$1:$1,0),0))</f>
        <v/>
      </c>
      <c r="I14" s="113"/>
      <c r="J14" s="79"/>
      <c r="K14" s="80"/>
      <c r="L14" s="111">
        <f>L16</f>
        <v>18</v>
      </c>
      <c r="M14" s="52">
        <f>IF(L14="","",VLOOKUP(L14,競技csv!A:Y,MATCH(M$3,競技csv!$1:$1,0),0))</f>
        <v>1</v>
      </c>
      <c r="N14" s="112" t="str">
        <f>IF(L14="","",VLOOKUP(L14,競技csv!A:Y,MATCH(N$3,競技csv!$1:$1,0),0))</f>
        <v>1年2年3年</v>
      </c>
      <c r="O14" s="151"/>
      <c r="P14" s="147" t="s">
        <v>307</v>
      </c>
      <c r="Q14" s="51">
        <v>1</v>
      </c>
      <c r="R14" s="76"/>
      <c r="S14" s="52" t="str">
        <f>IF(ISERROR(VLOOKUP(R14,中学女選手データ!$A:$O,MATCH("姓",中学女選手データ!$1:$1,0),0)),"",VLOOKUP(R14,中学女選手データ!$A:$O,MATCH("姓",中学女選手データ!$1:$1,0),0)&amp;"　"&amp;VLOOKUP(R14,中学女選手データ!$A:$O,MATCH("名",中学女選手データ!$1:$1,0),0))</f>
        <v/>
      </c>
      <c r="T14" s="52" t="str">
        <f>IF(ISERROR(VLOOKUP(R14,中学女選手データ!$A:$O,MATCH("学年",中学女選手データ!$1:$1,0),0)),"",VLOOKUP(R14,中学女選手データ!$A:$O,MATCH("学年",中学女選手データ!$1:$1,0),0))</f>
        <v/>
      </c>
      <c r="U14" s="113"/>
      <c r="V14" s="79"/>
      <c r="W14" s="80"/>
    </row>
    <row r="15" spans="1:23" ht="12.6" customHeight="1" x14ac:dyDescent="0.45">
      <c r="A15" s="93">
        <f>A16</f>
        <v>2</v>
      </c>
      <c r="B15" s="48">
        <f>IF(A15="","",VLOOKUP(A15,競技csv!A:N,MATCH(B$3,競技csv!$1:$1,0),0))</f>
        <v>1</v>
      </c>
      <c r="C15" s="101" t="str">
        <f>IF(A15="","",VLOOKUP(A15,競技csv!A:N,MATCH(C$3,競技csv!$1:$1,0),0))</f>
        <v>1年2年3年</v>
      </c>
      <c r="D15" s="46"/>
      <c r="E15" s="47">
        <v>2</v>
      </c>
      <c r="F15" s="75"/>
      <c r="G15" s="48" t="str">
        <f>IF(ISERROR(VLOOKUP(F15,中学男選手データ!$A:$O,MATCH("姓",中学男選手データ!$1:$1,0),0)),"",VLOOKUP(F15,中学男選手データ!$A:$O,MATCH("姓",中学男選手データ!$1:$1,0),0)&amp;"　"&amp;VLOOKUP(F15,中学男選手データ!$A:$O,MATCH("名",中学男選手データ!$1:$1,0),0))</f>
        <v/>
      </c>
      <c r="H15" s="48" t="str">
        <f>IF(ISERROR(VLOOKUP(F15,中学男選手データ!$A:$O,MATCH("学年",中学男選手データ!$1:$1,0),0)),"",VLOOKUP(F15,中学男選手データ!$A:$O,MATCH("学年",中学男選手データ!$1:$1,0),0))</f>
        <v/>
      </c>
      <c r="I15" s="75"/>
      <c r="J15" s="77"/>
      <c r="K15" s="78"/>
      <c r="L15" s="93">
        <f>L16</f>
        <v>18</v>
      </c>
      <c r="M15" s="48">
        <f>IF(L15="","",VLOOKUP(L15,競技csv!A:Y,MATCH(M$3,競技csv!$1:$1,0),0))</f>
        <v>1</v>
      </c>
      <c r="N15" s="101" t="str">
        <f>IF(L15="","",VLOOKUP(L15,競技csv!A:Y,MATCH(N$3,競技csv!$1:$1,0),0))</f>
        <v>1年2年3年</v>
      </c>
      <c r="O15" s="151"/>
      <c r="P15" s="146"/>
      <c r="Q15" s="47">
        <v>2</v>
      </c>
      <c r="R15" s="75"/>
      <c r="S15" s="48" t="str">
        <f>IF(ISERROR(VLOOKUP(R15,中学女選手データ!$A:$O,MATCH("姓",中学女選手データ!$1:$1,0),0)),"",VLOOKUP(R15,中学女選手データ!$A:$O,MATCH("姓",中学女選手データ!$1:$1,0),0)&amp;"　"&amp;VLOOKUP(R15,中学女選手データ!$A:$O,MATCH("名",中学女選手データ!$1:$1,0),0))</f>
        <v/>
      </c>
      <c r="T15" s="48" t="str">
        <f>IF(ISERROR(VLOOKUP(R15,中学女選手データ!$A:$O,MATCH("学年",中学女選手データ!$1:$1,0),0)),"",VLOOKUP(R15,中学女選手データ!$A:$O,MATCH("学年",中学女選手データ!$1:$1,0),0))</f>
        <v/>
      </c>
      <c r="U15" s="75"/>
      <c r="V15" s="77"/>
      <c r="W15" s="78"/>
    </row>
    <row r="16" spans="1:23" ht="12.6" customHeight="1" x14ac:dyDescent="0.45">
      <c r="A16" s="93">
        <v>2</v>
      </c>
      <c r="B16" s="48">
        <f>IF(A16="","",VLOOKUP(A16,競技csv!A:N,MATCH(B$3,競技csv!$1:$1,0),0))</f>
        <v>1</v>
      </c>
      <c r="C16" s="101" t="str">
        <f>IF(A16="","",VLOOKUP(A16,競技csv!A:N,MATCH(C$3,競技csv!$1:$1,0),0))</f>
        <v>1年2年3年</v>
      </c>
      <c r="D16" s="46" t="str">
        <f>IF(A16="","",VLOOKUP(A16,競技csv!A:N,MATCH("競技名",競技csv!$1:$1,0),0))</f>
        <v>男子200m</v>
      </c>
      <c r="E16" s="47">
        <v>3</v>
      </c>
      <c r="F16" s="75"/>
      <c r="G16" s="48" t="str">
        <f>IF(ISERROR(VLOOKUP(F16,中学男選手データ!$A:$O,MATCH("姓",中学男選手データ!$1:$1,0),0)),"",VLOOKUP(F16,中学男選手データ!$A:$O,MATCH("姓",中学男選手データ!$1:$1,0),0)&amp;"　"&amp;VLOOKUP(F16,中学男選手データ!$A:$O,MATCH("名",中学男選手データ!$1:$1,0),0))</f>
        <v/>
      </c>
      <c r="H16" s="48" t="str">
        <f>IF(ISERROR(VLOOKUP(F16,中学男選手データ!$A:$O,MATCH("学年",中学男選手データ!$1:$1,0),0)),"",VLOOKUP(F16,中学男選手データ!$A:$O,MATCH("学年",中学男選手データ!$1:$1,0),0))</f>
        <v/>
      </c>
      <c r="I16" s="75"/>
      <c r="J16" s="77"/>
      <c r="K16" s="78"/>
      <c r="L16" s="93">
        <v>18</v>
      </c>
      <c r="M16" s="48">
        <f>IF(L16="","",VLOOKUP(L16,競技csv!A:Y,MATCH(M$3,競技csv!$1:$1,0),0))</f>
        <v>1</v>
      </c>
      <c r="N16" s="101" t="str">
        <f>IF(L16="","",VLOOKUP(L16,競技csv!A:Y,MATCH(N$3,競技csv!$1:$1,0),0))</f>
        <v>1年2年3年</v>
      </c>
      <c r="O16" s="151"/>
      <c r="P16" s="146" t="str">
        <f>IF(L16="","",VLOOKUP(L16,競技csv!A:O,MATCH("競技名",競技csv!$1:$1,0),0))</f>
        <v>女子200m</v>
      </c>
      <c r="Q16" s="47">
        <v>3</v>
      </c>
      <c r="R16" s="75"/>
      <c r="S16" s="48" t="str">
        <f>IF(ISERROR(VLOOKUP(R16,中学女選手データ!$A:$O,MATCH("姓",中学女選手データ!$1:$1,0),0)),"",VLOOKUP(R16,中学女選手データ!$A:$O,MATCH("姓",中学女選手データ!$1:$1,0),0)&amp;"　"&amp;VLOOKUP(R16,中学女選手データ!$A:$O,MATCH("名",中学女選手データ!$1:$1,0),0))</f>
        <v/>
      </c>
      <c r="T16" s="48" t="str">
        <f>IF(ISERROR(VLOOKUP(R16,中学女選手データ!$A:$O,MATCH("学年",中学女選手データ!$1:$1,0),0)),"",VLOOKUP(R16,中学女選手データ!$A:$O,MATCH("学年",中学女選手データ!$1:$1,0),0))</f>
        <v/>
      </c>
      <c r="U16" s="75"/>
      <c r="V16" s="77"/>
      <c r="W16" s="78"/>
    </row>
    <row r="17" spans="1:23" ht="12.6" customHeight="1" x14ac:dyDescent="0.45">
      <c r="A17" s="93">
        <f>A16</f>
        <v>2</v>
      </c>
      <c r="B17" s="48">
        <f>IF(A17="","",VLOOKUP(A17,競技csv!A:N,MATCH(B$3,競技csv!$1:$1,0),0))</f>
        <v>1</v>
      </c>
      <c r="C17" s="101" t="str">
        <f>IF(A17="","",VLOOKUP(A17,競技csv!A:N,MATCH(C$3,競技csv!$1:$1,0),0))</f>
        <v>1年2年3年</v>
      </c>
      <c r="D17" s="46" t="s">
        <v>307</v>
      </c>
      <c r="E17" s="47">
        <v>4</v>
      </c>
      <c r="F17" s="75"/>
      <c r="G17" s="48" t="str">
        <f>IF(ISERROR(VLOOKUP(F17,中学男選手データ!$A:$O,MATCH("姓",中学男選手データ!$1:$1,0),0)),"",VLOOKUP(F17,中学男選手データ!$A:$O,MATCH("姓",中学男選手データ!$1:$1,0),0)&amp;"　"&amp;VLOOKUP(F17,中学男選手データ!$A:$O,MATCH("名",中学男選手データ!$1:$1,0),0))</f>
        <v/>
      </c>
      <c r="H17" s="48" t="str">
        <f>IF(ISERROR(VLOOKUP(F17,中学男選手データ!$A:$O,MATCH("学年",中学男選手データ!$1:$1,0),0)),"",VLOOKUP(F17,中学男選手データ!$A:$O,MATCH("学年",中学男選手データ!$1:$1,0),0))</f>
        <v/>
      </c>
      <c r="I17" s="75"/>
      <c r="J17" s="77"/>
      <c r="K17" s="78"/>
      <c r="L17" s="93">
        <f>L16</f>
        <v>18</v>
      </c>
      <c r="M17" s="48">
        <f>IF(L17="","",VLOOKUP(L17,競技csv!A:Y,MATCH(M$3,競技csv!$1:$1,0),0))</f>
        <v>1</v>
      </c>
      <c r="N17" s="101" t="str">
        <f>IF(L17="","",VLOOKUP(L17,競技csv!A:Y,MATCH(N$3,競技csv!$1:$1,0),0))</f>
        <v>1年2年3年</v>
      </c>
      <c r="O17" s="151"/>
      <c r="P17" s="146" t="s">
        <v>307</v>
      </c>
      <c r="Q17" s="47">
        <v>4</v>
      </c>
      <c r="R17" s="75"/>
      <c r="S17" s="48" t="str">
        <f>IF(ISERROR(VLOOKUP(R17,中学女選手データ!$A:$O,MATCH("姓",中学女選手データ!$1:$1,0),0)),"",VLOOKUP(R17,中学女選手データ!$A:$O,MATCH("姓",中学女選手データ!$1:$1,0),0)&amp;"　"&amp;VLOOKUP(R17,中学女選手データ!$A:$O,MATCH("名",中学女選手データ!$1:$1,0),0))</f>
        <v/>
      </c>
      <c r="T17" s="48" t="str">
        <f>IF(ISERROR(VLOOKUP(R17,中学女選手データ!$A:$O,MATCH("学年",中学女選手データ!$1:$1,0),0)),"",VLOOKUP(R17,中学女選手データ!$A:$O,MATCH("学年",中学女選手データ!$1:$1,0),0))</f>
        <v/>
      </c>
      <c r="U17" s="75"/>
      <c r="V17" s="77"/>
      <c r="W17" s="78"/>
    </row>
    <row r="18" spans="1:23" ht="12.6" customHeight="1" x14ac:dyDescent="0.45">
      <c r="A18" s="94">
        <f>A16</f>
        <v>2</v>
      </c>
      <c r="B18" s="95">
        <f>IF(A18="","",VLOOKUP(A18,競技csv!A:N,MATCH(B$3,競技csv!$1:$1,0),0))</f>
        <v>1</v>
      </c>
      <c r="C18" s="102" t="str">
        <f>IF(A18="","",VLOOKUP(A18,競技csv!A:N,MATCH(C$3,競技csv!$1:$1,0),0))</f>
        <v>1年2年3年</v>
      </c>
      <c r="D18" s="49"/>
      <c r="E18" s="96">
        <v>5</v>
      </c>
      <c r="F18" s="97"/>
      <c r="G18" s="95" t="str">
        <f>IF(ISERROR(VLOOKUP(F18,中学男選手データ!$A:$O,MATCH("姓",中学男選手データ!$1:$1,0),0)),"",VLOOKUP(F18,中学男選手データ!$A:$O,MATCH("姓",中学男選手データ!$1:$1,0),0)&amp;"　"&amp;VLOOKUP(F18,中学男選手データ!$A:$O,MATCH("名",中学男選手データ!$1:$1,0),0))</f>
        <v/>
      </c>
      <c r="H18" s="95" t="str">
        <f>IF(ISERROR(VLOOKUP(F18,中学男選手データ!$A:$O,MATCH("学年",中学男選手データ!$1:$1,0),0)),"",VLOOKUP(F18,中学男選手データ!$A:$O,MATCH("学年",中学男選手データ!$1:$1,0),0))</f>
        <v/>
      </c>
      <c r="I18" s="97"/>
      <c r="J18" s="98"/>
      <c r="K18" s="99"/>
      <c r="L18" s="94">
        <f>L16</f>
        <v>18</v>
      </c>
      <c r="M18" s="95">
        <f>IF(L18="","",VLOOKUP(L18,競技csv!A:Y,MATCH(M$3,競技csv!$1:$1,0),0))</f>
        <v>1</v>
      </c>
      <c r="N18" s="102" t="str">
        <f>IF(L18="","",VLOOKUP(L18,競技csv!A:Y,MATCH(N$3,競技csv!$1:$1,0),0))</f>
        <v>1年2年3年</v>
      </c>
      <c r="O18" s="151"/>
      <c r="P18" s="148"/>
      <c r="Q18" s="96">
        <v>5</v>
      </c>
      <c r="R18" s="97"/>
      <c r="S18" s="95" t="str">
        <f>IF(ISERROR(VLOOKUP(R18,中学女選手データ!$A:$O,MATCH("姓",中学女選手データ!$1:$1,0),0)),"",VLOOKUP(R18,中学女選手データ!$A:$O,MATCH("姓",中学女選手データ!$1:$1,0),0)&amp;"　"&amp;VLOOKUP(R18,中学女選手データ!$A:$O,MATCH("名",中学女選手データ!$1:$1,0),0))</f>
        <v/>
      </c>
      <c r="T18" s="95" t="str">
        <f>IF(ISERROR(VLOOKUP(R18,中学女選手データ!$A:$O,MATCH("学年",中学女選手データ!$1:$1,0),0)),"",VLOOKUP(R18,中学女選手データ!$A:$O,MATCH("学年",中学女選手データ!$1:$1,0),0))</f>
        <v/>
      </c>
      <c r="U18" s="97"/>
      <c r="V18" s="98"/>
      <c r="W18" s="99"/>
    </row>
    <row r="19" spans="1:23" ht="12.6" customHeight="1" x14ac:dyDescent="0.45">
      <c r="A19" s="111">
        <f>A21</f>
        <v>3</v>
      </c>
      <c r="B19" s="52">
        <f>IF(A19="","",VLOOKUP(A19,競技csv!A:N,MATCH(B$3,競技csv!$1:$1,0),0))</f>
        <v>2</v>
      </c>
      <c r="C19" s="112" t="str">
        <f>IF(A19="","",VLOOKUP(A19,競技csv!A:N,MATCH(C$3,競技csv!$1:$1,0),0))</f>
        <v>1年2年3年</v>
      </c>
      <c r="D19" s="50" t="s">
        <v>307</v>
      </c>
      <c r="E19" s="51">
        <v>1</v>
      </c>
      <c r="F19" s="76"/>
      <c r="G19" s="52" t="str">
        <f>IF(ISERROR(VLOOKUP(F19,中学男選手データ!$A:$O,MATCH("姓",中学男選手データ!$1:$1,0),0)),"",VLOOKUP(F19,中学男選手データ!$A:$O,MATCH("姓",中学男選手データ!$1:$1,0),0)&amp;"　"&amp;VLOOKUP(F19,中学男選手データ!$A:$O,MATCH("名",中学男選手データ!$1:$1,0),0))</f>
        <v/>
      </c>
      <c r="H19" s="52" t="str">
        <f>IF(ISERROR(VLOOKUP(F19,中学男選手データ!$A:$O,MATCH("学年",中学男選手データ!$1:$1,0),0)),"",VLOOKUP(F19,中学男選手データ!$A:$O,MATCH("学年",中学男選手データ!$1:$1,0),0))</f>
        <v/>
      </c>
      <c r="I19" s="76"/>
      <c r="J19" s="79"/>
      <c r="K19" s="80"/>
      <c r="L19" s="111">
        <f>L21</f>
        <v>20</v>
      </c>
      <c r="M19" s="52">
        <f>IF(L19="","",VLOOKUP(L19,競技csv!A:Y,MATCH(M$3,競技csv!$1:$1,0),0))</f>
        <v>2</v>
      </c>
      <c r="N19" s="112" t="str">
        <f>IF(L19="","",VLOOKUP(L19,競技csv!A:Y,MATCH(N$3,競技csv!$1:$1,0),0))</f>
        <v>1年2年3年</v>
      </c>
      <c r="O19" s="151"/>
      <c r="P19" s="147" t="s">
        <v>307</v>
      </c>
      <c r="Q19" s="51">
        <v>1</v>
      </c>
      <c r="R19" s="76"/>
      <c r="S19" s="52" t="str">
        <f>IF(ISERROR(VLOOKUP(R19,中学女選手データ!$A:$O,MATCH("姓",中学女選手データ!$1:$1,0),0)),"",VLOOKUP(R19,中学女選手データ!$A:$O,MATCH("姓",中学女選手データ!$1:$1,0),0)&amp;"　"&amp;VLOOKUP(R19,中学女選手データ!$A:$O,MATCH("名",中学女選手データ!$1:$1,0),0))</f>
        <v/>
      </c>
      <c r="T19" s="52" t="str">
        <f>IF(ISERROR(VLOOKUP(R19,中学女選手データ!$A:$O,MATCH("学年",中学女選手データ!$1:$1,0),0)),"",VLOOKUP(R19,中学女選手データ!$A:$O,MATCH("学年",中学女選手データ!$1:$1,0),0))</f>
        <v/>
      </c>
      <c r="U19" s="76"/>
      <c r="V19" s="79"/>
      <c r="W19" s="80"/>
    </row>
    <row r="20" spans="1:23" ht="12.6" customHeight="1" x14ac:dyDescent="0.45">
      <c r="A20" s="93">
        <f>A21</f>
        <v>3</v>
      </c>
      <c r="B20" s="48">
        <f>IF(A20="","",VLOOKUP(A20,競技csv!A:N,MATCH(B$3,競技csv!$1:$1,0),0))</f>
        <v>2</v>
      </c>
      <c r="C20" s="101" t="str">
        <f>IF(A20="","",VLOOKUP(A20,競技csv!A:N,MATCH(C$3,競技csv!$1:$1,0),0))</f>
        <v>1年2年3年</v>
      </c>
      <c r="D20" s="46"/>
      <c r="E20" s="47">
        <v>2</v>
      </c>
      <c r="F20" s="75"/>
      <c r="G20" s="48" t="str">
        <f>IF(ISERROR(VLOOKUP(F20,中学男選手データ!$A:$O,MATCH("姓",中学男選手データ!$1:$1,0),0)),"",VLOOKUP(F20,中学男選手データ!$A:$O,MATCH("姓",中学男選手データ!$1:$1,0),0)&amp;"　"&amp;VLOOKUP(F20,中学男選手データ!$A:$O,MATCH("名",中学男選手データ!$1:$1,0),0))</f>
        <v/>
      </c>
      <c r="H20" s="48" t="str">
        <f>IF(ISERROR(VLOOKUP(F20,中学男選手データ!$A:$O,MATCH("学年",中学男選手データ!$1:$1,0),0)),"",VLOOKUP(F20,中学男選手データ!$A:$O,MATCH("学年",中学男選手データ!$1:$1,0),0))</f>
        <v/>
      </c>
      <c r="I20" s="75"/>
      <c r="J20" s="77"/>
      <c r="K20" s="78"/>
      <c r="L20" s="93">
        <f>L21</f>
        <v>20</v>
      </c>
      <c r="M20" s="48">
        <f>IF(L20="","",VLOOKUP(L20,競技csv!A:Y,MATCH(M$3,競技csv!$1:$1,0),0))</f>
        <v>2</v>
      </c>
      <c r="N20" s="101" t="str">
        <f>IF(L20="","",VLOOKUP(L20,競技csv!A:Y,MATCH(N$3,競技csv!$1:$1,0),0))</f>
        <v>1年2年3年</v>
      </c>
      <c r="O20" s="151"/>
      <c r="P20" s="146"/>
      <c r="Q20" s="47">
        <v>2</v>
      </c>
      <c r="R20" s="75"/>
      <c r="S20" s="48" t="str">
        <f>IF(ISERROR(VLOOKUP(R20,中学女選手データ!$A:$O,MATCH("姓",中学女選手データ!$1:$1,0),0)),"",VLOOKUP(R20,中学女選手データ!$A:$O,MATCH("姓",中学女選手データ!$1:$1,0),0)&amp;"　"&amp;VLOOKUP(R20,中学女選手データ!$A:$O,MATCH("名",中学女選手データ!$1:$1,0),0))</f>
        <v/>
      </c>
      <c r="T20" s="48" t="str">
        <f>IF(ISERROR(VLOOKUP(R20,中学女選手データ!$A:$O,MATCH("学年",中学女選手データ!$1:$1,0),0)),"",VLOOKUP(R20,中学女選手データ!$A:$O,MATCH("学年",中学女選手データ!$1:$1,0),0))</f>
        <v/>
      </c>
      <c r="U20" s="75"/>
      <c r="V20" s="77"/>
      <c r="W20" s="78"/>
    </row>
    <row r="21" spans="1:23" ht="12.6" customHeight="1" x14ac:dyDescent="0.45">
      <c r="A21" s="93">
        <v>3</v>
      </c>
      <c r="B21" s="48">
        <f>IF(A21="","",VLOOKUP(A21,競技csv!A:N,MATCH(B$3,競技csv!$1:$1,0),0))</f>
        <v>2</v>
      </c>
      <c r="C21" s="101" t="str">
        <f>IF(A21="","",VLOOKUP(A21,競技csv!A:N,MATCH(C$3,競技csv!$1:$1,0),0))</f>
        <v>1年2年3年</v>
      </c>
      <c r="D21" s="46" t="str">
        <f>IF(A21="","",VLOOKUP(A21,競技csv!A:N,MATCH("競技名",競技csv!$1:$1,0),0))</f>
        <v>男子400m</v>
      </c>
      <c r="E21" s="47">
        <v>3</v>
      </c>
      <c r="F21" s="75"/>
      <c r="G21" s="48" t="str">
        <f>IF(ISERROR(VLOOKUP(F21,中学男選手データ!$A:$O,MATCH("姓",中学男選手データ!$1:$1,0),0)),"",VLOOKUP(F21,中学男選手データ!$A:$O,MATCH("姓",中学男選手データ!$1:$1,0),0)&amp;"　"&amp;VLOOKUP(F21,中学男選手データ!$A:$O,MATCH("名",中学男選手データ!$1:$1,0),0))</f>
        <v/>
      </c>
      <c r="H21" s="48" t="str">
        <f>IF(ISERROR(VLOOKUP(F21,中学男選手データ!$A:$O,MATCH("学年",中学男選手データ!$1:$1,0),0)),"",VLOOKUP(F21,中学男選手データ!$A:$O,MATCH("学年",中学男選手データ!$1:$1,0),0))</f>
        <v/>
      </c>
      <c r="I21" s="75"/>
      <c r="J21" s="77"/>
      <c r="K21" s="78"/>
      <c r="L21" s="93">
        <v>20</v>
      </c>
      <c r="M21" s="48">
        <f>IF(L21="","",VLOOKUP(L21,競技csv!A:Y,MATCH(M$3,競技csv!$1:$1,0),0))</f>
        <v>2</v>
      </c>
      <c r="N21" s="101" t="str">
        <f>IF(L21="","",VLOOKUP(L21,競技csv!A:Y,MATCH(N$3,競技csv!$1:$1,0),0))</f>
        <v>1年2年3年</v>
      </c>
      <c r="O21" s="151"/>
      <c r="P21" s="146" t="str">
        <f>IF(L21="","",VLOOKUP(L21,競技csv!A:O,MATCH("競技名",競技csv!$1:$1,0),0))</f>
        <v>女子800m</v>
      </c>
      <c r="Q21" s="47">
        <v>3</v>
      </c>
      <c r="R21" s="75"/>
      <c r="S21" s="48" t="str">
        <f>IF(ISERROR(VLOOKUP(R21,中学女選手データ!$A:$O,MATCH("姓",中学女選手データ!$1:$1,0),0)),"",VLOOKUP(R21,中学女選手データ!$A:$O,MATCH("姓",中学女選手データ!$1:$1,0),0)&amp;"　"&amp;VLOOKUP(R21,中学女選手データ!$A:$O,MATCH("名",中学女選手データ!$1:$1,0),0))</f>
        <v/>
      </c>
      <c r="T21" s="48" t="str">
        <f>IF(ISERROR(VLOOKUP(R21,中学女選手データ!$A:$O,MATCH("学年",中学女選手データ!$1:$1,0),0)),"",VLOOKUP(R21,中学女選手データ!$A:$O,MATCH("学年",中学女選手データ!$1:$1,0),0))</f>
        <v/>
      </c>
      <c r="U21" s="75"/>
      <c r="V21" s="77"/>
      <c r="W21" s="78"/>
    </row>
    <row r="22" spans="1:23" ht="12.6" customHeight="1" x14ac:dyDescent="0.45">
      <c r="A22" s="93">
        <f>A21</f>
        <v>3</v>
      </c>
      <c r="B22" s="48">
        <f>IF(A22="","",VLOOKUP(A22,競技csv!A:N,MATCH(B$3,競技csv!$1:$1,0),0))</f>
        <v>2</v>
      </c>
      <c r="C22" s="101" t="str">
        <f>IF(A22="","",VLOOKUP(A22,競技csv!A:N,MATCH(C$3,競技csv!$1:$1,0),0))</f>
        <v>1年2年3年</v>
      </c>
      <c r="D22" s="46" t="s">
        <v>307</v>
      </c>
      <c r="E22" s="47">
        <v>4</v>
      </c>
      <c r="F22" s="75"/>
      <c r="G22" s="48" t="str">
        <f>IF(ISERROR(VLOOKUP(F22,中学男選手データ!$A:$O,MATCH("姓",中学男選手データ!$1:$1,0),0)),"",VLOOKUP(F22,中学男選手データ!$A:$O,MATCH("姓",中学男選手データ!$1:$1,0),0)&amp;"　"&amp;VLOOKUP(F22,中学男選手データ!$A:$O,MATCH("名",中学男選手データ!$1:$1,0),0))</f>
        <v/>
      </c>
      <c r="H22" s="48" t="str">
        <f>IF(ISERROR(VLOOKUP(F22,中学男選手データ!$A:$O,MATCH("学年",中学男選手データ!$1:$1,0),0)),"",VLOOKUP(F22,中学男選手データ!$A:$O,MATCH("学年",中学男選手データ!$1:$1,0),0))</f>
        <v/>
      </c>
      <c r="I22" s="75"/>
      <c r="J22" s="77"/>
      <c r="K22" s="78"/>
      <c r="L22" s="93">
        <f>L21</f>
        <v>20</v>
      </c>
      <c r="M22" s="48">
        <f>IF(L22="","",VLOOKUP(L22,競技csv!A:Y,MATCH(M$3,競技csv!$1:$1,0),0))</f>
        <v>2</v>
      </c>
      <c r="N22" s="101" t="str">
        <f>IF(L22="","",VLOOKUP(L22,競技csv!A:Y,MATCH(N$3,競技csv!$1:$1,0),0))</f>
        <v>1年2年3年</v>
      </c>
      <c r="O22" s="151"/>
      <c r="P22" s="146" t="s">
        <v>307</v>
      </c>
      <c r="Q22" s="47">
        <v>4</v>
      </c>
      <c r="R22" s="75"/>
      <c r="S22" s="48" t="str">
        <f>IF(ISERROR(VLOOKUP(R22,中学女選手データ!$A:$O,MATCH("姓",中学女選手データ!$1:$1,0),0)),"",VLOOKUP(R22,中学女選手データ!$A:$O,MATCH("姓",中学女選手データ!$1:$1,0),0)&amp;"　"&amp;VLOOKUP(R22,中学女選手データ!$A:$O,MATCH("名",中学女選手データ!$1:$1,0),0))</f>
        <v/>
      </c>
      <c r="T22" s="48" t="str">
        <f>IF(ISERROR(VLOOKUP(R22,中学女選手データ!$A:$O,MATCH("学年",中学女選手データ!$1:$1,0),0)),"",VLOOKUP(R22,中学女選手データ!$A:$O,MATCH("学年",中学女選手データ!$1:$1,0),0))</f>
        <v/>
      </c>
      <c r="U22" s="75"/>
      <c r="V22" s="77"/>
      <c r="W22" s="78"/>
    </row>
    <row r="23" spans="1:23" ht="12.6" customHeight="1" x14ac:dyDescent="0.45">
      <c r="A23" s="94">
        <f>A21</f>
        <v>3</v>
      </c>
      <c r="B23" s="95">
        <f>IF(A23="","",VLOOKUP(A23,競技csv!A:N,MATCH(B$3,競技csv!$1:$1,0),0))</f>
        <v>2</v>
      </c>
      <c r="C23" s="102" t="str">
        <f>IF(A23="","",VLOOKUP(A23,競技csv!A:N,MATCH(C$3,競技csv!$1:$1,0),0))</f>
        <v>1年2年3年</v>
      </c>
      <c r="D23" s="49"/>
      <c r="E23" s="96">
        <v>5</v>
      </c>
      <c r="F23" s="97"/>
      <c r="G23" s="95" t="str">
        <f>IF(ISERROR(VLOOKUP(F23,中学男選手データ!$A:$O,MATCH("姓",中学男選手データ!$1:$1,0),0)),"",VLOOKUP(F23,中学男選手データ!$A:$O,MATCH("姓",中学男選手データ!$1:$1,0),0)&amp;"　"&amp;VLOOKUP(F23,中学男選手データ!$A:$O,MATCH("名",中学男選手データ!$1:$1,0),0))</f>
        <v/>
      </c>
      <c r="H23" s="95" t="str">
        <f>IF(ISERROR(VLOOKUP(F23,中学男選手データ!$A:$O,MATCH("学年",中学男選手データ!$1:$1,0),0)),"",VLOOKUP(F23,中学男選手データ!$A:$O,MATCH("学年",中学男選手データ!$1:$1,0),0))</f>
        <v/>
      </c>
      <c r="I23" s="97"/>
      <c r="J23" s="98"/>
      <c r="K23" s="99"/>
      <c r="L23" s="94">
        <f>L21</f>
        <v>20</v>
      </c>
      <c r="M23" s="95">
        <f>IF(L23="","",VLOOKUP(L23,競技csv!A:Y,MATCH(M$3,競技csv!$1:$1,0),0))</f>
        <v>2</v>
      </c>
      <c r="N23" s="102" t="str">
        <f>IF(L23="","",VLOOKUP(L23,競技csv!A:Y,MATCH(N$3,競技csv!$1:$1,0),0))</f>
        <v>1年2年3年</v>
      </c>
      <c r="O23" s="151"/>
      <c r="P23" s="148"/>
      <c r="Q23" s="96">
        <v>5</v>
      </c>
      <c r="R23" s="97"/>
      <c r="S23" s="95" t="str">
        <f>IF(ISERROR(VLOOKUP(R23,中学女選手データ!$A:$O,MATCH("姓",中学女選手データ!$1:$1,0),0)),"",VLOOKUP(R23,中学女選手データ!$A:$O,MATCH("姓",中学女選手データ!$1:$1,0),0)&amp;"　"&amp;VLOOKUP(R23,中学女選手データ!$A:$O,MATCH("名",中学女選手データ!$1:$1,0),0))</f>
        <v/>
      </c>
      <c r="T23" s="95" t="str">
        <f>IF(ISERROR(VLOOKUP(R23,中学女選手データ!$A:$O,MATCH("学年",中学女選手データ!$1:$1,0),0)),"",VLOOKUP(R23,中学女選手データ!$A:$O,MATCH("学年",中学女選手データ!$1:$1,0),0))</f>
        <v/>
      </c>
      <c r="U23" s="97"/>
      <c r="V23" s="98"/>
      <c r="W23" s="99"/>
    </row>
    <row r="24" spans="1:23" ht="12.6" customHeight="1" x14ac:dyDescent="0.45">
      <c r="A24" s="111">
        <f>A26</f>
        <v>4</v>
      </c>
      <c r="B24" s="52">
        <f>IF(A24="","",VLOOKUP(A24,競技csv!A:N,MATCH(B$3,競技csv!$1:$1,0),0))</f>
        <v>2</v>
      </c>
      <c r="C24" s="112" t="str">
        <f>IF(A24="","",VLOOKUP(A24,競技csv!A:N,MATCH(C$3,競技csv!$1:$1,0),0))</f>
        <v>1年2年3年</v>
      </c>
      <c r="D24" s="50" t="s">
        <v>307</v>
      </c>
      <c r="E24" s="51">
        <v>1</v>
      </c>
      <c r="F24" s="76"/>
      <c r="G24" s="52" t="str">
        <f>IF(ISERROR(VLOOKUP(F24,中学男選手データ!$A:$O,MATCH("姓",中学男選手データ!$1:$1,0),0)),"",VLOOKUP(F24,中学男選手データ!$A:$O,MATCH("姓",中学男選手データ!$1:$1,0),0)&amp;"　"&amp;VLOOKUP(F24,中学男選手データ!$A:$O,MATCH("名",中学男選手データ!$1:$1,0),0))</f>
        <v/>
      </c>
      <c r="H24" s="52" t="str">
        <f>IF(ISERROR(VLOOKUP(F24,中学男選手データ!$A:$O,MATCH("学年",中学男選手データ!$1:$1,0),0)),"",VLOOKUP(F24,中学男選手データ!$A:$O,MATCH("学年",中学男選手データ!$1:$1,0),0))</f>
        <v/>
      </c>
      <c r="I24" s="76"/>
      <c r="J24" s="79"/>
      <c r="K24" s="80"/>
      <c r="L24" s="111">
        <f>L26</f>
        <v>21</v>
      </c>
      <c r="M24" s="52">
        <f>IF(L24="","",VLOOKUP(L24,競技csv!A:Y,MATCH(M$3,競技csv!$1:$1,0),0))</f>
        <v>2</v>
      </c>
      <c r="N24" s="112" t="str">
        <f>IF(L24="","",VLOOKUP(L24,競技csv!A:Y,MATCH(N$3,競技csv!$1:$1,0),0))</f>
        <v>1年2年3年</v>
      </c>
      <c r="O24" s="151"/>
      <c r="P24" s="147" t="s">
        <v>307</v>
      </c>
      <c r="Q24" s="51">
        <v>1</v>
      </c>
      <c r="R24" s="76"/>
      <c r="S24" s="52" t="str">
        <f>IF(ISERROR(VLOOKUP(R24,中学女選手データ!$A:$O,MATCH("姓",中学女選手データ!$1:$1,0),0)),"",VLOOKUP(R24,中学女選手データ!$A:$O,MATCH("姓",中学女選手データ!$1:$1,0),0)&amp;"　"&amp;VLOOKUP(R24,中学女選手データ!$A:$O,MATCH("名",中学女選手データ!$1:$1,0),0))</f>
        <v/>
      </c>
      <c r="T24" s="52" t="str">
        <f>IF(ISERROR(VLOOKUP(R24,中学女選手データ!$A:$O,MATCH("学年",中学女選手データ!$1:$1,0),0)),"",VLOOKUP(R24,中学女選手データ!$A:$O,MATCH("学年",中学女選手データ!$1:$1,0),0))</f>
        <v/>
      </c>
      <c r="U24" s="76"/>
      <c r="V24" s="79"/>
      <c r="W24" s="80"/>
    </row>
    <row r="25" spans="1:23" ht="12.6" customHeight="1" x14ac:dyDescent="0.45">
      <c r="A25" s="93">
        <f>A26</f>
        <v>4</v>
      </c>
      <c r="B25" s="48">
        <f>IF(A25="","",VLOOKUP(A25,競技csv!A:N,MATCH(B$3,競技csv!$1:$1,0),0))</f>
        <v>2</v>
      </c>
      <c r="C25" s="101" t="str">
        <f>IF(A25="","",VLOOKUP(A25,競技csv!A:N,MATCH(C$3,競技csv!$1:$1,0),0))</f>
        <v>1年2年3年</v>
      </c>
      <c r="D25" s="46"/>
      <c r="E25" s="47">
        <v>2</v>
      </c>
      <c r="F25" s="75"/>
      <c r="G25" s="48" t="str">
        <f>IF(ISERROR(VLOOKUP(F25,中学男選手データ!$A:$O,MATCH("姓",中学男選手データ!$1:$1,0),0)),"",VLOOKUP(F25,中学男選手データ!$A:$O,MATCH("姓",中学男選手データ!$1:$1,0),0)&amp;"　"&amp;VLOOKUP(F25,中学男選手データ!$A:$O,MATCH("名",中学男選手データ!$1:$1,0),0))</f>
        <v/>
      </c>
      <c r="H25" s="48" t="str">
        <f>IF(ISERROR(VLOOKUP(F25,中学男選手データ!$A:$O,MATCH("学年",中学男選手データ!$1:$1,0),0)),"",VLOOKUP(F25,中学男選手データ!$A:$O,MATCH("学年",中学男選手データ!$1:$1,0),0))</f>
        <v/>
      </c>
      <c r="I25" s="75"/>
      <c r="J25" s="77"/>
      <c r="K25" s="78"/>
      <c r="L25" s="93">
        <f>L26</f>
        <v>21</v>
      </c>
      <c r="M25" s="48">
        <f>IF(L25="","",VLOOKUP(L25,競技csv!A:Y,MATCH(M$3,競技csv!$1:$1,0),0))</f>
        <v>2</v>
      </c>
      <c r="N25" s="101" t="str">
        <f>IF(L25="","",VLOOKUP(L25,競技csv!A:Y,MATCH(N$3,競技csv!$1:$1,0),0))</f>
        <v>1年2年3年</v>
      </c>
      <c r="O25" s="151"/>
      <c r="P25" s="146"/>
      <c r="Q25" s="47">
        <v>2</v>
      </c>
      <c r="R25" s="75"/>
      <c r="S25" s="48" t="str">
        <f>IF(ISERROR(VLOOKUP(R25,中学女選手データ!$A:$O,MATCH("姓",中学女選手データ!$1:$1,0),0)),"",VLOOKUP(R25,中学女選手データ!$A:$O,MATCH("姓",中学女選手データ!$1:$1,0),0)&amp;"　"&amp;VLOOKUP(R25,中学女選手データ!$A:$O,MATCH("名",中学女選手データ!$1:$1,0),0))</f>
        <v/>
      </c>
      <c r="T25" s="48" t="str">
        <f>IF(ISERROR(VLOOKUP(R25,中学女選手データ!$A:$O,MATCH("学年",中学女選手データ!$1:$1,0),0)),"",VLOOKUP(R25,中学女選手データ!$A:$O,MATCH("学年",中学女選手データ!$1:$1,0),0))</f>
        <v/>
      </c>
      <c r="U25" s="75"/>
      <c r="V25" s="77"/>
      <c r="W25" s="78"/>
    </row>
    <row r="26" spans="1:23" ht="12.6" customHeight="1" x14ac:dyDescent="0.45">
      <c r="A26" s="93">
        <v>4</v>
      </c>
      <c r="B26" s="48">
        <f>IF(A26="","",VLOOKUP(A26,競技csv!A:N,MATCH(B$3,競技csv!$1:$1,0),0))</f>
        <v>2</v>
      </c>
      <c r="C26" s="101" t="str">
        <f>IF(A26="","",VLOOKUP(A26,競技csv!A:N,MATCH(C$3,競技csv!$1:$1,0),0))</f>
        <v>1年2年3年</v>
      </c>
      <c r="D26" s="46" t="str">
        <f>IF(A26="","",VLOOKUP(A26,競技csv!A:N,MATCH("競技名",競技csv!$1:$1,0),0))</f>
        <v>男子800m</v>
      </c>
      <c r="E26" s="47">
        <v>3</v>
      </c>
      <c r="F26" s="75"/>
      <c r="G26" s="48" t="str">
        <f>IF(ISERROR(VLOOKUP(F26,中学男選手データ!$A:$O,MATCH("姓",中学男選手データ!$1:$1,0),0)),"",VLOOKUP(F26,中学男選手データ!$A:$O,MATCH("姓",中学男選手データ!$1:$1,0),0)&amp;"　"&amp;VLOOKUP(F26,中学男選手データ!$A:$O,MATCH("名",中学男選手データ!$1:$1,0),0))</f>
        <v/>
      </c>
      <c r="H26" s="48" t="str">
        <f>IF(ISERROR(VLOOKUP(F26,中学男選手データ!$A:$O,MATCH("学年",中学男選手データ!$1:$1,0),0)),"",VLOOKUP(F26,中学男選手データ!$A:$O,MATCH("学年",中学男選手データ!$1:$1,0),0))</f>
        <v/>
      </c>
      <c r="I26" s="75"/>
      <c r="J26" s="77"/>
      <c r="K26" s="78"/>
      <c r="L26" s="93">
        <v>21</v>
      </c>
      <c r="M26" s="48">
        <f>IF(L26="","",VLOOKUP(L26,競技csv!A:Y,MATCH(M$3,競技csv!$1:$1,0),0))</f>
        <v>2</v>
      </c>
      <c r="N26" s="101" t="str">
        <f>IF(L26="","",VLOOKUP(L26,競技csv!A:Y,MATCH(N$3,競技csv!$1:$1,0),0))</f>
        <v>1年2年3年</v>
      </c>
      <c r="O26" s="151"/>
      <c r="P26" s="146" t="str">
        <f>IF(L26="","",VLOOKUP(L26,競技csv!A:O,MATCH("競技名",競技csv!$1:$1,0),0))</f>
        <v>女子1500m</v>
      </c>
      <c r="Q26" s="47">
        <v>3</v>
      </c>
      <c r="R26" s="75"/>
      <c r="S26" s="48" t="str">
        <f>IF(ISERROR(VLOOKUP(R26,中学女選手データ!$A:$O,MATCH("姓",中学女選手データ!$1:$1,0),0)),"",VLOOKUP(R26,中学女選手データ!$A:$O,MATCH("姓",中学女選手データ!$1:$1,0),0)&amp;"　"&amp;VLOOKUP(R26,中学女選手データ!$A:$O,MATCH("名",中学女選手データ!$1:$1,0),0))</f>
        <v/>
      </c>
      <c r="T26" s="48" t="str">
        <f>IF(ISERROR(VLOOKUP(R26,中学女選手データ!$A:$O,MATCH("学年",中学女選手データ!$1:$1,0),0)),"",VLOOKUP(R26,中学女選手データ!$A:$O,MATCH("学年",中学女選手データ!$1:$1,0),0))</f>
        <v/>
      </c>
      <c r="U26" s="75"/>
      <c r="V26" s="77"/>
      <c r="W26" s="78"/>
    </row>
    <row r="27" spans="1:23" ht="12.6" customHeight="1" x14ac:dyDescent="0.45">
      <c r="A27" s="93">
        <f>A26</f>
        <v>4</v>
      </c>
      <c r="B27" s="48">
        <f>IF(A27="","",VLOOKUP(A27,競技csv!A:N,MATCH(B$3,競技csv!$1:$1,0),0))</f>
        <v>2</v>
      </c>
      <c r="C27" s="101" t="str">
        <f>IF(A27="","",VLOOKUP(A27,競技csv!A:N,MATCH(C$3,競技csv!$1:$1,0),0))</f>
        <v>1年2年3年</v>
      </c>
      <c r="D27" s="46" t="s">
        <v>307</v>
      </c>
      <c r="E27" s="47">
        <v>4</v>
      </c>
      <c r="F27" s="75"/>
      <c r="G27" s="48" t="str">
        <f>IF(ISERROR(VLOOKUP(F27,中学男選手データ!$A:$O,MATCH("姓",中学男選手データ!$1:$1,0),0)),"",VLOOKUP(F27,中学男選手データ!$A:$O,MATCH("姓",中学男選手データ!$1:$1,0),0)&amp;"　"&amp;VLOOKUP(F27,中学男選手データ!$A:$O,MATCH("名",中学男選手データ!$1:$1,0),0))</f>
        <v/>
      </c>
      <c r="H27" s="48" t="str">
        <f>IF(ISERROR(VLOOKUP(F27,中学男選手データ!$A:$O,MATCH("学年",中学男選手データ!$1:$1,0),0)),"",VLOOKUP(F27,中学男選手データ!$A:$O,MATCH("学年",中学男選手データ!$1:$1,0),0))</f>
        <v/>
      </c>
      <c r="I27" s="75"/>
      <c r="J27" s="77"/>
      <c r="K27" s="78"/>
      <c r="L27" s="93">
        <f>L26</f>
        <v>21</v>
      </c>
      <c r="M27" s="48">
        <f>IF(L27="","",VLOOKUP(L27,競技csv!A:Y,MATCH(M$3,競技csv!$1:$1,0),0))</f>
        <v>2</v>
      </c>
      <c r="N27" s="101" t="str">
        <f>IF(L27="","",VLOOKUP(L27,競技csv!A:Y,MATCH(N$3,競技csv!$1:$1,0),0))</f>
        <v>1年2年3年</v>
      </c>
      <c r="O27" s="151"/>
      <c r="P27" s="146" t="s">
        <v>307</v>
      </c>
      <c r="Q27" s="47">
        <v>4</v>
      </c>
      <c r="R27" s="75"/>
      <c r="S27" s="48" t="str">
        <f>IF(ISERROR(VLOOKUP(R27,中学女選手データ!$A:$O,MATCH("姓",中学女選手データ!$1:$1,0),0)),"",VLOOKUP(R27,中学女選手データ!$A:$O,MATCH("姓",中学女選手データ!$1:$1,0),0)&amp;"　"&amp;VLOOKUP(R27,中学女選手データ!$A:$O,MATCH("名",中学女選手データ!$1:$1,0),0))</f>
        <v/>
      </c>
      <c r="T27" s="48" t="str">
        <f>IF(ISERROR(VLOOKUP(R27,中学女選手データ!$A:$O,MATCH("学年",中学女選手データ!$1:$1,0),0)),"",VLOOKUP(R27,中学女選手データ!$A:$O,MATCH("学年",中学女選手データ!$1:$1,0),0))</f>
        <v/>
      </c>
      <c r="U27" s="75"/>
      <c r="V27" s="77"/>
      <c r="W27" s="78"/>
    </row>
    <row r="28" spans="1:23" ht="12.6" customHeight="1" x14ac:dyDescent="0.45">
      <c r="A28" s="94">
        <f>A26</f>
        <v>4</v>
      </c>
      <c r="B28" s="95">
        <f>IF(A28="","",VLOOKUP(A28,競技csv!A:N,MATCH(B$3,競技csv!$1:$1,0),0))</f>
        <v>2</v>
      </c>
      <c r="C28" s="102" t="str">
        <f>IF(A28="","",VLOOKUP(A28,競技csv!A:N,MATCH(C$3,競技csv!$1:$1,0),0))</f>
        <v>1年2年3年</v>
      </c>
      <c r="D28" s="49"/>
      <c r="E28" s="96">
        <v>5</v>
      </c>
      <c r="F28" s="97"/>
      <c r="G28" s="95" t="str">
        <f>IF(ISERROR(VLOOKUP(F28,中学男選手データ!$A:$O,MATCH("姓",中学男選手データ!$1:$1,0),0)),"",VLOOKUP(F28,中学男選手データ!$A:$O,MATCH("姓",中学男選手データ!$1:$1,0),0)&amp;"　"&amp;VLOOKUP(F28,中学男選手データ!$A:$O,MATCH("名",中学男選手データ!$1:$1,0),0))</f>
        <v/>
      </c>
      <c r="H28" s="95" t="str">
        <f>IF(ISERROR(VLOOKUP(F28,中学男選手データ!$A:$O,MATCH("学年",中学男選手データ!$1:$1,0),0)),"",VLOOKUP(F28,中学男選手データ!$A:$O,MATCH("学年",中学男選手データ!$1:$1,0),0))</f>
        <v/>
      </c>
      <c r="I28" s="97"/>
      <c r="J28" s="98"/>
      <c r="K28" s="99"/>
      <c r="L28" s="94">
        <f>L26</f>
        <v>21</v>
      </c>
      <c r="M28" s="95">
        <f>IF(L28="","",VLOOKUP(L28,競技csv!A:Y,MATCH(M$3,競技csv!$1:$1,0),0))</f>
        <v>2</v>
      </c>
      <c r="N28" s="102" t="str">
        <f>IF(L28="","",VLOOKUP(L28,競技csv!A:Y,MATCH(N$3,競技csv!$1:$1,0),0))</f>
        <v>1年2年3年</v>
      </c>
      <c r="O28" s="151"/>
      <c r="P28" s="148"/>
      <c r="Q28" s="96">
        <v>5</v>
      </c>
      <c r="R28" s="97"/>
      <c r="S28" s="95" t="str">
        <f>IF(ISERROR(VLOOKUP(R28,中学女選手データ!$A:$O,MATCH("姓",中学女選手データ!$1:$1,0),0)),"",VLOOKUP(R28,中学女選手データ!$A:$O,MATCH("姓",中学女選手データ!$1:$1,0),0)&amp;"　"&amp;VLOOKUP(R28,中学女選手データ!$A:$O,MATCH("名",中学女選手データ!$1:$1,0),0))</f>
        <v/>
      </c>
      <c r="T28" s="95" t="str">
        <f>IF(ISERROR(VLOOKUP(R28,中学女選手データ!$A:$O,MATCH("学年",中学女選手データ!$1:$1,0),0)),"",VLOOKUP(R28,中学女選手データ!$A:$O,MATCH("学年",中学女選手データ!$1:$1,0),0))</f>
        <v/>
      </c>
      <c r="U28" s="97"/>
      <c r="V28" s="98"/>
      <c r="W28" s="99"/>
    </row>
    <row r="29" spans="1:23" ht="12.6" customHeight="1" x14ac:dyDescent="0.45">
      <c r="A29" s="111">
        <f>A31</f>
        <v>5</v>
      </c>
      <c r="B29" s="52">
        <f>IF(A29="","",VLOOKUP(A29,競技csv!A:N,MATCH(B$3,競技csv!$1:$1,0),0))</f>
        <v>2</v>
      </c>
      <c r="C29" s="112" t="str">
        <f>IF(A29="","",VLOOKUP(A29,競技csv!A:N,MATCH(C$3,競技csv!$1:$1,0),0))</f>
        <v>1年2年3年</v>
      </c>
      <c r="D29" s="50" t="s">
        <v>307</v>
      </c>
      <c r="E29" s="51">
        <v>1</v>
      </c>
      <c r="F29" s="76"/>
      <c r="G29" s="52" t="str">
        <f>IF(ISERROR(VLOOKUP(F29,中学男選手データ!$A:$O,MATCH("姓",中学男選手データ!$1:$1,0),0)),"",VLOOKUP(F29,中学男選手データ!$A:$O,MATCH("姓",中学男選手データ!$1:$1,0),0)&amp;"　"&amp;VLOOKUP(F29,中学男選手データ!$A:$O,MATCH("名",中学男選手データ!$1:$1,0),0))</f>
        <v/>
      </c>
      <c r="H29" s="52" t="str">
        <f>IF(ISERROR(VLOOKUP(F29,中学男選手データ!$A:$O,MATCH("学年",中学男選手データ!$1:$1,0),0)),"",VLOOKUP(F29,中学男選手データ!$A:$O,MATCH("学年",中学男選手データ!$1:$1,0),0))</f>
        <v/>
      </c>
      <c r="I29" s="76"/>
      <c r="J29" s="79"/>
      <c r="K29" s="80"/>
      <c r="L29" s="111">
        <f>L31</f>
        <v>22</v>
      </c>
      <c r="M29" s="52">
        <f>IF(L29="","",VLOOKUP(L29,競技csv!A:Y,MATCH(M$3,競技csv!$1:$1,0),0))</f>
        <v>1</v>
      </c>
      <c r="N29" s="112" t="str">
        <f>IF(L29="","",VLOOKUP(L29,競技csv!A:Y,MATCH(N$3,競技csv!$1:$1,0),0))</f>
        <v>1年2年3年</v>
      </c>
      <c r="O29" s="151"/>
      <c r="P29" s="147" t="s">
        <v>307</v>
      </c>
      <c r="Q29" s="51">
        <v>1</v>
      </c>
      <c r="R29" s="76"/>
      <c r="S29" s="52" t="str">
        <f>IF(ISERROR(VLOOKUP(R29,中学女選手データ!$A:$O,MATCH("姓",中学女選手データ!$1:$1,0),0)),"",VLOOKUP(R29,中学女選手データ!$A:$O,MATCH("姓",中学女選手データ!$1:$1,0),0)&amp;"　"&amp;VLOOKUP(R29,中学女選手データ!$A:$O,MATCH("名",中学女選手データ!$1:$1,0),0))</f>
        <v/>
      </c>
      <c r="T29" s="52" t="str">
        <f>IF(ISERROR(VLOOKUP(R29,中学女選手データ!$A:$O,MATCH("学年",中学女選手データ!$1:$1,0),0)),"",VLOOKUP(R29,中学女選手データ!$A:$O,MATCH("学年",中学女選手データ!$1:$1,0),0))</f>
        <v/>
      </c>
      <c r="U29" s="76"/>
      <c r="V29" s="79"/>
      <c r="W29" s="80"/>
    </row>
    <row r="30" spans="1:23" ht="12.6" customHeight="1" x14ac:dyDescent="0.45">
      <c r="A30" s="93">
        <f>A31</f>
        <v>5</v>
      </c>
      <c r="B30" s="48">
        <f>IF(A30="","",VLOOKUP(A30,競技csv!A:N,MATCH(B$3,競技csv!$1:$1,0),0))</f>
        <v>2</v>
      </c>
      <c r="C30" s="101" t="str">
        <f>IF(A30="","",VLOOKUP(A30,競技csv!A:N,MATCH(C$3,競技csv!$1:$1,0),0))</f>
        <v>1年2年3年</v>
      </c>
      <c r="D30" s="46"/>
      <c r="E30" s="47">
        <v>2</v>
      </c>
      <c r="F30" s="75"/>
      <c r="G30" s="48" t="str">
        <f>IF(ISERROR(VLOOKUP(F30,中学男選手データ!$A:$O,MATCH("姓",中学男選手データ!$1:$1,0),0)),"",VLOOKUP(F30,中学男選手データ!$A:$O,MATCH("姓",中学男選手データ!$1:$1,0),0)&amp;"　"&amp;VLOOKUP(F30,中学男選手データ!$A:$O,MATCH("名",中学男選手データ!$1:$1,0),0))</f>
        <v/>
      </c>
      <c r="H30" s="48" t="str">
        <f>IF(ISERROR(VLOOKUP(F30,中学男選手データ!$A:$O,MATCH("学年",中学男選手データ!$1:$1,0),0)),"",VLOOKUP(F30,中学男選手データ!$A:$O,MATCH("学年",中学男選手データ!$1:$1,0),0))</f>
        <v/>
      </c>
      <c r="I30" s="75"/>
      <c r="J30" s="77"/>
      <c r="K30" s="78"/>
      <c r="L30" s="93">
        <f>L31</f>
        <v>22</v>
      </c>
      <c r="M30" s="48">
        <f>IF(L30="","",VLOOKUP(L30,競技csv!A:Y,MATCH(M$3,競技csv!$1:$1,0),0))</f>
        <v>1</v>
      </c>
      <c r="N30" s="101" t="str">
        <f>IF(L30="","",VLOOKUP(L30,競技csv!A:Y,MATCH(N$3,競技csv!$1:$1,0),0))</f>
        <v>1年2年3年</v>
      </c>
      <c r="O30" s="151"/>
      <c r="P30" s="146"/>
      <c r="Q30" s="47">
        <v>2</v>
      </c>
      <c r="R30" s="75"/>
      <c r="S30" s="48" t="str">
        <f>IF(ISERROR(VLOOKUP(R30,中学女選手データ!$A:$O,MATCH("姓",中学女選手データ!$1:$1,0),0)),"",VLOOKUP(R30,中学女選手データ!$A:$O,MATCH("姓",中学女選手データ!$1:$1,0),0)&amp;"　"&amp;VLOOKUP(R30,中学女選手データ!$A:$O,MATCH("名",中学女選手データ!$1:$1,0),0))</f>
        <v/>
      </c>
      <c r="T30" s="48" t="str">
        <f>IF(ISERROR(VLOOKUP(R30,中学女選手データ!$A:$O,MATCH("学年",中学女選手データ!$1:$1,0),0)),"",VLOOKUP(R30,中学女選手データ!$A:$O,MATCH("学年",中学女選手データ!$1:$1,0),0))</f>
        <v/>
      </c>
      <c r="U30" s="75"/>
      <c r="V30" s="77"/>
      <c r="W30" s="78"/>
    </row>
    <row r="31" spans="1:23" ht="12.6" customHeight="1" x14ac:dyDescent="0.45">
      <c r="A31" s="93">
        <v>5</v>
      </c>
      <c r="B31" s="48">
        <f>IF(A31="","",VLOOKUP(A31,競技csv!A:N,MATCH(B$3,競技csv!$1:$1,0),0))</f>
        <v>2</v>
      </c>
      <c r="C31" s="101" t="str">
        <f>IF(A31="","",VLOOKUP(A31,競技csv!A:N,MATCH(C$3,競技csv!$1:$1,0),0))</f>
        <v>1年2年3年</v>
      </c>
      <c r="D31" s="46" t="str">
        <f>IF(A31="","",VLOOKUP(A31,競技csv!A:N,MATCH("競技名",競技csv!$1:$1,0),0))</f>
        <v>男子1500m</v>
      </c>
      <c r="E31" s="47">
        <v>3</v>
      </c>
      <c r="F31" s="75"/>
      <c r="G31" s="48" t="str">
        <f>IF(ISERROR(VLOOKUP(F31,中学男選手データ!$A:$O,MATCH("姓",中学男選手データ!$1:$1,0),0)),"",VLOOKUP(F31,中学男選手データ!$A:$O,MATCH("姓",中学男選手データ!$1:$1,0),0)&amp;"　"&amp;VLOOKUP(F31,中学男選手データ!$A:$O,MATCH("名",中学男選手データ!$1:$1,0),0))</f>
        <v/>
      </c>
      <c r="H31" s="48" t="str">
        <f>IF(ISERROR(VLOOKUP(F31,中学男選手データ!$A:$O,MATCH("学年",中学男選手データ!$1:$1,0),0)),"",VLOOKUP(F31,中学男選手データ!$A:$O,MATCH("学年",中学男選手データ!$1:$1,0),0))</f>
        <v/>
      </c>
      <c r="I31" s="75"/>
      <c r="J31" s="77"/>
      <c r="K31" s="78"/>
      <c r="L31" s="93">
        <v>22</v>
      </c>
      <c r="M31" s="48">
        <f>IF(L31="","",VLOOKUP(L31,競技csv!A:Y,MATCH(M$3,競技csv!$1:$1,0),0))</f>
        <v>1</v>
      </c>
      <c r="N31" s="101" t="str">
        <f>IF(L31="","",VLOOKUP(L31,競技csv!A:Y,MATCH(N$3,競技csv!$1:$1,0),0))</f>
        <v>1年2年3年</v>
      </c>
      <c r="O31" s="151"/>
      <c r="P31" s="146" t="str">
        <f>IF(L31="","",VLOOKUP(L31,競技csv!A:O,MATCH("競技名",競技csv!$1:$1,0),0))</f>
        <v>中学女子100mH</v>
      </c>
      <c r="Q31" s="47">
        <v>3</v>
      </c>
      <c r="R31" s="75"/>
      <c r="S31" s="48" t="str">
        <f>IF(ISERROR(VLOOKUP(R31,中学女選手データ!$A:$O,MATCH("姓",中学女選手データ!$1:$1,0),0)),"",VLOOKUP(R31,中学女選手データ!$A:$O,MATCH("姓",中学女選手データ!$1:$1,0),0)&amp;"　"&amp;VLOOKUP(R31,中学女選手データ!$A:$O,MATCH("名",中学女選手データ!$1:$1,0),0))</f>
        <v/>
      </c>
      <c r="T31" s="48" t="str">
        <f>IF(ISERROR(VLOOKUP(R31,中学女選手データ!$A:$O,MATCH("学年",中学女選手データ!$1:$1,0),0)),"",VLOOKUP(R31,中学女選手データ!$A:$O,MATCH("学年",中学女選手データ!$1:$1,0),0))</f>
        <v/>
      </c>
      <c r="U31" s="75"/>
      <c r="V31" s="77"/>
      <c r="W31" s="78"/>
    </row>
    <row r="32" spans="1:23" ht="12.6" customHeight="1" x14ac:dyDescent="0.45">
      <c r="A32" s="93">
        <f>A31</f>
        <v>5</v>
      </c>
      <c r="B32" s="48">
        <f>IF(A32="","",VLOOKUP(A32,競技csv!A:N,MATCH(B$3,競技csv!$1:$1,0),0))</f>
        <v>2</v>
      </c>
      <c r="C32" s="101" t="str">
        <f>IF(A32="","",VLOOKUP(A32,競技csv!A:N,MATCH(C$3,競技csv!$1:$1,0),0))</f>
        <v>1年2年3年</v>
      </c>
      <c r="D32" s="46" t="s">
        <v>307</v>
      </c>
      <c r="E32" s="47">
        <v>4</v>
      </c>
      <c r="F32" s="75"/>
      <c r="G32" s="48" t="str">
        <f>IF(ISERROR(VLOOKUP(F32,中学男選手データ!$A:$O,MATCH("姓",中学男選手データ!$1:$1,0),0)),"",VLOOKUP(F32,中学男選手データ!$A:$O,MATCH("姓",中学男選手データ!$1:$1,0),0)&amp;"　"&amp;VLOOKUP(F32,中学男選手データ!$A:$O,MATCH("名",中学男選手データ!$1:$1,0),0))</f>
        <v/>
      </c>
      <c r="H32" s="48" t="str">
        <f>IF(ISERROR(VLOOKUP(F32,中学男選手データ!$A:$O,MATCH("学年",中学男選手データ!$1:$1,0),0)),"",VLOOKUP(F32,中学男選手データ!$A:$O,MATCH("学年",中学男選手データ!$1:$1,0),0))</f>
        <v/>
      </c>
      <c r="I32" s="75"/>
      <c r="J32" s="77"/>
      <c r="K32" s="78"/>
      <c r="L32" s="93">
        <f>L31</f>
        <v>22</v>
      </c>
      <c r="M32" s="48">
        <f>IF(L32="","",VLOOKUP(L32,競技csv!A:Y,MATCH(M$3,競技csv!$1:$1,0),0))</f>
        <v>1</v>
      </c>
      <c r="N32" s="101" t="str">
        <f>IF(L32="","",VLOOKUP(L32,競技csv!A:Y,MATCH(N$3,競技csv!$1:$1,0),0))</f>
        <v>1年2年3年</v>
      </c>
      <c r="O32" s="151"/>
      <c r="P32" s="146" t="s">
        <v>307</v>
      </c>
      <c r="Q32" s="47">
        <v>4</v>
      </c>
      <c r="R32" s="75"/>
      <c r="S32" s="48" t="str">
        <f>IF(ISERROR(VLOOKUP(R32,中学女選手データ!$A:$O,MATCH("姓",中学女選手データ!$1:$1,0),0)),"",VLOOKUP(R32,中学女選手データ!$A:$O,MATCH("姓",中学女選手データ!$1:$1,0),0)&amp;"　"&amp;VLOOKUP(R32,中学女選手データ!$A:$O,MATCH("名",中学女選手データ!$1:$1,0),0))</f>
        <v/>
      </c>
      <c r="T32" s="48" t="str">
        <f>IF(ISERROR(VLOOKUP(R32,中学女選手データ!$A:$O,MATCH("学年",中学女選手データ!$1:$1,0),0)),"",VLOOKUP(R32,中学女選手データ!$A:$O,MATCH("学年",中学女選手データ!$1:$1,0),0))</f>
        <v/>
      </c>
      <c r="U32" s="75"/>
      <c r="V32" s="77"/>
      <c r="W32" s="78"/>
    </row>
    <row r="33" spans="1:23" ht="12.6" customHeight="1" x14ac:dyDescent="0.45">
      <c r="A33" s="94">
        <f>A31</f>
        <v>5</v>
      </c>
      <c r="B33" s="95">
        <f>IF(A33="","",VLOOKUP(A33,競技csv!A:N,MATCH(B$3,競技csv!$1:$1,0),0))</f>
        <v>2</v>
      </c>
      <c r="C33" s="102" t="str">
        <f>IF(A33="","",VLOOKUP(A33,競技csv!A:N,MATCH(C$3,競技csv!$1:$1,0),0))</f>
        <v>1年2年3年</v>
      </c>
      <c r="D33" s="49"/>
      <c r="E33" s="96">
        <v>5</v>
      </c>
      <c r="F33" s="97"/>
      <c r="G33" s="95" t="str">
        <f>IF(ISERROR(VLOOKUP(F33,中学男選手データ!$A:$O,MATCH("姓",中学男選手データ!$1:$1,0),0)),"",VLOOKUP(F33,中学男選手データ!$A:$O,MATCH("姓",中学男選手データ!$1:$1,0),0)&amp;"　"&amp;VLOOKUP(F33,中学男選手データ!$A:$O,MATCH("名",中学男選手データ!$1:$1,0),0))</f>
        <v/>
      </c>
      <c r="H33" s="95" t="str">
        <f>IF(ISERROR(VLOOKUP(F33,中学男選手データ!$A:$O,MATCH("学年",中学男選手データ!$1:$1,0),0)),"",VLOOKUP(F33,中学男選手データ!$A:$O,MATCH("学年",中学男選手データ!$1:$1,0),0))</f>
        <v/>
      </c>
      <c r="I33" s="97"/>
      <c r="J33" s="98"/>
      <c r="K33" s="99"/>
      <c r="L33" s="94">
        <f>L31</f>
        <v>22</v>
      </c>
      <c r="M33" s="95">
        <f>IF(L33="","",VLOOKUP(L33,競技csv!A:Y,MATCH(M$3,競技csv!$1:$1,0),0))</f>
        <v>1</v>
      </c>
      <c r="N33" s="102" t="str">
        <f>IF(L33="","",VLOOKUP(L33,競技csv!A:Y,MATCH(N$3,競技csv!$1:$1,0),0))</f>
        <v>1年2年3年</v>
      </c>
      <c r="O33" s="151"/>
      <c r="P33" s="148"/>
      <c r="Q33" s="96">
        <v>5</v>
      </c>
      <c r="R33" s="97"/>
      <c r="S33" s="95" t="str">
        <f>IF(ISERROR(VLOOKUP(R33,中学女選手データ!$A:$O,MATCH("姓",中学女選手データ!$1:$1,0),0)),"",VLOOKUP(R33,中学女選手データ!$A:$O,MATCH("姓",中学女選手データ!$1:$1,0),0)&amp;"　"&amp;VLOOKUP(R33,中学女選手データ!$A:$O,MATCH("名",中学女選手データ!$1:$1,0),0))</f>
        <v/>
      </c>
      <c r="T33" s="95" t="str">
        <f>IF(ISERROR(VLOOKUP(R33,中学女選手データ!$A:$O,MATCH("学年",中学女選手データ!$1:$1,0),0)),"",VLOOKUP(R33,中学女選手データ!$A:$O,MATCH("学年",中学女選手データ!$1:$1,0),0))</f>
        <v/>
      </c>
      <c r="U33" s="97"/>
      <c r="V33" s="98"/>
      <c r="W33" s="99"/>
    </row>
    <row r="34" spans="1:23" ht="12.6" customHeight="1" x14ac:dyDescent="0.45">
      <c r="A34" s="111">
        <f>A36</f>
        <v>6</v>
      </c>
      <c r="B34" s="52">
        <f>IF(A34="","",VLOOKUP(A34,競技csv!A:N,MATCH(B$3,競技csv!$1:$1,0),0))</f>
        <v>2</v>
      </c>
      <c r="C34" s="112" t="str">
        <f>IF(A34="","",VLOOKUP(A34,競技csv!A:N,MATCH(C$3,競技csv!$1:$1,0),0))</f>
        <v>1年2年3年</v>
      </c>
      <c r="D34" s="50" t="s">
        <v>307</v>
      </c>
      <c r="E34" s="51">
        <v>1</v>
      </c>
      <c r="F34" s="76"/>
      <c r="G34" s="52" t="str">
        <f>IF(ISERROR(VLOOKUP(F34,中学男選手データ!$A:$O,MATCH("姓",中学男選手データ!$1:$1,0),0)),"",VLOOKUP(F34,中学男選手データ!$A:$O,MATCH("姓",中学男選手データ!$1:$1,0),0)&amp;"　"&amp;VLOOKUP(F34,中学男選手データ!$A:$O,MATCH("名",中学男選手データ!$1:$1,0),0))</f>
        <v/>
      </c>
      <c r="H34" s="52" t="str">
        <f>IF(ISERROR(VLOOKUP(F34,中学男選手データ!$A:$O,MATCH("学年",中学男選手データ!$1:$1,0),0)),"",VLOOKUP(F34,中学男選手データ!$A:$O,MATCH("学年",中学男選手データ!$1:$1,0),0))</f>
        <v/>
      </c>
      <c r="I34" s="76"/>
      <c r="J34" s="79"/>
      <c r="K34" s="80"/>
      <c r="L34" s="111">
        <f>L36</f>
        <v>24</v>
      </c>
      <c r="M34" s="52">
        <f>IF(L34="","",VLOOKUP(L34,競技csv!A:Y,MATCH(M$3,競技csv!$1:$1,0),0))</f>
        <v>2</v>
      </c>
      <c r="N34" s="112" t="str">
        <f>IF(L34="","",VLOOKUP(L34,競技csv!A:Y,MATCH(N$3,競技csv!$1:$1,0),0))</f>
        <v>1年2年3年</v>
      </c>
      <c r="O34" s="151"/>
      <c r="P34" s="147" t="s">
        <v>307</v>
      </c>
      <c r="Q34" s="51">
        <v>1</v>
      </c>
      <c r="R34" s="76"/>
      <c r="S34" s="52" t="str">
        <f>IF(ISERROR(VLOOKUP(R34,中学女選手データ!$A:$O,MATCH("姓",中学女選手データ!$1:$1,0),0)),"",VLOOKUP(R34,中学女選手データ!$A:$O,MATCH("姓",中学女選手データ!$1:$1,0),0)&amp;"　"&amp;VLOOKUP(R34,中学女選手データ!$A:$O,MATCH("名",中学女選手データ!$1:$1,0),0))</f>
        <v/>
      </c>
      <c r="T34" s="52" t="str">
        <f>IF(ISERROR(VLOOKUP(R34,中学女選手データ!$A:$O,MATCH("学年",中学女選手データ!$1:$1,0),0)),"",VLOOKUP(R34,中学女選手データ!$A:$O,MATCH("学年",中学女選手データ!$1:$1,0),0))</f>
        <v/>
      </c>
      <c r="U34" s="76"/>
      <c r="V34" s="79"/>
      <c r="W34" s="80"/>
    </row>
    <row r="35" spans="1:23" ht="12.6" customHeight="1" x14ac:dyDescent="0.45">
      <c r="A35" s="93">
        <f>A36</f>
        <v>6</v>
      </c>
      <c r="B35" s="48">
        <f>IF(A35="","",VLOOKUP(A35,競技csv!A:N,MATCH(B$3,競技csv!$1:$1,0),0))</f>
        <v>2</v>
      </c>
      <c r="C35" s="101" t="str">
        <f>IF(A35="","",VLOOKUP(A35,競技csv!A:N,MATCH(C$3,競技csv!$1:$1,0),0))</f>
        <v>1年2年3年</v>
      </c>
      <c r="D35" s="46"/>
      <c r="E35" s="47">
        <v>2</v>
      </c>
      <c r="F35" s="75"/>
      <c r="G35" s="48" t="str">
        <f>IF(ISERROR(VLOOKUP(F35,中学男選手データ!$A:$O,MATCH("姓",中学男選手データ!$1:$1,0),0)),"",VLOOKUP(F35,中学男選手データ!$A:$O,MATCH("姓",中学男選手データ!$1:$1,0),0)&amp;"　"&amp;VLOOKUP(F35,中学男選手データ!$A:$O,MATCH("名",中学男選手データ!$1:$1,0),0))</f>
        <v/>
      </c>
      <c r="H35" s="48" t="str">
        <f>IF(ISERROR(VLOOKUP(F35,中学男選手データ!$A:$O,MATCH("学年",中学男選手データ!$1:$1,0),0)),"",VLOOKUP(F35,中学男選手データ!$A:$O,MATCH("学年",中学男選手データ!$1:$1,0),0))</f>
        <v/>
      </c>
      <c r="I35" s="75"/>
      <c r="J35" s="77"/>
      <c r="K35" s="78"/>
      <c r="L35" s="93">
        <f>L36</f>
        <v>24</v>
      </c>
      <c r="M35" s="48">
        <f>IF(L35="","",VLOOKUP(L35,競技csv!A:Y,MATCH(M$3,競技csv!$1:$1,0),0))</f>
        <v>2</v>
      </c>
      <c r="N35" s="101" t="str">
        <f>IF(L35="","",VLOOKUP(L35,競技csv!A:Y,MATCH(N$3,競技csv!$1:$1,0),0))</f>
        <v>1年2年3年</v>
      </c>
      <c r="O35" s="151"/>
      <c r="P35" s="146"/>
      <c r="Q35" s="47">
        <v>2</v>
      </c>
      <c r="R35" s="75"/>
      <c r="S35" s="48" t="str">
        <f>IF(ISERROR(VLOOKUP(R35,中学女選手データ!$A:$O,MATCH("姓",中学女選手データ!$1:$1,0),0)),"",VLOOKUP(R35,中学女選手データ!$A:$O,MATCH("姓",中学女選手データ!$1:$1,0),0)&amp;"　"&amp;VLOOKUP(R35,中学女選手データ!$A:$O,MATCH("名",中学女選手データ!$1:$1,0),0))</f>
        <v/>
      </c>
      <c r="T35" s="48" t="str">
        <f>IF(ISERROR(VLOOKUP(R35,中学女選手データ!$A:$O,MATCH("学年",中学女選手データ!$1:$1,0),0)),"",VLOOKUP(R35,中学女選手データ!$A:$O,MATCH("学年",中学女選手データ!$1:$1,0),0))</f>
        <v/>
      </c>
      <c r="U35" s="75" t="str">
        <f>IF(U34="","",U34)</f>
        <v/>
      </c>
      <c r="V35" s="77" t="str">
        <f t="shared" ref="V35:W35" si="0">IF(V34="","",V34)</f>
        <v/>
      </c>
      <c r="W35" s="78" t="str">
        <f t="shared" si="0"/>
        <v/>
      </c>
    </row>
    <row r="36" spans="1:23" ht="12.6" customHeight="1" x14ac:dyDescent="0.45">
      <c r="A36" s="93">
        <v>6</v>
      </c>
      <c r="B36" s="48">
        <f>IF(A36="","",VLOOKUP(A36,競技csv!A:N,MATCH(B$3,競技csv!$1:$1,0),0))</f>
        <v>2</v>
      </c>
      <c r="C36" s="101" t="str">
        <f>IF(A36="","",VLOOKUP(A36,競技csv!A:N,MATCH(C$3,競技csv!$1:$1,0),0))</f>
        <v>1年2年3年</v>
      </c>
      <c r="D36" s="46" t="str">
        <f>IF(A36="","",VLOOKUP(A36,競技csv!A:N,MATCH("競技名",競技csv!$1:$1,0),0))</f>
        <v>男女3000m</v>
      </c>
      <c r="E36" s="47">
        <v>3</v>
      </c>
      <c r="F36" s="75"/>
      <c r="G36" s="48" t="str">
        <f>IF(ISERROR(VLOOKUP(F36,中学男選手データ!$A:$O,MATCH("姓",中学男選手データ!$1:$1,0),0)),"",VLOOKUP(F36,中学男選手データ!$A:$O,MATCH("姓",中学男選手データ!$1:$1,0),0)&amp;"　"&amp;VLOOKUP(F36,中学男選手データ!$A:$O,MATCH("名",中学男選手データ!$1:$1,0),0))</f>
        <v/>
      </c>
      <c r="H36" s="48" t="str">
        <f>IF(ISERROR(VLOOKUP(F36,中学男選手データ!$A:$O,MATCH("学年",中学男選手データ!$1:$1,0),0)),"",VLOOKUP(F36,中学男選手データ!$A:$O,MATCH("学年",中学男選手データ!$1:$1,0),0))</f>
        <v/>
      </c>
      <c r="I36" s="75"/>
      <c r="J36" s="77"/>
      <c r="K36" s="78"/>
      <c r="L36" s="93">
        <v>24</v>
      </c>
      <c r="M36" s="48">
        <f>IF(L36="","",VLOOKUP(L36,競技csv!A:Y,MATCH(M$3,競技csv!$1:$1,0),0))</f>
        <v>2</v>
      </c>
      <c r="N36" s="101" t="str">
        <f>IF(L36="","",VLOOKUP(L36,競技csv!A:Y,MATCH(N$3,競技csv!$1:$1,0),0))</f>
        <v>1年2年3年</v>
      </c>
      <c r="O36" s="151"/>
      <c r="P36" s="146" t="str">
        <f>IF(L36="","",VLOOKUP(L36,競技csv!A:O,MATCH("競技名",競技csv!$1:$1,0),0))</f>
        <v>女子4X100mR</v>
      </c>
      <c r="Q36" s="47">
        <v>3</v>
      </c>
      <c r="R36" s="75"/>
      <c r="S36" s="48" t="str">
        <f>IF(ISERROR(VLOOKUP(R36,中学女選手データ!$A:$O,MATCH("姓",中学女選手データ!$1:$1,0),0)),"",VLOOKUP(R36,中学女選手データ!$A:$O,MATCH("姓",中学女選手データ!$1:$1,0),0)&amp;"　"&amp;VLOOKUP(R36,中学女選手データ!$A:$O,MATCH("名",中学女選手データ!$1:$1,0),0))</f>
        <v/>
      </c>
      <c r="T36" s="48" t="str">
        <f>IF(ISERROR(VLOOKUP(R36,中学女選手データ!$A:$O,MATCH("学年",中学女選手データ!$1:$1,0),0)),"",VLOOKUP(R36,中学女選手データ!$A:$O,MATCH("学年",中学女選手データ!$1:$1,0),0))</f>
        <v/>
      </c>
      <c r="U36" s="75" t="str">
        <f t="shared" ref="U36:W36" si="1">IF(U35="","",U35)</f>
        <v/>
      </c>
      <c r="V36" s="77" t="str">
        <f t="shared" si="1"/>
        <v/>
      </c>
      <c r="W36" s="78" t="str">
        <f t="shared" si="1"/>
        <v/>
      </c>
    </row>
    <row r="37" spans="1:23" ht="12.6" customHeight="1" x14ac:dyDescent="0.45">
      <c r="A37" s="93">
        <f>A36</f>
        <v>6</v>
      </c>
      <c r="B37" s="48">
        <f>IF(A37="","",VLOOKUP(A37,競技csv!A:N,MATCH(B$3,競技csv!$1:$1,0),0))</f>
        <v>2</v>
      </c>
      <c r="C37" s="101" t="str">
        <f>IF(A37="","",VLOOKUP(A37,競技csv!A:N,MATCH(C$3,競技csv!$1:$1,0),0))</f>
        <v>1年2年3年</v>
      </c>
      <c r="D37" s="46" t="s">
        <v>307</v>
      </c>
      <c r="E37" s="47">
        <v>4</v>
      </c>
      <c r="F37" s="75"/>
      <c r="G37" s="48" t="str">
        <f>IF(ISERROR(VLOOKUP(F37,中学男選手データ!$A:$O,MATCH("姓",中学男選手データ!$1:$1,0),0)),"",VLOOKUP(F37,中学男選手データ!$A:$O,MATCH("姓",中学男選手データ!$1:$1,0),0)&amp;"　"&amp;VLOOKUP(F37,中学男選手データ!$A:$O,MATCH("名",中学男選手データ!$1:$1,0),0))</f>
        <v/>
      </c>
      <c r="H37" s="48" t="str">
        <f>IF(ISERROR(VLOOKUP(F37,中学男選手データ!$A:$O,MATCH("学年",中学男選手データ!$1:$1,0),0)),"",VLOOKUP(F37,中学男選手データ!$A:$O,MATCH("学年",中学男選手データ!$1:$1,0),0))</f>
        <v/>
      </c>
      <c r="I37" s="75"/>
      <c r="J37" s="77"/>
      <c r="K37" s="78"/>
      <c r="L37" s="93">
        <f>L36</f>
        <v>24</v>
      </c>
      <c r="M37" s="48">
        <f>IF(L37="","",VLOOKUP(L37,競技csv!A:Y,MATCH(M$3,競技csv!$1:$1,0),0))</f>
        <v>2</v>
      </c>
      <c r="N37" s="101" t="str">
        <f>IF(L37="","",VLOOKUP(L37,競技csv!A:Y,MATCH(N$3,競技csv!$1:$1,0),0))</f>
        <v>1年2年3年</v>
      </c>
      <c r="O37" s="151"/>
      <c r="P37" s="146" t="s">
        <v>307</v>
      </c>
      <c r="Q37" s="47">
        <v>4</v>
      </c>
      <c r="R37" s="75"/>
      <c r="S37" s="48" t="str">
        <f>IF(ISERROR(VLOOKUP(R37,中学女選手データ!$A:$O,MATCH("姓",中学女選手データ!$1:$1,0),0)),"",VLOOKUP(R37,中学女選手データ!$A:$O,MATCH("姓",中学女選手データ!$1:$1,0),0)&amp;"　"&amp;VLOOKUP(R37,中学女選手データ!$A:$O,MATCH("名",中学女選手データ!$1:$1,0),0))</f>
        <v/>
      </c>
      <c r="T37" s="48" t="str">
        <f>IF(ISERROR(VLOOKUP(R37,中学女選手データ!$A:$O,MATCH("学年",中学女選手データ!$1:$1,0),0)),"",VLOOKUP(R37,中学女選手データ!$A:$O,MATCH("学年",中学女選手データ!$1:$1,0),0))</f>
        <v/>
      </c>
      <c r="U37" s="75" t="str">
        <f t="shared" ref="U37:W37" si="2">IF(U36="","",U36)</f>
        <v/>
      </c>
      <c r="V37" s="77" t="str">
        <f t="shared" si="2"/>
        <v/>
      </c>
      <c r="W37" s="78" t="str">
        <f t="shared" si="2"/>
        <v/>
      </c>
    </row>
    <row r="38" spans="1:23" ht="12.6" customHeight="1" x14ac:dyDescent="0.45">
      <c r="A38" s="94">
        <f>A36</f>
        <v>6</v>
      </c>
      <c r="B38" s="95">
        <f>IF(A38="","",VLOOKUP(A38,競技csv!A:N,MATCH(B$3,競技csv!$1:$1,0),0))</f>
        <v>2</v>
      </c>
      <c r="C38" s="102" t="str">
        <f>IF(A38="","",VLOOKUP(A38,競技csv!A:N,MATCH(C$3,競技csv!$1:$1,0),0))</f>
        <v>1年2年3年</v>
      </c>
      <c r="D38" s="49"/>
      <c r="E38" s="96">
        <v>5</v>
      </c>
      <c r="F38" s="97"/>
      <c r="G38" s="95" t="str">
        <f>IF(ISERROR(VLOOKUP(F38,中学男選手データ!$A:$O,MATCH("姓",中学男選手データ!$1:$1,0),0)),"",VLOOKUP(F38,中学男選手データ!$A:$O,MATCH("姓",中学男選手データ!$1:$1,0),0)&amp;"　"&amp;VLOOKUP(F38,中学男選手データ!$A:$O,MATCH("名",中学男選手データ!$1:$1,0),0))</f>
        <v/>
      </c>
      <c r="H38" s="95" t="str">
        <f>IF(ISERROR(VLOOKUP(F38,中学男選手データ!$A:$O,MATCH("学年",中学男選手データ!$1:$1,0),0)),"",VLOOKUP(F38,中学男選手データ!$A:$O,MATCH("学年",中学男選手データ!$1:$1,0),0))</f>
        <v/>
      </c>
      <c r="I38" s="97"/>
      <c r="J38" s="98"/>
      <c r="K38" s="99"/>
      <c r="L38" s="93">
        <f>L36</f>
        <v>24</v>
      </c>
      <c r="M38" s="48">
        <f>IF(L38="","",VLOOKUP(L38,競技csv!A:Y,MATCH(M$3,競技csv!$1:$1,0),0))</f>
        <v>2</v>
      </c>
      <c r="N38" s="101" t="str">
        <f>IF(L38="","",VLOOKUP(L38,競技csv!A:Y,MATCH(N$3,競技csv!$1:$1,0),0))</f>
        <v>1年2年3年</v>
      </c>
      <c r="O38" s="151"/>
      <c r="P38" s="146"/>
      <c r="Q38" s="47">
        <v>5</v>
      </c>
      <c r="R38" s="75"/>
      <c r="S38" s="48" t="str">
        <f>IF(ISERROR(VLOOKUP(R38,中学女選手データ!$A:$O,MATCH("姓",中学女選手データ!$1:$1,0),0)),"",VLOOKUP(R38,中学女選手データ!$A:$O,MATCH("姓",中学女選手データ!$1:$1,0),0)&amp;"　"&amp;VLOOKUP(R38,中学女選手データ!$A:$O,MATCH("名",中学女選手データ!$1:$1,0),0))</f>
        <v/>
      </c>
      <c r="T38" s="48" t="str">
        <f>IF(ISERROR(VLOOKUP(R38,中学女選手データ!$A:$O,MATCH("学年",中学女選手データ!$1:$1,0),0)),"",VLOOKUP(R38,中学女選手データ!$A:$O,MATCH("学年",中学女選手データ!$1:$1,0),0))</f>
        <v/>
      </c>
      <c r="U38" s="75" t="str">
        <f t="shared" ref="U38:W38" si="3">IF(U37="","",U37)</f>
        <v/>
      </c>
      <c r="V38" s="77" t="str">
        <f t="shared" si="3"/>
        <v/>
      </c>
      <c r="W38" s="78" t="str">
        <f t="shared" si="3"/>
        <v/>
      </c>
    </row>
    <row r="39" spans="1:23" ht="12.6" customHeight="1" x14ac:dyDescent="0.45">
      <c r="A39" s="111">
        <f>A41</f>
        <v>7</v>
      </c>
      <c r="B39" s="52">
        <f>IF(A39="","",VLOOKUP(A39,競技csv!A:N,MATCH(B$3,競技csv!$1:$1,0),0))</f>
        <v>1</v>
      </c>
      <c r="C39" s="112" t="str">
        <f>IF(A39="","",VLOOKUP(A39,競技csv!A:N,MATCH(C$3,競技csv!$1:$1,0),0))</f>
        <v>1年2年3年</v>
      </c>
      <c r="D39" s="50" t="s">
        <v>307</v>
      </c>
      <c r="E39" s="51">
        <v>1</v>
      </c>
      <c r="F39" s="76"/>
      <c r="G39" s="52" t="str">
        <f>IF(ISERROR(VLOOKUP(F39,中学男選手データ!$A:$O,MATCH("姓",中学男選手データ!$1:$1,0),0)),"",VLOOKUP(F39,中学男選手データ!$A:$O,MATCH("姓",中学男選手データ!$1:$1,0),0)&amp;"　"&amp;VLOOKUP(F39,中学男選手データ!$A:$O,MATCH("名",中学男選手データ!$1:$1,0),0))</f>
        <v/>
      </c>
      <c r="H39" s="52" t="str">
        <f>IF(ISERROR(VLOOKUP(F39,中学男選手データ!$A:$O,MATCH("学年",中学男選手データ!$1:$1,0),0)),"",VLOOKUP(F39,中学男選手データ!$A:$O,MATCH("学年",中学男選手データ!$1:$1,0),0))</f>
        <v/>
      </c>
      <c r="I39" s="76"/>
      <c r="J39" s="79"/>
      <c r="K39" s="80"/>
      <c r="L39" s="94">
        <f>L37</f>
        <v>24</v>
      </c>
      <c r="M39" s="95">
        <f>IF(L39="","",VLOOKUP(L39,競技csv!A:Y,MATCH(M$3,競技csv!$1:$1,0),0))</f>
        <v>2</v>
      </c>
      <c r="N39" s="102" t="str">
        <f>IF(L39="","",VLOOKUP(L39,競技csv!A:Y,MATCH(N$3,競技csv!$1:$1,0),0))</f>
        <v>1年2年3年</v>
      </c>
      <c r="O39" s="151"/>
      <c r="P39" s="148"/>
      <c r="Q39" s="96">
        <v>6</v>
      </c>
      <c r="R39" s="97"/>
      <c r="S39" s="95" t="str">
        <f>IF(ISERROR(VLOOKUP(R39,中学女選手データ!$A:$O,MATCH("姓",中学女選手データ!$1:$1,0),0)),"",VLOOKUP(R39,中学女選手データ!$A:$O,MATCH("姓",中学女選手データ!$1:$1,0),0)&amp;"　"&amp;VLOOKUP(R39,中学女選手データ!$A:$O,MATCH("名",中学女選手データ!$1:$1,0),0))</f>
        <v/>
      </c>
      <c r="T39" s="95" t="str">
        <f>IF(ISERROR(VLOOKUP(R39,中学女選手データ!$A:$O,MATCH("学年",中学女選手データ!$1:$1,0),0)),"",VLOOKUP(R39,中学女選手データ!$A:$O,MATCH("学年",中学女選手データ!$1:$1,0),0))</f>
        <v/>
      </c>
      <c r="U39" s="97" t="str">
        <f t="shared" ref="U39:W39" si="4">IF(U38="","",U38)</f>
        <v/>
      </c>
      <c r="V39" s="98" t="str">
        <f t="shared" si="4"/>
        <v/>
      </c>
      <c r="W39" s="99" t="str">
        <f t="shared" si="4"/>
        <v/>
      </c>
    </row>
    <row r="40" spans="1:23" ht="12.6" customHeight="1" x14ac:dyDescent="0.45">
      <c r="A40" s="93">
        <f>A41</f>
        <v>7</v>
      </c>
      <c r="B40" s="48">
        <f>IF(A40="","",VLOOKUP(A40,競技csv!A:N,MATCH(B$3,競技csv!$1:$1,0),0))</f>
        <v>1</v>
      </c>
      <c r="C40" s="101" t="str">
        <f>IF(A40="","",VLOOKUP(A40,競技csv!A:N,MATCH(C$3,競技csv!$1:$1,0),0))</f>
        <v>1年2年3年</v>
      </c>
      <c r="D40" s="46"/>
      <c r="E40" s="47">
        <v>2</v>
      </c>
      <c r="F40" s="75"/>
      <c r="G40" s="48" t="str">
        <f>IF(ISERROR(VLOOKUP(F40,中学男選手データ!$A:$O,MATCH("姓",中学男選手データ!$1:$1,0),0)),"",VLOOKUP(F40,中学男選手データ!$A:$O,MATCH("姓",中学男選手データ!$1:$1,0),0)&amp;"　"&amp;VLOOKUP(F40,中学男選手データ!$A:$O,MATCH("名",中学男選手データ!$1:$1,0),0))</f>
        <v/>
      </c>
      <c r="H40" s="48" t="str">
        <f>IF(ISERROR(VLOOKUP(F40,中学男選手データ!$A:$O,MATCH("学年",中学男選手データ!$1:$1,0),0)),"",VLOOKUP(F40,中学男選手データ!$A:$O,MATCH("学年",中学男選手データ!$1:$1,0),0))</f>
        <v/>
      </c>
      <c r="I40" s="75"/>
      <c r="J40" s="77"/>
      <c r="K40" s="78"/>
      <c r="L40" s="111">
        <f>L42</f>
        <v>25</v>
      </c>
      <c r="M40" s="52">
        <f>IF(L40="","",VLOOKUP(L40,競技csv!A:Y,MATCH(M$3,競技csv!$1:$1,0),0))</f>
        <v>1</v>
      </c>
      <c r="N40" s="112" t="str">
        <f>IF(L40="","",VLOOKUP(L40,競技csv!A:Y,MATCH(N$3,競技csv!$1:$1,0),0))</f>
        <v>1年2年3年</v>
      </c>
      <c r="O40" s="151"/>
      <c r="P40" s="147" t="s">
        <v>307</v>
      </c>
      <c r="Q40" s="51">
        <v>1</v>
      </c>
      <c r="R40" s="76"/>
      <c r="S40" s="52" t="str">
        <f>IF(ISERROR(VLOOKUP(R40,中学女選手データ!$A:$O,MATCH("姓",中学女選手データ!$1:$1,0),0)),"",VLOOKUP(R40,中学女選手データ!$A:$O,MATCH("姓",中学女選手データ!$1:$1,0),0)&amp;"　"&amp;VLOOKUP(R40,中学女選手データ!$A:$O,MATCH("名",中学女選手データ!$1:$1,0),0))</f>
        <v/>
      </c>
      <c r="T40" s="52" t="str">
        <f>IF(ISERROR(VLOOKUP(R40,中学女選手データ!$A:$O,MATCH("学年",中学女選手データ!$1:$1,0),0)),"",VLOOKUP(R40,中学女選手データ!$A:$O,MATCH("学年",中学女選手データ!$1:$1,0),0))</f>
        <v/>
      </c>
      <c r="U40" s="113"/>
      <c r="V40" s="79"/>
      <c r="W40" s="80"/>
    </row>
    <row r="41" spans="1:23" ht="12.6" customHeight="1" x14ac:dyDescent="0.45">
      <c r="A41" s="93">
        <v>7</v>
      </c>
      <c r="B41" s="48">
        <f>IF(A41="","",VLOOKUP(A41,競技csv!A:N,MATCH(B$3,競技csv!$1:$1,0),0))</f>
        <v>1</v>
      </c>
      <c r="C41" s="101" t="str">
        <f>IF(A41="","",VLOOKUP(A41,競技csv!A:N,MATCH(C$3,競技csv!$1:$1,0),0))</f>
        <v>1年2年3年</v>
      </c>
      <c r="D41" s="46" t="str">
        <f>IF(A41="","",VLOOKUP(A41,競技csv!A:N,MATCH("競技名",競技csv!$1:$1,0),0))</f>
        <v>中学男子110mH</v>
      </c>
      <c r="E41" s="47">
        <v>3</v>
      </c>
      <c r="F41" s="75"/>
      <c r="G41" s="48" t="str">
        <f>IF(ISERROR(VLOOKUP(F41,中学男選手データ!$A:$O,MATCH("姓",中学男選手データ!$1:$1,0),0)),"",VLOOKUP(F41,中学男選手データ!$A:$O,MATCH("姓",中学男選手データ!$1:$1,0),0)&amp;"　"&amp;VLOOKUP(F41,中学男選手データ!$A:$O,MATCH("名",中学男選手データ!$1:$1,0),0))</f>
        <v/>
      </c>
      <c r="H41" s="48" t="str">
        <f>IF(ISERROR(VLOOKUP(F41,中学男選手データ!$A:$O,MATCH("学年",中学男選手データ!$1:$1,0),0)),"",VLOOKUP(F41,中学男選手データ!$A:$O,MATCH("学年",中学男選手データ!$1:$1,0),0))</f>
        <v/>
      </c>
      <c r="I41" s="75"/>
      <c r="J41" s="77"/>
      <c r="K41" s="78"/>
      <c r="L41" s="93">
        <v>25</v>
      </c>
      <c r="M41" s="48">
        <f>IF(L41="","",VLOOKUP(L41,競技csv!A:Y,MATCH(M$3,競技csv!$1:$1,0),0))</f>
        <v>1</v>
      </c>
      <c r="N41" s="101" t="str">
        <f>IF(L41="","",VLOOKUP(L41,競技csv!A:Y,MATCH(N$3,競技csv!$1:$1,0),0))</f>
        <v>1年2年3年</v>
      </c>
      <c r="O41" s="151"/>
      <c r="P41" s="146" t="str">
        <f>IF(L41="","",VLOOKUP(L41,競技csv!A:O,MATCH("競技名",競技csv!$1:$1,0),0))</f>
        <v>中学女子走高跳</v>
      </c>
      <c r="Q41" s="47">
        <v>2</v>
      </c>
      <c r="R41" s="75"/>
      <c r="S41" s="48" t="str">
        <f>IF(ISERROR(VLOOKUP(R41,中学女選手データ!$A:$O,MATCH("姓",中学女選手データ!$1:$1,0),0)),"",VLOOKUP(R41,中学女選手データ!$A:$O,MATCH("姓",中学女選手データ!$1:$1,0),0)&amp;"　"&amp;VLOOKUP(R41,中学女選手データ!$A:$O,MATCH("名",中学女選手データ!$1:$1,0),0))</f>
        <v/>
      </c>
      <c r="T41" s="48" t="str">
        <f>IF(ISERROR(VLOOKUP(R41,中学女選手データ!$A:$O,MATCH("学年",中学女選手データ!$1:$1,0),0)),"",VLOOKUP(R41,中学女選手データ!$A:$O,MATCH("学年",中学女選手データ!$1:$1,0),0))</f>
        <v/>
      </c>
      <c r="U41" s="75"/>
      <c r="V41" s="77"/>
      <c r="W41" s="78"/>
    </row>
    <row r="42" spans="1:23" ht="12.6" customHeight="1" x14ac:dyDescent="0.45">
      <c r="A42" s="93">
        <f>A41</f>
        <v>7</v>
      </c>
      <c r="B42" s="48">
        <f>IF(A42="","",VLOOKUP(A42,競技csv!A:N,MATCH(B$3,競技csv!$1:$1,0),0))</f>
        <v>1</v>
      </c>
      <c r="C42" s="101" t="str">
        <f>IF(A42="","",VLOOKUP(A42,競技csv!A:N,MATCH(C$3,競技csv!$1:$1,0),0))</f>
        <v>1年2年3年</v>
      </c>
      <c r="D42" s="46" t="s">
        <v>307</v>
      </c>
      <c r="E42" s="47">
        <v>4</v>
      </c>
      <c r="F42" s="75"/>
      <c r="G42" s="48" t="str">
        <f>IF(ISERROR(VLOOKUP(F42,中学男選手データ!$A:$O,MATCH("姓",中学男選手データ!$1:$1,0),0)),"",VLOOKUP(F42,中学男選手データ!$A:$O,MATCH("姓",中学男選手データ!$1:$1,0),0)&amp;"　"&amp;VLOOKUP(F42,中学男選手データ!$A:$O,MATCH("名",中学男選手データ!$1:$1,0),0))</f>
        <v/>
      </c>
      <c r="H42" s="48" t="str">
        <f>IF(ISERROR(VLOOKUP(F42,中学男選手データ!$A:$O,MATCH("学年",中学男選手データ!$1:$1,0),0)),"",VLOOKUP(F42,中学男選手データ!$A:$O,MATCH("学年",中学男選手データ!$1:$1,0),0))</f>
        <v/>
      </c>
      <c r="I42" s="75"/>
      <c r="J42" s="77"/>
      <c r="K42" s="78"/>
      <c r="L42" s="93">
        <f>L41</f>
        <v>25</v>
      </c>
      <c r="M42" s="48">
        <f>IF(L42="","",VLOOKUP(L42,競技csv!A:Y,MATCH(M$3,競技csv!$1:$1,0),0))</f>
        <v>1</v>
      </c>
      <c r="N42" s="101" t="str">
        <f>IF(L42="","",VLOOKUP(L42,競技csv!A:Y,MATCH(N$3,競技csv!$1:$1,0),0))</f>
        <v>1年2年3年</v>
      </c>
      <c r="O42" s="151"/>
      <c r="P42" s="146"/>
      <c r="Q42" s="47">
        <v>3</v>
      </c>
      <c r="R42" s="75"/>
      <c r="S42" s="48" t="str">
        <f>IF(ISERROR(VLOOKUP(R42,中学女選手データ!$A:$O,MATCH("姓",中学女選手データ!$1:$1,0),0)),"",VLOOKUP(R42,中学女選手データ!$A:$O,MATCH("姓",中学女選手データ!$1:$1,0),0)&amp;"　"&amp;VLOOKUP(R42,中学女選手データ!$A:$O,MATCH("名",中学女選手データ!$1:$1,0),0))</f>
        <v/>
      </c>
      <c r="T42" s="48" t="str">
        <f>IF(ISERROR(VLOOKUP(R42,中学女選手データ!$A:$O,MATCH("学年",中学女選手データ!$1:$1,0),0)),"",VLOOKUP(R42,中学女選手データ!$A:$O,MATCH("学年",中学女選手データ!$1:$1,0),0))</f>
        <v/>
      </c>
      <c r="U42" s="75"/>
      <c r="V42" s="77"/>
      <c r="W42" s="78"/>
    </row>
    <row r="43" spans="1:23" ht="12.6" customHeight="1" x14ac:dyDescent="0.45">
      <c r="A43" s="94">
        <f>A41</f>
        <v>7</v>
      </c>
      <c r="B43" s="95">
        <f>IF(A43="","",VLOOKUP(A43,競技csv!A:N,MATCH(B$3,競技csv!$1:$1,0),0))</f>
        <v>1</v>
      </c>
      <c r="C43" s="102" t="str">
        <f>IF(A43="","",VLOOKUP(A43,競技csv!A:N,MATCH(C$3,競技csv!$1:$1,0),0))</f>
        <v>1年2年3年</v>
      </c>
      <c r="D43" s="49"/>
      <c r="E43" s="96">
        <v>5</v>
      </c>
      <c r="F43" s="97"/>
      <c r="G43" s="95" t="str">
        <f>IF(ISERROR(VLOOKUP(F43,中学男選手データ!$A:$O,MATCH("姓",中学男選手データ!$1:$1,0),0)),"",VLOOKUP(F43,中学男選手データ!$A:$O,MATCH("姓",中学男選手データ!$1:$1,0),0)&amp;"　"&amp;VLOOKUP(F43,中学男選手データ!$A:$O,MATCH("名",中学男選手データ!$1:$1,0),0))</f>
        <v/>
      </c>
      <c r="H43" s="95" t="str">
        <f>IF(ISERROR(VLOOKUP(F43,中学男選手データ!$A:$O,MATCH("学年",中学男選手データ!$1:$1,0),0)),"",VLOOKUP(F43,中学男選手データ!$A:$O,MATCH("学年",中学男選手データ!$1:$1,0),0))</f>
        <v/>
      </c>
      <c r="I43" s="97"/>
      <c r="J43" s="98"/>
      <c r="K43" s="99"/>
      <c r="L43" s="111">
        <f>L45</f>
        <v>27</v>
      </c>
      <c r="M43" s="52">
        <f>IF(L43="","",VLOOKUP(L43,競技csv!A:Y,MATCH(M$3,競技csv!$1:$1,0),0))</f>
        <v>1</v>
      </c>
      <c r="N43" s="112" t="str">
        <f>IF(L43="","",VLOOKUP(L43,競技csv!A:Y,MATCH(N$3,競技csv!$1:$1,0),0))</f>
        <v>1年2年3年</v>
      </c>
      <c r="O43" s="151"/>
      <c r="P43" s="147" t="s">
        <v>307</v>
      </c>
      <c r="Q43" s="51">
        <v>1</v>
      </c>
      <c r="R43" s="76"/>
      <c r="S43" s="52" t="str">
        <f>IF(ISERROR(VLOOKUP(R43,中学女選手データ!$A:$O,MATCH("姓",中学女選手データ!$1:$1,0),0)),"",VLOOKUP(R43,中学女選手データ!$A:$O,MATCH("姓",中学女選手データ!$1:$1,0),0)&amp;"　"&amp;VLOOKUP(R43,中学女選手データ!$A:$O,MATCH("名",中学女選手データ!$1:$1,0),0))</f>
        <v/>
      </c>
      <c r="T43" s="52" t="str">
        <f>IF(ISERROR(VLOOKUP(R43,中学女選手データ!$A:$O,MATCH("学年",中学女選手データ!$1:$1,0),0)),"",VLOOKUP(R43,中学女選手データ!$A:$O,MATCH("学年",中学女選手データ!$1:$1,0),0))</f>
        <v/>
      </c>
      <c r="U43" s="113"/>
      <c r="V43" s="79"/>
      <c r="W43" s="80"/>
    </row>
    <row r="44" spans="1:23" ht="12.6" customHeight="1" x14ac:dyDescent="0.45">
      <c r="A44" s="111">
        <f>A46</f>
        <v>9</v>
      </c>
      <c r="B44" s="52">
        <f>IF(A44="","",VLOOKUP(A44,競技csv!A:N,MATCH(B$3,競技csv!$1:$1,0),0))</f>
        <v>2</v>
      </c>
      <c r="C44" s="112" t="str">
        <f>IF(A44="","",VLOOKUP(A44,競技csv!A:N,MATCH(C$3,競技csv!$1:$1,0),0))</f>
        <v>1年2年3年</v>
      </c>
      <c r="D44" s="50" t="s">
        <v>307</v>
      </c>
      <c r="E44" s="51">
        <v>1</v>
      </c>
      <c r="F44" s="76"/>
      <c r="G44" s="52" t="str">
        <f>IF(ISERROR(VLOOKUP(F44,中学男選手データ!$A:$O,MATCH("姓",中学男選手データ!$1:$1,0),0)),"",VLOOKUP(F44,中学男選手データ!$A:$O,MATCH("姓",中学男選手データ!$1:$1,0),0)&amp;"　"&amp;VLOOKUP(F44,中学男選手データ!$A:$O,MATCH("名",中学男選手データ!$1:$1,0),0))</f>
        <v/>
      </c>
      <c r="H44" s="52" t="str">
        <f>IF(ISERROR(VLOOKUP(F44,中学男選手データ!$A:$O,MATCH("学年",中学男選手データ!$1:$1,0),0)),"",VLOOKUP(F44,中学男選手データ!$A:$O,MATCH("学年",中学男選手データ!$1:$1,0),0))</f>
        <v/>
      </c>
      <c r="I44" s="76"/>
      <c r="J44" s="79"/>
      <c r="K44" s="80"/>
      <c r="L44" s="93">
        <v>27</v>
      </c>
      <c r="M44" s="48">
        <f>IF(L44="","",VLOOKUP(L44,競技csv!A:Y,MATCH(M$3,競技csv!$1:$1,0),0))</f>
        <v>1</v>
      </c>
      <c r="N44" s="101" t="str">
        <f>IF(L44="","",VLOOKUP(L44,競技csv!A:Y,MATCH(N$3,競技csv!$1:$1,0),0))</f>
        <v>1年2年3年</v>
      </c>
      <c r="O44" s="151"/>
      <c r="P44" s="146" t="str">
        <f>IF(L44="","",VLOOKUP(L44,競技csv!A:O,MATCH("競技名",競技csv!$1:$1,0),0))</f>
        <v>中学女子走幅跳</v>
      </c>
      <c r="Q44" s="47">
        <v>2</v>
      </c>
      <c r="R44" s="75"/>
      <c r="S44" s="48" t="str">
        <f>IF(ISERROR(VLOOKUP(R44,中学女選手データ!$A:$O,MATCH("姓",中学女選手データ!$1:$1,0),0)),"",VLOOKUP(R44,中学女選手データ!$A:$O,MATCH("姓",中学女選手データ!$1:$1,0),0)&amp;"　"&amp;VLOOKUP(R44,中学女選手データ!$A:$O,MATCH("名",中学女選手データ!$1:$1,0),0))</f>
        <v/>
      </c>
      <c r="T44" s="48" t="str">
        <f>IF(ISERROR(VLOOKUP(R44,中学女選手データ!$A:$O,MATCH("学年",中学女選手データ!$1:$1,0),0)),"",VLOOKUP(R44,中学女選手データ!$A:$O,MATCH("学年",中学女選手データ!$1:$1,0),0))</f>
        <v/>
      </c>
      <c r="U44" s="75"/>
      <c r="V44" s="77"/>
      <c r="W44" s="78"/>
    </row>
    <row r="45" spans="1:23" ht="12.6" customHeight="1" x14ac:dyDescent="0.45">
      <c r="A45" s="93">
        <f>A46</f>
        <v>9</v>
      </c>
      <c r="B45" s="48">
        <f>IF(A45="","",VLOOKUP(A45,競技csv!A:N,MATCH(B$3,競技csv!$1:$1,0),0))</f>
        <v>2</v>
      </c>
      <c r="C45" s="101" t="str">
        <f>IF(A45="","",VLOOKUP(A45,競技csv!A:N,MATCH(C$3,競技csv!$1:$1,0),0))</f>
        <v>1年2年3年</v>
      </c>
      <c r="D45" s="46"/>
      <c r="E45" s="47">
        <v>2</v>
      </c>
      <c r="F45" s="75"/>
      <c r="G45" s="48" t="str">
        <f>IF(ISERROR(VLOOKUP(F45,中学男選手データ!$A:$O,MATCH("姓",中学男選手データ!$1:$1,0),0)),"",VLOOKUP(F45,中学男選手データ!$A:$O,MATCH("姓",中学男選手データ!$1:$1,0),0)&amp;"　"&amp;VLOOKUP(F45,中学男選手データ!$A:$O,MATCH("名",中学男選手データ!$1:$1,0),0))</f>
        <v/>
      </c>
      <c r="H45" s="48" t="str">
        <f>IF(ISERROR(VLOOKUP(F45,中学男選手データ!$A:$O,MATCH("学年",中学男選手データ!$1:$1,0),0)),"",VLOOKUP(F45,中学男選手データ!$A:$O,MATCH("学年",中学男選手データ!$1:$1,0),0))</f>
        <v/>
      </c>
      <c r="I45" s="75" t="str">
        <f>IF(I44="","",I44)</f>
        <v/>
      </c>
      <c r="J45" s="77" t="str">
        <f t="shared" ref="J45:K45" si="5">IF(J44="","",J44)</f>
        <v/>
      </c>
      <c r="K45" s="78" t="str">
        <f t="shared" si="5"/>
        <v/>
      </c>
      <c r="L45" s="93">
        <f>L44</f>
        <v>27</v>
      </c>
      <c r="M45" s="48">
        <f>IF(L45="","",VLOOKUP(L45,競技csv!A:Y,MATCH(M$3,競技csv!$1:$1,0),0))</f>
        <v>1</v>
      </c>
      <c r="N45" s="101" t="str">
        <f>IF(L45="","",VLOOKUP(L45,競技csv!A:Y,MATCH(N$3,競技csv!$1:$1,0),0))</f>
        <v>1年2年3年</v>
      </c>
      <c r="O45" s="151"/>
      <c r="P45" s="146"/>
      <c r="Q45" s="47">
        <v>3</v>
      </c>
      <c r="R45" s="75"/>
      <c r="S45" s="48" t="str">
        <f>IF(ISERROR(VLOOKUP(R45,中学女選手データ!$A:$O,MATCH("姓",中学女選手データ!$1:$1,0),0)),"",VLOOKUP(R45,中学女選手データ!$A:$O,MATCH("姓",中学女選手データ!$1:$1,0),0)&amp;"　"&amp;VLOOKUP(R45,中学女選手データ!$A:$O,MATCH("名",中学女選手データ!$1:$1,0),0))</f>
        <v/>
      </c>
      <c r="T45" s="48" t="str">
        <f>IF(ISERROR(VLOOKUP(R45,中学女選手データ!$A:$O,MATCH("学年",中学女選手データ!$1:$1,0),0)),"",VLOOKUP(R45,中学女選手データ!$A:$O,MATCH("学年",中学女選手データ!$1:$1,0),0))</f>
        <v/>
      </c>
      <c r="U45" s="75"/>
      <c r="V45" s="77"/>
      <c r="W45" s="78"/>
    </row>
    <row r="46" spans="1:23" ht="12.6" customHeight="1" x14ac:dyDescent="0.45">
      <c r="A46" s="93">
        <v>9</v>
      </c>
      <c r="B46" s="48">
        <f>IF(A46="","",VLOOKUP(A46,競技csv!A:N,MATCH(B$3,競技csv!$1:$1,0),0))</f>
        <v>2</v>
      </c>
      <c r="C46" s="101" t="str">
        <f>IF(A46="","",VLOOKUP(A46,競技csv!A:N,MATCH(C$3,競技csv!$1:$1,0),0))</f>
        <v>1年2年3年</v>
      </c>
      <c r="D46" s="46" t="str">
        <f>IF(A46="","",VLOOKUP(A46,競技csv!A:N,MATCH("競技名",競技csv!$1:$1,0),0))</f>
        <v>男子4X100mR</v>
      </c>
      <c r="E46" s="47">
        <v>3</v>
      </c>
      <c r="F46" s="75"/>
      <c r="G46" s="48" t="str">
        <f>IF(ISERROR(VLOOKUP(F46,中学男選手データ!$A:$O,MATCH("姓",中学男選手データ!$1:$1,0),0)),"",VLOOKUP(F46,中学男選手データ!$A:$O,MATCH("姓",中学男選手データ!$1:$1,0),0)&amp;"　"&amp;VLOOKUP(F46,中学男選手データ!$A:$O,MATCH("名",中学男選手データ!$1:$1,0),0))</f>
        <v/>
      </c>
      <c r="H46" s="48" t="str">
        <f>IF(ISERROR(VLOOKUP(F46,中学男選手データ!$A:$O,MATCH("学年",中学男選手データ!$1:$1,0),0)),"",VLOOKUP(F46,中学男選手データ!$A:$O,MATCH("学年",中学男選手データ!$1:$1,0),0))</f>
        <v/>
      </c>
      <c r="I46" s="75" t="str">
        <f t="shared" ref="I46:K46" si="6">IF(I45="","",I45)</f>
        <v/>
      </c>
      <c r="J46" s="77" t="str">
        <f t="shared" si="6"/>
        <v/>
      </c>
      <c r="K46" s="78" t="str">
        <f t="shared" si="6"/>
        <v/>
      </c>
      <c r="L46" s="111">
        <f>L48</f>
        <v>29</v>
      </c>
      <c r="M46" s="52">
        <f>IF(L46="","",VLOOKUP(L46,競技csv!A:Y,MATCH(M$3,競技csv!$1:$1,0),0))</f>
        <v>1</v>
      </c>
      <c r="N46" s="112" t="str">
        <f>IF(L46="","",VLOOKUP(L46,競技csv!A:Y,MATCH(N$3,競技csv!$1:$1,0),0))</f>
        <v>1年2年3年</v>
      </c>
      <c r="O46" s="151"/>
      <c r="P46" s="147" t="s">
        <v>307</v>
      </c>
      <c r="Q46" s="51">
        <v>1</v>
      </c>
      <c r="R46" s="76"/>
      <c r="S46" s="52" t="str">
        <f>IF(ISERROR(VLOOKUP(R46,中学女選手データ!$A:$O,MATCH("姓",中学女選手データ!$1:$1,0),0)),"",VLOOKUP(R46,中学女選手データ!$A:$O,MATCH("姓",中学女選手データ!$1:$1,0),0)&amp;"　"&amp;VLOOKUP(R46,中学女選手データ!$A:$O,MATCH("名",中学女選手データ!$1:$1,0),0))</f>
        <v/>
      </c>
      <c r="T46" s="52" t="str">
        <f>IF(ISERROR(VLOOKUP(R46,中学女選手データ!$A:$O,MATCH("学年",中学女選手データ!$1:$1,0),0)),"",VLOOKUP(R46,中学女選手データ!$A:$O,MATCH("学年",中学女選手データ!$1:$1,0),0))</f>
        <v/>
      </c>
      <c r="U46" s="113"/>
      <c r="V46" s="79"/>
      <c r="W46" s="80"/>
    </row>
    <row r="47" spans="1:23" ht="12.6" customHeight="1" x14ac:dyDescent="0.45">
      <c r="A47" s="93">
        <f>A46</f>
        <v>9</v>
      </c>
      <c r="B47" s="48">
        <f>IF(A47="","",VLOOKUP(A47,競技csv!A:N,MATCH(B$3,競技csv!$1:$1,0),0))</f>
        <v>2</v>
      </c>
      <c r="C47" s="101" t="str">
        <f>IF(A47="","",VLOOKUP(A47,競技csv!A:N,MATCH(C$3,競技csv!$1:$1,0),0))</f>
        <v>1年2年3年</v>
      </c>
      <c r="D47" s="46" t="s">
        <v>307</v>
      </c>
      <c r="E47" s="47">
        <v>4</v>
      </c>
      <c r="F47" s="75"/>
      <c r="G47" s="48" t="str">
        <f>IF(ISERROR(VLOOKUP(F47,中学男選手データ!$A:$O,MATCH("姓",中学男選手データ!$1:$1,0),0)),"",VLOOKUP(F47,中学男選手データ!$A:$O,MATCH("姓",中学男選手データ!$1:$1,0),0)&amp;"　"&amp;VLOOKUP(F47,中学男選手データ!$A:$O,MATCH("名",中学男選手データ!$1:$1,0),0))</f>
        <v/>
      </c>
      <c r="H47" s="48" t="str">
        <f>IF(ISERROR(VLOOKUP(F47,中学男選手データ!$A:$O,MATCH("学年",中学男選手データ!$1:$1,0),0)),"",VLOOKUP(F47,中学男選手データ!$A:$O,MATCH("学年",中学男選手データ!$1:$1,0),0))</f>
        <v/>
      </c>
      <c r="I47" s="75" t="str">
        <f t="shared" ref="I47:K47" si="7">IF(I46="","",I46)</f>
        <v/>
      </c>
      <c r="J47" s="77" t="str">
        <f t="shared" si="7"/>
        <v/>
      </c>
      <c r="K47" s="78" t="str">
        <f t="shared" si="7"/>
        <v/>
      </c>
      <c r="L47" s="93">
        <v>29</v>
      </c>
      <c r="M47" s="48">
        <f>IF(L47="","",VLOOKUP(L47,競技csv!A:Y,MATCH(M$3,競技csv!$1:$1,0),0))</f>
        <v>1</v>
      </c>
      <c r="N47" s="101" t="str">
        <f>IF(L47="","",VLOOKUP(L47,競技csv!A:Y,MATCH(N$3,競技csv!$1:$1,0),0))</f>
        <v>1年2年3年</v>
      </c>
      <c r="O47" s="151"/>
      <c r="P47" s="146" t="str">
        <f>IF(L47="","",VLOOKUP(L47,競技csv!A:O,MATCH("競技名",競技csv!$1:$1,0),0))</f>
        <v>中学女子砲丸投</v>
      </c>
      <c r="Q47" s="47">
        <v>2</v>
      </c>
      <c r="R47" s="75"/>
      <c r="S47" s="48" t="str">
        <f>IF(ISERROR(VLOOKUP(R47,中学女選手データ!$A:$O,MATCH("姓",中学女選手データ!$1:$1,0),0)),"",VLOOKUP(R47,中学女選手データ!$A:$O,MATCH("姓",中学女選手データ!$1:$1,0),0)&amp;"　"&amp;VLOOKUP(R47,中学女選手データ!$A:$O,MATCH("名",中学女選手データ!$1:$1,0),0))</f>
        <v/>
      </c>
      <c r="T47" s="48" t="str">
        <f>IF(ISERROR(VLOOKUP(R47,中学女選手データ!$A:$O,MATCH("学年",中学女選手データ!$1:$1,0),0)),"",VLOOKUP(R47,中学女選手データ!$A:$O,MATCH("学年",中学女選手データ!$1:$1,0),0))</f>
        <v/>
      </c>
      <c r="U47" s="75"/>
      <c r="V47" s="77"/>
      <c r="W47" s="78"/>
    </row>
    <row r="48" spans="1:23" ht="12.6" customHeight="1" thickBot="1" x14ac:dyDescent="0.5">
      <c r="A48" s="93">
        <f>A46</f>
        <v>9</v>
      </c>
      <c r="B48" s="48">
        <f>IF(A48="","",VLOOKUP(A48,競技csv!A:N,MATCH(B$3,競技csv!$1:$1,0),0))</f>
        <v>2</v>
      </c>
      <c r="C48" s="101" t="str">
        <f>IF(A48="","",VLOOKUP(A48,競技csv!A:N,MATCH(C$3,競技csv!$1:$1,0),0))</f>
        <v>1年2年3年</v>
      </c>
      <c r="D48" s="46"/>
      <c r="E48" s="47">
        <v>5</v>
      </c>
      <c r="F48" s="75"/>
      <c r="G48" s="48" t="str">
        <f>IF(ISERROR(VLOOKUP(F48,中学男選手データ!$A:$O,MATCH("姓",中学男選手データ!$1:$1,0),0)),"",VLOOKUP(F48,中学男選手データ!$A:$O,MATCH("姓",中学男選手データ!$1:$1,0),0)&amp;"　"&amp;VLOOKUP(F48,中学男選手データ!$A:$O,MATCH("名",中学男選手データ!$1:$1,0),0))</f>
        <v/>
      </c>
      <c r="H48" s="48" t="str">
        <f>IF(ISERROR(VLOOKUP(F48,中学男選手データ!$A:$O,MATCH("学年",中学男選手データ!$1:$1,0),0)),"",VLOOKUP(F48,中学男選手データ!$A:$O,MATCH("学年",中学男選手データ!$1:$1,0),0))</f>
        <v/>
      </c>
      <c r="I48" s="75" t="str">
        <f t="shared" ref="I48:K48" si="8">IF(I47="","",I47)</f>
        <v/>
      </c>
      <c r="J48" s="77" t="str">
        <f t="shared" si="8"/>
        <v/>
      </c>
      <c r="K48" s="78" t="str">
        <f t="shared" si="8"/>
        <v/>
      </c>
      <c r="L48" s="114">
        <f>L47</f>
        <v>29</v>
      </c>
      <c r="M48" s="115">
        <f>IF(L48="","",VLOOKUP(L48,競技csv!A:Y,MATCH(M$3,競技csv!$1:$1,0),0))</f>
        <v>1</v>
      </c>
      <c r="N48" s="116" t="str">
        <f>IF(L48="","",VLOOKUP(L48,競技csv!A:Y,MATCH(N$3,競技csv!$1:$1,0),0))</f>
        <v>1年2年3年</v>
      </c>
      <c r="O48" s="151"/>
      <c r="P48" s="149"/>
      <c r="Q48" s="118">
        <v>3</v>
      </c>
      <c r="R48" s="119"/>
      <c r="S48" s="115" t="str">
        <f>IF(ISERROR(VLOOKUP(R48,中学女選手データ!$A:$O,MATCH("姓",中学女選手データ!$1:$1,0),0)),"",VLOOKUP(R48,中学女選手データ!$A:$O,MATCH("姓",中学女選手データ!$1:$1,0),0)&amp;"　"&amp;VLOOKUP(R48,中学女選手データ!$A:$O,MATCH("名",中学女選手データ!$1:$1,0),0))</f>
        <v/>
      </c>
      <c r="T48" s="115" t="str">
        <f>IF(ISERROR(VLOOKUP(R48,中学女選手データ!$A:$O,MATCH("学年",中学女選手データ!$1:$1,0),0)),"",VLOOKUP(R48,中学女選手データ!$A:$O,MATCH("学年",中学女選手データ!$1:$1,0),0))</f>
        <v/>
      </c>
      <c r="U48" s="119"/>
      <c r="V48" s="120"/>
      <c r="W48" s="121"/>
    </row>
    <row r="49" spans="1:23" ht="12.6" customHeight="1" x14ac:dyDescent="0.45">
      <c r="A49" s="94">
        <f>A46</f>
        <v>9</v>
      </c>
      <c r="B49" s="95">
        <f>IF(A49="","",VLOOKUP(A49,競技csv!A:N,MATCH(B$3,競技csv!$1:$1,0),0))</f>
        <v>2</v>
      </c>
      <c r="C49" s="102" t="str">
        <f>IF(A49="","",VLOOKUP(A49,競技csv!A:N,MATCH(C$3,競技csv!$1:$1,0),0))</f>
        <v>1年2年3年</v>
      </c>
      <c r="D49" s="49" t="s">
        <v>307</v>
      </c>
      <c r="E49" s="96">
        <v>6</v>
      </c>
      <c r="F49" s="97"/>
      <c r="G49" s="95" t="str">
        <f>IF(ISERROR(VLOOKUP(F49,中学男選手データ!$A:$O,MATCH("姓",中学男選手データ!$1:$1,0),0)),"",VLOOKUP(F49,中学男選手データ!$A:$O,MATCH("姓",中学男選手データ!$1:$1,0),0)&amp;"　"&amp;VLOOKUP(F49,中学男選手データ!$A:$O,MATCH("名",中学男選手データ!$1:$1,0),0))</f>
        <v/>
      </c>
      <c r="H49" s="95" t="str">
        <f>IF(ISERROR(VLOOKUP(F49,中学男選手データ!$A:$O,MATCH("学年",中学男選手データ!$1:$1,0),0)),"",VLOOKUP(F49,中学男選手データ!$A:$O,MATCH("学年",中学男選手データ!$1:$1,0),0))</f>
        <v/>
      </c>
      <c r="I49" s="97" t="str">
        <f t="shared" ref="I49:K49" si="9">IF(I48="","",I48)</f>
        <v/>
      </c>
      <c r="J49" s="98" t="str">
        <f t="shared" si="9"/>
        <v/>
      </c>
      <c r="K49" s="99" t="str">
        <f t="shared" si="9"/>
        <v/>
      </c>
    </row>
    <row r="50" spans="1:23" ht="12.6" customHeight="1" x14ac:dyDescent="0.45">
      <c r="A50" s="111">
        <f>A52</f>
        <v>10</v>
      </c>
      <c r="B50" s="52">
        <f>IF(A50="","",VLOOKUP(A50,競技csv!A:N,MATCH(B$3,競技csv!$1:$1,0),0))</f>
        <v>1</v>
      </c>
      <c r="C50" s="112" t="str">
        <f>IF(A50="","",VLOOKUP(A50,競技csv!A:N,MATCH(C$3,競技csv!$1:$1,0),0))</f>
        <v>1年2年3年</v>
      </c>
      <c r="D50" s="50" t="s">
        <v>307</v>
      </c>
      <c r="E50" s="51">
        <v>1</v>
      </c>
      <c r="F50" s="76"/>
      <c r="G50" s="52" t="str">
        <f>IF(ISERROR(VLOOKUP(F50,中学男選手データ!$A:$O,MATCH("姓",中学男選手データ!$1:$1,0),0)),"",VLOOKUP(F50,中学男選手データ!$A:$O,MATCH("姓",中学男選手データ!$1:$1,0),0)&amp;"　"&amp;VLOOKUP(F50,中学男選手データ!$A:$O,MATCH("名",中学男選手データ!$1:$1,0),0))</f>
        <v/>
      </c>
      <c r="H50" s="52" t="str">
        <f>IF(ISERROR(VLOOKUP(F50,中学男選手データ!$A:$O,MATCH("学年",中学男選手データ!$1:$1,0),0)),"",VLOOKUP(F50,中学男選手データ!$A:$O,MATCH("学年",中学男選手データ!$1:$1,0),0))</f>
        <v/>
      </c>
      <c r="I50" s="113"/>
      <c r="J50" s="79"/>
      <c r="K50" s="80"/>
      <c r="P50" s="53" t="s">
        <v>343</v>
      </c>
      <c r="Q50" s="53"/>
      <c r="R50" s="53"/>
      <c r="S50" s="53"/>
      <c r="T50" s="53"/>
      <c r="U50" s="53"/>
      <c r="V50" s="53"/>
      <c r="W50" s="125"/>
    </row>
    <row r="51" spans="1:23" ht="12.6" customHeight="1" x14ac:dyDescent="0.45">
      <c r="A51" s="93">
        <v>10</v>
      </c>
      <c r="B51" s="48">
        <f>IF(A51="","",VLOOKUP(A51,競技csv!A:N,MATCH(B$3,競技csv!$1:$1,0),0))</f>
        <v>1</v>
      </c>
      <c r="C51" s="101" t="str">
        <f>IF(A51="","",VLOOKUP(A51,競技csv!A:N,MATCH(C$3,競技csv!$1:$1,0),0))</f>
        <v>1年2年3年</v>
      </c>
      <c r="D51" s="46" t="str">
        <f>IF(A51="","",VLOOKUP(A51,競技csv!A:N,MATCH("競技名",競技csv!$1:$1,0),0))</f>
        <v>中学男子走高跳</v>
      </c>
      <c r="E51" s="47">
        <v>2</v>
      </c>
      <c r="F51" s="75"/>
      <c r="G51" s="48" t="str">
        <f>IF(ISERROR(VLOOKUP(F51,中学男選手データ!$A:$O,MATCH("姓",中学男選手データ!$1:$1,0),0)),"",VLOOKUP(F51,中学男選手データ!$A:$O,MATCH("姓",中学男選手データ!$1:$1,0),0)&amp;"　"&amp;VLOOKUP(F51,中学男選手データ!$A:$O,MATCH("名",中学男選手データ!$1:$1,0),0))</f>
        <v/>
      </c>
      <c r="H51" s="48" t="str">
        <f>IF(ISERROR(VLOOKUP(F51,中学男選手データ!$A:$O,MATCH("学年",中学男選手データ!$1:$1,0),0)),"",VLOOKUP(F51,中学男選手データ!$A:$O,MATCH("学年",中学男選手データ!$1:$1,0),0))</f>
        <v/>
      </c>
      <c r="I51" s="75"/>
      <c r="J51" s="77"/>
      <c r="K51" s="78"/>
      <c r="P51" s="53" t="s">
        <v>344</v>
      </c>
      <c r="Q51" s="53"/>
      <c r="R51" s="53"/>
      <c r="S51" s="53"/>
      <c r="U51" s="59"/>
      <c r="V51" s="59"/>
      <c r="W51" s="125"/>
    </row>
    <row r="52" spans="1:23" ht="12.6" customHeight="1" x14ac:dyDescent="0.45">
      <c r="A52" s="93">
        <f>A51</f>
        <v>10</v>
      </c>
      <c r="B52" s="48">
        <f>IF(A52="","",VLOOKUP(A52,競技csv!A:N,MATCH(B$3,競技csv!$1:$1,0),0))</f>
        <v>1</v>
      </c>
      <c r="C52" s="101" t="str">
        <f>IF(A52="","",VLOOKUP(A52,競技csv!A:N,MATCH(C$3,競技csv!$1:$1,0),0))</f>
        <v>1年2年3年</v>
      </c>
      <c r="D52" s="46"/>
      <c r="E52" s="47">
        <v>3</v>
      </c>
      <c r="F52" s="75"/>
      <c r="G52" s="48" t="str">
        <f>IF(ISERROR(VLOOKUP(F52,中学男選手データ!$A:$O,MATCH("姓",中学男選手データ!$1:$1,0),0)),"",VLOOKUP(F52,中学男選手データ!$A:$O,MATCH("姓",中学男選手データ!$1:$1,0),0)&amp;"　"&amp;VLOOKUP(F52,中学男選手データ!$A:$O,MATCH("名",中学男選手データ!$1:$1,0),0))</f>
        <v/>
      </c>
      <c r="H52" s="48" t="str">
        <f>IF(ISERROR(VLOOKUP(F52,中学男選手データ!$A:$O,MATCH("学年",中学男選手データ!$1:$1,0),0)),"",VLOOKUP(F52,中学男選手データ!$A:$O,MATCH("学年",中学男選手データ!$1:$1,0),0))</f>
        <v/>
      </c>
      <c r="I52" s="75"/>
      <c r="J52" s="77"/>
      <c r="K52" s="78"/>
      <c r="P52" s="58">
        <f ca="1">TODAY()</f>
        <v>45161</v>
      </c>
      <c r="Q52" s="53" t="s">
        <v>413</v>
      </c>
      <c r="R52" s="53"/>
      <c r="S52" s="53"/>
      <c r="T52" s="53"/>
      <c r="U52" s="53"/>
      <c r="V52" s="53"/>
      <c r="W52" s="125"/>
    </row>
    <row r="53" spans="1:23" ht="12.6" customHeight="1" thickBot="1" x14ac:dyDescent="0.5">
      <c r="A53" s="111">
        <f>A55</f>
        <v>12</v>
      </c>
      <c r="B53" s="52">
        <f>IF(A53="","",VLOOKUP(A53,競技csv!A:N,MATCH(B$3,競技csv!$1:$1,0),0))</f>
        <v>1</v>
      </c>
      <c r="C53" s="112" t="str">
        <f>IF(A53="","",VLOOKUP(A53,競技csv!A:N,MATCH(C$3,競技csv!$1:$1,0),0))</f>
        <v>1年2年3年</v>
      </c>
      <c r="D53" s="50" t="s">
        <v>307</v>
      </c>
      <c r="E53" s="51">
        <v>1</v>
      </c>
      <c r="F53" s="76"/>
      <c r="G53" s="52" t="str">
        <f>IF(ISERROR(VLOOKUP(F53,中学男選手データ!$A:$O,MATCH("姓",中学男選手データ!$1:$1,0),0)),"",VLOOKUP(F53,中学男選手データ!$A:$O,MATCH("姓",中学男選手データ!$1:$1,0),0)&amp;"　"&amp;VLOOKUP(F53,中学男選手データ!$A:$O,MATCH("名",中学男選手データ!$1:$1,0),0))</f>
        <v/>
      </c>
      <c r="H53" s="52" t="str">
        <f>IF(ISERROR(VLOOKUP(F53,中学男選手データ!$A:$O,MATCH("学年",中学男選手データ!$1:$1,0),0)),"",VLOOKUP(F53,中学男選手データ!$A:$O,MATCH("学年",中学男選手データ!$1:$1,0),0))</f>
        <v/>
      </c>
      <c r="I53" s="113"/>
      <c r="J53" s="79"/>
      <c r="K53" s="139"/>
      <c r="U53" s="53"/>
      <c r="V53" s="53"/>
      <c r="W53" s="125"/>
    </row>
    <row r="54" spans="1:23" ht="12.6" customHeight="1" x14ac:dyDescent="0.45">
      <c r="A54" s="93">
        <v>12</v>
      </c>
      <c r="B54" s="48">
        <f>IF(A54="","",VLOOKUP(A54,競技csv!A:N,MATCH(B$3,競技csv!$1:$1,0),0))</f>
        <v>1</v>
      </c>
      <c r="C54" s="101" t="str">
        <f>IF(A54="","",VLOOKUP(A54,競技csv!A:N,MATCH(C$3,競技csv!$1:$1,0),0))</f>
        <v>1年2年3年</v>
      </c>
      <c r="D54" s="46" t="str">
        <f>IF(A54="","",VLOOKUP(A54,競技csv!A:N,MATCH("競技名",競技csv!$1:$1,0),0))</f>
        <v>中学男子走幅跳</v>
      </c>
      <c r="E54" s="47">
        <v>2</v>
      </c>
      <c r="F54" s="75"/>
      <c r="G54" s="48" t="str">
        <f>IF(ISERROR(VLOOKUP(F54,中学男選手データ!$A:$O,MATCH("姓",中学男選手データ!$1:$1,0),0)),"",VLOOKUP(F54,中学男選手データ!$A:$O,MATCH("姓",中学男選手データ!$1:$1,0),0)&amp;"　"&amp;VLOOKUP(F54,中学男選手データ!$A:$O,MATCH("名",中学男選手データ!$1:$1,0),0))</f>
        <v/>
      </c>
      <c r="H54" s="48" t="str">
        <f>IF(ISERROR(VLOOKUP(F54,中学男選手データ!$A:$O,MATCH("学年",中学男選手データ!$1:$1,0),0)),"",VLOOKUP(F54,中学男選手データ!$A:$O,MATCH("学年",中学男選手データ!$1:$1,0),0))</f>
        <v/>
      </c>
      <c r="I54" s="75"/>
      <c r="J54" s="77"/>
      <c r="K54" s="140"/>
      <c r="P54" s="64" t="s">
        <v>345</v>
      </c>
      <c r="Q54" s="81"/>
      <c r="R54" s="65"/>
      <c r="S54" s="65"/>
      <c r="T54" s="66"/>
      <c r="U54" s="53"/>
      <c r="V54" s="53"/>
      <c r="W54" s="125"/>
    </row>
    <row r="55" spans="1:23" ht="12.6" customHeight="1" x14ac:dyDescent="0.45">
      <c r="A55" s="93">
        <f>A54</f>
        <v>12</v>
      </c>
      <c r="B55" s="48">
        <f>IF(A55="","",VLOOKUP(A55,競技csv!A:N,MATCH(B$3,競技csv!$1:$1,0),0))</f>
        <v>1</v>
      </c>
      <c r="C55" s="101" t="str">
        <f>IF(A55="","",VLOOKUP(A55,競技csv!A:N,MATCH(C$3,競技csv!$1:$1,0),0))</f>
        <v>1年2年3年</v>
      </c>
      <c r="D55" s="46"/>
      <c r="E55" s="47">
        <v>3</v>
      </c>
      <c r="F55" s="75"/>
      <c r="G55" s="48" t="str">
        <f>IF(ISERROR(VLOOKUP(F55,中学男選手データ!$A:$O,MATCH("姓",中学男選手データ!$1:$1,0),0)),"",VLOOKUP(F55,中学男選手データ!$A:$O,MATCH("姓",中学男選手データ!$1:$1,0),0)&amp;"　"&amp;VLOOKUP(F55,中学男選手データ!$A:$O,MATCH("名",中学男選手データ!$1:$1,0),0))</f>
        <v/>
      </c>
      <c r="H55" s="48" t="str">
        <f>IF(ISERROR(VLOOKUP(F55,中学男選手データ!$A:$O,MATCH("学年",中学男選手データ!$1:$1,0),0)),"",VLOOKUP(F55,中学男選手データ!$A:$O,MATCH("学年",中学男選手データ!$1:$1,0),0))</f>
        <v/>
      </c>
      <c r="I55" s="75"/>
      <c r="J55" s="77"/>
      <c r="K55" s="140"/>
      <c r="L55" s="122"/>
      <c r="M55" s="123"/>
      <c r="N55" s="123"/>
      <c r="O55" s="123"/>
      <c r="P55" s="67" t="s">
        <v>346</v>
      </c>
      <c r="Q55" s="82"/>
      <c r="R55" s="63"/>
      <c r="S55" s="63"/>
      <c r="T55" s="68" t="s">
        <v>349</v>
      </c>
      <c r="U55" s="53"/>
      <c r="V55" s="53"/>
      <c r="W55" s="125"/>
    </row>
    <row r="56" spans="1:23" ht="12.6" customHeight="1" x14ac:dyDescent="0.45">
      <c r="A56" s="111">
        <f>A58</f>
        <v>14</v>
      </c>
      <c r="B56" s="52">
        <f>IF(A56="","",VLOOKUP(A56,競技csv!A:N,MATCH(B$3,競技csv!$1:$1,0),0))</f>
        <v>1</v>
      </c>
      <c r="C56" s="112" t="str">
        <f>IF(A56="","",VLOOKUP(A56,競技csv!A:N,MATCH(C$3,競技csv!$1:$1,0),0))</f>
        <v>1年2年3年</v>
      </c>
      <c r="D56" s="50" t="s">
        <v>307</v>
      </c>
      <c r="E56" s="51">
        <v>1</v>
      </c>
      <c r="F56" s="76"/>
      <c r="G56" s="52" t="str">
        <f>IF(ISERROR(VLOOKUP(F56,中学男選手データ!$A:$O,MATCH("姓",中学男選手データ!$1:$1,0),0)),"",VLOOKUP(F56,中学男選手データ!$A:$O,MATCH("姓",中学男選手データ!$1:$1,0),0)&amp;"　"&amp;VLOOKUP(F56,中学男選手データ!$A:$O,MATCH("名",中学男選手データ!$1:$1,0),0))</f>
        <v/>
      </c>
      <c r="H56" s="52" t="str">
        <f>IF(ISERROR(VLOOKUP(F56,中学男選手データ!$A:$O,MATCH("学年",中学男選手データ!$1:$1,0),0)),"",VLOOKUP(F56,中学男選手データ!$A:$O,MATCH("学年",中学男選手データ!$1:$1,0),0))</f>
        <v/>
      </c>
      <c r="I56" s="113"/>
      <c r="J56" s="79"/>
      <c r="K56" s="139"/>
      <c r="L56" s="122"/>
      <c r="M56" s="123"/>
      <c r="N56" s="123"/>
      <c r="O56" s="123"/>
      <c r="P56" s="69" t="s">
        <v>347</v>
      </c>
      <c r="Q56" s="83"/>
      <c r="R56" s="61"/>
      <c r="S56" s="61"/>
      <c r="T56" s="70"/>
      <c r="U56" s="53"/>
      <c r="V56" s="53"/>
      <c r="W56" s="125"/>
    </row>
    <row r="57" spans="1:23" ht="12.6" customHeight="1" x14ac:dyDescent="0.45">
      <c r="A57" s="93">
        <v>14</v>
      </c>
      <c r="B57" s="48">
        <f>IF(A57="","",VLOOKUP(A57,競技csv!A:N,MATCH(B$3,競技csv!$1:$1,0),0))</f>
        <v>1</v>
      </c>
      <c r="C57" s="101" t="str">
        <f>IF(A57="","",VLOOKUP(A57,競技csv!A:N,MATCH(C$3,競技csv!$1:$1,0),0))</f>
        <v>1年2年3年</v>
      </c>
      <c r="D57" s="46" t="str">
        <f>IF(A57="","",VLOOKUP(A57,競技csv!A:N,MATCH("競技名",競技csv!$1:$1,0),0))</f>
        <v>中学男子砲丸投</v>
      </c>
      <c r="E57" s="47">
        <v>2</v>
      </c>
      <c r="F57" s="75"/>
      <c r="G57" s="48" t="str">
        <f>IF(ISERROR(VLOOKUP(F57,中学男選手データ!$A:$O,MATCH("姓",中学男選手データ!$1:$1,0),0)),"",VLOOKUP(F57,中学男選手データ!$A:$O,MATCH("姓",中学男選手データ!$1:$1,0),0)&amp;"　"&amp;VLOOKUP(F57,中学男選手データ!$A:$O,MATCH("名",中学男選手データ!$1:$1,0),0))</f>
        <v/>
      </c>
      <c r="H57" s="48" t="str">
        <f>IF(ISERROR(VLOOKUP(F57,中学男選手データ!$A:$O,MATCH("学年",中学男選手データ!$1:$1,0),0)),"",VLOOKUP(F57,中学男選手データ!$A:$O,MATCH("学年",中学男選手データ!$1:$1,0),0))</f>
        <v/>
      </c>
      <c r="I57" s="75"/>
      <c r="J57" s="77"/>
      <c r="K57" s="140"/>
      <c r="L57" s="122"/>
      <c r="M57" s="123"/>
      <c r="N57" s="123"/>
      <c r="O57" s="123"/>
      <c r="P57" s="71" t="s">
        <v>348</v>
      </c>
      <c r="Q57" s="60" t="s">
        <v>16</v>
      </c>
      <c r="R57" s="60"/>
      <c r="S57" s="60"/>
      <c r="T57" s="72"/>
      <c r="U57" s="53"/>
      <c r="V57" s="53"/>
      <c r="W57" s="125"/>
    </row>
    <row r="58" spans="1:23" ht="12.6" customHeight="1" thickBot="1" x14ac:dyDescent="0.5">
      <c r="A58" s="114">
        <f>A57</f>
        <v>14</v>
      </c>
      <c r="B58" s="115">
        <f>IF(A58="","",VLOOKUP(A58,競技csv!A:N,MATCH(B$3,競技csv!$1:$1,0),0))</f>
        <v>1</v>
      </c>
      <c r="C58" s="116" t="str">
        <f>IF(A58="","",VLOOKUP(A58,競技csv!A:N,MATCH(C$3,競技csv!$1:$1,0),0))</f>
        <v>1年2年3年</v>
      </c>
      <c r="D58" s="117"/>
      <c r="E58" s="118">
        <v>3</v>
      </c>
      <c r="F58" s="119"/>
      <c r="G58" s="115" t="str">
        <f>IF(ISERROR(VLOOKUP(F58,中学男選手データ!$A:$O,MATCH("姓",中学男選手データ!$1:$1,0),0)),"",VLOOKUP(F58,中学男選手データ!$A:$O,MATCH("姓",中学男選手データ!$1:$1,0),0)&amp;"　"&amp;VLOOKUP(F58,中学男選手データ!$A:$O,MATCH("名",中学男選手データ!$1:$1,0),0))</f>
        <v/>
      </c>
      <c r="H58" s="115" t="str">
        <f>IF(ISERROR(VLOOKUP(F58,中学男選手データ!$A:$O,MATCH("学年",中学男選手データ!$1:$1,0),0)),"",VLOOKUP(F58,中学男選手データ!$A:$O,MATCH("学年",中学男選手データ!$1:$1,0),0))</f>
        <v/>
      </c>
      <c r="I58" s="119"/>
      <c r="J58" s="120"/>
      <c r="K58" s="141"/>
      <c r="L58" s="122"/>
      <c r="M58" s="123"/>
      <c r="N58" s="123"/>
      <c r="O58" s="123"/>
      <c r="P58" s="85"/>
      <c r="Q58" s="84"/>
      <c r="R58" s="62"/>
      <c r="S58" s="62"/>
      <c r="T58" s="73"/>
      <c r="U58" s="53"/>
      <c r="V58" s="53"/>
      <c r="W58" s="53"/>
    </row>
    <row r="59" spans="1:23" ht="12.6" customHeight="1" x14ac:dyDescent="0.45">
      <c r="L59" s="122"/>
      <c r="M59" s="123"/>
      <c r="N59" s="123"/>
      <c r="O59" s="123"/>
      <c r="P59" s="132"/>
      <c r="Q59" s="133"/>
      <c r="R59" s="134"/>
      <c r="S59" s="134"/>
      <c r="T59" s="135"/>
      <c r="U59" s="53"/>
      <c r="V59" s="53"/>
      <c r="W59" s="125"/>
    </row>
    <row r="60" spans="1:23" ht="12.6" customHeight="1" x14ac:dyDescent="0.45">
      <c r="L60" s="122"/>
      <c r="M60" s="123"/>
      <c r="N60" s="123"/>
      <c r="O60" s="123"/>
      <c r="P60" s="132"/>
      <c r="Q60" s="133"/>
      <c r="R60" s="134"/>
      <c r="S60" s="134"/>
      <c r="T60" s="135"/>
      <c r="U60" s="53"/>
      <c r="V60" s="53"/>
      <c r="W60" s="125"/>
    </row>
    <row r="61" spans="1:23" ht="12.6" customHeight="1" thickBot="1" x14ac:dyDescent="0.5">
      <c r="A61" s="123"/>
      <c r="B61" s="123"/>
      <c r="C61" s="123"/>
      <c r="D61" s="123"/>
      <c r="E61" s="124"/>
      <c r="F61" s="122"/>
      <c r="G61" s="123"/>
      <c r="H61" s="123"/>
      <c r="I61" s="122"/>
      <c r="J61" s="125"/>
      <c r="K61" s="125"/>
      <c r="L61" s="53"/>
      <c r="M61" s="53"/>
      <c r="N61" s="53"/>
      <c r="O61" s="53"/>
      <c r="P61" s="128"/>
      <c r="Q61" s="129"/>
      <c r="R61" s="130"/>
      <c r="S61" s="130"/>
      <c r="T61" s="131"/>
      <c r="U61" s="53"/>
      <c r="V61" s="53"/>
      <c r="W61" s="53"/>
    </row>
  </sheetData>
  <sheetProtection sheet="1" objects="1" scenarios="1"/>
  <mergeCells count="1">
    <mergeCell ref="D2:K2"/>
  </mergeCells>
  <phoneticPr fontId="1"/>
  <conditionalFormatting sqref="F4:F58 I4:K58">
    <cfRule type="expression" dxfId="19" priority="21">
      <formula>AND(F4="",MOD(ROW(),2)=0)</formula>
    </cfRule>
  </conditionalFormatting>
  <conditionalFormatting sqref="F4:H58">
    <cfRule type="expression" dxfId="18" priority="20">
      <formula>COUNTIF($C4,"*"&amp;$H4&amp;"*")=0</formula>
    </cfRule>
  </conditionalFormatting>
  <conditionalFormatting sqref="I4:I58">
    <cfRule type="expression" dxfId="17" priority="2">
      <formula>B4&lt;2</formula>
    </cfRule>
  </conditionalFormatting>
  <conditionalFormatting sqref="I4:K58 F4:F58">
    <cfRule type="expression" dxfId="16" priority="18">
      <formula>AND(F4="",MOD(ROW(),2)=1)</formula>
    </cfRule>
  </conditionalFormatting>
  <conditionalFormatting sqref="J4:J58">
    <cfRule type="expression" dxfId="15" priority="19">
      <formula>B4&lt;1</formula>
    </cfRule>
  </conditionalFormatting>
  <conditionalFormatting sqref="R4:R48 U4:W48">
    <cfRule type="expression" dxfId="14" priority="16">
      <formula>AND(R4="",MOD(ROW(),2)=1)</formula>
    </cfRule>
    <cfRule type="expression" dxfId="13" priority="22">
      <formula>AND(R4="",MOD(ROW(),2)=0)</formula>
    </cfRule>
  </conditionalFormatting>
  <conditionalFormatting sqref="R4:T48">
    <cfRule type="expression" dxfId="12" priority="15">
      <formula>COUNTIF($N4,"*"&amp;$T4&amp;"*")=0</formula>
    </cfRule>
  </conditionalFormatting>
  <conditionalFormatting sqref="U4:U48">
    <cfRule type="expression" dxfId="11" priority="14">
      <formula>M4&lt;2</formula>
    </cfRule>
  </conditionalFormatting>
  <conditionalFormatting sqref="V4:V48">
    <cfRule type="expression" dxfId="10" priority="23">
      <formula>M4&lt;1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3158-471B-4001-8D82-91319C21CF21}">
  <dimension ref="A1:W72"/>
  <sheetViews>
    <sheetView topLeftCell="D1" zoomScale="120" zoomScaleNormal="120" workbookViewId="0">
      <selection activeCell="F4" sqref="F4"/>
    </sheetView>
  </sheetViews>
  <sheetFormatPr defaultRowHeight="18" x14ac:dyDescent="0.45"/>
  <cols>
    <col min="1" max="1" width="3.09765625" hidden="1" customWidth="1"/>
    <col min="2" max="3" width="7.09765625" hidden="1" customWidth="1"/>
    <col min="4" max="4" width="12.3984375" customWidth="1"/>
    <col min="5" max="5" width="4.69921875" customWidth="1"/>
    <col min="6" max="6" width="4.19921875" customWidth="1"/>
    <col min="7" max="7" width="10" customWidth="1"/>
    <col min="8" max="8" width="2.59765625" customWidth="1"/>
    <col min="9" max="11" width="3.09765625" customWidth="1"/>
    <col min="12" max="12" width="3.09765625" hidden="1" customWidth="1"/>
    <col min="13" max="13" width="8.09765625" hidden="1" customWidth="1"/>
    <col min="14" max="14" width="7.09765625" hidden="1" customWidth="1"/>
    <col min="15" max="15" width="2.5" customWidth="1"/>
    <col min="16" max="16" width="12.3984375" customWidth="1"/>
    <col min="17" max="17" width="4.69921875" customWidth="1"/>
    <col min="18" max="18" width="4.19921875" customWidth="1"/>
    <col min="19" max="19" width="10" customWidth="1"/>
    <col min="20" max="20" width="2.59765625" customWidth="1"/>
    <col min="21" max="23" width="3.09765625" customWidth="1"/>
  </cols>
  <sheetData>
    <row r="1" spans="1:23" ht="18.600000000000001" thickBot="1" x14ac:dyDescent="0.5">
      <c r="A1" s="56"/>
      <c r="B1" s="56"/>
      <c r="C1" s="56"/>
      <c r="D1" s="56" t="str">
        <f ca="1">DBCS(YEAR(TODAY())&amp;"年度 第"&amp;DBCS(YEAR(TODAY())-2021)&amp;"回 市川・浦安　秋季陸上競技記録会 申込一覧表（市川・浦安市以外の高校）")</f>
        <v>２０２３年度　第２回　市川・浦安　秋季陸上競技記録会　申込一覧表（市川・浦安市以外の高校）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2.6" customHeight="1" x14ac:dyDescent="0.45">
      <c r="A2" s="154"/>
      <c r="B2" s="153"/>
      <c r="C2" s="155"/>
      <c r="D2" s="166" t="s">
        <v>412</v>
      </c>
      <c r="E2" s="167"/>
      <c r="F2" s="167"/>
      <c r="G2" s="167"/>
      <c r="H2" s="167"/>
      <c r="I2" s="167"/>
      <c r="J2" s="167"/>
      <c r="K2" s="168"/>
      <c r="L2" s="154"/>
      <c r="M2" s="153"/>
      <c r="N2" s="155"/>
      <c r="O2" s="152"/>
      <c r="P2" s="143" t="s">
        <v>411</v>
      </c>
      <c r="Q2" s="41"/>
      <c r="R2" s="41"/>
      <c r="S2" s="41"/>
      <c r="T2" s="41"/>
      <c r="U2" s="41"/>
      <c r="V2" s="41"/>
      <c r="W2" s="42"/>
    </row>
    <row r="3" spans="1:23" ht="12.6" customHeight="1" thickBot="1" x14ac:dyDescent="0.5">
      <c r="A3" s="43" t="s">
        <v>14</v>
      </c>
      <c r="B3" s="44" t="s">
        <v>304</v>
      </c>
      <c r="C3" s="142" t="s">
        <v>410</v>
      </c>
      <c r="D3" s="43" t="s">
        <v>15</v>
      </c>
      <c r="E3" s="44"/>
      <c r="F3" s="44" t="s">
        <v>274</v>
      </c>
      <c r="G3" s="44" t="s">
        <v>16</v>
      </c>
      <c r="H3" s="44" t="s">
        <v>17</v>
      </c>
      <c r="I3" s="44" t="s">
        <v>18</v>
      </c>
      <c r="J3" s="44" t="s">
        <v>275</v>
      </c>
      <c r="K3" s="45" t="s">
        <v>276</v>
      </c>
      <c r="L3" s="43" t="s">
        <v>14</v>
      </c>
      <c r="M3" s="44" t="s">
        <v>304</v>
      </c>
      <c r="N3" s="142" t="s">
        <v>305</v>
      </c>
      <c r="O3" s="150"/>
      <c r="P3" s="144" t="s">
        <v>15</v>
      </c>
      <c r="Q3" s="44"/>
      <c r="R3" s="44" t="s">
        <v>274</v>
      </c>
      <c r="S3" s="44" t="s">
        <v>16</v>
      </c>
      <c r="T3" s="44" t="s">
        <v>17</v>
      </c>
      <c r="U3" s="44" t="s">
        <v>18</v>
      </c>
      <c r="V3" s="44" t="s">
        <v>275</v>
      </c>
      <c r="W3" s="45" t="s">
        <v>276</v>
      </c>
    </row>
    <row r="4" spans="1:23" ht="12.6" customHeight="1" thickTop="1" x14ac:dyDescent="0.45">
      <c r="A4" s="86">
        <f>A6</f>
        <v>1</v>
      </c>
      <c r="B4" s="87">
        <f>IF(A4="","",VLOOKUP(A4,競技csv!A:N,MATCH(B$3,競技csv!$1:$1,0),0))</f>
        <v>1</v>
      </c>
      <c r="C4" s="100" t="str">
        <f>IF(A4="","",VLOOKUP(A4,競技csv!A:N,MATCH(C$3,競技csv!$1:$1,0),0))</f>
        <v>1年2年3年</v>
      </c>
      <c r="D4" s="103" t="s">
        <v>307</v>
      </c>
      <c r="E4" s="88">
        <v>1</v>
      </c>
      <c r="F4" s="89"/>
      <c r="G4" s="87" t="str">
        <f>IF(ISERROR(VLOOKUP(F4,高校男選手データ!$A:$O,MATCH("姓",高校男選手データ!$1:$1,0),0)),"",VLOOKUP(F4,高校男選手データ!$A:$O,MATCH("姓",高校男選手データ!$1:$1,0),0)&amp;"　"&amp;VLOOKUP(F4,高校男選手データ!$A:$O,MATCH("名",高校男選手データ!$1:$1,0),0))</f>
        <v/>
      </c>
      <c r="H4" s="87" t="str">
        <f>IF(ISERROR(VLOOKUP(F4,高校男選手データ!$A:$O,MATCH("学年",高校男選手データ!$1:$1,0),0)),"",VLOOKUP(F4,高校男選手データ!$A:$O,MATCH("学年",高校男選手データ!$1:$1,0),0))</f>
        <v/>
      </c>
      <c r="I4" s="90"/>
      <c r="J4" s="91"/>
      <c r="K4" s="92"/>
      <c r="L4" s="86">
        <f>L6</f>
        <v>17</v>
      </c>
      <c r="M4" s="87">
        <f>IF(L4="","",VLOOKUP(L4,競技csv!A:Y,MATCH(M$3,競技csv!$1:$1,0),0))</f>
        <v>1</v>
      </c>
      <c r="N4" s="100" t="str">
        <f>IF(L4="","",VLOOKUP(L4,競技csv!A:Y,MATCH(N$3,競技csv!$1:$1,0),0))</f>
        <v>1年2年3年</v>
      </c>
      <c r="O4" s="151"/>
      <c r="P4" s="145" t="s">
        <v>307</v>
      </c>
      <c r="Q4" s="88">
        <v>1</v>
      </c>
      <c r="R4" s="89"/>
      <c r="S4" s="87" t="str">
        <f>IF(ISERROR(VLOOKUP(R4,高校女選手データ!$A:$O,MATCH("姓",高校女選手データ!$1:$1,0),0)),"",VLOOKUP(R4,高校女選手データ!$A:$O,MATCH("姓",高校女選手データ!$1:$1,0),0)&amp;"　"&amp;VLOOKUP(R4,高校女選手データ!$A:$O,MATCH("名",高校女選手データ!$1:$1,0),0))</f>
        <v/>
      </c>
      <c r="T4" s="87" t="str">
        <f>IF(ISERROR(VLOOKUP(R4,高校女選手データ!$A:$O,MATCH("学年",高校女選手データ!$1:$1,0),0)),"",VLOOKUP(R4,高校女選手データ!$A:$O,MATCH("学年",高校女選手データ!$1:$1,0),0))</f>
        <v/>
      </c>
      <c r="U4" s="90"/>
      <c r="V4" s="91"/>
      <c r="W4" s="92"/>
    </row>
    <row r="5" spans="1:23" ht="12.6" customHeight="1" x14ac:dyDescent="0.45">
      <c r="A5" s="93">
        <f>A6</f>
        <v>1</v>
      </c>
      <c r="B5" s="48">
        <f>IF(A5="","",VLOOKUP(A5,競技csv!A:N,MATCH(B$3,競技csv!$1:$1,0),0))</f>
        <v>1</v>
      </c>
      <c r="C5" s="101" t="str">
        <f>IF(A5="","",VLOOKUP(A5,競技csv!A:N,MATCH(C$3,競技csv!$1:$1,0),0))</f>
        <v>1年2年3年</v>
      </c>
      <c r="D5" s="46"/>
      <c r="E5" s="47">
        <v>2</v>
      </c>
      <c r="F5" s="75"/>
      <c r="G5" s="48" t="str">
        <f>IF(ISERROR(VLOOKUP(F5,高校男選手データ!$A:$O,MATCH("姓",高校男選手データ!$1:$1,0),0)),"",VLOOKUP(F5,高校男選手データ!$A:$O,MATCH("姓",高校男選手データ!$1:$1,0),0)&amp;"　"&amp;VLOOKUP(F5,高校男選手データ!$A:$O,MATCH("名",高校男選手データ!$1:$1,0),0))</f>
        <v/>
      </c>
      <c r="H5" s="48" t="str">
        <f>IF(ISERROR(VLOOKUP(F5,高校男選手データ!$A:$O,MATCH("学年",高校男選手データ!$1:$1,0),0)),"",VLOOKUP(F5,高校男選手データ!$A:$O,MATCH("学年",高校男選手データ!$1:$1,0),0))</f>
        <v/>
      </c>
      <c r="I5" s="75"/>
      <c r="J5" s="77"/>
      <c r="K5" s="78"/>
      <c r="L5" s="93">
        <f>L6</f>
        <v>17</v>
      </c>
      <c r="M5" s="48">
        <f>IF(L5="","",VLOOKUP(L5,競技csv!A:Y,MATCH(M$3,競技csv!$1:$1,0),0))</f>
        <v>1</v>
      </c>
      <c r="N5" s="101" t="str">
        <f>IF(L5="","",VLOOKUP(L5,競技csv!A:Y,MATCH(N$3,競技csv!$1:$1,0),0))</f>
        <v>1年2年3年</v>
      </c>
      <c r="O5" s="151"/>
      <c r="P5" s="146"/>
      <c r="Q5" s="47">
        <v>2</v>
      </c>
      <c r="R5" s="75"/>
      <c r="S5" s="48" t="str">
        <f>IF(ISERROR(VLOOKUP(R5,高校女選手データ!$A:$O,MATCH("姓",高校女選手データ!$1:$1,0),0)),"",VLOOKUP(R5,高校女選手データ!$A:$O,MATCH("姓",高校女選手データ!$1:$1,0),0)&amp;"　"&amp;VLOOKUP(R5,高校女選手データ!$A:$O,MATCH("名",高校女選手データ!$1:$1,0),0))</f>
        <v/>
      </c>
      <c r="T5" s="48" t="str">
        <f>IF(ISERROR(VLOOKUP(R5,高校女選手データ!$A:$O,MATCH("学年",高校女選手データ!$1:$1,0),0)),"",VLOOKUP(R5,高校女選手データ!$A:$O,MATCH("学年",高校女選手データ!$1:$1,0),0))</f>
        <v/>
      </c>
      <c r="U5" s="75"/>
      <c r="V5" s="77"/>
      <c r="W5" s="78"/>
    </row>
    <row r="6" spans="1:23" ht="12.6" customHeight="1" x14ac:dyDescent="0.45">
      <c r="A6" s="93">
        <v>1</v>
      </c>
      <c r="B6" s="48">
        <f>IF(A6="","",VLOOKUP(A6,競技csv!A:N,MATCH(B$3,競技csv!$1:$1,0),0))</f>
        <v>1</v>
      </c>
      <c r="C6" s="101" t="str">
        <f>IF(A6="","",VLOOKUP(A6,競技csv!A:N,MATCH(C$3,競技csv!$1:$1,0),0))</f>
        <v>1年2年3年</v>
      </c>
      <c r="D6" s="46" t="str">
        <f>IF(A6="","",VLOOKUP(A6,競技csv!A:N,MATCH("競技名",競技csv!$1:$1,0),0))</f>
        <v>男子100m</v>
      </c>
      <c r="E6" s="47">
        <v>3</v>
      </c>
      <c r="F6" s="75"/>
      <c r="G6" s="48" t="str">
        <f>IF(ISERROR(VLOOKUP(F6,高校男選手データ!$A:$O,MATCH("姓",高校男選手データ!$1:$1,0),0)),"",VLOOKUP(F6,高校男選手データ!$A:$O,MATCH("姓",高校男選手データ!$1:$1,0),0)&amp;"　"&amp;VLOOKUP(F6,高校男選手データ!$A:$O,MATCH("名",高校男選手データ!$1:$1,0),0))</f>
        <v/>
      </c>
      <c r="H6" s="48" t="str">
        <f>IF(ISERROR(VLOOKUP(F6,高校男選手データ!$A:$O,MATCH("学年",高校男選手データ!$1:$1,0),0)),"",VLOOKUP(F6,高校男選手データ!$A:$O,MATCH("学年",高校男選手データ!$1:$1,0),0))</f>
        <v/>
      </c>
      <c r="I6" s="75"/>
      <c r="J6" s="77"/>
      <c r="K6" s="78"/>
      <c r="L6" s="93">
        <v>17</v>
      </c>
      <c r="M6" s="48">
        <f>IF(L6="","",VLOOKUP(L6,競技csv!A:Y,MATCH(M$3,競技csv!$1:$1,0),0))</f>
        <v>1</v>
      </c>
      <c r="N6" s="101" t="str">
        <f>IF(L6="","",VLOOKUP(L6,競技csv!A:Y,MATCH(N$3,競技csv!$1:$1,0),0))</f>
        <v>1年2年3年</v>
      </c>
      <c r="O6" s="151"/>
      <c r="P6" s="146" t="str">
        <f>IF(L6="","",VLOOKUP(L6,競技csv!A:O,MATCH("競技名",競技csv!$1:$1,0),0))</f>
        <v>女子100m</v>
      </c>
      <c r="Q6" s="47">
        <v>3</v>
      </c>
      <c r="R6" s="75"/>
      <c r="S6" s="48" t="str">
        <f>IF(ISERROR(VLOOKUP(R6,高校女選手データ!$A:$O,MATCH("姓",高校女選手データ!$1:$1,0),0)),"",VLOOKUP(R6,高校女選手データ!$A:$O,MATCH("姓",高校女選手データ!$1:$1,0),0)&amp;"　"&amp;VLOOKUP(R6,高校女選手データ!$A:$O,MATCH("名",高校女選手データ!$1:$1,0),0))</f>
        <v/>
      </c>
      <c r="T6" s="48" t="str">
        <f>IF(ISERROR(VLOOKUP(R6,高校女選手データ!$A:$O,MATCH("学年",高校女選手データ!$1:$1,0),0)),"",VLOOKUP(R6,高校女選手データ!$A:$O,MATCH("学年",高校女選手データ!$1:$1,0),0))</f>
        <v/>
      </c>
      <c r="U6" s="75"/>
      <c r="V6" s="77"/>
      <c r="W6" s="78"/>
    </row>
    <row r="7" spans="1:23" ht="12.6" customHeight="1" x14ac:dyDescent="0.45">
      <c r="A7" s="93">
        <f>A6</f>
        <v>1</v>
      </c>
      <c r="B7" s="48">
        <f>IF(A7="","",VLOOKUP(A7,競技csv!A:N,MATCH(B$3,競技csv!$1:$1,0),0))</f>
        <v>1</v>
      </c>
      <c r="C7" s="101" t="str">
        <f>IF(A7="","",VLOOKUP(A7,競技csv!A:N,MATCH(C$3,競技csv!$1:$1,0),0))</f>
        <v>1年2年3年</v>
      </c>
      <c r="D7" s="46" t="s">
        <v>307</v>
      </c>
      <c r="E7" s="47">
        <v>4</v>
      </c>
      <c r="F7" s="75"/>
      <c r="G7" s="48" t="str">
        <f>IF(ISERROR(VLOOKUP(F7,高校男選手データ!$A:$O,MATCH("姓",高校男選手データ!$1:$1,0),0)),"",VLOOKUP(F7,高校男選手データ!$A:$O,MATCH("姓",高校男選手データ!$1:$1,0),0)&amp;"　"&amp;VLOOKUP(F7,高校男選手データ!$A:$O,MATCH("名",高校男選手データ!$1:$1,0),0))</f>
        <v/>
      </c>
      <c r="H7" s="48" t="str">
        <f>IF(ISERROR(VLOOKUP(F7,高校男選手データ!$A:$O,MATCH("学年",高校男選手データ!$1:$1,0),0)),"",VLOOKUP(F7,高校男選手データ!$A:$O,MATCH("学年",高校男選手データ!$1:$1,0),0))</f>
        <v/>
      </c>
      <c r="I7" s="75"/>
      <c r="J7" s="77"/>
      <c r="K7" s="78"/>
      <c r="L7" s="93">
        <f>L6</f>
        <v>17</v>
      </c>
      <c r="M7" s="48">
        <f>IF(L7="","",VLOOKUP(L7,競技csv!A:Y,MATCH(M$3,競技csv!$1:$1,0),0))</f>
        <v>1</v>
      </c>
      <c r="N7" s="101" t="str">
        <f>IF(L7="","",VLOOKUP(L7,競技csv!A:Y,MATCH(N$3,競技csv!$1:$1,0),0))</f>
        <v>1年2年3年</v>
      </c>
      <c r="O7" s="151"/>
      <c r="P7" s="146" t="s">
        <v>307</v>
      </c>
      <c r="Q7" s="47">
        <v>4</v>
      </c>
      <c r="R7" s="75"/>
      <c r="S7" s="48" t="str">
        <f>IF(ISERROR(VLOOKUP(R7,高校女選手データ!$A:$O,MATCH("姓",高校女選手データ!$1:$1,0),0)),"",VLOOKUP(R7,高校女選手データ!$A:$O,MATCH("姓",高校女選手データ!$1:$1,0),0)&amp;"　"&amp;VLOOKUP(R7,高校女選手データ!$A:$O,MATCH("名",高校女選手データ!$1:$1,0),0))</f>
        <v/>
      </c>
      <c r="T7" s="48" t="str">
        <f>IF(ISERROR(VLOOKUP(R7,高校女選手データ!$A:$O,MATCH("学年",高校女選手データ!$1:$1,0),0)),"",VLOOKUP(R7,高校女選手データ!$A:$O,MATCH("学年",高校女選手データ!$1:$1,0),0))</f>
        <v/>
      </c>
      <c r="U7" s="75"/>
      <c r="V7" s="77"/>
      <c r="W7" s="78"/>
    </row>
    <row r="8" spans="1:23" ht="12.6" customHeight="1" x14ac:dyDescent="0.45">
      <c r="A8" s="104">
        <f>A6</f>
        <v>1</v>
      </c>
      <c r="B8" s="105">
        <f>IF(A8="","",VLOOKUP(A8,競技csv!A:N,MATCH(B$3,競技csv!$1:$1,0),0))</f>
        <v>1</v>
      </c>
      <c r="C8" s="106" t="str">
        <f>IF(A8="","",VLOOKUP(A8,競技csv!A:N,MATCH(C$3,競技csv!$1:$1,0),0))</f>
        <v>1年2年3年</v>
      </c>
      <c r="D8" s="46"/>
      <c r="E8" s="107">
        <v>5</v>
      </c>
      <c r="F8" s="108"/>
      <c r="G8" s="105" t="str">
        <f>IF(ISERROR(VLOOKUP(F8,高校男選手データ!$A:$O,MATCH("姓",高校男選手データ!$1:$1,0),0)),"",VLOOKUP(F8,高校男選手データ!$A:$O,MATCH("姓",高校男選手データ!$1:$1,0),0)&amp;"　"&amp;VLOOKUP(F8,高校男選手データ!$A:$O,MATCH("名",高校男選手データ!$1:$1,0),0))</f>
        <v/>
      </c>
      <c r="H8" s="105" t="str">
        <f>IF(ISERROR(VLOOKUP(F8,高校男選手データ!$A:$O,MATCH("学年",高校男選手データ!$1:$1,0),0)),"",VLOOKUP(F8,高校男選手データ!$A:$O,MATCH("学年",高校男選手データ!$1:$1,0),0))</f>
        <v/>
      </c>
      <c r="I8" s="108"/>
      <c r="J8" s="109"/>
      <c r="K8" s="110"/>
      <c r="L8" s="104">
        <f>L6</f>
        <v>17</v>
      </c>
      <c r="M8" s="105">
        <f>IF(L8="","",VLOOKUP(L8,競技csv!A:Y,MATCH(M$3,競技csv!$1:$1,0),0))</f>
        <v>1</v>
      </c>
      <c r="N8" s="106" t="str">
        <f>IF(L8="","",VLOOKUP(L8,競技csv!A:Y,MATCH(N$3,競技csv!$1:$1,0),0))</f>
        <v>1年2年3年</v>
      </c>
      <c r="O8" s="151"/>
      <c r="P8" s="146"/>
      <c r="Q8" s="107">
        <v>5</v>
      </c>
      <c r="R8" s="108"/>
      <c r="S8" s="105" t="str">
        <f>IF(ISERROR(VLOOKUP(R8,高校女選手データ!$A:$O,MATCH("姓",高校女選手データ!$1:$1,0),0)),"",VLOOKUP(R8,高校女選手データ!$A:$O,MATCH("姓",高校女選手データ!$1:$1,0),0)&amp;"　"&amp;VLOOKUP(R8,高校女選手データ!$A:$O,MATCH("名",高校女選手データ!$1:$1,0),0))</f>
        <v/>
      </c>
      <c r="T8" s="105" t="str">
        <f>IF(ISERROR(VLOOKUP(R8,高校女選手データ!$A:$O,MATCH("学年",高校女選手データ!$1:$1,0),0)),"",VLOOKUP(R8,高校女選手データ!$A:$O,MATCH("学年",高校女選手データ!$1:$1,0),0))</f>
        <v/>
      </c>
      <c r="U8" s="108"/>
      <c r="V8" s="109"/>
      <c r="W8" s="110"/>
    </row>
    <row r="9" spans="1:23" ht="12.6" customHeight="1" x14ac:dyDescent="0.45">
      <c r="A9" s="111">
        <f>A11</f>
        <v>2</v>
      </c>
      <c r="B9" s="52">
        <f>IF(A9="","",VLOOKUP(A9,競技csv!A:N,MATCH(B$3,競技csv!$1:$1,0),0))</f>
        <v>1</v>
      </c>
      <c r="C9" s="112" t="str">
        <f>IF(A9="","",VLOOKUP(A9,競技csv!A:N,MATCH(C$3,競技csv!$1:$1,0),0))</f>
        <v>1年2年3年</v>
      </c>
      <c r="D9" s="50" t="s">
        <v>307</v>
      </c>
      <c r="E9" s="51">
        <v>1</v>
      </c>
      <c r="F9" s="76"/>
      <c r="G9" s="52" t="str">
        <f>IF(ISERROR(VLOOKUP(F9,高校男選手データ!$A:$O,MATCH("姓",高校男選手データ!$1:$1,0),0)),"",VLOOKUP(F9,高校男選手データ!$A:$O,MATCH("姓",高校男選手データ!$1:$1,0),0)&amp;"　"&amp;VLOOKUP(F9,高校男選手データ!$A:$O,MATCH("名",高校男選手データ!$1:$1,0),0))</f>
        <v/>
      </c>
      <c r="H9" s="52" t="str">
        <f>IF(ISERROR(VLOOKUP(F9,高校男選手データ!$A:$O,MATCH("学年",高校男選手データ!$1:$1,0),0)),"",VLOOKUP(F9,高校男選手データ!$A:$O,MATCH("学年",高校男選手データ!$1:$1,0),0))</f>
        <v/>
      </c>
      <c r="I9" s="113"/>
      <c r="J9" s="79"/>
      <c r="K9" s="80"/>
      <c r="L9" s="111">
        <f>L11</f>
        <v>18</v>
      </c>
      <c r="M9" s="52">
        <f>IF(L9="","",VLOOKUP(L9,競技csv!A:Y,MATCH(M$3,競技csv!$1:$1,0),0))</f>
        <v>1</v>
      </c>
      <c r="N9" s="112" t="str">
        <f>IF(L9="","",VLOOKUP(L9,競技csv!A:Y,MATCH(N$3,競技csv!$1:$1,0),0))</f>
        <v>1年2年3年</v>
      </c>
      <c r="O9" s="151"/>
      <c r="P9" s="147" t="s">
        <v>307</v>
      </c>
      <c r="Q9" s="51">
        <v>1</v>
      </c>
      <c r="R9" s="76"/>
      <c r="S9" s="52" t="str">
        <f>IF(ISERROR(VLOOKUP(R9,高校女選手データ!$A:$O,MATCH("姓",高校女選手データ!$1:$1,0),0)),"",VLOOKUP(R9,高校女選手データ!$A:$O,MATCH("姓",高校女選手データ!$1:$1,0),0)&amp;"　"&amp;VLOOKUP(R9,高校女選手データ!$A:$O,MATCH("名",高校女選手データ!$1:$1,0),0))</f>
        <v/>
      </c>
      <c r="T9" s="52" t="str">
        <f>IF(ISERROR(VLOOKUP(R9,高校女選手データ!$A:$O,MATCH("学年",高校女選手データ!$1:$1,0),0)),"",VLOOKUP(R9,高校女選手データ!$A:$O,MATCH("学年",高校女選手データ!$1:$1,0),0))</f>
        <v/>
      </c>
      <c r="U9" s="113"/>
      <c r="V9" s="79"/>
      <c r="W9" s="80"/>
    </row>
    <row r="10" spans="1:23" ht="12.6" customHeight="1" x14ac:dyDescent="0.45">
      <c r="A10" s="93">
        <f>A11</f>
        <v>2</v>
      </c>
      <c r="B10" s="48">
        <f>IF(A10="","",VLOOKUP(A10,競技csv!A:N,MATCH(B$3,競技csv!$1:$1,0),0))</f>
        <v>1</v>
      </c>
      <c r="C10" s="101" t="str">
        <f>IF(A10="","",VLOOKUP(A10,競技csv!A:N,MATCH(C$3,競技csv!$1:$1,0),0))</f>
        <v>1年2年3年</v>
      </c>
      <c r="D10" s="46"/>
      <c r="E10" s="47">
        <v>2</v>
      </c>
      <c r="F10" s="75"/>
      <c r="G10" s="48" t="str">
        <f>IF(ISERROR(VLOOKUP(F10,高校男選手データ!$A:$O,MATCH("姓",高校男選手データ!$1:$1,0),0)),"",VLOOKUP(F10,高校男選手データ!$A:$O,MATCH("姓",高校男選手データ!$1:$1,0),0)&amp;"　"&amp;VLOOKUP(F10,高校男選手データ!$A:$O,MATCH("名",高校男選手データ!$1:$1,0),0))</f>
        <v/>
      </c>
      <c r="H10" s="48" t="str">
        <f>IF(ISERROR(VLOOKUP(F10,高校男選手データ!$A:$O,MATCH("学年",高校男選手データ!$1:$1,0),0)),"",VLOOKUP(F10,高校男選手データ!$A:$O,MATCH("学年",高校男選手データ!$1:$1,0),0))</f>
        <v/>
      </c>
      <c r="I10" s="75"/>
      <c r="J10" s="77"/>
      <c r="K10" s="78"/>
      <c r="L10" s="93">
        <f>L11</f>
        <v>18</v>
      </c>
      <c r="M10" s="48">
        <f>IF(L10="","",VLOOKUP(L10,競技csv!A:Y,MATCH(M$3,競技csv!$1:$1,0),0))</f>
        <v>1</v>
      </c>
      <c r="N10" s="101" t="str">
        <f>IF(L10="","",VLOOKUP(L10,競技csv!A:Y,MATCH(N$3,競技csv!$1:$1,0),0))</f>
        <v>1年2年3年</v>
      </c>
      <c r="O10" s="151"/>
      <c r="P10" s="146"/>
      <c r="Q10" s="47">
        <v>2</v>
      </c>
      <c r="R10" s="75"/>
      <c r="S10" s="48" t="str">
        <f>IF(ISERROR(VLOOKUP(R10,高校女選手データ!$A:$O,MATCH("姓",高校女選手データ!$1:$1,0),0)),"",VLOOKUP(R10,高校女選手データ!$A:$O,MATCH("姓",高校女選手データ!$1:$1,0),0)&amp;"　"&amp;VLOOKUP(R10,高校女選手データ!$A:$O,MATCH("名",高校女選手データ!$1:$1,0),0))</f>
        <v/>
      </c>
      <c r="T10" s="48" t="str">
        <f>IF(ISERROR(VLOOKUP(R10,高校女選手データ!$A:$O,MATCH("学年",高校女選手データ!$1:$1,0),0)),"",VLOOKUP(R10,高校女選手データ!$A:$O,MATCH("学年",高校女選手データ!$1:$1,0),0))</f>
        <v/>
      </c>
      <c r="U10" s="75"/>
      <c r="V10" s="77"/>
      <c r="W10" s="78"/>
    </row>
    <row r="11" spans="1:23" ht="12.6" customHeight="1" x14ac:dyDescent="0.45">
      <c r="A11" s="93">
        <v>2</v>
      </c>
      <c r="B11" s="48">
        <f>IF(A11="","",VLOOKUP(A11,競技csv!A:N,MATCH(B$3,競技csv!$1:$1,0),0))</f>
        <v>1</v>
      </c>
      <c r="C11" s="101" t="str">
        <f>IF(A11="","",VLOOKUP(A11,競技csv!A:N,MATCH(C$3,競技csv!$1:$1,0),0))</f>
        <v>1年2年3年</v>
      </c>
      <c r="D11" s="46" t="str">
        <f>IF(A11="","",VLOOKUP(A11,競技csv!A:N,MATCH("競技名",競技csv!$1:$1,0),0))</f>
        <v>男子200m</v>
      </c>
      <c r="E11" s="47">
        <v>3</v>
      </c>
      <c r="F11" s="75"/>
      <c r="G11" s="48" t="str">
        <f>IF(ISERROR(VLOOKUP(F11,高校男選手データ!$A:$O,MATCH("姓",高校男選手データ!$1:$1,0),0)),"",VLOOKUP(F11,高校男選手データ!$A:$O,MATCH("姓",高校男選手データ!$1:$1,0),0)&amp;"　"&amp;VLOOKUP(F11,高校男選手データ!$A:$O,MATCH("名",高校男選手データ!$1:$1,0),0))</f>
        <v/>
      </c>
      <c r="H11" s="48" t="str">
        <f>IF(ISERROR(VLOOKUP(F11,高校男選手データ!$A:$O,MATCH("学年",高校男選手データ!$1:$1,0),0)),"",VLOOKUP(F11,高校男選手データ!$A:$O,MATCH("学年",高校男選手データ!$1:$1,0),0))</f>
        <v/>
      </c>
      <c r="I11" s="75"/>
      <c r="J11" s="77"/>
      <c r="K11" s="78"/>
      <c r="L11" s="93">
        <v>18</v>
      </c>
      <c r="M11" s="48">
        <f>IF(L11="","",VLOOKUP(L11,競技csv!A:Y,MATCH(M$3,競技csv!$1:$1,0),0))</f>
        <v>1</v>
      </c>
      <c r="N11" s="101" t="str">
        <f>IF(L11="","",VLOOKUP(L11,競技csv!A:Y,MATCH(N$3,競技csv!$1:$1,0),0))</f>
        <v>1年2年3年</v>
      </c>
      <c r="O11" s="151"/>
      <c r="P11" s="146" t="str">
        <f>IF(L11="","",VLOOKUP(L11,競技csv!A:O,MATCH("競技名",競技csv!$1:$1,0),0))</f>
        <v>女子200m</v>
      </c>
      <c r="Q11" s="47">
        <v>3</v>
      </c>
      <c r="R11" s="75"/>
      <c r="S11" s="48" t="str">
        <f>IF(ISERROR(VLOOKUP(R11,高校女選手データ!$A:$O,MATCH("姓",高校女選手データ!$1:$1,0),0)),"",VLOOKUP(R11,高校女選手データ!$A:$O,MATCH("姓",高校女選手データ!$1:$1,0),0)&amp;"　"&amp;VLOOKUP(R11,高校女選手データ!$A:$O,MATCH("名",高校女選手データ!$1:$1,0),0))</f>
        <v/>
      </c>
      <c r="T11" s="48" t="str">
        <f>IF(ISERROR(VLOOKUP(R11,高校女選手データ!$A:$O,MATCH("学年",高校女選手データ!$1:$1,0),0)),"",VLOOKUP(R11,高校女選手データ!$A:$O,MATCH("学年",高校女選手データ!$1:$1,0),0))</f>
        <v/>
      </c>
      <c r="U11" s="75"/>
      <c r="V11" s="77"/>
      <c r="W11" s="78"/>
    </row>
    <row r="12" spans="1:23" ht="12.6" customHeight="1" x14ac:dyDescent="0.45">
      <c r="A12" s="93">
        <f>A11</f>
        <v>2</v>
      </c>
      <c r="B12" s="48">
        <f>IF(A12="","",VLOOKUP(A12,競技csv!A:N,MATCH(B$3,競技csv!$1:$1,0),0))</f>
        <v>1</v>
      </c>
      <c r="C12" s="101" t="str">
        <f>IF(A12="","",VLOOKUP(A12,競技csv!A:N,MATCH(C$3,競技csv!$1:$1,0),0))</f>
        <v>1年2年3年</v>
      </c>
      <c r="D12" s="46" t="s">
        <v>307</v>
      </c>
      <c r="E12" s="47">
        <v>4</v>
      </c>
      <c r="F12" s="75"/>
      <c r="G12" s="48" t="str">
        <f>IF(ISERROR(VLOOKUP(F12,高校男選手データ!$A:$O,MATCH("姓",高校男選手データ!$1:$1,0),0)),"",VLOOKUP(F12,高校男選手データ!$A:$O,MATCH("姓",高校男選手データ!$1:$1,0),0)&amp;"　"&amp;VLOOKUP(F12,高校男選手データ!$A:$O,MATCH("名",高校男選手データ!$1:$1,0),0))</f>
        <v/>
      </c>
      <c r="H12" s="48" t="str">
        <f>IF(ISERROR(VLOOKUP(F12,高校男選手データ!$A:$O,MATCH("学年",高校男選手データ!$1:$1,0),0)),"",VLOOKUP(F12,高校男選手データ!$A:$O,MATCH("学年",高校男選手データ!$1:$1,0),0))</f>
        <v/>
      </c>
      <c r="I12" s="75"/>
      <c r="J12" s="77"/>
      <c r="K12" s="78"/>
      <c r="L12" s="93">
        <f>L11</f>
        <v>18</v>
      </c>
      <c r="M12" s="48">
        <f>IF(L12="","",VLOOKUP(L12,競技csv!A:Y,MATCH(M$3,競技csv!$1:$1,0),0))</f>
        <v>1</v>
      </c>
      <c r="N12" s="101" t="str">
        <f>IF(L12="","",VLOOKUP(L12,競技csv!A:Y,MATCH(N$3,競技csv!$1:$1,0),0))</f>
        <v>1年2年3年</v>
      </c>
      <c r="O12" s="151"/>
      <c r="P12" s="146" t="s">
        <v>307</v>
      </c>
      <c r="Q12" s="47">
        <v>4</v>
      </c>
      <c r="R12" s="75"/>
      <c r="S12" s="48" t="str">
        <f>IF(ISERROR(VLOOKUP(R12,高校女選手データ!$A:$O,MATCH("姓",高校女選手データ!$1:$1,0),0)),"",VLOOKUP(R12,高校女選手データ!$A:$O,MATCH("姓",高校女選手データ!$1:$1,0),0)&amp;"　"&amp;VLOOKUP(R12,高校女選手データ!$A:$O,MATCH("名",高校女選手データ!$1:$1,0),0))</f>
        <v/>
      </c>
      <c r="T12" s="48" t="str">
        <f>IF(ISERROR(VLOOKUP(R12,高校女選手データ!$A:$O,MATCH("学年",高校女選手データ!$1:$1,0),0)),"",VLOOKUP(R12,高校女選手データ!$A:$O,MATCH("学年",高校女選手データ!$1:$1,0),0))</f>
        <v/>
      </c>
      <c r="U12" s="75"/>
      <c r="V12" s="77"/>
      <c r="W12" s="78"/>
    </row>
    <row r="13" spans="1:23" ht="12.6" customHeight="1" x14ac:dyDescent="0.45">
      <c r="A13" s="94">
        <f>A11</f>
        <v>2</v>
      </c>
      <c r="B13" s="95">
        <f>IF(A13="","",VLOOKUP(A13,競技csv!A:N,MATCH(B$3,競技csv!$1:$1,0),0))</f>
        <v>1</v>
      </c>
      <c r="C13" s="102" t="str">
        <f>IF(A13="","",VLOOKUP(A13,競技csv!A:N,MATCH(C$3,競技csv!$1:$1,0),0))</f>
        <v>1年2年3年</v>
      </c>
      <c r="D13" s="49"/>
      <c r="E13" s="96">
        <v>5</v>
      </c>
      <c r="F13" s="97"/>
      <c r="G13" s="95" t="str">
        <f>IF(ISERROR(VLOOKUP(F13,高校男選手データ!$A:$O,MATCH("姓",高校男選手データ!$1:$1,0),0)),"",VLOOKUP(F13,高校男選手データ!$A:$O,MATCH("姓",高校男選手データ!$1:$1,0),0)&amp;"　"&amp;VLOOKUP(F13,高校男選手データ!$A:$O,MATCH("名",高校男選手データ!$1:$1,0),0))</f>
        <v/>
      </c>
      <c r="H13" s="95" t="str">
        <f>IF(ISERROR(VLOOKUP(F13,高校男選手データ!$A:$O,MATCH("学年",高校男選手データ!$1:$1,0),0)),"",VLOOKUP(F13,高校男選手データ!$A:$O,MATCH("学年",高校男選手データ!$1:$1,0),0))</f>
        <v/>
      </c>
      <c r="I13" s="97"/>
      <c r="J13" s="98"/>
      <c r="K13" s="99"/>
      <c r="L13" s="94">
        <f>L11</f>
        <v>18</v>
      </c>
      <c r="M13" s="95">
        <f>IF(L13="","",VLOOKUP(L13,競技csv!A:Y,MATCH(M$3,競技csv!$1:$1,0),0))</f>
        <v>1</v>
      </c>
      <c r="N13" s="102" t="str">
        <f>IF(L13="","",VLOOKUP(L13,競技csv!A:Y,MATCH(N$3,競技csv!$1:$1,0),0))</f>
        <v>1年2年3年</v>
      </c>
      <c r="O13" s="151"/>
      <c r="P13" s="148"/>
      <c r="Q13" s="96">
        <v>5</v>
      </c>
      <c r="R13" s="97"/>
      <c r="S13" s="95" t="str">
        <f>IF(ISERROR(VLOOKUP(R13,高校女選手データ!$A:$O,MATCH("姓",高校女選手データ!$1:$1,0),0)),"",VLOOKUP(R13,高校女選手データ!$A:$O,MATCH("姓",高校女選手データ!$1:$1,0),0)&amp;"　"&amp;VLOOKUP(R13,高校女選手データ!$A:$O,MATCH("名",高校女選手データ!$1:$1,0),0))</f>
        <v/>
      </c>
      <c r="T13" s="95" t="str">
        <f>IF(ISERROR(VLOOKUP(R13,高校女選手データ!$A:$O,MATCH("学年",高校女選手データ!$1:$1,0),0)),"",VLOOKUP(R13,高校女選手データ!$A:$O,MATCH("学年",高校女選手データ!$1:$1,0),0))</f>
        <v/>
      </c>
      <c r="U13" s="97"/>
      <c r="V13" s="98"/>
      <c r="W13" s="99"/>
    </row>
    <row r="14" spans="1:23" ht="12.6" customHeight="1" x14ac:dyDescent="0.45">
      <c r="A14" s="111">
        <f>A16</f>
        <v>3</v>
      </c>
      <c r="B14" s="52">
        <f>IF(A14="","",VLOOKUP(A14,競技csv!A:N,MATCH(B$3,競技csv!$1:$1,0),0))</f>
        <v>2</v>
      </c>
      <c r="C14" s="112" t="str">
        <f>IF(A14="","",VLOOKUP(A14,競技csv!A:N,MATCH(C$3,競技csv!$1:$1,0),0))</f>
        <v>1年2年3年</v>
      </c>
      <c r="D14" s="50" t="s">
        <v>307</v>
      </c>
      <c r="E14" s="51">
        <v>1</v>
      </c>
      <c r="F14" s="76"/>
      <c r="G14" s="52" t="str">
        <f>IF(ISERROR(VLOOKUP(F14,高校男選手データ!$A:$O,MATCH("姓",高校男選手データ!$1:$1,0),0)),"",VLOOKUP(F14,高校男選手データ!$A:$O,MATCH("姓",高校男選手データ!$1:$1,0),0)&amp;"　"&amp;VLOOKUP(F14,高校男選手データ!$A:$O,MATCH("名",高校男選手データ!$1:$1,0),0))</f>
        <v/>
      </c>
      <c r="H14" s="52" t="str">
        <f>IF(ISERROR(VLOOKUP(F14,高校男選手データ!$A:$O,MATCH("学年",高校男選手データ!$1:$1,0),0)),"",VLOOKUP(F14,高校男選手データ!$A:$O,MATCH("学年",高校男選手データ!$1:$1,0),0))</f>
        <v/>
      </c>
      <c r="I14" s="76"/>
      <c r="J14" s="79"/>
      <c r="K14" s="80"/>
      <c r="L14" s="111">
        <f>L16</f>
        <v>19</v>
      </c>
      <c r="M14" s="52">
        <f>IF(L14="","",VLOOKUP(L14,競技csv!A:Y,MATCH(M$3,競技csv!$1:$1,0),0))</f>
        <v>2</v>
      </c>
      <c r="N14" s="112" t="str">
        <f>IF(L14="","",VLOOKUP(L14,競技csv!A:Y,MATCH(N$3,競技csv!$1:$1,0),0))</f>
        <v>1年2年3年</v>
      </c>
      <c r="O14" s="151"/>
      <c r="P14" s="147" t="s">
        <v>307</v>
      </c>
      <c r="Q14" s="51">
        <v>1</v>
      </c>
      <c r="R14" s="76"/>
      <c r="S14" s="52" t="str">
        <f>IF(ISERROR(VLOOKUP(R14,高校女選手データ!$A:$O,MATCH("姓",高校女選手データ!$1:$1,0),0)),"",VLOOKUP(R14,高校女選手データ!$A:$O,MATCH("姓",高校女選手データ!$1:$1,0),0)&amp;"　"&amp;VLOOKUP(R14,高校女選手データ!$A:$O,MATCH("名",高校女選手データ!$1:$1,0),0))</f>
        <v/>
      </c>
      <c r="T14" s="52" t="str">
        <f>IF(ISERROR(VLOOKUP(R14,高校女選手データ!$A:$O,MATCH("学年",高校女選手データ!$1:$1,0),0)),"",VLOOKUP(R14,高校女選手データ!$A:$O,MATCH("学年",高校女選手データ!$1:$1,0),0))</f>
        <v/>
      </c>
      <c r="U14" s="76"/>
      <c r="V14" s="79"/>
      <c r="W14" s="80"/>
    </row>
    <row r="15" spans="1:23" ht="12.6" customHeight="1" x14ac:dyDescent="0.45">
      <c r="A15" s="93">
        <f>A16</f>
        <v>3</v>
      </c>
      <c r="B15" s="48">
        <f>IF(A15="","",VLOOKUP(A15,競技csv!A:N,MATCH(B$3,競技csv!$1:$1,0),0))</f>
        <v>2</v>
      </c>
      <c r="C15" s="101" t="str">
        <f>IF(A15="","",VLOOKUP(A15,競技csv!A:N,MATCH(C$3,競技csv!$1:$1,0),0))</f>
        <v>1年2年3年</v>
      </c>
      <c r="D15" s="46"/>
      <c r="E15" s="47">
        <v>2</v>
      </c>
      <c r="F15" s="75"/>
      <c r="G15" s="48" t="str">
        <f>IF(ISERROR(VLOOKUP(F15,高校男選手データ!$A:$O,MATCH("姓",高校男選手データ!$1:$1,0),0)),"",VLOOKUP(F15,高校男選手データ!$A:$O,MATCH("姓",高校男選手データ!$1:$1,0),0)&amp;"　"&amp;VLOOKUP(F15,高校男選手データ!$A:$O,MATCH("名",高校男選手データ!$1:$1,0),0))</f>
        <v/>
      </c>
      <c r="H15" s="48" t="str">
        <f>IF(ISERROR(VLOOKUP(F15,高校男選手データ!$A:$O,MATCH("学年",高校男選手データ!$1:$1,0),0)),"",VLOOKUP(F15,高校男選手データ!$A:$O,MATCH("学年",高校男選手データ!$1:$1,0),0))</f>
        <v/>
      </c>
      <c r="I15" s="75"/>
      <c r="J15" s="77"/>
      <c r="K15" s="78"/>
      <c r="L15" s="93">
        <f>L16</f>
        <v>19</v>
      </c>
      <c r="M15" s="48">
        <f>IF(L15="","",VLOOKUP(L15,競技csv!A:Y,MATCH(M$3,競技csv!$1:$1,0),0))</f>
        <v>2</v>
      </c>
      <c r="N15" s="101" t="str">
        <f>IF(L15="","",VLOOKUP(L15,競技csv!A:Y,MATCH(N$3,競技csv!$1:$1,0),0))</f>
        <v>1年2年3年</v>
      </c>
      <c r="O15" s="151"/>
      <c r="P15" s="146"/>
      <c r="Q15" s="47">
        <v>2</v>
      </c>
      <c r="R15" s="75"/>
      <c r="S15" s="48" t="str">
        <f>IF(ISERROR(VLOOKUP(R15,高校女選手データ!$A:$O,MATCH("姓",高校女選手データ!$1:$1,0),0)),"",VLOOKUP(R15,高校女選手データ!$A:$O,MATCH("姓",高校女選手データ!$1:$1,0),0)&amp;"　"&amp;VLOOKUP(R15,高校女選手データ!$A:$O,MATCH("名",高校女選手データ!$1:$1,0),0))</f>
        <v/>
      </c>
      <c r="T15" s="48" t="str">
        <f>IF(ISERROR(VLOOKUP(R15,高校女選手データ!$A:$O,MATCH("学年",高校女選手データ!$1:$1,0),0)),"",VLOOKUP(R15,高校女選手データ!$A:$O,MATCH("学年",高校女選手データ!$1:$1,0),0))</f>
        <v/>
      </c>
      <c r="U15" s="75"/>
      <c r="V15" s="77"/>
      <c r="W15" s="78"/>
    </row>
    <row r="16" spans="1:23" ht="12.6" customHeight="1" x14ac:dyDescent="0.45">
      <c r="A16" s="93">
        <v>3</v>
      </c>
      <c r="B16" s="48">
        <f>IF(A16="","",VLOOKUP(A16,競技csv!A:N,MATCH(B$3,競技csv!$1:$1,0),0))</f>
        <v>2</v>
      </c>
      <c r="C16" s="101" t="str">
        <f>IF(A16="","",VLOOKUP(A16,競技csv!A:N,MATCH(C$3,競技csv!$1:$1,0),0))</f>
        <v>1年2年3年</v>
      </c>
      <c r="D16" s="46" t="str">
        <f>IF(A16="","",VLOOKUP(A16,競技csv!A:N,MATCH("競技名",競技csv!$1:$1,0),0))</f>
        <v>男子400m</v>
      </c>
      <c r="E16" s="47">
        <v>3</v>
      </c>
      <c r="F16" s="75"/>
      <c r="G16" s="48" t="str">
        <f>IF(ISERROR(VLOOKUP(F16,高校男選手データ!$A:$O,MATCH("姓",高校男選手データ!$1:$1,0),0)),"",VLOOKUP(F16,高校男選手データ!$A:$O,MATCH("姓",高校男選手データ!$1:$1,0),0)&amp;"　"&amp;VLOOKUP(F16,高校男選手データ!$A:$O,MATCH("名",高校男選手データ!$1:$1,0),0))</f>
        <v/>
      </c>
      <c r="H16" s="48" t="str">
        <f>IF(ISERROR(VLOOKUP(F16,高校男選手データ!$A:$O,MATCH("学年",高校男選手データ!$1:$1,0),0)),"",VLOOKUP(F16,高校男選手データ!$A:$O,MATCH("学年",高校男選手データ!$1:$1,0),0))</f>
        <v/>
      </c>
      <c r="I16" s="75"/>
      <c r="J16" s="77"/>
      <c r="K16" s="78"/>
      <c r="L16" s="93">
        <v>19</v>
      </c>
      <c r="M16" s="48">
        <f>IF(L16="","",VLOOKUP(L16,競技csv!A:Y,MATCH(M$3,競技csv!$1:$1,0),0))</f>
        <v>2</v>
      </c>
      <c r="N16" s="101" t="str">
        <f>IF(L16="","",VLOOKUP(L16,競技csv!A:Y,MATCH(N$3,競技csv!$1:$1,0),0))</f>
        <v>1年2年3年</v>
      </c>
      <c r="O16" s="151"/>
      <c r="P16" s="146" t="str">
        <f>IF(L16="","",VLOOKUP(L16,競技csv!A:O,MATCH("競技名",競技csv!$1:$1,0),0))</f>
        <v>女子400m</v>
      </c>
      <c r="Q16" s="47">
        <v>3</v>
      </c>
      <c r="R16" s="75"/>
      <c r="S16" s="48" t="str">
        <f>IF(ISERROR(VLOOKUP(R16,高校女選手データ!$A:$O,MATCH("姓",高校女選手データ!$1:$1,0),0)),"",VLOOKUP(R16,高校女選手データ!$A:$O,MATCH("姓",高校女選手データ!$1:$1,0),0)&amp;"　"&amp;VLOOKUP(R16,高校女選手データ!$A:$O,MATCH("名",高校女選手データ!$1:$1,0),0))</f>
        <v/>
      </c>
      <c r="T16" s="48" t="str">
        <f>IF(ISERROR(VLOOKUP(R16,高校女選手データ!$A:$O,MATCH("学年",高校女選手データ!$1:$1,0),0)),"",VLOOKUP(R16,高校女選手データ!$A:$O,MATCH("学年",高校女選手データ!$1:$1,0),0))</f>
        <v/>
      </c>
      <c r="U16" s="75"/>
      <c r="V16" s="77"/>
      <c r="W16" s="78"/>
    </row>
    <row r="17" spans="1:23" ht="12.6" customHeight="1" x14ac:dyDescent="0.45">
      <c r="A17" s="93">
        <f>A16</f>
        <v>3</v>
      </c>
      <c r="B17" s="48">
        <f>IF(A17="","",VLOOKUP(A17,競技csv!A:N,MATCH(B$3,競技csv!$1:$1,0),0))</f>
        <v>2</v>
      </c>
      <c r="C17" s="101" t="str">
        <f>IF(A17="","",VLOOKUP(A17,競技csv!A:N,MATCH(C$3,競技csv!$1:$1,0),0))</f>
        <v>1年2年3年</v>
      </c>
      <c r="D17" s="46" t="s">
        <v>307</v>
      </c>
      <c r="E17" s="47">
        <v>4</v>
      </c>
      <c r="F17" s="75"/>
      <c r="G17" s="48" t="str">
        <f>IF(ISERROR(VLOOKUP(F17,高校男選手データ!$A:$O,MATCH("姓",高校男選手データ!$1:$1,0),0)),"",VLOOKUP(F17,高校男選手データ!$A:$O,MATCH("姓",高校男選手データ!$1:$1,0),0)&amp;"　"&amp;VLOOKUP(F17,高校男選手データ!$A:$O,MATCH("名",高校男選手データ!$1:$1,0),0))</f>
        <v/>
      </c>
      <c r="H17" s="48" t="str">
        <f>IF(ISERROR(VLOOKUP(F17,高校男選手データ!$A:$O,MATCH("学年",高校男選手データ!$1:$1,0),0)),"",VLOOKUP(F17,高校男選手データ!$A:$O,MATCH("学年",高校男選手データ!$1:$1,0),0))</f>
        <v/>
      </c>
      <c r="I17" s="75"/>
      <c r="J17" s="77"/>
      <c r="K17" s="78"/>
      <c r="L17" s="93">
        <f>L16</f>
        <v>19</v>
      </c>
      <c r="M17" s="48">
        <f>IF(L17="","",VLOOKUP(L17,競技csv!A:Y,MATCH(M$3,競技csv!$1:$1,0),0))</f>
        <v>2</v>
      </c>
      <c r="N17" s="101" t="str">
        <f>IF(L17="","",VLOOKUP(L17,競技csv!A:Y,MATCH(N$3,競技csv!$1:$1,0),0))</f>
        <v>1年2年3年</v>
      </c>
      <c r="O17" s="151"/>
      <c r="P17" s="146" t="s">
        <v>307</v>
      </c>
      <c r="Q17" s="47">
        <v>4</v>
      </c>
      <c r="R17" s="75"/>
      <c r="S17" s="48" t="str">
        <f>IF(ISERROR(VLOOKUP(R17,高校女選手データ!$A:$O,MATCH("姓",高校女選手データ!$1:$1,0),0)),"",VLOOKUP(R17,高校女選手データ!$A:$O,MATCH("姓",高校女選手データ!$1:$1,0),0)&amp;"　"&amp;VLOOKUP(R17,高校女選手データ!$A:$O,MATCH("名",高校女選手データ!$1:$1,0),0))</f>
        <v/>
      </c>
      <c r="T17" s="48" t="str">
        <f>IF(ISERROR(VLOOKUP(R17,高校女選手データ!$A:$O,MATCH("学年",高校女選手データ!$1:$1,0),0)),"",VLOOKUP(R17,高校女選手データ!$A:$O,MATCH("学年",高校女選手データ!$1:$1,0),0))</f>
        <v/>
      </c>
      <c r="U17" s="75"/>
      <c r="V17" s="77"/>
      <c r="W17" s="78"/>
    </row>
    <row r="18" spans="1:23" ht="12.6" customHeight="1" x14ac:dyDescent="0.45">
      <c r="A18" s="94">
        <f>A16</f>
        <v>3</v>
      </c>
      <c r="B18" s="95">
        <f>IF(A18="","",VLOOKUP(A18,競技csv!A:N,MATCH(B$3,競技csv!$1:$1,0),0))</f>
        <v>2</v>
      </c>
      <c r="C18" s="102" t="str">
        <f>IF(A18="","",VLOOKUP(A18,競技csv!A:N,MATCH(C$3,競技csv!$1:$1,0),0))</f>
        <v>1年2年3年</v>
      </c>
      <c r="D18" s="49"/>
      <c r="E18" s="96">
        <v>5</v>
      </c>
      <c r="F18" s="97"/>
      <c r="G18" s="95" t="str">
        <f>IF(ISERROR(VLOOKUP(F18,高校男選手データ!$A:$O,MATCH("姓",高校男選手データ!$1:$1,0),0)),"",VLOOKUP(F18,高校男選手データ!$A:$O,MATCH("姓",高校男選手データ!$1:$1,0),0)&amp;"　"&amp;VLOOKUP(F18,高校男選手データ!$A:$O,MATCH("名",高校男選手データ!$1:$1,0),0))</f>
        <v/>
      </c>
      <c r="H18" s="95" t="str">
        <f>IF(ISERROR(VLOOKUP(F18,高校男選手データ!$A:$O,MATCH("学年",高校男選手データ!$1:$1,0),0)),"",VLOOKUP(F18,高校男選手データ!$A:$O,MATCH("学年",高校男選手データ!$1:$1,0),0))</f>
        <v/>
      </c>
      <c r="I18" s="97"/>
      <c r="J18" s="98"/>
      <c r="K18" s="99"/>
      <c r="L18" s="94">
        <f>L16</f>
        <v>19</v>
      </c>
      <c r="M18" s="95">
        <f>IF(L18="","",VLOOKUP(L18,競技csv!A:Y,MATCH(M$3,競技csv!$1:$1,0),0))</f>
        <v>2</v>
      </c>
      <c r="N18" s="102" t="str">
        <f>IF(L18="","",VLOOKUP(L18,競技csv!A:Y,MATCH(N$3,競技csv!$1:$1,0),0))</f>
        <v>1年2年3年</v>
      </c>
      <c r="O18" s="151"/>
      <c r="P18" s="148"/>
      <c r="Q18" s="96">
        <v>5</v>
      </c>
      <c r="R18" s="97"/>
      <c r="S18" s="95" t="str">
        <f>IF(ISERROR(VLOOKUP(R18,高校女選手データ!$A:$O,MATCH("姓",高校女選手データ!$1:$1,0),0)),"",VLOOKUP(R18,高校女選手データ!$A:$O,MATCH("姓",高校女選手データ!$1:$1,0),0)&amp;"　"&amp;VLOOKUP(R18,高校女選手データ!$A:$O,MATCH("名",高校女選手データ!$1:$1,0),0))</f>
        <v/>
      </c>
      <c r="T18" s="95" t="str">
        <f>IF(ISERROR(VLOOKUP(R18,高校女選手データ!$A:$O,MATCH("学年",高校女選手データ!$1:$1,0),0)),"",VLOOKUP(R18,高校女選手データ!$A:$O,MATCH("学年",高校女選手データ!$1:$1,0),0))</f>
        <v/>
      </c>
      <c r="U18" s="97"/>
      <c r="V18" s="98"/>
      <c r="W18" s="99"/>
    </row>
    <row r="19" spans="1:23" ht="12.6" customHeight="1" x14ac:dyDescent="0.45">
      <c r="A19" s="111">
        <f>A21</f>
        <v>4</v>
      </c>
      <c r="B19" s="52">
        <f>IF(A19="","",VLOOKUP(A19,競技csv!A:N,MATCH(B$3,競技csv!$1:$1,0),0))</f>
        <v>2</v>
      </c>
      <c r="C19" s="112" t="str">
        <f>IF(A19="","",VLOOKUP(A19,競技csv!A:N,MATCH(C$3,競技csv!$1:$1,0),0))</f>
        <v>1年2年3年</v>
      </c>
      <c r="D19" s="50" t="s">
        <v>307</v>
      </c>
      <c r="E19" s="51">
        <v>1</v>
      </c>
      <c r="F19" s="76"/>
      <c r="G19" s="52" t="str">
        <f>IF(ISERROR(VLOOKUP(F19,高校男選手データ!$A:$O,MATCH("姓",高校男選手データ!$1:$1,0),0)),"",VLOOKUP(F19,高校男選手データ!$A:$O,MATCH("姓",高校男選手データ!$1:$1,0),0)&amp;"　"&amp;VLOOKUP(F19,高校男選手データ!$A:$O,MATCH("名",高校男選手データ!$1:$1,0),0))</f>
        <v/>
      </c>
      <c r="H19" s="52" t="str">
        <f>IF(ISERROR(VLOOKUP(F19,高校男選手データ!$A:$O,MATCH("学年",高校男選手データ!$1:$1,0),0)),"",VLOOKUP(F19,高校男選手データ!$A:$O,MATCH("学年",高校男選手データ!$1:$1,0),0))</f>
        <v/>
      </c>
      <c r="I19" s="76"/>
      <c r="J19" s="79"/>
      <c r="K19" s="80"/>
      <c r="L19" s="111">
        <f>L21</f>
        <v>20</v>
      </c>
      <c r="M19" s="52">
        <f>IF(L19="","",VLOOKUP(L19,競技csv!A:Y,MATCH(M$3,競技csv!$1:$1,0),0))</f>
        <v>2</v>
      </c>
      <c r="N19" s="112" t="str">
        <f>IF(L19="","",VLOOKUP(L19,競技csv!A:Y,MATCH(N$3,競技csv!$1:$1,0),0))</f>
        <v>1年2年3年</v>
      </c>
      <c r="O19" s="151"/>
      <c r="P19" s="147" t="s">
        <v>307</v>
      </c>
      <c r="Q19" s="51">
        <v>1</v>
      </c>
      <c r="R19" s="76"/>
      <c r="S19" s="52" t="str">
        <f>IF(ISERROR(VLOOKUP(R19,高校女選手データ!$A:$O,MATCH("姓",高校女選手データ!$1:$1,0),0)),"",VLOOKUP(R19,高校女選手データ!$A:$O,MATCH("姓",高校女選手データ!$1:$1,0),0)&amp;"　"&amp;VLOOKUP(R19,高校女選手データ!$A:$O,MATCH("名",高校女選手データ!$1:$1,0),0))</f>
        <v/>
      </c>
      <c r="T19" s="52" t="str">
        <f>IF(ISERROR(VLOOKUP(R19,高校女選手データ!$A:$O,MATCH("学年",高校女選手データ!$1:$1,0),0)),"",VLOOKUP(R19,高校女選手データ!$A:$O,MATCH("学年",高校女選手データ!$1:$1,0),0))</f>
        <v/>
      </c>
      <c r="U19" s="76"/>
      <c r="V19" s="79"/>
      <c r="W19" s="80"/>
    </row>
    <row r="20" spans="1:23" ht="12.6" customHeight="1" x14ac:dyDescent="0.45">
      <c r="A20" s="93">
        <f>A21</f>
        <v>4</v>
      </c>
      <c r="B20" s="48">
        <f>IF(A20="","",VLOOKUP(A20,競技csv!A:N,MATCH(B$3,競技csv!$1:$1,0),0))</f>
        <v>2</v>
      </c>
      <c r="C20" s="101" t="str">
        <f>IF(A20="","",VLOOKUP(A20,競技csv!A:N,MATCH(C$3,競技csv!$1:$1,0),0))</f>
        <v>1年2年3年</v>
      </c>
      <c r="D20" s="46"/>
      <c r="E20" s="47">
        <v>2</v>
      </c>
      <c r="F20" s="75"/>
      <c r="G20" s="48" t="str">
        <f>IF(ISERROR(VLOOKUP(F20,高校男選手データ!$A:$O,MATCH("姓",高校男選手データ!$1:$1,0),0)),"",VLOOKUP(F20,高校男選手データ!$A:$O,MATCH("姓",高校男選手データ!$1:$1,0),0)&amp;"　"&amp;VLOOKUP(F20,高校男選手データ!$A:$O,MATCH("名",高校男選手データ!$1:$1,0),0))</f>
        <v/>
      </c>
      <c r="H20" s="48" t="str">
        <f>IF(ISERROR(VLOOKUP(F20,高校男選手データ!$A:$O,MATCH("学年",高校男選手データ!$1:$1,0),0)),"",VLOOKUP(F20,高校男選手データ!$A:$O,MATCH("学年",高校男選手データ!$1:$1,0),0))</f>
        <v/>
      </c>
      <c r="I20" s="75"/>
      <c r="J20" s="77"/>
      <c r="K20" s="78"/>
      <c r="L20" s="93">
        <f>L21</f>
        <v>20</v>
      </c>
      <c r="M20" s="48">
        <f>IF(L20="","",VLOOKUP(L20,競技csv!A:Y,MATCH(M$3,競技csv!$1:$1,0),0))</f>
        <v>2</v>
      </c>
      <c r="N20" s="101" t="str">
        <f>IF(L20="","",VLOOKUP(L20,競技csv!A:Y,MATCH(N$3,競技csv!$1:$1,0),0))</f>
        <v>1年2年3年</v>
      </c>
      <c r="O20" s="151"/>
      <c r="P20" s="146"/>
      <c r="Q20" s="47">
        <v>2</v>
      </c>
      <c r="R20" s="75"/>
      <c r="S20" s="48" t="str">
        <f>IF(ISERROR(VLOOKUP(R20,高校女選手データ!$A:$O,MATCH("姓",高校女選手データ!$1:$1,0),0)),"",VLOOKUP(R20,高校女選手データ!$A:$O,MATCH("姓",高校女選手データ!$1:$1,0),0)&amp;"　"&amp;VLOOKUP(R20,高校女選手データ!$A:$O,MATCH("名",高校女選手データ!$1:$1,0),0))</f>
        <v/>
      </c>
      <c r="T20" s="48" t="str">
        <f>IF(ISERROR(VLOOKUP(R20,高校女選手データ!$A:$O,MATCH("学年",高校女選手データ!$1:$1,0),0)),"",VLOOKUP(R20,高校女選手データ!$A:$O,MATCH("学年",高校女選手データ!$1:$1,0),0))</f>
        <v/>
      </c>
      <c r="U20" s="75"/>
      <c r="V20" s="77"/>
      <c r="W20" s="78"/>
    </row>
    <row r="21" spans="1:23" ht="12.6" customHeight="1" x14ac:dyDescent="0.45">
      <c r="A21" s="93">
        <v>4</v>
      </c>
      <c r="B21" s="48">
        <f>IF(A21="","",VLOOKUP(A21,競技csv!A:N,MATCH(B$3,競技csv!$1:$1,0),0))</f>
        <v>2</v>
      </c>
      <c r="C21" s="101" t="str">
        <f>IF(A21="","",VLOOKUP(A21,競技csv!A:N,MATCH(C$3,競技csv!$1:$1,0),0))</f>
        <v>1年2年3年</v>
      </c>
      <c r="D21" s="46" t="str">
        <f>IF(A21="","",VLOOKUP(A21,競技csv!A:N,MATCH("競技名",競技csv!$1:$1,0),0))</f>
        <v>男子800m</v>
      </c>
      <c r="E21" s="47">
        <v>3</v>
      </c>
      <c r="F21" s="75"/>
      <c r="G21" s="48" t="str">
        <f>IF(ISERROR(VLOOKUP(F21,高校男選手データ!$A:$O,MATCH("姓",高校男選手データ!$1:$1,0),0)),"",VLOOKUP(F21,高校男選手データ!$A:$O,MATCH("姓",高校男選手データ!$1:$1,0),0)&amp;"　"&amp;VLOOKUP(F21,高校男選手データ!$A:$O,MATCH("名",高校男選手データ!$1:$1,0),0))</f>
        <v/>
      </c>
      <c r="H21" s="48" t="str">
        <f>IF(ISERROR(VLOOKUP(F21,高校男選手データ!$A:$O,MATCH("学年",高校男選手データ!$1:$1,0),0)),"",VLOOKUP(F21,高校男選手データ!$A:$O,MATCH("学年",高校男選手データ!$1:$1,0),0))</f>
        <v/>
      </c>
      <c r="I21" s="75"/>
      <c r="J21" s="77"/>
      <c r="K21" s="78"/>
      <c r="L21" s="93">
        <v>20</v>
      </c>
      <c r="M21" s="48">
        <f>IF(L21="","",VLOOKUP(L21,競技csv!A:Y,MATCH(M$3,競技csv!$1:$1,0),0))</f>
        <v>2</v>
      </c>
      <c r="N21" s="101" t="str">
        <f>IF(L21="","",VLOOKUP(L21,競技csv!A:Y,MATCH(N$3,競技csv!$1:$1,0),0))</f>
        <v>1年2年3年</v>
      </c>
      <c r="O21" s="151"/>
      <c r="P21" s="146" t="str">
        <f>IF(L21="","",VLOOKUP(L21,競技csv!A:O,MATCH("競技名",競技csv!$1:$1,0),0))</f>
        <v>女子800m</v>
      </c>
      <c r="Q21" s="47">
        <v>3</v>
      </c>
      <c r="R21" s="75"/>
      <c r="S21" s="48" t="str">
        <f>IF(ISERROR(VLOOKUP(R21,高校女選手データ!$A:$O,MATCH("姓",高校女選手データ!$1:$1,0),0)),"",VLOOKUP(R21,高校女選手データ!$A:$O,MATCH("姓",高校女選手データ!$1:$1,0),0)&amp;"　"&amp;VLOOKUP(R21,高校女選手データ!$A:$O,MATCH("名",高校女選手データ!$1:$1,0),0))</f>
        <v/>
      </c>
      <c r="T21" s="48" t="str">
        <f>IF(ISERROR(VLOOKUP(R21,高校女選手データ!$A:$O,MATCH("学年",高校女選手データ!$1:$1,0),0)),"",VLOOKUP(R21,高校女選手データ!$A:$O,MATCH("学年",高校女選手データ!$1:$1,0),0))</f>
        <v/>
      </c>
      <c r="U21" s="75"/>
      <c r="V21" s="77"/>
      <c r="W21" s="78"/>
    </row>
    <row r="22" spans="1:23" ht="12.6" customHeight="1" x14ac:dyDescent="0.45">
      <c r="A22" s="93">
        <f>A21</f>
        <v>4</v>
      </c>
      <c r="B22" s="48">
        <f>IF(A22="","",VLOOKUP(A22,競技csv!A:N,MATCH(B$3,競技csv!$1:$1,0),0))</f>
        <v>2</v>
      </c>
      <c r="C22" s="101" t="str">
        <f>IF(A22="","",VLOOKUP(A22,競技csv!A:N,MATCH(C$3,競技csv!$1:$1,0),0))</f>
        <v>1年2年3年</v>
      </c>
      <c r="D22" s="46" t="s">
        <v>307</v>
      </c>
      <c r="E22" s="47">
        <v>4</v>
      </c>
      <c r="F22" s="75"/>
      <c r="G22" s="48" t="str">
        <f>IF(ISERROR(VLOOKUP(F22,高校男選手データ!$A:$O,MATCH("姓",高校男選手データ!$1:$1,0),0)),"",VLOOKUP(F22,高校男選手データ!$A:$O,MATCH("姓",高校男選手データ!$1:$1,0),0)&amp;"　"&amp;VLOOKUP(F22,高校男選手データ!$A:$O,MATCH("名",高校男選手データ!$1:$1,0),0))</f>
        <v/>
      </c>
      <c r="H22" s="48" t="str">
        <f>IF(ISERROR(VLOOKUP(F22,高校男選手データ!$A:$O,MATCH("学年",高校男選手データ!$1:$1,0),0)),"",VLOOKUP(F22,高校男選手データ!$A:$O,MATCH("学年",高校男選手データ!$1:$1,0),0))</f>
        <v/>
      </c>
      <c r="I22" s="75"/>
      <c r="J22" s="77"/>
      <c r="K22" s="78"/>
      <c r="L22" s="93">
        <f>L21</f>
        <v>20</v>
      </c>
      <c r="M22" s="48">
        <f>IF(L22="","",VLOOKUP(L22,競技csv!A:Y,MATCH(M$3,競技csv!$1:$1,0),0))</f>
        <v>2</v>
      </c>
      <c r="N22" s="101" t="str">
        <f>IF(L22="","",VLOOKUP(L22,競技csv!A:Y,MATCH(N$3,競技csv!$1:$1,0),0))</f>
        <v>1年2年3年</v>
      </c>
      <c r="O22" s="151"/>
      <c r="P22" s="146" t="s">
        <v>307</v>
      </c>
      <c r="Q22" s="47">
        <v>4</v>
      </c>
      <c r="R22" s="75"/>
      <c r="S22" s="48" t="str">
        <f>IF(ISERROR(VLOOKUP(R22,高校女選手データ!$A:$O,MATCH("姓",高校女選手データ!$1:$1,0),0)),"",VLOOKUP(R22,高校女選手データ!$A:$O,MATCH("姓",高校女選手データ!$1:$1,0),0)&amp;"　"&amp;VLOOKUP(R22,高校女選手データ!$A:$O,MATCH("名",高校女選手データ!$1:$1,0),0))</f>
        <v/>
      </c>
      <c r="T22" s="48" t="str">
        <f>IF(ISERROR(VLOOKUP(R22,高校女選手データ!$A:$O,MATCH("学年",高校女選手データ!$1:$1,0),0)),"",VLOOKUP(R22,高校女選手データ!$A:$O,MATCH("学年",高校女選手データ!$1:$1,0),0))</f>
        <v/>
      </c>
      <c r="U22" s="75"/>
      <c r="V22" s="77"/>
      <c r="W22" s="78"/>
    </row>
    <row r="23" spans="1:23" ht="12.6" customHeight="1" x14ac:dyDescent="0.45">
      <c r="A23" s="94">
        <f>A21</f>
        <v>4</v>
      </c>
      <c r="B23" s="95">
        <f>IF(A23="","",VLOOKUP(A23,競技csv!A:N,MATCH(B$3,競技csv!$1:$1,0),0))</f>
        <v>2</v>
      </c>
      <c r="C23" s="102" t="str">
        <f>IF(A23="","",VLOOKUP(A23,競技csv!A:N,MATCH(C$3,競技csv!$1:$1,0),0))</f>
        <v>1年2年3年</v>
      </c>
      <c r="D23" s="49"/>
      <c r="E23" s="96">
        <v>5</v>
      </c>
      <c r="F23" s="97"/>
      <c r="G23" s="95" t="str">
        <f>IF(ISERROR(VLOOKUP(F23,高校男選手データ!$A:$O,MATCH("姓",高校男選手データ!$1:$1,0),0)),"",VLOOKUP(F23,高校男選手データ!$A:$O,MATCH("姓",高校男選手データ!$1:$1,0),0)&amp;"　"&amp;VLOOKUP(F23,高校男選手データ!$A:$O,MATCH("名",高校男選手データ!$1:$1,0),0))</f>
        <v/>
      </c>
      <c r="H23" s="95" t="str">
        <f>IF(ISERROR(VLOOKUP(F23,高校男選手データ!$A:$O,MATCH("学年",高校男選手データ!$1:$1,0),0)),"",VLOOKUP(F23,高校男選手データ!$A:$O,MATCH("学年",高校男選手データ!$1:$1,0),0))</f>
        <v/>
      </c>
      <c r="I23" s="97"/>
      <c r="J23" s="98"/>
      <c r="K23" s="99"/>
      <c r="L23" s="94">
        <f>L21</f>
        <v>20</v>
      </c>
      <c r="M23" s="95">
        <f>IF(L23="","",VLOOKUP(L23,競技csv!A:Y,MATCH(M$3,競技csv!$1:$1,0),0))</f>
        <v>2</v>
      </c>
      <c r="N23" s="102" t="str">
        <f>IF(L23="","",VLOOKUP(L23,競技csv!A:Y,MATCH(N$3,競技csv!$1:$1,0),0))</f>
        <v>1年2年3年</v>
      </c>
      <c r="O23" s="151"/>
      <c r="P23" s="148"/>
      <c r="Q23" s="96">
        <v>5</v>
      </c>
      <c r="R23" s="97"/>
      <c r="S23" s="95" t="str">
        <f>IF(ISERROR(VLOOKUP(R23,高校女選手データ!$A:$O,MATCH("姓",高校女選手データ!$1:$1,0),0)),"",VLOOKUP(R23,高校女選手データ!$A:$O,MATCH("姓",高校女選手データ!$1:$1,0),0)&amp;"　"&amp;VLOOKUP(R23,高校女選手データ!$A:$O,MATCH("名",高校女選手データ!$1:$1,0),0))</f>
        <v/>
      </c>
      <c r="T23" s="95" t="str">
        <f>IF(ISERROR(VLOOKUP(R23,高校女選手データ!$A:$O,MATCH("学年",高校女選手データ!$1:$1,0),0)),"",VLOOKUP(R23,高校女選手データ!$A:$O,MATCH("学年",高校女選手データ!$1:$1,0),0))</f>
        <v/>
      </c>
      <c r="U23" s="97"/>
      <c r="V23" s="98"/>
      <c r="W23" s="99"/>
    </row>
    <row r="24" spans="1:23" ht="12.6" customHeight="1" x14ac:dyDescent="0.45">
      <c r="A24" s="111">
        <f>A26</f>
        <v>5</v>
      </c>
      <c r="B24" s="52">
        <f>IF(A24="","",VLOOKUP(A24,競技csv!A:N,MATCH(B$3,競技csv!$1:$1,0),0))</f>
        <v>2</v>
      </c>
      <c r="C24" s="112" t="str">
        <f>IF(A24="","",VLOOKUP(A24,競技csv!A:N,MATCH(C$3,競技csv!$1:$1,0),0))</f>
        <v>1年2年3年</v>
      </c>
      <c r="D24" s="50" t="s">
        <v>307</v>
      </c>
      <c r="E24" s="51">
        <v>1</v>
      </c>
      <c r="F24" s="76"/>
      <c r="G24" s="52" t="str">
        <f>IF(ISERROR(VLOOKUP(F24,高校男選手データ!$A:$O,MATCH("姓",高校男選手データ!$1:$1,0),0)),"",VLOOKUP(F24,高校男選手データ!$A:$O,MATCH("姓",高校男選手データ!$1:$1,0),0)&amp;"　"&amp;VLOOKUP(F24,高校男選手データ!$A:$O,MATCH("名",高校男選手データ!$1:$1,0),0))</f>
        <v/>
      </c>
      <c r="H24" s="52" t="str">
        <f>IF(ISERROR(VLOOKUP(F24,高校男選手データ!$A:$O,MATCH("学年",高校男選手データ!$1:$1,0),0)),"",VLOOKUP(F24,高校男選手データ!$A:$O,MATCH("学年",高校男選手データ!$1:$1,0),0))</f>
        <v/>
      </c>
      <c r="I24" s="76"/>
      <c r="J24" s="79"/>
      <c r="K24" s="80"/>
      <c r="L24" s="111">
        <f>L26</f>
        <v>21</v>
      </c>
      <c r="M24" s="52">
        <f>IF(L24="","",VLOOKUP(L24,競技csv!A:Y,MATCH(M$3,競技csv!$1:$1,0),0))</f>
        <v>2</v>
      </c>
      <c r="N24" s="112" t="str">
        <f>IF(L24="","",VLOOKUP(L24,競技csv!A:Y,MATCH(N$3,競技csv!$1:$1,0),0))</f>
        <v>1年2年3年</v>
      </c>
      <c r="O24" s="151"/>
      <c r="P24" s="147" t="s">
        <v>307</v>
      </c>
      <c r="Q24" s="51">
        <v>1</v>
      </c>
      <c r="R24" s="76"/>
      <c r="S24" s="52" t="str">
        <f>IF(ISERROR(VLOOKUP(R24,高校女選手データ!$A:$O,MATCH("姓",高校女選手データ!$1:$1,0),0)),"",VLOOKUP(R24,高校女選手データ!$A:$O,MATCH("姓",高校女選手データ!$1:$1,0),0)&amp;"　"&amp;VLOOKUP(R24,高校女選手データ!$A:$O,MATCH("名",高校女選手データ!$1:$1,0),0))</f>
        <v/>
      </c>
      <c r="T24" s="52" t="str">
        <f>IF(ISERROR(VLOOKUP(R24,高校女選手データ!$A:$O,MATCH("学年",高校女選手データ!$1:$1,0),0)),"",VLOOKUP(R24,高校女選手データ!$A:$O,MATCH("学年",高校女選手データ!$1:$1,0),0))</f>
        <v/>
      </c>
      <c r="U24" s="76"/>
      <c r="V24" s="79"/>
      <c r="W24" s="80"/>
    </row>
    <row r="25" spans="1:23" ht="12.6" customHeight="1" x14ac:dyDescent="0.45">
      <c r="A25" s="93">
        <f>A26</f>
        <v>5</v>
      </c>
      <c r="B25" s="48">
        <f>IF(A25="","",VLOOKUP(A25,競技csv!A:N,MATCH(B$3,競技csv!$1:$1,0),0))</f>
        <v>2</v>
      </c>
      <c r="C25" s="101" t="str">
        <f>IF(A25="","",VLOOKUP(A25,競技csv!A:N,MATCH(C$3,競技csv!$1:$1,0),0))</f>
        <v>1年2年3年</v>
      </c>
      <c r="D25" s="46"/>
      <c r="E25" s="47">
        <v>2</v>
      </c>
      <c r="F25" s="75"/>
      <c r="G25" s="48" t="str">
        <f>IF(ISERROR(VLOOKUP(F25,高校男選手データ!$A:$O,MATCH("姓",高校男選手データ!$1:$1,0),0)),"",VLOOKUP(F25,高校男選手データ!$A:$O,MATCH("姓",高校男選手データ!$1:$1,0),0)&amp;"　"&amp;VLOOKUP(F25,高校男選手データ!$A:$O,MATCH("名",高校男選手データ!$1:$1,0),0))</f>
        <v/>
      </c>
      <c r="H25" s="48" t="str">
        <f>IF(ISERROR(VLOOKUP(F25,高校男選手データ!$A:$O,MATCH("学年",高校男選手データ!$1:$1,0),0)),"",VLOOKUP(F25,高校男選手データ!$A:$O,MATCH("学年",高校男選手データ!$1:$1,0),0))</f>
        <v/>
      </c>
      <c r="I25" s="75"/>
      <c r="J25" s="77"/>
      <c r="K25" s="78"/>
      <c r="L25" s="93">
        <f>L26</f>
        <v>21</v>
      </c>
      <c r="M25" s="48">
        <f>IF(L25="","",VLOOKUP(L25,競技csv!A:Y,MATCH(M$3,競技csv!$1:$1,0),0))</f>
        <v>2</v>
      </c>
      <c r="N25" s="101" t="str">
        <f>IF(L25="","",VLOOKUP(L25,競技csv!A:Y,MATCH(N$3,競技csv!$1:$1,0),0))</f>
        <v>1年2年3年</v>
      </c>
      <c r="O25" s="151"/>
      <c r="P25" s="146"/>
      <c r="Q25" s="47">
        <v>2</v>
      </c>
      <c r="R25" s="75"/>
      <c r="S25" s="48" t="str">
        <f>IF(ISERROR(VLOOKUP(R25,高校女選手データ!$A:$O,MATCH("姓",高校女選手データ!$1:$1,0),0)),"",VLOOKUP(R25,高校女選手データ!$A:$O,MATCH("姓",高校女選手データ!$1:$1,0),0)&amp;"　"&amp;VLOOKUP(R25,高校女選手データ!$A:$O,MATCH("名",高校女選手データ!$1:$1,0),0))</f>
        <v/>
      </c>
      <c r="T25" s="48" t="str">
        <f>IF(ISERROR(VLOOKUP(R25,高校女選手データ!$A:$O,MATCH("学年",高校女選手データ!$1:$1,0),0)),"",VLOOKUP(R25,高校女選手データ!$A:$O,MATCH("学年",高校女選手データ!$1:$1,0),0))</f>
        <v/>
      </c>
      <c r="U25" s="75"/>
      <c r="V25" s="77"/>
      <c r="W25" s="78"/>
    </row>
    <row r="26" spans="1:23" ht="12.6" customHeight="1" x14ac:dyDescent="0.45">
      <c r="A26" s="93">
        <v>5</v>
      </c>
      <c r="B26" s="48">
        <f>IF(A26="","",VLOOKUP(A26,競技csv!A:N,MATCH(B$3,競技csv!$1:$1,0),0))</f>
        <v>2</v>
      </c>
      <c r="C26" s="101" t="str">
        <f>IF(A26="","",VLOOKUP(A26,競技csv!A:N,MATCH(C$3,競技csv!$1:$1,0),0))</f>
        <v>1年2年3年</v>
      </c>
      <c r="D26" s="46" t="str">
        <f>IF(A26="","",VLOOKUP(A26,競技csv!A:N,MATCH("競技名",競技csv!$1:$1,0),0))</f>
        <v>男子1500m</v>
      </c>
      <c r="E26" s="47">
        <v>3</v>
      </c>
      <c r="F26" s="75"/>
      <c r="G26" s="48" t="str">
        <f>IF(ISERROR(VLOOKUP(F26,高校男選手データ!$A:$O,MATCH("姓",高校男選手データ!$1:$1,0),0)),"",VLOOKUP(F26,高校男選手データ!$A:$O,MATCH("姓",高校男選手データ!$1:$1,0),0)&amp;"　"&amp;VLOOKUP(F26,高校男選手データ!$A:$O,MATCH("名",高校男選手データ!$1:$1,0),0))</f>
        <v/>
      </c>
      <c r="H26" s="48" t="str">
        <f>IF(ISERROR(VLOOKUP(F26,高校男選手データ!$A:$O,MATCH("学年",高校男選手データ!$1:$1,0),0)),"",VLOOKUP(F26,高校男選手データ!$A:$O,MATCH("学年",高校男選手データ!$1:$1,0),0))</f>
        <v/>
      </c>
      <c r="I26" s="75"/>
      <c r="J26" s="77"/>
      <c r="K26" s="78"/>
      <c r="L26" s="93">
        <v>21</v>
      </c>
      <c r="M26" s="48">
        <f>IF(L26="","",VLOOKUP(L26,競技csv!A:Y,MATCH(M$3,競技csv!$1:$1,0),0))</f>
        <v>2</v>
      </c>
      <c r="N26" s="101" t="str">
        <f>IF(L26="","",VLOOKUP(L26,競技csv!A:Y,MATCH(N$3,競技csv!$1:$1,0),0))</f>
        <v>1年2年3年</v>
      </c>
      <c r="O26" s="151"/>
      <c r="P26" s="146" t="str">
        <f>IF(L26="","",VLOOKUP(L26,競技csv!A:O,MATCH("競技名",競技csv!$1:$1,0),0))</f>
        <v>女子1500m</v>
      </c>
      <c r="Q26" s="47">
        <v>3</v>
      </c>
      <c r="R26" s="75"/>
      <c r="S26" s="48" t="str">
        <f>IF(ISERROR(VLOOKUP(R26,高校女選手データ!$A:$O,MATCH("姓",高校女選手データ!$1:$1,0),0)),"",VLOOKUP(R26,高校女選手データ!$A:$O,MATCH("姓",高校女選手データ!$1:$1,0),0)&amp;"　"&amp;VLOOKUP(R26,高校女選手データ!$A:$O,MATCH("名",高校女選手データ!$1:$1,0),0))</f>
        <v/>
      </c>
      <c r="T26" s="48" t="str">
        <f>IF(ISERROR(VLOOKUP(R26,高校女選手データ!$A:$O,MATCH("学年",高校女選手データ!$1:$1,0),0)),"",VLOOKUP(R26,高校女選手データ!$A:$O,MATCH("学年",高校女選手データ!$1:$1,0),0))</f>
        <v/>
      </c>
      <c r="U26" s="75"/>
      <c r="V26" s="77"/>
      <c r="W26" s="78"/>
    </row>
    <row r="27" spans="1:23" ht="12.6" customHeight="1" x14ac:dyDescent="0.45">
      <c r="A27" s="93">
        <f>A26</f>
        <v>5</v>
      </c>
      <c r="B27" s="48">
        <f>IF(A27="","",VLOOKUP(A27,競技csv!A:N,MATCH(B$3,競技csv!$1:$1,0),0))</f>
        <v>2</v>
      </c>
      <c r="C27" s="101" t="str">
        <f>IF(A27="","",VLOOKUP(A27,競技csv!A:N,MATCH(C$3,競技csv!$1:$1,0),0))</f>
        <v>1年2年3年</v>
      </c>
      <c r="D27" s="46" t="s">
        <v>307</v>
      </c>
      <c r="E27" s="47">
        <v>4</v>
      </c>
      <c r="F27" s="75"/>
      <c r="G27" s="48" t="str">
        <f>IF(ISERROR(VLOOKUP(F27,高校男選手データ!$A:$O,MATCH("姓",高校男選手データ!$1:$1,0),0)),"",VLOOKUP(F27,高校男選手データ!$A:$O,MATCH("姓",高校男選手データ!$1:$1,0),0)&amp;"　"&amp;VLOOKUP(F27,高校男選手データ!$A:$O,MATCH("名",高校男選手データ!$1:$1,0),0))</f>
        <v/>
      </c>
      <c r="H27" s="48" t="str">
        <f>IF(ISERROR(VLOOKUP(F27,高校男選手データ!$A:$O,MATCH("学年",高校男選手データ!$1:$1,0),0)),"",VLOOKUP(F27,高校男選手データ!$A:$O,MATCH("学年",高校男選手データ!$1:$1,0),0))</f>
        <v/>
      </c>
      <c r="I27" s="75"/>
      <c r="J27" s="77"/>
      <c r="K27" s="78"/>
      <c r="L27" s="93">
        <f>L26</f>
        <v>21</v>
      </c>
      <c r="M27" s="48">
        <f>IF(L27="","",VLOOKUP(L27,競技csv!A:Y,MATCH(M$3,競技csv!$1:$1,0),0))</f>
        <v>2</v>
      </c>
      <c r="N27" s="101" t="str">
        <f>IF(L27="","",VLOOKUP(L27,競技csv!A:Y,MATCH(N$3,競技csv!$1:$1,0),0))</f>
        <v>1年2年3年</v>
      </c>
      <c r="O27" s="151"/>
      <c r="P27" s="146" t="s">
        <v>307</v>
      </c>
      <c r="Q27" s="47">
        <v>4</v>
      </c>
      <c r="R27" s="75"/>
      <c r="S27" s="48" t="str">
        <f>IF(ISERROR(VLOOKUP(R27,高校女選手データ!$A:$O,MATCH("姓",高校女選手データ!$1:$1,0),0)),"",VLOOKUP(R27,高校女選手データ!$A:$O,MATCH("姓",高校女選手データ!$1:$1,0),0)&amp;"　"&amp;VLOOKUP(R27,高校女選手データ!$A:$O,MATCH("名",高校女選手データ!$1:$1,0),0))</f>
        <v/>
      </c>
      <c r="T27" s="48" t="str">
        <f>IF(ISERROR(VLOOKUP(R27,高校女選手データ!$A:$O,MATCH("学年",高校女選手データ!$1:$1,0),0)),"",VLOOKUP(R27,高校女選手データ!$A:$O,MATCH("学年",高校女選手データ!$1:$1,0),0))</f>
        <v/>
      </c>
      <c r="U27" s="75"/>
      <c r="V27" s="77"/>
      <c r="W27" s="78"/>
    </row>
    <row r="28" spans="1:23" ht="12.6" customHeight="1" x14ac:dyDescent="0.45">
      <c r="A28" s="94">
        <f>A26</f>
        <v>5</v>
      </c>
      <c r="B28" s="95">
        <f>IF(A28="","",VLOOKUP(A28,競技csv!A:N,MATCH(B$3,競技csv!$1:$1,0),0))</f>
        <v>2</v>
      </c>
      <c r="C28" s="102" t="str">
        <f>IF(A28="","",VLOOKUP(A28,競技csv!A:N,MATCH(C$3,競技csv!$1:$1,0),0))</f>
        <v>1年2年3年</v>
      </c>
      <c r="D28" s="49"/>
      <c r="E28" s="96">
        <v>5</v>
      </c>
      <c r="F28" s="97"/>
      <c r="G28" s="95" t="str">
        <f>IF(ISERROR(VLOOKUP(F28,高校男選手データ!$A:$O,MATCH("姓",高校男選手データ!$1:$1,0),0)),"",VLOOKUP(F28,高校男選手データ!$A:$O,MATCH("姓",高校男選手データ!$1:$1,0),0)&amp;"　"&amp;VLOOKUP(F28,高校男選手データ!$A:$O,MATCH("名",高校男選手データ!$1:$1,0),0))</f>
        <v/>
      </c>
      <c r="H28" s="95" t="str">
        <f>IF(ISERROR(VLOOKUP(F28,高校男選手データ!$A:$O,MATCH("学年",高校男選手データ!$1:$1,0),0)),"",VLOOKUP(F28,高校男選手データ!$A:$O,MATCH("学年",高校男選手データ!$1:$1,0),0))</f>
        <v/>
      </c>
      <c r="I28" s="97"/>
      <c r="J28" s="98"/>
      <c r="K28" s="99"/>
      <c r="L28" s="94">
        <f>L26</f>
        <v>21</v>
      </c>
      <c r="M28" s="95">
        <f>IF(L28="","",VLOOKUP(L28,競技csv!A:Y,MATCH(M$3,競技csv!$1:$1,0),0))</f>
        <v>2</v>
      </c>
      <c r="N28" s="102" t="str">
        <f>IF(L28="","",VLOOKUP(L28,競技csv!A:Y,MATCH(N$3,競技csv!$1:$1,0),0))</f>
        <v>1年2年3年</v>
      </c>
      <c r="O28" s="151"/>
      <c r="P28" s="148"/>
      <c r="Q28" s="96">
        <v>5</v>
      </c>
      <c r="R28" s="97"/>
      <c r="S28" s="95" t="str">
        <f>IF(ISERROR(VLOOKUP(R28,高校女選手データ!$A:$O,MATCH("姓",高校女選手データ!$1:$1,0),0)),"",VLOOKUP(R28,高校女選手データ!$A:$O,MATCH("姓",高校女選手データ!$1:$1,0),0)&amp;"　"&amp;VLOOKUP(R28,高校女選手データ!$A:$O,MATCH("名",高校女選手データ!$1:$1,0),0))</f>
        <v/>
      </c>
      <c r="T28" s="95" t="str">
        <f>IF(ISERROR(VLOOKUP(R28,高校女選手データ!$A:$O,MATCH("学年",高校女選手データ!$1:$1,0),0)),"",VLOOKUP(R28,高校女選手データ!$A:$O,MATCH("学年",高校女選手データ!$1:$1,0),0))</f>
        <v/>
      </c>
      <c r="U28" s="97"/>
      <c r="V28" s="98"/>
      <c r="W28" s="99"/>
    </row>
    <row r="29" spans="1:23" ht="12.6" customHeight="1" x14ac:dyDescent="0.45">
      <c r="A29" s="111">
        <f>A31</f>
        <v>6</v>
      </c>
      <c r="B29" s="52">
        <f>IF(A29="","",VLOOKUP(A29,競技csv!A:N,MATCH(B$3,競技csv!$1:$1,0),0))</f>
        <v>2</v>
      </c>
      <c r="C29" s="112" t="str">
        <f>IF(A29="","",VLOOKUP(A29,競技csv!A:N,MATCH(C$3,競技csv!$1:$1,0),0))</f>
        <v>1年2年3年</v>
      </c>
      <c r="D29" s="50" t="s">
        <v>307</v>
      </c>
      <c r="E29" s="51">
        <v>1</v>
      </c>
      <c r="F29" s="76"/>
      <c r="G29" s="52" t="str">
        <f>IF(ISERROR(VLOOKUP(F29,高校男選手データ!$A:$O,MATCH("姓",高校男選手データ!$1:$1,0),0)),"",VLOOKUP(F29,高校男選手データ!$A:$O,MATCH("姓",高校男選手データ!$1:$1,0),0)&amp;"　"&amp;VLOOKUP(F29,高校男選手データ!$A:$O,MATCH("名",高校男選手データ!$1:$1,0),0))</f>
        <v/>
      </c>
      <c r="H29" s="52" t="str">
        <f>IF(ISERROR(VLOOKUP(F29,高校男選手データ!$A:$O,MATCH("学年",高校男選手データ!$1:$1,0),0)),"",VLOOKUP(F29,高校男選手データ!$A:$O,MATCH("学年",高校男選手データ!$1:$1,0),0))</f>
        <v/>
      </c>
      <c r="I29" s="76"/>
      <c r="J29" s="79"/>
      <c r="K29" s="80"/>
      <c r="L29" s="111">
        <f>L31</f>
        <v>6</v>
      </c>
      <c r="M29" s="52">
        <f>IF(L29="","",VLOOKUP(L29,競技csv!A:Y,MATCH(M$3,競技csv!$1:$1,0),0))</f>
        <v>2</v>
      </c>
      <c r="N29" s="112" t="str">
        <f>IF(L29="","",VLOOKUP(L29,競技csv!A:Y,MATCH(N$3,競技csv!$1:$1,0),0))</f>
        <v>1年2年3年</v>
      </c>
      <c r="O29" s="151"/>
      <c r="P29" s="147" t="s">
        <v>307</v>
      </c>
      <c r="Q29" s="51">
        <v>1</v>
      </c>
      <c r="R29" s="76"/>
      <c r="S29" s="52" t="str">
        <f>IF(ISERROR(VLOOKUP(R29,高校女選手データ!$A:$O,MATCH("姓",高校女選手データ!$1:$1,0),0)),"",VLOOKUP(R29,高校女選手データ!$A:$O,MATCH("姓",高校女選手データ!$1:$1,0),0)&amp;"　"&amp;VLOOKUP(R29,高校女選手データ!$A:$O,MATCH("名",高校女選手データ!$1:$1,0),0))</f>
        <v/>
      </c>
      <c r="T29" s="52" t="str">
        <f>IF(ISERROR(VLOOKUP(R29,高校女選手データ!$A:$O,MATCH("学年",高校女選手データ!$1:$1,0),0)),"",VLOOKUP(R29,高校女選手データ!$A:$O,MATCH("学年",高校女選手データ!$1:$1,0),0))</f>
        <v/>
      </c>
      <c r="U29" s="76"/>
      <c r="V29" s="79"/>
      <c r="W29" s="80"/>
    </row>
    <row r="30" spans="1:23" ht="12.6" customHeight="1" x14ac:dyDescent="0.45">
      <c r="A30" s="93">
        <f>A31</f>
        <v>6</v>
      </c>
      <c r="B30" s="48">
        <f>IF(A30="","",VLOOKUP(A30,競技csv!A:N,MATCH(B$3,競技csv!$1:$1,0),0))</f>
        <v>2</v>
      </c>
      <c r="C30" s="101" t="str">
        <f>IF(A30="","",VLOOKUP(A30,競技csv!A:N,MATCH(C$3,競技csv!$1:$1,0),0))</f>
        <v>1年2年3年</v>
      </c>
      <c r="D30" s="46"/>
      <c r="E30" s="47">
        <v>2</v>
      </c>
      <c r="F30" s="75"/>
      <c r="G30" s="48" t="str">
        <f>IF(ISERROR(VLOOKUP(F30,高校男選手データ!$A:$O,MATCH("姓",高校男選手データ!$1:$1,0),0)),"",VLOOKUP(F30,高校男選手データ!$A:$O,MATCH("姓",高校男選手データ!$1:$1,0),0)&amp;"　"&amp;VLOOKUP(F30,高校男選手データ!$A:$O,MATCH("名",高校男選手データ!$1:$1,0),0))</f>
        <v/>
      </c>
      <c r="H30" s="48" t="str">
        <f>IF(ISERROR(VLOOKUP(F30,高校男選手データ!$A:$O,MATCH("学年",高校男選手データ!$1:$1,0),0)),"",VLOOKUP(F30,高校男選手データ!$A:$O,MATCH("学年",高校男選手データ!$1:$1,0),0))</f>
        <v/>
      </c>
      <c r="I30" s="75"/>
      <c r="J30" s="77"/>
      <c r="K30" s="78"/>
      <c r="L30" s="93">
        <f>L31</f>
        <v>6</v>
      </c>
      <c r="M30" s="48">
        <f>IF(L30="","",VLOOKUP(L30,競技csv!A:Y,MATCH(M$3,競技csv!$1:$1,0),0))</f>
        <v>2</v>
      </c>
      <c r="N30" s="101" t="str">
        <f>IF(L30="","",VLOOKUP(L30,競技csv!A:Y,MATCH(N$3,競技csv!$1:$1,0),0))</f>
        <v>1年2年3年</v>
      </c>
      <c r="O30" s="151"/>
      <c r="P30" s="146"/>
      <c r="Q30" s="47">
        <v>2</v>
      </c>
      <c r="R30" s="75"/>
      <c r="S30" s="48" t="str">
        <f>IF(ISERROR(VLOOKUP(R30,高校女選手データ!$A:$O,MATCH("姓",高校女選手データ!$1:$1,0),0)),"",VLOOKUP(R30,高校女選手データ!$A:$O,MATCH("姓",高校女選手データ!$1:$1,0),0)&amp;"　"&amp;VLOOKUP(R30,高校女選手データ!$A:$O,MATCH("名",高校女選手データ!$1:$1,0),0))</f>
        <v/>
      </c>
      <c r="T30" s="48" t="str">
        <f>IF(ISERROR(VLOOKUP(R30,高校女選手データ!$A:$O,MATCH("学年",高校女選手データ!$1:$1,0),0)),"",VLOOKUP(R30,高校女選手データ!$A:$O,MATCH("学年",高校女選手データ!$1:$1,0),0))</f>
        <v/>
      </c>
      <c r="U30" s="75"/>
      <c r="V30" s="77"/>
      <c r="W30" s="78"/>
    </row>
    <row r="31" spans="1:23" ht="12.6" customHeight="1" x14ac:dyDescent="0.45">
      <c r="A31" s="93">
        <v>6</v>
      </c>
      <c r="B31" s="48">
        <f>IF(A31="","",VLOOKUP(A31,競技csv!A:N,MATCH(B$3,競技csv!$1:$1,0),0))</f>
        <v>2</v>
      </c>
      <c r="C31" s="101" t="str">
        <f>IF(A31="","",VLOOKUP(A31,競技csv!A:N,MATCH(C$3,競技csv!$1:$1,0),0))</f>
        <v>1年2年3年</v>
      </c>
      <c r="D31" s="46" t="str">
        <f>IF(A31="","",VLOOKUP(A31,競技csv!A:N,MATCH("競技名",競技csv!$1:$1,0),0))</f>
        <v>男女3000m</v>
      </c>
      <c r="E31" s="47">
        <v>3</v>
      </c>
      <c r="F31" s="75"/>
      <c r="G31" s="48" t="str">
        <f>IF(ISERROR(VLOOKUP(F31,高校男選手データ!$A:$O,MATCH("姓",高校男選手データ!$1:$1,0),0)),"",VLOOKUP(F31,高校男選手データ!$A:$O,MATCH("姓",高校男選手データ!$1:$1,0),0)&amp;"　"&amp;VLOOKUP(F31,高校男選手データ!$A:$O,MATCH("名",高校男選手データ!$1:$1,0),0))</f>
        <v/>
      </c>
      <c r="H31" s="48" t="str">
        <f>IF(ISERROR(VLOOKUP(F31,高校男選手データ!$A:$O,MATCH("学年",高校男選手データ!$1:$1,0),0)),"",VLOOKUP(F31,高校男選手データ!$A:$O,MATCH("学年",高校男選手データ!$1:$1,0),0))</f>
        <v/>
      </c>
      <c r="I31" s="75"/>
      <c r="J31" s="77"/>
      <c r="K31" s="78"/>
      <c r="L31" s="93">
        <v>6</v>
      </c>
      <c r="M31" s="48">
        <f>IF(L31="","",VLOOKUP(L31,競技csv!A:Y,MATCH(M$3,競技csv!$1:$1,0),0))</f>
        <v>2</v>
      </c>
      <c r="N31" s="101" t="str">
        <f>IF(L31="","",VLOOKUP(L31,競技csv!A:Y,MATCH(N$3,競技csv!$1:$1,0),0))</f>
        <v>1年2年3年</v>
      </c>
      <c r="O31" s="151"/>
      <c r="P31" s="146" t="str">
        <f>IF(L31="","",VLOOKUP(L31,競技csv!A:O,MATCH("競技名",競技csv!$1:$1,0),0))</f>
        <v>男女3000m</v>
      </c>
      <c r="Q31" s="47">
        <v>3</v>
      </c>
      <c r="R31" s="75"/>
      <c r="S31" s="48" t="str">
        <f>IF(ISERROR(VLOOKUP(R31,高校女選手データ!$A:$O,MATCH("姓",高校女選手データ!$1:$1,0),0)),"",VLOOKUP(R31,高校女選手データ!$A:$O,MATCH("姓",高校女選手データ!$1:$1,0),0)&amp;"　"&amp;VLOOKUP(R31,高校女選手データ!$A:$O,MATCH("名",高校女選手データ!$1:$1,0),0))</f>
        <v/>
      </c>
      <c r="T31" s="48" t="str">
        <f>IF(ISERROR(VLOOKUP(R31,高校女選手データ!$A:$O,MATCH("学年",高校女選手データ!$1:$1,0),0)),"",VLOOKUP(R31,高校女選手データ!$A:$O,MATCH("学年",高校女選手データ!$1:$1,0),0))</f>
        <v/>
      </c>
      <c r="U31" s="75"/>
      <c r="V31" s="77"/>
      <c r="W31" s="78"/>
    </row>
    <row r="32" spans="1:23" ht="12.6" customHeight="1" x14ac:dyDescent="0.45">
      <c r="A32" s="93">
        <f>A31</f>
        <v>6</v>
      </c>
      <c r="B32" s="48">
        <f>IF(A32="","",VLOOKUP(A32,競技csv!A:N,MATCH(B$3,競技csv!$1:$1,0),0))</f>
        <v>2</v>
      </c>
      <c r="C32" s="101" t="str">
        <f>IF(A32="","",VLOOKUP(A32,競技csv!A:N,MATCH(C$3,競技csv!$1:$1,0),0))</f>
        <v>1年2年3年</v>
      </c>
      <c r="D32" s="46" t="s">
        <v>307</v>
      </c>
      <c r="E32" s="47">
        <v>4</v>
      </c>
      <c r="F32" s="75"/>
      <c r="G32" s="48" t="str">
        <f>IF(ISERROR(VLOOKUP(F32,高校男選手データ!$A:$O,MATCH("姓",高校男選手データ!$1:$1,0),0)),"",VLOOKUP(F32,高校男選手データ!$A:$O,MATCH("姓",高校男選手データ!$1:$1,0),0)&amp;"　"&amp;VLOOKUP(F32,高校男選手データ!$A:$O,MATCH("名",高校男選手データ!$1:$1,0),0))</f>
        <v/>
      </c>
      <c r="H32" s="48" t="str">
        <f>IF(ISERROR(VLOOKUP(F32,高校男選手データ!$A:$O,MATCH("学年",高校男選手データ!$1:$1,0),0)),"",VLOOKUP(F32,高校男選手データ!$A:$O,MATCH("学年",高校男選手データ!$1:$1,0),0))</f>
        <v/>
      </c>
      <c r="I32" s="75"/>
      <c r="J32" s="77"/>
      <c r="K32" s="78"/>
      <c r="L32" s="93">
        <f>L31</f>
        <v>6</v>
      </c>
      <c r="M32" s="48">
        <f>IF(L32="","",VLOOKUP(L32,競技csv!A:Y,MATCH(M$3,競技csv!$1:$1,0),0))</f>
        <v>2</v>
      </c>
      <c r="N32" s="101" t="str">
        <f>IF(L32="","",VLOOKUP(L32,競技csv!A:Y,MATCH(N$3,競技csv!$1:$1,0),0))</f>
        <v>1年2年3年</v>
      </c>
      <c r="O32" s="151"/>
      <c r="P32" s="146" t="s">
        <v>307</v>
      </c>
      <c r="Q32" s="47">
        <v>4</v>
      </c>
      <c r="R32" s="75"/>
      <c r="S32" s="48" t="str">
        <f>IF(ISERROR(VLOOKUP(R32,高校女選手データ!$A:$O,MATCH("姓",高校女選手データ!$1:$1,0),0)),"",VLOOKUP(R32,高校女選手データ!$A:$O,MATCH("姓",高校女選手データ!$1:$1,0),0)&amp;"　"&amp;VLOOKUP(R32,高校女選手データ!$A:$O,MATCH("名",高校女選手データ!$1:$1,0),0))</f>
        <v/>
      </c>
      <c r="T32" s="48" t="str">
        <f>IF(ISERROR(VLOOKUP(R32,高校女選手データ!$A:$O,MATCH("学年",高校女選手データ!$1:$1,0),0)),"",VLOOKUP(R32,高校女選手データ!$A:$O,MATCH("学年",高校女選手データ!$1:$1,0),0))</f>
        <v/>
      </c>
      <c r="U32" s="75"/>
      <c r="V32" s="77"/>
      <c r="W32" s="78"/>
    </row>
    <row r="33" spans="1:23" ht="12.6" customHeight="1" x14ac:dyDescent="0.45">
      <c r="A33" s="94">
        <f>A31</f>
        <v>6</v>
      </c>
      <c r="B33" s="95">
        <f>IF(A33="","",VLOOKUP(A33,競技csv!A:N,MATCH(B$3,競技csv!$1:$1,0),0))</f>
        <v>2</v>
      </c>
      <c r="C33" s="102" t="str">
        <f>IF(A33="","",VLOOKUP(A33,競技csv!A:N,MATCH(C$3,競技csv!$1:$1,0),0))</f>
        <v>1年2年3年</v>
      </c>
      <c r="D33" s="49"/>
      <c r="E33" s="96">
        <v>5</v>
      </c>
      <c r="F33" s="97"/>
      <c r="G33" s="95" t="str">
        <f>IF(ISERROR(VLOOKUP(F33,高校男選手データ!$A:$O,MATCH("姓",高校男選手データ!$1:$1,0),0)),"",VLOOKUP(F33,高校男選手データ!$A:$O,MATCH("姓",高校男選手データ!$1:$1,0),0)&amp;"　"&amp;VLOOKUP(F33,高校男選手データ!$A:$O,MATCH("名",高校男選手データ!$1:$1,0),0))</f>
        <v/>
      </c>
      <c r="H33" s="95" t="str">
        <f>IF(ISERROR(VLOOKUP(F33,高校男選手データ!$A:$O,MATCH("学年",高校男選手データ!$1:$1,0),0)),"",VLOOKUP(F33,高校男選手データ!$A:$O,MATCH("学年",高校男選手データ!$1:$1,0),0))</f>
        <v/>
      </c>
      <c r="I33" s="97"/>
      <c r="J33" s="98"/>
      <c r="K33" s="99"/>
      <c r="L33" s="94">
        <f>L31</f>
        <v>6</v>
      </c>
      <c r="M33" s="95">
        <f>IF(L33="","",VLOOKUP(L33,競技csv!A:Y,MATCH(M$3,競技csv!$1:$1,0),0))</f>
        <v>2</v>
      </c>
      <c r="N33" s="102" t="str">
        <f>IF(L33="","",VLOOKUP(L33,競技csv!A:Y,MATCH(N$3,競技csv!$1:$1,0),0))</f>
        <v>1年2年3年</v>
      </c>
      <c r="O33" s="151"/>
      <c r="P33" s="148"/>
      <c r="Q33" s="96">
        <v>5</v>
      </c>
      <c r="R33" s="97"/>
      <c r="S33" s="95" t="str">
        <f>IF(ISERROR(VLOOKUP(R33,高校女選手データ!$A:$O,MATCH("姓",高校女選手データ!$1:$1,0),0)),"",VLOOKUP(R33,高校女選手データ!$A:$O,MATCH("姓",高校女選手データ!$1:$1,0),0)&amp;"　"&amp;VLOOKUP(R33,高校女選手データ!$A:$O,MATCH("名",高校女選手データ!$1:$1,0),0))</f>
        <v/>
      </c>
      <c r="T33" s="95" t="str">
        <f>IF(ISERROR(VLOOKUP(R33,高校女選手データ!$A:$O,MATCH("学年",高校女選手データ!$1:$1,0),0)),"",VLOOKUP(R33,高校女選手データ!$A:$O,MATCH("学年",高校女選手データ!$1:$1,0),0))</f>
        <v/>
      </c>
      <c r="U33" s="97"/>
      <c r="V33" s="98"/>
      <c r="W33" s="99"/>
    </row>
    <row r="34" spans="1:23" ht="12.6" customHeight="1" x14ac:dyDescent="0.45">
      <c r="A34" s="111">
        <f>A36</f>
        <v>8</v>
      </c>
      <c r="B34" s="52">
        <f>IF(A34="","",VLOOKUP(A34,競技csv!A:N,MATCH(B$3,競技csv!$1:$1,0),0))</f>
        <v>1</v>
      </c>
      <c r="C34" s="112" t="str">
        <f>IF(A34="","",VLOOKUP(A34,競技csv!A:N,MATCH(C$3,競技csv!$1:$1,0),0))</f>
        <v>1年2年3年</v>
      </c>
      <c r="D34" s="50" t="s">
        <v>307</v>
      </c>
      <c r="E34" s="51">
        <v>1</v>
      </c>
      <c r="F34" s="76"/>
      <c r="G34" s="52" t="str">
        <f>IF(ISERROR(VLOOKUP(F34,高校男選手データ!$A:$O,MATCH("姓",高校男選手データ!$1:$1,0),0)),"",VLOOKUP(F34,高校男選手データ!$A:$O,MATCH("姓",高校男選手データ!$1:$1,0),0)&amp;"　"&amp;VLOOKUP(F34,高校男選手データ!$A:$O,MATCH("名",高校男選手データ!$1:$1,0),0))</f>
        <v/>
      </c>
      <c r="H34" s="52" t="str">
        <f>IF(ISERROR(VLOOKUP(F34,高校男選手データ!$A:$O,MATCH("学年",高校男選手データ!$1:$1,0),0)),"",VLOOKUP(F34,高校男選手データ!$A:$O,MATCH("学年",高校男選手データ!$1:$1,0),0))</f>
        <v/>
      </c>
      <c r="I34" s="113"/>
      <c r="J34" s="79"/>
      <c r="K34" s="80"/>
      <c r="L34" s="111">
        <f>L36</f>
        <v>23</v>
      </c>
      <c r="M34" s="52">
        <f>IF(L34="","",VLOOKUP(L34,競技csv!A:Y,MATCH(M$3,競技csv!$1:$1,0),0))</f>
        <v>1</v>
      </c>
      <c r="N34" s="112" t="str">
        <f>IF(L34="","",VLOOKUP(L34,競技csv!A:Y,MATCH(N$3,競技csv!$1:$1,0),0))</f>
        <v>1年2年3年</v>
      </c>
      <c r="O34" s="151"/>
      <c r="P34" s="147" t="s">
        <v>307</v>
      </c>
      <c r="Q34" s="51">
        <v>1</v>
      </c>
      <c r="R34" s="76"/>
      <c r="S34" s="52" t="str">
        <f>IF(ISERROR(VLOOKUP(R34,高校女選手データ!$A:$O,MATCH("姓",高校女選手データ!$1:$1,0),0)),"",VLOOKUP(R34,高校女選手データ!$A:$O,MATCH("姓",高校女選手データ!$1:$1,0),0)&amp;"　"&amp;VLOOKUP(R34,高校女選手データ!$A:$O,MATCH("名",高校女選手データ!$1:$1,0),0))</f>
        <v/>
      </c>
      <c r="T34" s="52" t="str">
        <f>IF(ISERROR(VLOOKUP(R34,高校女選手データ!$A:$O,MATCH("学年",高校女選手データ!$1:$1,0),0)),"",VLOOKUP(R34,高校女選手データ!$A:$O,MATCH("学年",高校女選手データ!$1:$1,0),0))</f>
        <v/>
      </c>
      <c r="U34" s="113"/>
      <c r="V34" s="79"/>
      <c r="W34" s="80"/>
    </row>
    <row r="35" spans="1:23" ht="12.6" customHeight="1" x14ac:dyDescent="0.45">
      <c r="A35" s="93">
        <f>A36</f>
        <v>8</v>
      </c>
      <c r="B35" s="48">
        <f>IF(A35="","",VLOOKUP(A35,競技csv!A:N,MATCH(B$3,競技csv!$1:$1,0),0))</f>
        <v>1</v>
      </c>
      <c r="C35" s="101" t="str">
        <f>IF(A35="","",VLOOKUP(A35,競技csv!A:N,MATCH(C$3,競技csv!$1:$1,0),0))</f>
        <v>1年2年3年</v>
      </c>
      <c r="D35" s="46"/>
      <c r="E35" s="47">
        <v>2</v>
      </c>
      <c r="F35" s="75"/>
      <c r="G35" s="48" t="str">
        <f>IF(ISERROR(VLOOKUP(F35,高校男選手データ!$A:$O,MATCH("姓",高校男選手データ!$1:$1,0),0)),"",VLOOKUP(F35,高校男選手データ!$A:$O,MATCH("姓",高校男選手データ!$1:$1,0),0)&amp;"　"&amp;VLOOKUP(F35,高校男選手データ!$A:$O,MATCH("名",高校男選手データ!$1:$1,0),0))</f>
        <v/>
      </c>
      <c r="H35" s="48" t="str">
        <f>IF(ISERROR(VLOOKUP(F35,高校男選手データ!$A:$O,MATCH("学年",高校男選手データ!$1:$1,0),0)),"",VLOOKUP(F35,高校男選手データ!$A:$O,MATCH("学年",高校男選手データ!$1:$1,0),0))</f>
        <v/>
      </c>
      <c r="I35" s="75"/>
      <c r="J35" s="77"/>
      <c r="K35" s="78"/>
      <c r="L35" s="93">
        <f>L36</f>
        <v>23</v>
      </c>
      <c r="M35" s="48">
        <f>IF(L35="","",VLOOKUP(L35,競技csv!A:Y,MATCH(M$3,競技csv!$1:$1,0),0))</f>
        <v>1</v>
      </c>
      <c r="N35" s="101" t="str">
        <f>IF(L35="","",VLOOKUP(L35,競技csv!A:Y,MATCH(N$3,競技csv!$1:$1,0),0))</f>
        <v>1年2年3年</v>
      </c>
      <c r="O35" s="151"/>
      <c r="P35" s="146"/>
      <c r="Q35" s="47">
        <v>2</v>
      </c>
      <c r="R35" s="75"/>
      <c r="S35" s="48" t="str">
        <f>IF(ISERROR(VLOOKUP(R35,高校女選手データ!$A:$O,MATCH("姓",高校女選手データ!$1:$1,0),0)),"",VLOOKUP(R35,高校女選手データ!$A:$O,MATCH("姓",高校女選手データ!$1:$1,0),0)&amp;"　"&amp;VLOOKUP(R35,高校女選手データ!$A:$O,MATCH("名",高校女選手データ!$1:$1,0),0))</f>
        <v/>
      </c>
      <c r="T35" s="48" t="str">
        <f>IF(ISERROR(VLOOKUP(R35,高校女選手データ!$A:$O,MATCH("学年",高校女選手データ!$1:$1,0),0)),"",VLOOKUP(R35,高校女選手データ!$A:$O,MATCH("学年",高校女選手データ!$1:$1,0),0))</f>
        <v/>
      </c>
      <c r="U35" s="75"/>
      <c r="V35" s="77"/>
      <c r="W35" s="78"/>
    </row>
    <row r="36" spans="1:23" ht="12.6" customHeight="1" x14ac:dyDescent="0.45">
      <c r="A36" s="93">
        <v>8</v>
      </c>
      <c r="B36" s="48">
        <f>IF(A36="","",VLOOKUP(A36,競技csv!A:N,MATCH(B$3,競技csv!$1:$1,0),0))</f>
        <v>1</v>
      </c>
      <c r="C36" s="101" t="str">
        <f>IF(A36="","",VLOOKUP(A36,競技csv!A:N,MATCH(C$3,競技csv!$1:$1,0),0))</f>
        <v>1年2年3年</v>
      </c>
      <c r="D36" s="46" t="str">
        <f>IF(A36="","",VLOOKUP(A36,競技csv!A:N,MATCH("競技名",競技csv!$1:$1,0),0))</f>
        <v>高校一般男子110mH</v>
      </c>
      <c r="E36" s="47">
        <v>3</v>
      </c>
      <c r="F36" s="75"/>
      <c r="G36" s="48" t="str">
        <f>IF(ISERROR(VLOOKUP(F36,高校男選手データ!$A:$O,MATCH("姓",高校男選手データ!$1:$1,0),0)),"",VLOOKUP(F36,高校男選手データ!$A:$O,MATCH("姓",高校男選手データ!$1:$1,0),0)&amp;"　"&amp;VLOOKUP(F36,高校男選手データ!$A:$O,MATCH("名",高校男選手データ!$1:$1,0),0))</f>
        <v/>
      </c>
      <c r="H36" s="48" t="str">
        <f>IF(ISERROR(VLOOKUP(F36,高校男選手データ!$A:$O,MATCH("学年",高校男選手データ!$1:$1,0),0)),"",VLOOKUP(F36,高校男選手データ!$A:$O,MATCH("学年",高校男選手データ!$1:$1,0),0))</f>
        <v/>
      </c>
      <c r="I36" s="75"/>
      <c r="J36" s="77"/>
      <c r="K36" s="78"/>
      <c r="L36" s="93">
        <v>23</v>
      </c>
      <c r="M36" s="48">
        <f>IF(L36="","",VLOOKUP(L36,競技csv!A:Y,MATCH(M$3,競技csv!$1:$1,0),0))</f>
        <v>1</v>
      </c>
      <c r="N36" s="101" t="str">
        <f>IF(L36="","",VLOOKUP(L36,競技csv!A:Y,MATCH(N$3,競技csv!$1:$1,0),0))</f>
        <v>1年2年3年</v>
      </c>
      <c r="O36" s="151"/>
      <c r="P36" s="146" t="str">
        <f>IF(L36="","",VLOOKUP(L36,競技csv!A:O,MATCH("競技名",競技csv!$1:$1,0),0))</f>
        <v>高校一般女子100mH</v>
      </c>
      <c r="Q36" s="47">
        <v>3</v>
      </c>
      <c r="R36" s="75"/>
      <c r="S36" s="48" t="str">
        <f>IF(ISERROR(VLOOKUP(R36,高校女選手データ!$A:$O,MATCH("姓",高校女選手データ!$1:$1,0),0)),"",VLOOKUP(R36,高校女選手データ!$A:$O,MATCH("姓",高校女選手データ!$1:$1,0),0)&amp;"　"&amp;VLOOKUP(R36,高校女選手データ!$A:$O,MATCH("名",高校女選手データ!$1:$1,0),0))</f>
        <v/>
      </c>
      <c r="T36" s="48" t="str">
        <f>IF(ISERROR(VLOOKUP(R36,高校女選手データ!$A:$O,MATCH("学年",高校女選手データ!$1:$1,0),0)),"",VLOOKUP(R36,高校女選手データ!$A:$O,MATCH("学年",高校女選手データ!$1:$1,0),0))</f>
        <v/>
      </c>
      <c r="U36" s="75"/>
      <c r="V36" s="77"/>
      <c r="W36" s="78"/>
    </row>
    <row r="37" spans="1:23" ht="12.6" customHeight="1" x14ac:dyDescent="0.45">
      <c r="A37" s="93">
        <f>A36</f>
        <v>8</v>
      </c>
      <c r="B37" s="48">
        <f>IF(A37="","",VLOOKUP(A37,競技csv!A:N,MATCH(B$3,競技csv!$1:$1,0),0))</f>
        <v>1</v>
      </c>
      <c r="C37" s="101" t="str">
        <f>IF(A37="","",VLOOKUP(A37,競技csv!A:N,MATCH(C$3,競技csv!$1:$1,0),0))</f>
        <v>1年2年3年</v>
      </c>
      <c r="D37" s="46" t="s">
        <v>307</v>
      </c>
      <c r="E37" s="47">
        <v>4</v>
      </c>
      <c r="F37" s="75"/>
      <c r="G37" s="48" t="str">
        <f>IF(ISERROR(VLOOKUP(F37,高校男選手データ!$A:$O,MATCH("姓",高校男選手データ!$1:$1,0),0)),"",VLOOKUP(F37,高校男選手データ!$A:$O,MATCH("姓",高校男選手データ!$1:$1,0),0)&amp;"　"&amp;VLOOKUP(F37,高校男選手データ!$A:$O,MATCH("名",高校男選手データ!$1:$1,0),0))</f>
        <v/>
      </c>
      <c r="H37" s="48" t="str">
        <f>IF(ISERROR(VLOOKUP(F37,高校男選手データ!$A:$O,MATCH("学年",高校男選手データ!$1:$1,0),0)),"",VLOOKUP(F37,高校男選手データ!$A:$O,MATCH("学年",高校男選手データ!$1:$1,0),0))</f>
        <v/>
      </c>
      <c r="I37" s="75"/>
      <c r="J37" s="77"/>
      <c r="K37" s="78"/>
      <c r="L37" s="93">
        <f>L36</f>
        <v>23</v>
      </c>
      <c r="M37" s="48">
        <f>IF(L37="","",VLOOKUP(L37,競技csv!A:Y,MATCH(M$3,競技csv!$1:$1,0),0))</f>
        <v>1</v>
      </c>
      <c r="N37" s="101" t="str">
        <f>IF(L37="","",VLOOKUP(L37,競技csv!A:Y,MATCH(N$3,競技csv!$1:$1,0),0))</f>
        <v>1年2年3年</v>
      </c>
      <c r="O37" s="151"/>
      <c r="P37" s="146" t="s">
        <v>307</v>
      </c>
      <c r="Q37" s="47">
        <v>4</v>
      </c>
      <c r="R37" s="75"/>
      <c r="S37" s="48" t="str">
        <f>IF(ISERROR(VLOOKUP(R37,高校女選手データ!$A:$O,MATCH("姓",高校女選手データ!$1:$1,0),0)),"",VLOOKUP(R37,高校女選手データ!$A:$O,MATCH("姓",高校女選手データ!$1:$1,0),0)&amp;"　"&amp;VLOOKUP(R37,高校女選手データ!$A:$O,MATCH("名",高校女選手データ!$1:$1,0),0))</f>
        <v/>
      </c>
      <c r="T37" s="48" t="str">
        <f>IF(ISERROR(VLOOKUP(R37,高校女選手データ!$A:$O,MATCH("学年",高校女選手データ!$1:$1,0),0)),"",VLOOKUP(R37,高校女選手データ!$A:$O,MATCH("学年",高校女選手データ!$1:$1,0),0))</f>
        <v/>
      </c>
      <c r="U37" s="75"/>
      <c r="V37" s="77"/>
      <c r="W37" s="78"/>
    </row>
    <row r="38" spans="1:23" ht="12.6" customHeight="1" x14ac:dyDescent="0.45">
      <c r="A38" s="94">
        <f>A36</f>
        <v>8</v>
      </c>
      <c r="B38" s="95">
        <f>IF(A38="","",VLOOKUP(A38,競技csv!A:N,MATCH(B$3,競技csv!$1:$1,0),0))</f>
        <v>1</v>
      </c>
      <c r="C38" s="102" t="str">
        <f>IF(A38="","",VLOOKUP(A38,競技csv!A:N,MATCH(C$3,競技csv!$1:$1,0),0))</f>
        <v>1年2年3年</v>
      </c>
      <c r="D38" s="49"/>
      <c r="E38" s="96">
        <v>5</v>
      </c>
      <c r="F38" s="97"/>
      <c r="G38" s="95" t="str">
        <f>IF(ISERROR(VLOOKUP(F38,高校男選手データ!$A:$O,MATCH("姓",高校男選手データ!$1:$1,0),0)),"",VLOOKUP(F38,高校男選手データ!$A:$O,MATCH("姓",高校男選手データ!$1:$1,0),0)&amp;"　"&amp;VLOOKUP(F38,高校男選手データ!$A:$O,MATCH("名",高校男選手データ!$1:$1,0),0))</f>
        <v/>
      </c>
      <c r="H38" s="95" t="str">
        <f>IF(ISERROR(VLOOKUP(F38,高校男選手データ!$A:$O,MATCH("学年",高校男選手データ!$1:$1,0),0)),"",VLOOKUP(F38,高校男選手データ!$A:$O,MATCH("学年",高校男選手データ!$1:$1,0),0))</f>
        <v/>
      </c>
      <c r="I38" s="97"/>
      <c r="J38" s="98"/>
      <c r="K38" s="99"/>
      <c r="L38" s="94">
        <f>L36</f>
        <v>23</v>
      </c>
      <c r="M38" s="95">
        <f>IF(L38="","",VLOOKUP(L38,競技csv!A:Y,MATCH(M$3,競技csv!$1:$1,0),0))</f>
        <v>1</v>
      </c>
      <c r="N38" s="102" t="str">
        <f>IF(L38="","",VLOOKUP(L38,競技csv!A:Y,MATCH(N$3,競技csv!$1:$1,0),0))</f>
        <v>1年2年3年</v>
      </c>
      <c r="O38" s="151"/>
      <c r="P38" s="148"/>
      <c r="Q38" s="96">
        <v>5</v>
      </c>
      <c r="R38" s="97"/>
      <c r="S38" s="95" t="str">
        <f>IF(ISERROR(VLOOKUP(R38,高校女選手データ!$A:$O,MATCH("姓",高校女選手データ!$1:$1,0),0)),"",VLOOKUP(R38,高校女選手データ!$A:$O,MATCH("姓",高校女選手データ!$1:$1,0),0)&amp;"　"&amp;VLOOKUP(R38,高校女選手データ!$A:$O,MATCH("名",高校女選手データ!$1:$1,0),0))</f>
        <v/>
      </c>
      <c r="T38" s="95" t="str">
        <f>IF(ISERROR(VLOOKUP(R38,高校女選手データ!$A:$O,MATCH("学年",高校女選手データ!$1:$1,0),0)),"",VLOOKUP(R38,高校女選手データ!$A:$O,MATCH("学年",高校女選手データ!$1:$1,0),0))</f>
        <v/>
      </c>
      <c r="U38" s="97"/>
      <c r="V38" s="98"/>
      <c r="W38" s="99"/>
    </row>
    <row r="39" spans="1:23" ht="12.6" customHeight="1" x14ac:dyDescent="0.45">
      <c r="A39" s="111">
        <f>A41</f>
        <v>9</v>
      </c>
      <c r="B39" s="52">
        <f>IF(A39="","",VLOOKUP(A39,競技csv!A:N,MATCH(B$3,競技csv!$1:$1,0),0))</f>
        <v>2</v>
      </c>
      <c r="C39" s="112" t="str">
        <f>IF(A39="","",VLOOKUP(A39,競技csv!A:N,MATCH(C$3,競技csv!$1:$1,0),0))</f>
        <v>1年2年3年</v>
      </c>
      <c r="D39" s="50" t="s">
        <v>307</v>
      </c>
      <c r="E39" s="51">
        <v>1</v>
      </c>
      <c r="F39" s="76"/>
      <c r="G39" s="52" t="str">
        <f>IF(ISERROR(VLOOKUP(F39,高校男選手データ!$A:$O,MATCH("姓",高校男選手データ!$1:$1,0),0)),"",VLOOKUP(F39,高校男選手データ!$A:$O,MATCH("姓",高校男選手データ!$1:$1,0),0)&amp;"　"&amp;VLOOKUP(F39,高校男選手データ!$A:$O,MATCH("名",高校男選手データ!$1:$1,0),0))</f>
        <v/>
      </c>
      <c r="H39" s="52" t="str">
        <f>IF(ISERROR(VLOOKUP(F39,高校男選手データ!$A:$O,MATCH("学年",高校男選手データ!$1:$1,0),0)),"",VLOOKUP(F39,高校男選手データ!$A:$O,MATCH("学年",高校男選手データ!$1:$1,0),0))</f>
        <v/>
      </c>
      <c r="I39" s="76"/>
      <c r="J39" s="79"/>
      <c r="K39" s="80"/>
      <c r="L39" s="111">
        <f>L41</f>
        <v>24</v>
      </c>
      <c r="M39" s="52">
        <f>IF(L39="","",VLOOKUP(L39,競技csv!A:Y,MATCH(M$3,競技csv!$1:$1,0),0))</f>
        <v>2</v>
      </c>
      <c r="N39" s="112" t="str">
        <f>IF(L39="","",VLOOKUP(L39,競技csv!A:Y,MATCH(N$3,競技csv!$1:$1,0),0))</f>
        <v>1年2年3年</v>
      </c>
      <c r="O39" s="151"/>
      <c r="P39" s="147" t="s">
        <v>307</v>
      </c>
      <c r="Q39" s="51">
        <v>1</v>
      </c>
      <c r="R39" s="76"/>
      <c r="S39" s="52" t="str">
        <f>IF(ISERROR(VLOOKUP(R39,高校女選手データ!$A:$O,MATCH("姓",高校女選手データ!$1:$1,0),0)),"",VLOOKUP(R39,高校女選手データ!$A:$O,MATCH("姓",高校女選手データ!$1:$1,0),0)&amp;"　"&amp;VLOOKUP(R39,高校女選手データ!$A:$O,MATCH("名",高校女選手データ!$1:$1,0),0))</f>
        <v/>
      </c>
      <c r="T39" s="52" t="str">
        <f>IF(ISERROR(VLOOKUP(R39,高校女選手データ!$A:$O,MATCH("学年",高校女選手データ!$1:$1,0),0)),"",VLOOKUP(R39,高校女選手データ!$A:$O,MATCH("学年",高校女選手データ!$1:$1,0),0))</f>
        <v/>
      </c>
      <c r="U39" s="76"/>
      <c r="V39" s="79"/>
      <c r="W39" s="80"/>
    </row>
    <row r="40" spans="1:23" ht="12.6" customHeight="1" x14ac:dyDescent="0.45">
      <c r="A40" s="93">
        <f>A41</f>
        <v>9</v>
      </c>
      <c r="B40" s="48">
        <f>IF(A40="","",VLOOKUP(A40,競技csv!A:N,MATCH(B$3,競技csv!$1:$1,0),0))</f>
        <v>2</v>
      </c>
      <c r="C40" s="101" t="str">
        <f>IF(A40="","",VLOOKUP(A40,競技csv!A:N,MATCH(C$3,競技csv!$1:$1,0),0))</f>
        <v>1年2年3年</v>
      </c>
      <c r="D40" s="46"/>
      <c r="E40" s="47">
        <v>2</v>
      </c>
      <c r="F40" s="75"/>
      <c r="G40" s="48" t="str">
        <f>IF(ISERROR(VLOOKUP(F40,高校男選手データ!$A:$O,MATCH("姓",高校男選手データ!$1:$1,0),0)),"",VLOOKUP(F40,高校男選手データ!$A:$O,MATCH("姓",高校男選手データ!$1:$1,0),0)&amp;"　"&amp;VLOOKUP(F40,高校男選手データ!$A:$O,MATCH("名",高校男選手データ!$1:$1,0),0))</f>
        <v/>
      </c>
      <c r="H40" s="48" t="str">
        <f>IF(ISERROR(VLOOKUP(F40,高校男選手データ!$A:$O,MATCH("学年",高校男選手データ!$1:$1,0),0)),"",VLOOKUP(F40,高校男選手データ!$A:$O,MATCH("学年",高校男選手データ!$1:$1,0),0))</f>
        <v/>
      </c>
      <c r="I40" s="75" t="str">
        <f>IF(I39="","",I39)</f>
        <v/>
      </c>
      <c r="J40" s="77" t="str">
        <f t="shared" ref="J40:K40" si="0">IF(J39="","",J39)</f>
        <v/>
      </c>
      <c r="K40" s="78" t="str">
        <f t="shared" si="0"/>
        <v/>
      </c>
      <c r="L40" s="93">
        <f>L41</f>
        <v>24</v>
      </c>
      <c r="M40" s="48">
        <f>IF(L40="","",VLOOKUP(L40,競技csv!A:Y,MATCH(M$3,競技csv!$1:$1,0),0))</f>
        <v>2</v>
      </c>
      <c r="N40" s="101" t="str">
        <f>IF(L40="","",VLOOKUP(L40,競技csv!A:Y,MATCH(N$3,競技csv!$1:$1,0),0))</f>
        <v>1年2年3年</v>
      </c>
      <c r="O40" s="151"/>
      <c r="P40" s="146"/>
      <c r="Q40" s="47">
        <v>2</v>
      </c>
      <c r="R40" s="75"/>
      <c r="S40" s="48" t="str">
        <f>IF(ISERROR(VLOOKUP(R40,高校女選手データ!$A:$O,MATCH("姓",高校女選手データ!$1:$1,0),0)),"",VLOOKUP(R40,高校女選手データ!$A:$O,MATCH("姓",高校女選手データ!$1:$1,0),0)&amp;"　"&amp;VLOOKUP(R40,高校女選手データ!$A:$O,MATCH("名",高校女選手データ!$1:$1,0),0))</f>
        <v/>
      </c>
      <c r="T40" s="48" t="str">
        <f>IF(ISERROR(VLOOKUP(R40,高校女選手データ!$A:$O,MATCH("学年",高校女選手データ!$1:$1,0),0)),"",VLOOKUP(R40,高校女選手データ!$A:$O,MATCH("学年",高校女選手データ!$1:$1,0),0))</f>
        <v/>
      </c>
      <c r="U40" s="75" t="str">
        <f>IF(U39="","",U39)</f>
        <v/>
      </c>
      <c r="V40" s="77" t="str">
        <f t="shared" ref="V40:V44" si="1">IF(V39="","",V39)</f>
        <v/>
      </c>
      <c r="W40" s="78" t="str">
        <f t="shared" ref="W40:W44" si="2">IF(W39="","",W39)</f>
        <v/>
      </c>
    </row>
    <row r="41" spans="1:23" ht="12.6" customHeight="1" x14ac:dyDescent="0.45">
      <c r="A41" s="93">
        <v>9</v>
      </c>
      <c r="B41" s="48">
        <f>IF(A41="","",VLOOKUP(A41,競技csv!A:N,MATCH(B$3,競技csv!$1:$1,0),0))</f>
        <v>2</v>
      </c>
      <c r="C41" s="101" t="str">
        <f>IF(A41="","",VLOOKUP(A41,競技csv!A:N,MATCH(C$3,競技csv!$1:$1,0),0))</f>
        <v>1年2年3年</v>
      </c>
      <c r="D41" s="46" t="str">
        <f>IF(A41="","",VLOOKUP(A41,競技csv!A:N,MATCH("競技名",競技csv!$1:$1,0),0))</f>
        <v>男子4X100mR</v>
      </c>
      <c r="E41" s="47">
        <v>3</v>
      </c>
      <c r="F41" s="75"/>
      <c r="G41" s="48" t="str">
        <f>IF(ISERROR(VLOOKUP(F41,高校男選手データ!$A:$O,MATCH("姓",高校男選手データ!$1:$1,0),0)),"",VLOOKUP(F41,高校男選手データ!$A:$O,MATCH("姓",高校男選手データ!$1:$1,0),0)&amp;"　"&amp;VLOOKUP(F41,高校男選手データ!$A:$O,MATCH("名",高校男選手データ!$1:$1,0),0))</f>
        <v/>
      </c>
      <c r="H41" s="48" t="str">
        <f>IF(ISERROR(VLOOKUP(F41,高校男選手データ!$A:$O,MATCH("学年",高校男選手データ!$1:$1,0),0)),"",VLOOKUP(F41,高校男選手データ!$A:$O,MATCH("学年",高校男選手データ!$1:$1,0),0))</f>
        <v/>
      </c>
      <c r="I41" s="75" t="str">
        <f t="shared" ref="I41:I44" si="3">IF(I40="","",I40)</f>
        <v/>
      </c>
      <c r="J41" s="77" t="str">
        <f t="shared" ref="J41:J44" si="4">IF(J40="","",J40)</f>
        <v/>
      </c>
      <c r="K41" s="78" t="str">
        <f t="shared" ref="K41:K44" si="5">IF(K40="","",K40)</f>
        <v/>
      </c>
      <c r="L41" s="93">
        <v>24</v>
      </c>
      <c r="M41" s="48">
        <f>IF(L41="","",VLOOKUP(L41,競技csv!A:Y,MATCH(M$3,競技csv!$1:$1,0),0))</f>
        <v>2</v>
      </c>
      <c r="N41" s="101" t="str">
        <f>IF(L41="","",VLOOKUP(L41,競技csv!A:Y,MATCH(N$3,競技csv!$1:$1,0),0))</f>
        <v>1年2年3年</v>
      </c>
      <c r="O41" s="151"/>
      <c r="P41" s="146" t="str">
        <f>IF(L41="","",VLOOKUP(L41,競技csv!A:O,MATCH("競技名",競技csv!$1:$1,0),0))</f>
        <v>女子4X100mR</v>
      </c>
      <c r="Q41" s="47">
        <v>3</v>
      </c>
      <c r="R41" s="75"/>
      <c r="S41" s="48" t="str">
        <f>IF(ISERROR(VLOOKUP(R41,高校女選手データ!$A:$O,MATCH("姓",高校女選手データ!$1:$1,0),0)),"",VLOOKUP(R41,高校女選手データ!$A:$O,MATCH("姓",高校女選手データ!$1:$1,0),0)&amp;"　"&amp;VLOOKUP(R41,高校女選手データ!$A:$O,MATCH("名",高校女選手データ!$1:$1,0),0))</f>
        <v/>
      </c>
      <c r="T41" s="48" t="str">
        <f>IF(ISERROR(VLOOKUP(R41,高校女選手データ!$A:$O,MATCH("学年",高校女選手データ!$1:$1,0),0)),"",VLOOKUP(R41,高校女選手データ!$A:$O,MATCH("学年",高校女選手データ!$1:$1,0),0))</f>
        <v/>
      </c>
      <c r="U41" s="75" t="str">
        <f t="shared" ref="U41:U44" si="6">IF(U40="","",U40)</f>
        <v/>
      </c>
      <c r="V41" s="77" t="str">
        <f t="shared" si="1"/>
        <v/>
      </c>
      <c r="W41" s="78" t="str">
        <f t="shared" si="2"/>
        <v/>
      </c>
    </row>
    <row r="42" spans="1:23" ht="12.6" customHeight="1" x14ac:dyDescent="0.45">
      <c r="A42" s="93">
        <f>A41</f>
        <v>9</v>
      </c>
      <c r="B42" s="48">
        <f>IF(A42="","",VLOOKUP(A42,競技csv!A:N,MATCH(B$3,競技csv!$1:$1,0),0))</f>
        <v>2</v>
      </c>
      <c r="C42" s="101" t="str">
        <f>IF(A42="","",VLOOKUP(A42,競技csv!A:N,MATCH(C$3,競技csv!$1:$1,0),0))</f>
        <v>1年2年3年</v>
      </c>
      <c r="D42" s="46" t="s">
        <v>307</v>
      </c>
      <c r="E42" s="47">
        <v>4</v>
      </c>
      <c r="F42" s="75"/>
      <c r="G42" s="48" t="str">
        <f>IF(ISERROR(VLOOKUP(F42,高校男選手データ!$A:$O,MATCH("姓",高校男選手データ!$1:$1,0),0)),"",VLOOKUP(F42,高校男選手データ!$A:$O,MATCH("姓",高校男選手データ!$1:$1,0),0)&amp;"　"&amp;VLOOKUP(F42,高校男選手データ!$A:$O,MATCH("名",高校男選手データ!$1:$1,0),0))</f>
        <v/>
      </c>
      <c r="H42" s="48" t="str">
        <f>IF(ISERROR(VLOOKUP(F42,高校男選手データ!$A:$O,MATCH("学年",高校男選手データ!$1:$1,0),0)),"",VLOOKUP(F42,高校男選手データ!$A:$O,MATCH("学年",高校男選手データ!$1:$1,0),0))</f>
        <v/>
      </c>
      <c r="I42" s="75" t="str">
        <f t="shared" si="3"/>
        <v/>
      </c>
      <c r="J42" s="77" t="str">
        <f t="shared" si="4"/>
        <v/>
      </c>
      <c r="K42" s="78" t="str">
        <f t="shared" si="5"/>
        <v/>
      </c>
      <c r="L42" s="93">
        <f>L41</f>
        <v>24</v>
      </c>
      <c r="M42" s="48">
        <f>IF(L42="","",VLOOKUP(L42,競技csv!A:Y,MATCH(M$3,競技csv!$1:$1,0),0))</f>
        <v>2</v>
      </c>
      <c r="N42" s="101" t="str">
        <f>IF(L42="","",VLOOKUP(L42,競技csv!A:Y,MATCH(N$3,競技csv!$1:$1,0),0))</f>
        <v>1年2年3年</v>
      </c>
      <c r="O42" s="151"/>
      <c r="P42" s="146" t="s">
        <v>307</v>
      </c>
      <c r="Q42" s="47">
        <v>4</v>
      </c>
      <c r="R42" s="75"/>
      <c r="S42" s="48" t="str">
        <f>IF(ISERROR(VLOOKUP(R42,高校女選手データ!$A:$O,MATCH("姓",高校女選手データ!$1:$1,0),0)),"",VLOOKUP(R42,高校女選手データ!$A:$O,MATCH("姓",高校女選手データ!$1:$1,0),0)&amp;"　"&amp;VLOOKUP(R42,高校女選手データ!$A:$O,MATCH("名",高校女選手データ!$1:$1,0),0))</f>
        <v/>
      </c>
      <c r="T42" s="48" t="str">
        <f>IF(ISERROR(VLOOKUP(R42,高校女選手データ!$A:$O,MATCH("学年",高校女選手データ!$1:$1,0),0)),"",VLOOKUP(R42,高校女選手データ!$A:$O,MATCH("学年",高校女選手データ!$1:$1,0),0))</f>
        <v/>
      </c>
      <c r="U42" s="75" t="str">
        <f t="shared" si="6"/>
        <v/>
      </c>
      <c r="V42" s="77" t="str">
        <f t="shared" si="1"/>
        <v/>
      </c>
      <c r="W42" s="78" t="str">
        <f t="shared" si="2"/>
        <v/>
      </c>
    </row>
    <row r="43" spans="1:23" ht="12.6" customHeight="1" x14ac:dyDescent="0.45">
      <c r="A43" s="93">
        <f>A41</f>
        <v>9</v>
      </c>
      <c r="B43" s="48">
        <f>IF(A43="","",VLOOKUP(A43,競技csv!A:N,MATCH(B$3,競技csv!$1:$1,0),0))</f>
        <v>2</v>
      </c>
      <c r="C43" s="101" t="str">
        <f>IF(A43="","",VLOOKUP(A43,競技csv!A:N,MATCH(C$3,競技csv!$1:$1,0),0))</f>
        <v>1年2年3年</v>
      </c>
      <c r="D43" s="46"/>
      <c r="E43" s="47">
        <v>5</v>
      </c>
      <c r="F43" s="75"/>
      <c r="G43" s="48" t="str">
        <f>IF(ISERROR(VLOOKUP(F43,高校男選手データ!$A:$O,MATCH("姓",高校男選手データ!$1:$1,0),0)),"",VLOOKUP(F43,高校男選手データ!$A:$O,MATCH("姓",高校男選手データ!$1:$1,0),0)&amp;"　"&amp;VLOOKUP(F43,高校男選手データ!$A:$O,MATCH("名",高校男選手データ!$1:$1,0),0))</f>
        <v/>
      </c>
      <c r="H43" s="48" t="str">
        <f>IF(ISERROR(VLOOKUP(F43,高校男選手データ!$A:$O,MATCH("学年",高校男選手データ!$1:$1,0),0)),"",VLOOKUP(F43,高校男選手データ!$A:$O,MATCH("学年",高校男選手データ!$1:$1,0),0))</f>
        <v/>
      </c>
      <c r="I43" s="75" t="str">
        <f t="shared" si="3"/>
        <v/>
      </c>
      <c r="J43" s="77" t="str">
        <f t="shared" si="4"/>
        <v/>
      </c>
      <c r="K43" s="78" t="str">
        <f t="shared" si="5"/>
        <v/>
      </c>
      <c r="L43" s="93">
        <f>L41</f>
        <v>24</v>
      </c>
      <c r="M43" s="48">
        <f>IF(L43="","",VLOOKUP(L43,競技csv!A:Y,MATCH(M$3,競技csv!$1:$1,0),0))</f>
        <v>2</v>
      </c>
      <c r="N43" s="101" t="str">
        <f>IF(L43="","",VLOOKUP(L43,競技csv!A:Y,MATCH(N$3,競技csv!$1:$1,0),0))</f>
        <v>1年2年3年</v>
      </c>
      <c r="O43" s="151"/>
      <c r="P43" s="146"/>
      <c r="Q43" s="47">
        <v>5</v>
      </c>
      <c r="R43" s="75"/>
      <c r="S43" s="48" t="str">
        <f>IF(ISERROR(VLOOKUP(R43,高校女選手データ!$A:$O,MATCH("姓",高校女選手データ!$1:$1,0),0)),"",VLOOKUP(R43,高校女選手データ!$A:$O,MATCH("姓",高校女選手データ!$1:$1,0),0)&amp;"　"&amp;VLOOKUP(R43,高校女選手データ!$A:$O,MATCH("名",高校女選手データ!$1:$1,0),0))</f>
        <v/>
      </c>
      <c r="T43" s="48" t="str">
        <f>IF(ISERROR(VLOOKUP(R43,高校女選手データ!$A:$O,MATCH("学年",高校女選手データ!$1:$1,0),0)),"",VLOOKUP(R43,高校女選手データ!$A:$O,MATCH("学年",高校女選手データ!$1:$1,0),0))</f>
        <v/>
      </c>
      <c r="U43" s="75" t="str">
        <f t="shared" si="6"/>
        <v/>
      </c>
      <c r="V43" s="77" t="str">
        <f t="shared" si="1"/>
        <v/>
      </c>
      <c r="W43" s="78" t="str">
        <f t="shared" si="2"/>
        <v/>
      </c>
    </row>
    <row r="44" spans="1:23" ht="12.6" customHeight="1" x14ac:dyDescent="0.45">
      <c r="A44" s="94">
        <f>A41</f>
        <v>9</v>
      </c>
      <c r="B44" s="95">
        <f>IF(A44="","",VLOOKUP(A44,競技csv!A:N,MATCH(B$3,競技csv!$1:$1,0),0))</f>
        <v>2</v>
      </c>
      <c r="C44" s="102" t="str">
        <f>IF(A44="","",VLOOKUP(A44,競技csv!A:N,MATCH(C$3,競技csv!$1:$1,0),0))</f>
        <v>1年2年3年</v>
      </c>
      <c r="D44" s="49" t="s">
        <v>307</v>
      </c>
      <c r="E44" s="96">
        <v>6</v>
      </c>
      <c r="F44" s="97"/>
      <c r="G44" s="95" t="str">
        <f>IF(ISERROR(VLOOKUP(F44,高校男選手データ!$A:$O,MATCH("姓",高校男選手データ!$1:$1,0),0)),"",VLOOKUP(F44,高校男選手データ!$A:$O,MATCH("姓",高校男選手データ!$1:$1,0),0)&amp;"　"&amp;VLOOKUP(F44,高校男選手データ!$A:$O,MATCH("名",高校男選手データ!$1:$1,0),0))</f>
        <v/>
      </c>
      <c r="H44" s="95" t="str">
        <f>IF(ISERROR(VLOOKUP(F44,高校男選手データ!$A:$O,MATCH("学年",高校男選手データ!$1:$1,0),0)),"",VLOOKUP(F44,高校男選手データ!$A:$O,MATCH("学年",高校男選手データ!$1:$1,0),0))</f>
        <v/>
      </c>
      <c r="I44" s="97" t="str">
        <f t="shared" si="3"/>
        <v/>
      </c>
      <c r="J44" s="98" t="str">
        <f t="shared" si="4"/>
        <v/>
      </c>
      <c r="K44" s="99" t="str">
        <f t="shared" si="5"/>
        <v/>
      </c>
      <c r="L44" s="94">
        <f>L42</f>
        <v>24</v>
      </c>
      <c r="M44" s="95">
        <f>IF(L44="","",VLOOKUP(L44,競技csv!A:Y,MATCH(M$3,競技csv!$1:$1,0),0))</f>
        <v>2</v>
      </c>
      <c r="N44" s="102" t="str">
        <f>IF(L44="","",VLOOKUP(L44,競技csv!A:Y,MATCH(N$3,競技csv!$1:$1,0),0))</f>
        <v>1年2年3年</v>
      </c>
      <c r="O44" s="151"/>
      <c r="P44" s="148"/>
      <c r="Q44" s="96">
        <v>6</v>
      </c>
      <c r="R44" s="97"/>
      <c r="S44" s="95" t="str">
        <f>IF(ISERROR(VLOOKUP(R44,高校女選手データ!$A:$O,MATCH("姓",高校女選手データ!$1:$1,0),0)),"",VLOOKUP(R44,高校女選手データ!$A:$O,MATCH("姓",高校女選手データ!$1:$1,0),0)&amp;"　"&amp;VLOOKUP(R44,高校女選手データ!$A:$O,MATCH("名",高校女選手データ!$1:$1,0),0))</f>
        <v/>
      </c>
      <c r="T44" s="95" t="str">
        <f>IF(ISERROR(VLOOKUP(R44,高校女選手データ!$A:$O,MATCH("学年",高校女選手データ!$1:$1,0),0)),"",VLOOKUP(R44,高校女選手データ!$A:$O,MATCH("学年",高校女選手データ!$1:$1,0),0))</f>
        <v/>
      </c>
      <c r="U44" s="97" t="str">
        <f t="shared" si="6"/>
        <v/>
      </c>
      <c r="V44" s="98" t="str">
        <f t="shared" si="1"/>
        <v/>
      </c>
      <c r="W44" s="99" t="str">
        <f t="shared" si="2"/>
        <v/>
      </c>
    </row>
    <row r="45" spans="1:23" ht="12.6" customHeight="1" x14ac:dyDescent="0.45">
      <c r="A45" s="111">
        <f>A47</f>
        <v>11</v>
      </c>
      <c r="B45" s="52">
        <f>IF(A45="","",VLOOKUP(A45,競技csv!A:N,MATCH(B$3,競技csv!$1:$1,0),0))</f>
        <v>1</v>
      </c>
      <c r="C45" s="112" t="str">
        <f>IF(A45="","",VLOOKUP(A45,競技csv!A:N,MATCH(C$3,競技csv!$1:$1,0),0))</f>
        <v>1年2年3年</v>
      </c>
      <c r="D45" s="50" t="s">
        <v>307</v>
      </c>
      <c r="E45" s="51">
        <v>1</v>
      </c>
      <c r="F45" s="76"/>
      <c r="G45" s="52" t="str">
        <f>IF(ISERROR(VLOOKUP(F45,高校男選手データ!$A:$O,MATCH("姓",高校男選手データ!$1:$1,0),0)),"",VLOOKUP(F45,高校男選手データ!$A:$O,MATCH("姓",高校男選手データ!$1:$1,0),0)&amp;"　"&amp;VLOOKUP(F45,高校男選手データ!$A:$O,MATCH("名",高校男選手データ!$1:$1,0),0))</f>
        <v/>
      </c>
      <c r="H45" s="52" t="str">
        <f>IF(ISERROR(VLOOKUP(F45,高校男選手データ!$A:$O,MATCH("学年",高校男選手データ!$1:$1,0),0)),"",VLOOKUP(F45,高校男選手データ!$A:$O,MATCH("学年",高校男選手データ!$1:$1,0),0))</f>
        <v/>
      </c>
      <c r="I45" s="113"/>
      <c r="J45" s="79"/>
      <c r="K45" s="80"/>
      <c r="L45" s="111">
        <f>L47</f>
        <v>26</v>
      </c>
      <c r="M45" s="52">
        <f>IF(L45="","",VLOOKUP(L45,競技csv!A:Y,MATCH(M$3,競技csv!$1:$1,0),0))</f>
        <v>1</v>
      </c>
      <c r="N45" s="112" t="str">
        <f>IF(L45="","",VLOOKUP(L45,競技csv!A:Y,MATCH(N$3,競技csv!$1:$1,0),0))</f>
        <v>1年2年3年</v>
      </c>
      <c r="O45" s="151"/>
      <c r="P45" s="147" t="s">
        <v>307</v>
      </c>
      <c r="Q45" s="51">
        <v>1</v>
      </c>
      <c r="R45" s="76"/>
      <c r="S45" s="52" t="str">
        <f>IF(ISERROR(VLOOKUP(R45,高校女選手データ!$A:$O,MATCH("姓",高校女選手データ!$1:$1,0),0)),"",VLOOKUP(R45,高校女選手データ!$A:$O,MATCH("姓",高校女選手データ!$1:$1,0),0)&amp;"　"&amp;VLOOKUP(R45,高校女選手データ!$A:$O,MATCH("名",高校女選手データ!$1:$1,0),0))</f>
        <v/>
      </c>
      <c r="T45" s="52" t="str">
        <f>IF(ISERROR(VLOOKUP(R45,高校女選手データ!$A:$O,MATCH("学年",高校女選手データ!$1:$1,0),0)),"",VLOOKUP(R45,高校女選手データ!$A:$O,MATCH("学年",高校女選手データ!$1:$1,0),0))</f>
        <v/>
      </c>
      <c r="U45" s="113"/>
      <c r="V45" s="79"/>
      <c r="W45" s="80"/>
    </row>
    <row r="46" spans="1:23" ht="12.6" customHeight="1" x14ac:dyDescent="0.45">
      <c r="A46" s="93">
        <v>11</v>
      </c>
      <c r="B46" s="48">
        <f>IF(A46="","",VLOOKUP(A46,競技csv!A:N,MATCH(B$3,競技csv!$1:$1,0),0))</f>
        <v>1</v>
      </c>
      <c r="C46" s="101" t="str">
        <f>IF(A46="","",VLOOKUP(A46,競技csv!A:N,MATCH(C$3,競技csv!$1:$1,0),0))</f>
        <v>1年2年3年</v>
      </c>
      <c r="D46" s="46" t="str">
        <f>IF(A46="","",VLOOKUP(A46,競技csv!A:N,MATCH("競技名",競技csv!$1:$1,0),0))</f>
        <v>高校一般男子走高跳</v>
      </c>
      <c r="E46" s="47">
        <v>2</v>
      </c>
      <c r="F46" s="75"/>
      <c r="G46" s="48" t="str">
        <f>IF(ISERROR(VLOOKUP(F46,高校男選手データ!$A:$O,MATCH("姓",高校男選手データ!$1:$1,0),0)),"",VLOOKUP(F46,高校男選手データ!$A:$O,MATCH("姓",高校男選手データ!$1:$1,0),0)&amp;"　"&amp;VLOOKUP(F46,高校男選手データ!$A:$O,MATCH("名",高校男選手データ!$1:$1,0),0))</f>
        <v/>
      </c>
      <c r="H46" s="48" t="str">
        <f>IF(ISERROR(VLOOKUP(F46,高校男選手データ!$A:$O,MATCH("学年",高校男選手データ!$1:$1,0),0)),"",VLOOKUP(F46,高校男選手データ!$A:$O,MATCH("学年",高校男選手データ!$1:$1,0),0))</f>
        <v/>
      </c>
      <c r="I46" s="75"/>
      <c r="J46" s="77"/>
      <c r="K46" s="78"/>
      <c r="L46" s="93">
        <v>26</v>
      </c>
      <c r="M46" s="48">
        <f>IF(L46="","",VLOOKUP(L46,競技csv!A:Y,MATCH(M$3,競技csv!$1:$1,0),0))</f>
        <v>1</v>
      </c>
      <c r="N46" s="101" t="str">
        <f>IF(L46="","",VLOOKUP(L46,競技csv!A:Y,MATCH(N$3,競技csv!$1:$1,0),0))</f>
        <v>1年2年3年</v>
      </c>
      <c r="O46" s="151"/>
      <c r="P46" s="146" t="str">
        <f>IF(L46="","",VLOOKUP(L46,競技csv!A:O,MATCH("競技名",競技csv!$1:$1,0),0))</f>
        <v>高校一般女子走高跳</v>
      </c>
      <c r="Q46" s="47">
        <v>2</v>
      </c>
      <c r="R46" s="75"/>
      <c r="S46" s="48" t="str">
        <f>IF(ISERROR(VLOOKUP(R46,高校女選手データ!$A:$O,MATCH("姓",高校女選手データ!$1:$1,0),0)),"",VLOOKUP(R46,高校女選手データ!$A:$O,MATCH("姓",高校女選手データ!$1:$1,0),0)&amp;"　"&amp;VLOOKUP(R46,高校女選手データ!$A:$O,MATCH("名",高校女選手データ!$1:$1,0),0))</f>
        <v/>
      </c>
      <c r="T46" s="48" t="str">
        <f>IF(ISERROR(VLOOKUP(R46,高校女選手データ!$A:$O,MATCH("学年",高校女選手データ!$1:$1,0),0)),"",VLOOKUP(R46,高校女選手データ!$A:$O,MATCH("学年",高校女選手データ!$1:$1,0),0))</f>
        <v/>
      </c>
      <c r="U46" s="75"/>
      <c r="V46" s="77"/>
      <c r="W46" s="78"/>
    </row>
    <row r="47" spans="1:23" ht="12.6" customHeight="1" x14ac:dyDescent="0.45">
      <c r="A47" s="93">
        <f>A46</f>
        <v>11</v>
      </c>
      <c r="B47" s="48">
        <f>IF(A47="","",VLOOKUP(A47,競技csv!A:N,MATCH(B$3,競技csv!$1:$1,0),0))</f>
        <v>1</v>
      </c>
      <c r="C47" s="101" t="str">
        <f>IF(A47="","",VLOOKUP(A47,競技csv!A:N,MATCH(C$3,競技csv!$1:$1,0),0))</f>
        <v>1年2年3年</v>
      </c>
      <c r="D47" s="46"/>
      <c r="E47" s="47">
        <v>3</v>
      </c>
      <c r="F47" s="75"/>
      <c r="G47" s="48" t="str">
        <f>IF(ISERROR(VLOOKUP(F47,高校男選手データ!$A:$O,MATCH("姓",高校男選手データ!$1:$1,0),0)),"",VLOOKUP(F47,高校男選手データ!$A:$O,MATCH("姓",高校男選手データ!$1:$1,0),0)&amp;"　"&amp;VLOOKUP(F47,高校男選手データ!$A:$O,MATCH("名",高校男選手データ!$1:$1,0),0))</f>
        <v/>
      </c>
      <c r="H47" s="48" t="str">
        <f>IF(ISERROR(VLOOKUP(F47,高校男選手データ!$A:$O,MATCH("学年",高校男選手データ!$1:$1,0),0)),"",VLOOKUP(F47,高校男選手データ!$A:$O,MATCH("学年",高校男選手データ!$1:$1,0),0))</f>
        <v/>
      </c>
      <c r="I47" s="75"/>
      <c r="J47" s="77"/>
      <c r="K47" s="78"/>
      <c r="L47" s="93">
        <f>L46</f>
        <v>26</v>
      </c>
      <c r="M47" s="48">
        <f>IF(L47="","",VLOOKUP(L47,競技csv!A:Y,MATCH(M$3,競技csv!$1:$1,0),0))</f>
        <v>1</v>
      </c>
      <c r="N47" s="101" t="str">
        <f>IF(L47="","",VLOOKUP(L47,競技csv!A:Y,MATCH(N$3,競技csv!$1:$1,0),0))</f>
        <v>1年2年3年</v>
      </c>
      <c r="O47" s="151"/>
      <c r="P47" s="146"/>
      <c r="Q47" s="47">
        <v>3</v>
      </c>
      <c r="R47" s="75"/>
      <c r="S47" s="48" t="str">
        <f>IF(ISERROR(VLOOKUP(R47,高校女選手データ!$A:$O,MATCH("姓",高校女選手データ!$1:$1,0),0)),"",VLOOKUP(R47,高校女選手データ!$A:$O,MATCH("姓",高校女選手データ!$1:$1,0),0)&amp;"　"&amp;VLOOKUP(R47,高校女選手データ!$A:$O,MATCH("名",高校女選手データ!$1:$1,0),0))</f>
        <v/>
      </c>
      <c r="T47" s="48" t="str">
        <f>IF(ISERROR(VLOOKUP(R47,高校女選手データ!$A:$O,MATCH("学年",高校女選手データ!$1:$1,0),0)),"",VLOOKUP(R47,高校女選手データ!$A:$O,MATCH("学年",高校女選手データ!$1:$1,0),0))</f>
        <v/>
      </c>
      <c r="U47" s="75"/>
      <c r="V47" s="77"/>
      <c r="W47" s="78"/>
    </row>
    <row r="48" spans="1:23" ht="12.6" customHeight="1" x14ac:dyDescent="0.45">
      <c r="A48" s="111">
        <f>A50</f>
        <v>13</v>
      </c>
      <c r="B48" s="52">
        <f>IF(A48="","",VLOOKUP(A48,競技csv!A:N,MATCH(B$3,競技csv!$1:$1,0),0))</f>
        <v>1</v>
      </c>
      <c r="C48" s="112" t="str">
        <f>IF(A48="","",VLOOKUP(A48,競技csv!A:N,MATCH(C$3,競技csv!$1:$1,0),0))</f>
        <v>1年2年3年</v>
      </c>
      <c r="D48" s="50" t="s">
        <v>307</v>
      </c>
      <c r="E48" s="51">
        <v>1</v>
      </c>
      <c r="F48" s="76"/>
      <c r="G48" s="52" t="str">
        <f>IF(ISERROR(VLOOKUP(F48,高校男選手データ!$A:$O,MATCH("姓",高校男選手データ!$1:$1,0),0)),"",VLOOKUP(F48,高校男選手データ!$A:$O,MATCH("姓",高校男選手データ!$1:$1,0),0)&amp;"　"&amp;VLOOKUP(F48,高校男選手データ!$A:$O,MATCH("名",高校男選手データ!$1:$1,0),0))</f>
        <v/>
      </c>
      <c r="H48" s="52" t="str">
        <f>IF(ISERROR(VLOOKUP(F48,高校男選手データ!$A:$O,MATCH("学年",高校男選手データ!$1:$1,0),0)),"",VLOOKUP(F48,高校男選手データ!$A:$O,MATCH("学年",高校男選手データ!$1:$1,0),0))</f>
        <v/>
      </c>
      <c r="I48" s="113"/>
      <c r="J48" s="79"/>
      <c r="K48" s="139"/>
      <c r="L48" s="111">
        <f>L50</f>
        <v>28</v>
      </c>
      <c r="M48" s="52">
        <f>IF(L48="","",VLOOKUP(L48,競技csv!A:Y,MATCH(M$3,競技csv!$1:$1,0),0))</f>
        <v>1</v>
      </c>
      <c r="N48" s="112" t="str">
        <f>IF(L48="","",VLOOKUP(L48,競技csv!A:Y,MATCH(N$3,競技csv!$1:$1,0),0))</f>
        <v>1年2年3年</v>
      </c>
      <c r="O48" s="151"/>
      <c r="P48" s="147" t="s">
        <v>307</v>
      </c>
      <c r="Q48" s="51">
        <v>1</v>
      </c>
      <c r="R48" s="76"/>
      <c r="S48" s="52" t="str">
        <f>IF(ISERROR(VLOOKUP(R48,高校女選手データ!$A:$O,MATCH("姓",高校女選手データ!$1:$1,0),0)),"",VLOOKUP(R48,高校女選手データ!$A:$O,MATCH("姓",高校女選手データ!$1:$1,0),0)&amp;"　"&amp;VLOOKUP(R48,高校女選手データ!$A:$O,MATCH("名",高校女選手データ!$1:$1,0),0))</f>
        <v/>
      </c>
      <c r="T48" s="52" t="str">
        <f>IF(ISERROR(VLOOKUP(R48,高校女選手データ!$A:$O,MATCH("学年",高校女選手データ!$1:$1,0),0)),"",VLOOKUP(R48,高校女選手データ!$A:$O,MATCH("学年",高校女選手データ!$1:$1,0),0))</f>
        <v/>
      </c>
      <c r="U48" s="113"/>
      <c r="V48" s="79"/>
      <c r="W48" s="80"/>
    </row>
    <row r="49" spans="1:23" ht="12.6" customHeight="1" x14ac:dyDescent="0.45">
      <c r="A49" s="93">
        <v>13</v>
      </c>
      <c r="B49" s="48">
        <f>IF(A49="","",VLOOKUP(A49,競技csv!A:N,MATCH(B$3,競技csv!$1:$1,0),0))</f>
        <v>1</v>
      </c>
      <c r="C49" s="101" t="str">
        <f>IF(A49="","",VLOOKUP(A49,競技csv!A:N,MATCH(C$3,競技csv!$1:$1,0),0))</f>
        <v>1年2年3年</v>
      </c>
      <c r="D49" s="46" t="str">
        <f>IF(A49="","",VLOOKUP(A49,競技csv!A:N,MATCH("競技名",競技csv!$1:$1,0),0))</f>
        <v>高校一般男子走幅跳</v>
      </c>
      <c r="E49" s="47">
        <v>2</v>
      </c>
      <c r="F49" s="75"/>
      <c r="G49" s="48" t="str">
        <f>IF(ISERROR(VLOOKUP(F49,高校男選手データ!$A:$O,MATCH("姓",高校男選手データ!$1:$1,0),0)),"",VLOOKUP(F49,高校男選手データ!$A:$O,MATCH("姓",高校男選手データ!$1:$1,0),0)&amp;"　"&amp;VLOOKUP(F49,高校男選手データ!$A:$O,MATCH("名",高校男選手データ!$1:$1,0),0))</f>
        <v/>
      </c>
      <c r="H49" s="48" t="str">
        <f>IF(ISERROR(VLOOKUP(F49,高校男選手データ!$A:$O,MATCH("学年",高校男選手データ!$1:$1,0),0)),"",VLOOKUP(F49,高校男選手データ!$A:$O,MATCH("学年",高校男選手データ!$1:$1,0),0))</f>
        <v/>
      </c>
      <c r="I49" s="75"/>
      <c r="J49" s="77"/>
      <c r="K49" s="140"/>
      <c r="L49" s="93">
        <v>28</v>
      </c>
      <c r="M49" s="48">
        <f>IF(L49="","",VLOOKUP(L49,競技csv!A:Y,MATCH(M$3,競技csv!$1:$1,0),0))</f>
        <v>1</v>
      </c>
      <c r="N49" s="101" t="str">
        <f>IF(L49="","",VLOOKUP(L49,競技csv!A:Y,MATCH(N$3,競技csv!$1:$1,0),0))</f>
        <v>1年2年3年</v>
      </c>
      <c r="O49" s="151"/>
      <c r="P49" s="146" t="str">
        <f>IF(L49="","",VLOOKUP(L49,競技csv!A:O,MATCH("競技名",競技csv!$1:$1,0),0))</f>
        <v>高校一般女子走幅跳</v>
      </c>
      <c r="Q49" s="47">
        <v>2</v>
      </c>
      <c r="R49" s="75"/>
      <c r="S49" s="48" t="str">
        <f>IF(ISERROR(VLOOKUP(R49,高校女選手データ!$A:$O,MATCH("姓",高校女選手データ!$1:$1,0),0)),"",VLOOKUP(R49,高校女選手データ!$A:$O,MATCH("姓",高校女選手データ!$1:$1,0),0)&amp;"　"&amp;VLOOKUP(R49,高校女選手データ!$A:$O,MATCH("名",高校女選手データ!$1:$1,0),0))</f>
        <v/>
      </c>
      <c r="T49" s="48" t="str">
        <f>IF(ISERROR(VLOOKUP(R49,高校女選手データ!$A:$O,MATCH("学年",高校女選手データ!$1:$1,0),0)),"",VLOOKUP(R49,高校女選手データ!$A:$O,MATCH("学年",高校女選手データ!$1:$1,0),0))</f>
        <v/>
      </c>
      <c r="U49" s="75"/>
      <c r="V49" s="77"/>
      <c r="W49" s="78"/>
    </row>
    <row r="50" spans="1:23" ht="12.6" customHeight="1" x14ac:dyDescent="0.45">
      <c r="A50" s="93">
        <f>A49</f>
        <v>13</v>
      </c>
      <c r="B50" s="48">
        <f>IF(A50="","",VLOOKUP(A50,競技csv!A:N,MATCH(B$3,競技csv!$1:$1,0),0))</f>
        <v>1</v>
      </c>
      <c r="C50" s="101" t="str">
        <f>IF(A50="","",VLOOKUP(A50,競技csv!A:N,MATCH(C$3,競技csv!$1:$1,0),0))</f>
        <v>1年2年3年</v>
      </c>
      <c r="D50" s="46"/>
      <c r="E50" s="47">
        <v>3</v>
      </c>
      <c r="F50" s="75"/>
      <c r="G50" s="48" t="str">
        <f>IF(ISERROR(VLOOKUP(F50,高校男選手データ!$A:$O,MATCH("姓",高校男選手データ!$1:$1,0),0)),"",VLOOKUP(F50,高校男選手データ!$A:$O,MATCH("姓",高校男選手データ!$1:$1,0),0)&amp;"　"&amp;VLOOKUP(F50,高校男選手データ!$A:$O,MATCH("名",高校男選手データ!$1:$1,0),0))</f>
        <v/>
      </c>
      <c r="H50" s="48" t="str">
        <f>IF(ISERROR(VLOOKUP(F50,高校男選手データ!$A:$O,MATCH("学年",高校男選手データ!$1:$1,0),0)),"",VLOOKUP(F50,高校男選手データ!$A:$O,MATCH("学年",高校男選手データ!$1:$1,0),0))</f>
        <v/>
      </c>
      <c r="I50" s="75"/>
      <c r="J50" s="77"/>
      <c r="K50" s="140"/>
      <c r="L50" s="93">
        <f>L49</f>
        <v>28</v>
      </c>
      <c r="M50" s="48">
        <f>IF(L50="","",VLOOKUP(L50,競技csv!A:Y,MATCH(M$3,競技csv!$1:$1,0),0))</f>
        <v>1</v>
      </c>
      <c r="N50" s="101" t="str">
        <f>IF(L50="","",VLOOKUP(L50,競技csv!A:Y,MATCH(N$3,競技csv!$1:$1,0),0))</f>
        <v>1年2年3年</v>
      </c>
      <c r="O50" s="151"/>
      <c r="P50" s="146"/>
      <c r="Q50" s="47">
        <v>3</v>
      </c>
      <c r="R50" s="75"/>
      <c r="S50" s="48" t="str">
        <f>IF(ISERROR(VLOOKUP(R50,高校女選手データ!$A:$O,MATCH("姓",高校女選手データ!$1:$1,0),0)),"",VLOOKUP(R50,高校女選手データ!$A:$O,MATCH("姓",高校女選手データ!$1:$1,0),0)&amp;"　"&amp;VLOOKUP(R50,高校女選手データ!$A:$O,MATCH("名",高校女選手データ!$1:$1,0),0))</f>
        <v/>
      </c>
      <c r="T50" s="48" t="str">
        <f>IF(ISERROR(VLOOKUP(R50,高校女選手データ!$A:$O,MATCH("学年",高校女選手データ!$1:$1,0),0)),"",VLOOKUP(R50,高校女選手データ!$A:$O,MATCH("学年",高校女選手データ!$1:$1,0),0))</f>
        <v/>
      </c>
      <c r="U50" s="75"/>
      <c r="V50" s="77"/>
      <c r="W50" s="78"/>
    </row>
    <row r="51" spans="1:23" ht="12.6" customHeight="1" x14ac:dyDescent="0.45">
      <c r="A51" s="111">
        <f>A53</f>
        <v>15</v>
      </c>
      <c r="B51" s="52">
        <f>IF(A51="","",VLOOKUP(A51,競技csv!A:N,MATCH(B$3,競技csv!$1:$1,0),0))</f>
        <v>1</v>
      </c>
      <c r="C51" s="112" t="str">
        <f>IF(A51="","",VLOOKUP(A51,競技csv!A:N,MATCH(C$3,競技csv!$1:$1,0),0))</f>
        <v>1年2年3年</v>
      </c>
      <c r="D51" s="50" t="s">
        <v>307</v>
      </c>
      <c r="E51" s="51">
        <v>1</v>
      </c>
      <c r="F51" s="76"/>
      <c r="G51" s="52" t="str">
        <f>IF(ISERROR(VLOOKUP(F51,高校男選手データ!$A:$O,MATCH("姓",高校男選手データ!$1:$1,0),0)),"",VLOOKUP(F51,高校男選手データ!$A:$O,MATCH("姓",高校男選手データ!$1:$1,0),0)&amp;"　"&amp;VLOOKUP(F51,高校男選手データ!$A:$O,MATCH("名",高校男選手データ!$1:$1,0),0))</f>
        <v/>
      </c>
      <c r="H51" s="52" t="str">
        <f>IF(ISERROR(VLOOKUP(F51,高校男選手データ!$A:$O,MATCH("学年",高校男選手データ!$1:$1,0),0)),"",VLOOKUP(F51,高校男選手データ!$A:$O,MATCH("学年",高校男選手データ!$1:$1,0),0))</f>
        <v/>
      </c>
      <c r="I51" s="113"/>
      <c r="J51" s="79"/>
      <c r="K51" s="139"/>
      <c r="L51" s="111">
        <f>L53</f>
        <v>30</v>
      </c>
      <c r="M51" s="52">
        <f>IF(L51="","",VLOOKUP(L51,競技csv!A:Y,MATCH(M$3,競技csv!$1:$1,0),0))</f>
        <v>1</v>
      </c>
      <c r="N51" s="112" t="str">
        <f>IF(L51="","",VLOOKUP(L51,競技csv!A:Y,MATCH(N$3,競技csv!$1:$1,0),0))</f>
        <v>1年2年3年</v>
      </c>
      <c r="O51" s="151"/>
      <c r="P51" s="147" t="s">
        <v>307</v>
      </c>
      <c r="Q51" s="51">
        <v>1</v>
      </c>
      <c r="R51" s="76"/>
      <c r="S51" s="52" t="str">
        <f>IF(ISERROR(VLOOKUP(R51,高校女選手データ!$A:$O,MATCH("姓",高校女選手データ!$1:$1,0),0)),"",VLOOKUP(R51,高校女選手データ!$A:$O,MATCH("姓",高校女選手データ!$1:$1,0),0)&amp;"　"&amp;VLOOKUP(R51,高校女選手データ!$A:$O,MATCH("名",高校女選手データ!$1:$1,0),0))</f>
        <v/>
      </c>
      <c r="T51" s="52" t="str">
        <f>IF(ISERROR(VLOOKUP(R51,高校女選手データ!$A:$O,MATCH("学年",高校女選手データ!$1:$1,0),0)),"",VLOOKUP(R51,高校女選手データ!$A:$O,MATCH("学年",高校女選手データ!$1:$1,0),0))</f>
        <v/>
      </c>
      <c r="U51" s="113"/>
      <c r="V51" s="79"/>
      <c r="W51" s="80"/>
    </row>
    <row r="52" spans="1:23" ht="12.6" customHeight="1" x14ac:dyDescent="0.45">
      <c r="A52" s="93">
        <v>15</v>
      </c>
      <c r="B52" s="48">
        <f>IF(A52="","",VLOOKUP(A52,競技csv!A:N,MATCH(B$3,競技csv!$1:$1,0),0))</f>
        <v>1</v>
      </c>
      <c r="C52" s="101" t="str">
        <f>IF(A52="","",VLOOKUP(A52,競技csv!A:N,MATCH(C$3,競技csv!$1:$1,0),0))</f>
        <v>1年2年3年</v>
      </c>
      <c r="D52" s="46" t="str">
        <f>IF(A52="","",VLOOKUP(A52,競技csv!A:N,MATCH("競技名",競技csv!$1:$1,0),0))</f>
        <v>高校男子砲丸投</v>
      </c>
      <c r="E52" s="47">
        <v>2</v>
      </c>
      <c r="F52" s="75"/>
      <c r="G52" s="48" t="str">
        <f>IF(ISERROR(VLOOKUP(F52,高校男選手データ!$A:$O,MATCH("姓",高校男選手データ!$1:$1,0),0)),"",VLOOKUP(F52,高校男選手データ!$A:$O,MATCH("姓",高校男選手データ!$1:$1,0),0)&amp;"　"&amp;VLOOKUP(F52,高校男選手データ!$A:$O,MATCH("名",高校男選手データ!$1:$1,0),0))</f>
        <v/>
      </c>
      <c r="H52" s="48" t="str">
        <f>IF(ISERROR(VLOOKUP(F52,高校男選手データ!$A:$O,MATCH("学年",高校男選手データ!$1:$1,0),0)),"",VLOOKUP(F52,高校男選手データ!$A:$O,MATCH("学年",高校男選手データ!$1:$1,0),0))</f>
        <v/>
      </c>
      <c r="I52" s="75"/>
      <c r="J52" s="77"/>
      <c r="K52" s="140"/>
      <c r="L52" s="93">
        <v>30</v>
      </c>
      <c r="M52" s="48">
        <f>IF(L52="","",VLOOKUP(L52,競技csv!A:Y,MATCH(M$3,競技csv!$1:$1,0),0))</f>
        <v>1</v>
      </c>
      <c r="N52" s="101" t="str">
        <f>IF(L52="","",VLOOKUP(L52,競技csv!A:Y,MATCH(N$3,競技csv!$1:$1,0),0))</f>
        <v>1年2年3年</v>
      </c>
      <c r="O52" s="151"/>
      <c r="P52" s="146" t="str">
        <f>IF(L52="","",VLOOKUP(L52,競技csv!A:O,MATCH("競技名",競技csv!$1:$1,0),0))</f>
        <v>高校一般女子砲丸投</v>
      </c>
      <c r="Q52" s="47">
        <v>2</v>
      </c>
      <c r="R52" s="75"/>
      <c r="S52" s="48" t="str">
        <f>IF(ISERROR(VLOOKUP(R52,高校女選手データ!$A:$O,MATCH("姓",高校女選手データ!$1:$1,0),0)),"",VLOOKUP(R52,高校女選手データ!$A:$O,MATCH("姓",高校女選手データ!$1:$1,0),0)&amp;"　"&amp;VLOOKUP(R52,高校女選手データ!$A:$O,MATCH("名",高校女選手データ!$1:$1,0),0))</f>
        <v/>
      </c>
      <c r="T52" s="48" t="str">
        <f>IF(ISERROR(VLOOKUP(R52,高校女選手データ!$A:$O,MATCH("学年",高校女選手データ!$1:$1,0),0)),"",VLOOKUP(R52,高校女選手データ!$A:$O,MATCH("学年",高校女選手データ!$1:$1,0),0))</f>
        <v/>
      </c>
      <c r="U52" s="75"/>
      <c r="V52" s="77"/>
      <c r="W52" s="78"/>
    </row>
    <row r="53" spans="1:23" ht="12.6" customHeight="1" thickBot="1" x14ac:dyDescent="0.5">
      <c r="A53" s="114">
        <f>A52</f>
        <v>15</v>
      </c>
      <c r="B53" s="115">
        <f>IF(A53="","",VLOOKUP(A53,競技csv!A:N,MATCH(B$3,競技csv!$1:$1,0),0))</f>
        <v>1</v>
      </c>
      <c r="C53" s="116" t="str">
        <f>IF(A53="","",VLOOKUP(A53,競技csv!A:N,MATCH(C$3,競技csv!$1:$1,0),0))</f>
        <v>1年2年3年</v>
      </c>
      <c r="D53" s="117"/>
      <c r="E53" s="118">
        <v>3</v>
      </c>
      <c r="F53" s="119"/>
      <c r="G53" s="115" t="str">
        <f>IF(ISERROR(VLOOKUP(F53,高校男選手データ!$A:$O,MATCH("姓",高校男選手データ!$1:$1,0),0)),"",VLOOKUP(F53,高校男選手データ!$A:$O,MATCH("姓",高校男選手データ!$1:$1,0),0)&amp;"　"&amp;VLOOKUP(F53,高校男選手データ!$A:$O,MATCH("名",高校男選手データ!$1:$1,0),0))</f>
        <v/>
      </c>
      <c r="H53" s="115" t="str">
        <f>IF(ISERROR(VLOOKUP(F53,高校男選手データ!$A:$O,MATCH("学年",高校男選手データ!$1:$1,0),0)),"",VLOOKUP(F53,高校男選手データ!$A:$O,MATCH("学年",高校男選手データ!$1:$1,0),0))</f>
        <v/>
      </c>
      <c r="I53" s="119"/>
      <c r="J53" s="120"/>
      <c r="K53" s="141"/>
      <c r="L53" s="114">
        <f>L52</f>
        <v>30</v>
      </c>
      <c r="M53" s="115">
        <f>IF(L53="","",VLOOKUP(L53,競技csv!A:Y,MATCH(M$3,競技csv!$1:$1,0),0))</f>
        <v>1</v>
      </c>
      <c r="N53" s="162" t="str">
        <f>IF(L53="","",VLOOKUP(L53,競技csv!A:Y,MATCH(N$3,競技csv!$1:$1,0),0))</f>
        <v>1年2年3年</v>
      </c>
      <c r="O53" s="151"/>
      <c r="P53" s="117"/>
      <c r="Q53" s="118">
        <v>3</v>
      </c>
      <c r="R53" s="119"/>
      <c r="S53" s="115" t="str">
        <f>IF(ISERROR(VLOOKUP(R53,高校女選手データ!$A:$O,MATCH("姓",高校女選手データ!$1:$1,0),0)),"",VLOOKUP(R53,高校女選手データ!$A:$O,MATCH("姓",高校女選手データ!$1:$1,0),0)&amp;"　"&amp;VLOOKUP(R53,高校女選手データ!$A:$O,MATCH("名",高校女選手データ!$1:$1,0),0))</f>
        <v/>
      </c>
      <c r="T53" s="115" t="str">
        <f>IF(ISERROR(VLOOKUP(R53,高校女選手データ!$A:$O,MATCH("学年",高校女選手データ!$1:$1,0),0)),"",VLOOKUP(R53,高校女選手データ!$A:$O,MATCH("学年",高校女選手データ!$1:$1,0),0))</f>
        <v/>
      </c>
      <c r="U53" s="119"/>
      <c r="V53" s="120"/>
      <c r="W53" s="121"/>
    </row>
    <row r="54" spans="1:23" ht="12.6" customHeight="1" thickBot="1" x14ac:dyDescent="0.5"/>
    <row r="55" spans="1:23" ht="12.6" customHeight="1" x14ac:dyDescent="0.45">
      <c r="D55" s="53" t="s">
        <v>343</v>
      </c>
      <c r="E55" s="124"/>
      <c r="F55" s="122"/>
      <c r="G55" s="123"/>
      <c r="H55" s="123"/>
      <c r="I55" s="122"/>
      <c r="J55" s="125"/>
      <c r="K55" s="125"/>
      <c r="L55" s="122"/>
      <c r="M55" s="123"/>
      <c r="N55" s="123"/>
      <c r="O55" s="123"/>
      <c r="P55" s="64" t="s">
        <v>345</v>
      </c>
      <c r="Q55" s="81"/>
      <c r="R55" s="65"/>
      <c r="S55" s="65"/>
      <c r="T55" s="66"/>
    </row>
    <row r="56" spans="1:23" ht="12.6" customHeight="1" x14ac:dyDescent="0.45">
      <c r="D56" s="53" t="s">
        <v>344</v>
      </c>
      <c r="E56" s="124"/>
      <c r="F56" s="122"/>
      <c r="G56" s="123"/>
      <c r="H56" s="123"/>
      <c r="I56" s="122"/>
      <c r="J56" s="125"/>
      <c r="K56" s="125"/>
      <c r="L56" s="122"/>
      <c r="M56" s="123"/>
      <c r="N56" s="123"/>
      <c r="O56" s="123"/>
      <c r="P56" s="67" t="s">
        <v>346</v>
      </c>
      <c r="Q56" s="82"/>
      <c r="R56" s="63"/>
      <c r="S56" s="63"/>
      <c r="T56" s="68" t="s">
        <v>349</v>
      </c>
    </row>
    <row r="57" spans="1:23" ht="12.6" customHeight="1" x14ac:dyDescent="0.45">
      <c r="D57" s="58">
        <f ca="1">TODAY()</f>
        <v>45161</v>
      </c>
      <c r="E57" s="53" t="s">
        <v>413</v>
      </c>
      <c r="L57" s="122"/>
      <c r="M57" s="123"/>
      <c r="N57" s="123"/>
      <c r="O57" s="123"/>
      <c r="P57" s="69" t="s">
        <v>347</v>
      </c>
      <c r="Q57" s="83"/>
      <c r="R57" s="61"/>
      <c r="S57" s="61"/>
      <c r="T57" s="70"/>
    </row>
    <row r="58" spans="1:23" ht="12.6" customHeight="1" x14ac:dyDescent="0.45">
      <c r="L58" s="122"/>
      <c r="M58" s="123"/>
      <c r="N58" s="123"/>
      <c r="O58" s="123"/>
      <c r="P58" s="71" t="s">
        <v>348</v>
      </c>
      <c r="Q58" s="60" t="s">
        <v>16</v>
      </c>
      <c r="R58" s="60"/>
      <c r="S58" s="60"/>
      <c r="T58" s="72"/>
    </row>
    <row r="59" spans="1:23" ht="12.6" customHeight="1" x14ac:dyDescent="0.45">
      <c r="L59" s="122"/>
      <c r="M59" s="123"/>
      <c r="N59" s="123"/>
      <c r="O59" s="123"/>
      <c r="P59" s="85"/>
      <c r="Q59" s="84"/>
      <c r="R59" s="62"/>
      <c r="S59" s="62"/>
      <c r="T59" s="73"/>
    </row>
    <row r="60" spans="1:23" ht="12.6" customHeight="1" x14ac:dyDescent="0.45">
      <c r="A60" s="123"/>
      <c r="B60" s="123"/>
      <c r="C60" s="123"/>
      <c r="L60" s="122"/>
      <c r="M60" s="123"/>
      <c r="N60" s="123"/>
      <c r="O60" s="123"/>
      <c r="P60" s="136"/>
      <c r="Q60" s="137"/>
      <c r="R60" s="63"/>
      <c r="S60" s="63"/>
      <c r="T60" s="138"/>
      <c r="U60" s="122"/>
      <c r="V60" s="125"/>
      <c r="W60" s="125"/>
    </row>
    <row r="61" spans="1:23" ht="12.6" customHeight="1" x14ac:dyDescent="0.45">
      <c r="A61" s="123"/>
      <c r="B61" s="123"/>
      <c r="C61" s="123"/>
      <c r="L61" s="122"/>
      <c r="M61" s="123"/>
      <c r="N61" s="123"/>
      <c r="O61" s="123"/>
      <c r="P61" s="132"/>
      <c r="Q61" s="133"/>
      <c r="R61" s="134"/>
      <c r="S61" s="134"/>
      <c r="T61" s="135"/>
      <c r="U61" s="53"/>
      <c r="V61" s="53"/>
      <c r="W61" s="125"/>
    </row>
    <row r="62" spans="1:23" ht="12.6" customHeight="1" thickBot="1" x14ac:dyDescent="0.5">
      <c r="A62" s="123"/>
      <c r="B62" s="123"/>
      <c r="C62" s="123"/>
      <c r="L62" s="122"/>
      <c r="M62" s="123"/>
      <c r="N62" s="123"/>
      <c r="O62" s="123"/>
      <c r="P62" s="128"/>
      <c r="Q62" s="129"/>
      <c r="R62" s="130"/>
      <c r="S62" s="130"/>
      <c r="T62" s="131"/>
      <c r="U62" s="59"/>
      <c r="V62" s="59"/>
      <c r="W62" s="125"/>
    </row>
    <row r="63" spans="1:23" ht="9.6" customHeight="1" x14ac:dyDescent="0.45">
      <c r="U63" s="53"/>
      <c r="V63" s="53"/>
      <c r="W63" s="125"/>
    </row>
    <row r="64" spans="1:23" ht="9.6" customHeight="1" x14ac:dyDescent="0.45">
      <c r="U64" s="53"/>
      <c r="V64" s="53"/>
      <c r="W64" s="125"/>
    </row>
    <row r="65" spans="12:23" ht="9.6" customHeight="1" x14ac:dyDescent="0.45">
      <c r="U65" s="53"/>
      <c r="V65" s="53"/>
      <c r="W65" s="125"/>
    </row>
    <row r="66" spans="12:23" ht="9.6" customHeight="1" x14ac:dyDescent="0.45">
      <c r="U66" s="53"/>
      <c r="V66" s="53"/>
      <c r="W66" s="125"/>
    </row>
    <row r="67" spans="12:23" ht="9.6" customHeight="1" x14ac:dyDescent="0.45">
      <c r="U67" s="53"/>
      <c r="V67" s="53"/>
      <c r="W67" s="125"/>
    </row>
    <row r="68" spans="12:23" ht="9.6" customHeight="1" x14ac:dyDescent="0.45">
      <c r="U68" s="53"/>
      <c r="V68" s="53"/>
      <c r="W68" s="125"/>
    </row>
    <row r="69" spans="12:23" x14ac:dyDescent="0.45">
      <c r="L69" s="122"/>
      <c r="M69" s="123"/>
      <c r="N69" s="123"/>
      <c r="O69" s="123"/>
      <c r="P69" s="127"/>
      <c r="Q69" s="126"/>
      <c r="R69" s="59"/>
      <c r="S69" s="59"/>
      <c r="T69" s="59"/>
      <c r="U69" s="53"/>
      <c r="V69" s="53"/>
      <c r="W69" s="125"/>
    </row>
    <row r="70" spans="12:23" x14ac:dyDescent="0.45">
      <c r="L70" s="53"/>
      <c r="M70" s="53"/>
      <c r="N70" s="53"/>
      <c r="O70" s="53"/>
      <c r="P70" s="127"/>
      <c r="Q70" s="126"/>
      <c r="R70" s="59"/>
      <c r="S70" s="59"/>
      <c r="T70" s="59"/>
      <c r="U70" s="53"/>
      <c r="V70" s="53"/>
      <c r="W70" s="53"/>
    </row>
    <row r="71" spans="12:23" x14ac:dyDescent="0.45">
      <c r="L71" s="53"/>
      <c r="M71" s="53"/>
      <c r="N71" s="53"/>
      <c r="O71" s="53"/>
      <c r="P71" s="127"/>
      <c r="Q71" s="126"/>
      <c r="R71" s="59"/>
      <c r="S71" s="59"/>
      <c r="T71" s="59"/>
      <c r="U71" s="59"/>
      <c r="V71" s="59"/>
      <c r="W71" s="59"/>
    </row>
    <row r="72" spans="12:23" x14ac:dyDescent="0.45">
      <c r="L72" s="53"/>
      <c r="M72" s="53"/>
      <c r="N72" s="53"/>
      <c r="O72" s="53"/>
      <c r="P72" s="127"/>
      <c r="Q72" s="126"/>
      <c r="R72" s="59"/>
      <c r="S72" s="59"/>
      <c r="T72" s="59"/>
      <c r="U72" s="53"/>
      <c r="V72" s="53"/>
      <c r="W72" s="57"/>
    </row>
  </sheetData>
  <sheetProtection sheet="1" objects="1" scenarios="1"/>
  <mergeCells count="1">
    <mergeCell ref="D2:K2"/>
  </mergeCells>
  <phoneticPr fontId="1"/>
  <conditionalFormatting sqref="F4:F53 I4:K53">
    <cfRule type="expression" dxfId="9" priority="8">
      <formula>AND(F4="",MOD(ROW(),2)=0)</formula>
    </cfRule>
  </conditionalFormatting>
  <conditionalFormatting sqref="F4:H53">
    <cfRule type="expression" dxfId="8" priority="7">
      <formula>COUNTIF($C4,"*"&amp;$H4&amp;"*")=0</formula>
    </cfRule>
  </conditionalFormatting>
  <conditionalFormatting sqref="I4:I53">
    <cfRule type="expression" dxfId="7" priority="1">
      <formula>B4&lt;2</formula>
    </cfRule>
  </conditionalFormatting>
  <conditionalFormatting sqref="I4:K53 F4:F53">
    <cfRule type="expression" dxfId="6" priority="5">
      <formula>AND(F4="",MOD(ROW(),2)=1)</formula>
    </cfRule>
  </conditionalFormatting>
  <conditionalFormatting sqref="J4:J53">
    <cfRule type="expression" dxfId="5" priority="6">
      <formula>B4&lt;1</formula>
    </cfRule>
  </conditionalFormatting>
  <conditionalFormatting sqref="R4:R53 U4:W53">
    <cfRule type="expression" dxfId="4" priority="4">
      <formula>AND(R4="",MOD(ROW(),2)=1)</formula>
    </cfRule>
    <cfRule type="expression" dxfId="3" priority="9">
      <formula>AND(R4="",MOD(ROW(),2)=0)</formula>
    </cfRule>
  </conditionalFormatting>
  <conditionalFormatting sqref="R4:T53">
    <cfRule type="expression" dxfId="2" priority="3">
      <formula>COUNTIF($N4,"*"&amp;$T4&amp;"*")=0</formula>
    </cfRule>
  </conditionalFormatting>
  <conditionalFormatting sqref="U4:U53">
    <cfRule type="expression" dxfId="1" priority="2">
      <formula>M4&lt;2</formula>
    </cfRule>
  </conditionalFormatting>
  <conditionalFormatting sqref="V4:V53">
    <cfRule type="expression" dxfId="0" priority="10">
      <formula>M4&lt;1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  <ignoredErrors>
    <ignoredError sqref="I40:K44 U40:W4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S37" sqref="S37"/>
    </sheetView>
  </sheetViews>
  <sheetFormatPr defaultRowHeight="18" x14ac:dyDescent="0.45"/>
  <cols>
    <col min="1" max="1" width="8.796875" hidden="1" customWidth="1"/>
  </cols>
  <sheetData>
    <row r="1" spans="1:37" x14ac:dyDescent="0.45">
      <c r="B1" t="s">
        <v>277</v>
      </c>
      <c r="C1" t="s">
        <v>278</v>
      </c>
      <c r="D1" t="s">
        <v>279</v>
      </c>
      <c r="E1" t="s">
        <v>238</v>
      </c>
      <c r="F1" t="s">
        <v>280</v>
      </c>
      <c r="G1" t="s">
        <v>281</v>
      </c>
      <c r="H1" t="s">
        <v>282</v>
      </c>
      <c r="I1" t="s">
        <v>283</v>
      </c>
      <c r="J1" t="s">
        <v>284</v>
      </c>
      <c r="K1" t="s">
        <v>285</v>
      </c>
      <c r="L1" t="s">
        <v>286</v>
      </c>
      <c r="M1" t="s">
        <v>287</v>
      </c>
      <c r="N1" t="s">
        <v>288</v>
      </c>
      <c r="O1" t="s">
        <v>289</v>
      </c>
      <c r="P1" t="s">
        <v>290</v>
      </c>
      <c r="Q1" t="s">
        <v>291</v>
      </c>
      <c r="R1" t="s">
        <v>292</v>
      </c>
      <c r="S1" t="s">
        <v>293</v>
      </c>
      <c r="T1" t="s">
        <v>294</v>
      </c>
      <c r="U1" t="s">
        <v>295</v>
      </c>
      <c r="V1" t="s">
        <v>308</v>
      </c>
      <c r="W1" t="s">
        <v>309</v>
      </c>
      <c r="X1" t="s">
        <v>310</v>
      </c>
      <c r="Y1" t="s">
        <v>311</v>
      </c>
      <c r="Z1" t="s">
        <v>312</v>
      </c>
      <c r="AA1" t="s">
        <v>313</v>
      </c>
      <c r="AB1" t="s">
        <v>314</v>
      </c>
      <c r="AC1" t="s">
        <v>315</v>
      </c>
      <c r="AD1" t="s">
        <v>316</v>
      </c>
      <c r="AE1" t="s">
        <v>317</v>
      </c>
      <c r="AF1" t="s">
        <v>318</v>
      </c>
      <c r="AG1" t="s">
        <v>319</v>
      </c>
      <c r="AH1" t="s">
        <v>320</v>
      </c>
      <c r="AI1" t="s">
        <v>321</v>
      </c>
      <c r="AJ1" t="s">
        <v>322</v>
      </c>
      <c r="AK1" t="s">
        <v>323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J2" sqref="J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332</v>
      </c>
      <c r="C1" t="s">
        <v>296</v>
      </c>
      <c r="D1" t="s">
        <v>333</v>
      </c>
      <c r="E1" t="s">
        <v>334</v>
      </c>
      <c r="F1" t="s">
        <v>335</v>
      </c>
      <c r="G1" t="s">
        <v>336</v>
      </c>
      <c r="H1" t="s">
        <v>337</v>
      </c>
      <c r="I1" t="s">
        <v>285</v>
      </c>
      <c r="J1" t="s">
        <v>338</v>
      </c>
      <c r="K1" t="s">
        <v>277</v>
      </c>
      <c r="L1" t="s">
        <v>281</v>
      </c>
      <c r="M1" t="s">
        <v>339</v>
      </c>
      <c r="N1" t="s">
        <v>340</v>
      </c>
      <c r="O1" t="s">
        <v>341</v>
      </c>
      <c r="P1" t="s">
        <v>342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18"/>
  <sheetViews>
    <sheetView zoomScale="85" zoomScaleNormal="85" workbookViewId="0">
      <selection activeCell="J2" sqref="J2"/>
    </sheetView>
  </sheetViews>
  <sheetFormatPr defaultRowHeight="18" x14ac:dyDescent="0.45"/>
  <cols>
    <col min="10" max="10" width="9" customWidth="1"/>
  </cols>
  <sheetData>
    <row r="1" spans="1:37" x14ac:dyDescent="0.45">
      <c r="A1" s="54">
        <v>0</v>
      </c>
      <c r="B1" t="s">
        <v>277</v>
      </c>
      <c r="C1" t="s">
        <v>278</v>
      </c>
      <c r="D1" t="s">
        <v>279</v>
      </c>
      <c r="E1" t="s">
        <v>238</v>
      </c>
      <c r="F1" t="s">
        <v>280</v>
      </c>
      <c r="G1" t="s">
        <v>281</v>
      </c>
      <c r="H1" t="s">
        <v>282</v>
      </c>
      <c r="I1" t="s">
        <v>283</v>
      </c>
      <c r="J1" t="s">
        <v>284</v>
      </c>
      <c r="K1" t="s">
        <v>285</v>
      </c>
      <c r="L1" t="s">
        <v>286</v>
      </c>
      <c r="M1" t="s">
        <v>287</v>
      </c>
      <c r="N1" t="s">
        <v>288</v>
      </c>
      <c r="O1" t="s">
        <v>289</v>
      </c>
      <c r="P1" t="s">
        <v>290</v>
      </c>
      <c r="Q1" t="s">
        <v>291</v>
      </c>
      <c r="R1" t="s">
        <v>292</v>
      </c>
      <c r="S1" t="s">
        <v>293</v>
      </c>
      <c r="T1" t="s">
        <v>294</v>
      </c>
      <c r="U1" t="s">
        <v>295</v>
      </c>
      <c r="V1" t="s">
        <v>308</v>
      </c>
      <c r="W1" t="s">
        <v>309</v>
      </c>
      <c r="X1" t="s">
        <v>310</v>
      </c>
      <c r="Y1" t="s">
        <v>311</v>
      </c>
      <c r="Z1" t="s">
        <v>312</v>
      </c>
      <c r="AA1" t="s">
        <v>313</v>
      </c>
      <c r="AB1" t="s">
        <v>314</v>
      </c>
      <c r="AC1" t="s">
        <v>315</v>
      </c>
      <c r="AD1" t="s">
        <v>316</v>
      </c>
      <c r="AE1" t="s">
        <v>317</v>
      </c>
      <c r="AF1" t="s">
        <v>318</v>
      </c>
      <c r="AG1" t="s">
        <v>319</v>
      </c>
      <c r="AH1" t="s">
        <v>320</v>
      </c>
      <c r="AI1" t="s">
        <v>321</v>
      </c>
      <c r="AJ1" t="s">
        <v>322</v>
      </c>
      <c r="AK1" t="s">
        <v>323</v>
      </c>
    </row>
    <row r="2" spans="1:37" x14ac:dyDescent="0.45">
      <c r="A2">
        <f t="shared" ref="A2:A33" si="0">IF(B2="",A1,A1+1)</f>
        <v>0</v>
      </c>
      <c r="B2" t="str">
        <f>IF(中学一覧表!F4="","",10000+中学一覧表!F4)</f>
        <v/>
      </c>
      <c r="C2" t="str">
        <f>IF($B2="","",VLOOKUP(VLOOKUP(中学一覧表!F4,中学男選手データ!$A:$O,MATCH("所属",中学男選手データ!$1:$1,0),0),所属csv!$A:$H,MATCH("所属コード",所属csv!$1:$1,0),0))</f>
        <v/>
      </c>
      <c r="F2" t="str">
        <f>IF($B2="","",中学一覧表!F4)</f>
        <v/>
      </c>
      <c r="G2" t="str">
        <f>IF($B2="","",VLOOKUP($F2,中学男選手データ!$A:$O,MATCH("姓",中学男選手データ!$1:$1,0),0)&amp;" "&amp;VLOOKUP($F2,中学男選手データ!$A:$O,MATCH("名",中学男選手データ!$1:$1,0),0))</f>
        <v/>
      </c>
      <c r="H2" t="str">
        <f>IF($B2="","",VLOOKUP($F2,中学男選手データ!$A:$O,MATCH("ﾌﾘｶﾞﾅ(姓)",中学男選手データ!$1:$1,0),0)&amp;" "&amp;VLOOKUP($F2,中学男選手データ!$A:$O,MATCH("ﾌﾘｶﾞﾅ(名)",中学男選手データ!$1:$1,0),0))</f>
        <v/>
      </c>
      <c r="I2" t="str">
        <f>IF($B2="","",VLOOKUP($F2,中学男選手データ!$A:$O,MATCH("姓",中学男選手データ!$1:$1,0),0)&amp;" "&amp;VLOOKUP($F2,中学男選手データ!$A:$O,MATCH("名",中学男選手データ!$1:$1,0),0))</f>
        <v/>
      </c>
      <c r="J2" t="str">
        <f>IF($B2="","",VLOOKUP($F2,中学男選手データ!$A:$O,MATCH("FAMILY NAME",中学男選手データ!$1:$1,0),0)&amp;" "&amp;VLOOKUP($F2,中学男選手データ!$A:$O,MATCH("Firstname",中学男選手データ!$1:$1,0),0))</f>
        <v/>
      </c>
      <c r="K2" t="str">
        <f>IF($B2="","",VLOOKUP($F2,中学男選手データ!$A:$O,MATCH("国籍",中学男選手データ!$1:$1,0),0))</f>
        <v/>
      </c>
      <c r="L2" t="str">
        <f>IF($B2="","",1)</f>
        <v/>
      </c>
      <c r="M2" t="str">
        <f>IF($B2="","",VLOOKUP($F2,中学男選手データ!$A:$O,MATCH("学年",中学男選手データ!$1:$1,0),0))</f>
        <v/>
      </c>
      <c r="N2" t="str">
        <f>IF($B2="","",LEFT(VLOOKUP($F2,中学男選手データ!$A:$O,MATCH("Birthday",中学男選手データ!$1:$1,0),0),4))</f>
        <v/>
      </c>
      <c r="O2" t="str">
        <f t="shared" ref="O2:O56" si="1">IF($B2="","",)</f>
        <v/>
      </c>
      <c r="P2" t="str">
        <f>IF($B2="","","千葉")</f>
        <v/>
      </c>
      <c r="R2" t="str">
        <f>IF($B2="","",VALUE(中学一覧表!A4))</f>
        <v/>
      </c>
      <c r="S2" t="str">
        <f>IF($B2="","",IF(中学一覧表!I4="","",中学一覧表!I4&amp;".")&amp;IF(中学一覧表!J4="","",TEXT(中学一覧表!J4,"00")&amp;".")&amp;TEXT(中学一覧表!K4,"00"))</f>
        <v/>
      </c>
      <c r="T2" t="str">
        <f>IF($B2="","",0)</f>
        <v/>
      </c>
      <c r="U2" t="str">
        <f>IF($B2="","",2)</f>
        <v/>
      </c>
    </row>
    <row r="3" spans="1:37" x14ac:dyDescent="0.45">
      <c r="A3">
        <f t="shared" si="0"/>
        <v>0</v>
      </c>
      <c r="B3" t="str">
        <f>IF(中学一覧表!F5="","",10000+中学一覧表!F5)</f>
        <v/>
      </c>
      <c r="C3" t="str">
        <f>IF($B3="","",VLOOKUP(VLOOKUP(中学一覧表!F5,中学男選手データ!$A:$O,MATCH("所属",中学男選手データ!$1:$1,0),0),所属csv!$A:$H,MATCH("所属コード",所属csv!$1:$1,0),0))</f>
        <v/>
      </c>
      <c r="F3" t="str">
        <f>IF($B3="","",中学一覧表!F5)</f>
        <v/>
      </c>
      <c r="G3" t="str">
        <f>IF($B3="","",VLOOKUP($F3,中学男選手データ!$A:$O,MATCH("姓",中学男選手データ!$1:$1,0),0)&amp;" "&amp;VLOOKUP($F3,中学男選手データ!$A:$O,MATCH("名",中学男選手データ!$1:$1,0),0))</f>
        <v/>
      </c>
      <c r="H3" t="str">
        <f>IF($B3="","",VLOOKUP($F3,中学男選手データ!$A:$O,MATCH("ﾌﾘｶﾞﾅ(姓)",中学男選手データ!$1:$1,0),0)&amp;" "&amp;VLOOKUP($F3,中学男選手データ!$A:$O,MATCH("ﾌﾘｶﾞﾅ(名)",中学男選手データ!$1:$1,0),0))</f>
        <v/>
      </c>
      <c r="I3" t="str">
        <f>IF($B3="","",VLOOKUP($F3,中学男選手データ!$A:$O,MATCH("姓",中学男選手データ!$1:$1,0),0)&amp;" "&amp;VLOOKUP($F3,中学男選手データ!$A:$O,MATCH("名",中学男選手データ!$1:$1,0),0))</f>
        <v/>
      </c>
      <c r="J3" t="str">
        <f>IF($B3="","",VLOOKUP($F3,中学男選手データ!$A:$O,MATCH("FAMILY NAME",中学男選手データ!$1:$1,0),0)&amp;" "&amp;VLOOKUP($F3,中学男選手データ!$A:$O,MATCH("Firstname",中学男選手データ!$1:$1,0),0))</f>
        <v/>
      </c>
      <c r="K3" t="str">
        <f>IF($B3="","",VLOOKUP($F3,中学男選手データ!$A:$O,MATCH("国籍",中学男選手データ!$1:$1,0),0))</f>
        <v/>
      </c>
      <c r="L3" t="str">
        <f t="shared" ref="L3:L56" si="2">IF($B3="","",1)</f>
        <v/>
      </c>
      <c r="M3" t="str">
        <f>IF($B3="","",VLOOKUP($F3,中学男選手データ!$A:$O,MATCH("学年",中学男選手データ!$1:$1,0),0))</f>
        <v/>
      </c>
      <c r="N3" t="str">
        <f>IF($B3="","",LEFT(VLOOKUP($F3,中学男選手データ!$A:$O,MATCH("Birthday",中学男選手データ!$1:$1,0),0),4))</f>
        <v/>
      </c>
      <c r="O3" t="str">
        <f t="shared" si="1"/>
        <v/>
      </c>
      <c r="P3" t="str">
        <f t="shared" ref="P3:P56" si="3">IF($B3="","","千葉")</f>
        <v/>
      </c>
      <c r="R3" t="str">
        <f>IF($B3="","",VALUE(中学一覧表!A5))</f>
        <v/>
      </c>
      <c r="S3" t="str">
        <f>IF($B3="","",IF(中学一覧表!I5="","",中学一覧表!I5&amp;".")&amp;IF(中学一覧表!J5="","",TEXT(中学一覧表!J5,"00")&amp;".")&amp;TEXT(中学一覧表!K5,"00"))</f>
        <v/>
      </c>
      <c r="T3" t="str">
        <f t="shared" ref="T3:T56" si="4">IF($B3="","",0)</f>
        <v/>
      </c>
      <c r="U3" t="str">
        <f t="shared" ref="U3:U56" si="5">IF($B3="","",2)</f>
        <v/>
      </c>
    </row>
    <row r="4" spans="1:37" x14ac:dyDescent="0.45">
      <c r="A4">
        <f t="shared" si="0"/>
        <v>0</v>
      </c>
      <c r="B4" t="str">
        <f>IF(中学一覧表!F6="","",10000+中学一覧表!F6)</f>
        <v/>
      </c>
      <c r="C4" t="str">
        <f>IF($B4="","",VLOOKUP(VLOOKUP(中学一覧表!F6,中学男選手データ!$A:$O,MATCH("所属",中学男選手データ!$1:$1,0),0),所属csv!$A:$H,MATCH("所属コード",所属csv!$1:$1,0),0))</f>
        <v/>
      </c>
      <c r="F4" t="str">
        <f>IF($B4="","",中学一覧表!F6)</f>
        <v/>
      </c>
      <c r="G4" t="str">
        <f>IF($B4="","",VLOOKUP($F4,中学男選手データ!$A:$O,MATCH("姓",中学男選手データ!$1:$1,0),0)&amp;" "&amp;VLOOKUP($F4,中学男選手データ!$A:$O,MATCH("名",中学男選手データ!$1:$1,0),0))</f>
        <v/>
      </c>
      <c r="H4" t="str">
        <f>IF($B4="","",VLOOKUP($F4,中学男選手データ!$A:$O,MATCH("ﾌﾘｶﾞﾅ(姓)",中学男選手データ!$1:$1,0),0)&amp;" "&amp;VLOOKUP($F4,中学男選手データ!$A:$O,MATCH("ﾌﾘｶﾞﾅ(名)",中学男選手データ!$1:$1,0),0))</f>
        <v/>
      </c>
      <c r="I4" t="str">
        <f>IF($B4="","",VLOOKUP($F4,中学男選手データ!$A:$O,MATCH("姓",中学男選手データ!$1:$1,0),0)&amp;" "&amp;VLOOKUP($F4,中学男選手データ!$A:$O,MATCH("名",中学男選手データ!$1:$1,0),0))</f>
        <v/>
      </c>
      <c r="J4" t="str">
        <f>IF($B4="","",VLOOKUP($F4,中学男選手データ!$A:$O,MATCH("FAMILY NAME",中学男選手データ!$1:$1,0),0)&amp;" "&amp;VLOOKUP($F4,中学男選手データ!$A:$O,MATCH("Firstname",中学男選手データ!$1:$1,0),0))</f>
        <v/>
      </c>
      <c r="K4" t="str">
        <f>IF($B4="","",VLOOKUP($F4,中学男選手データ!$A:$O,MATCH("国籍",中学男選手データ!$1:$1,0),0))</f>
        <v/>
      </c>
      <c r="L4" t="str">
        <f t="shared" si="2"/>
        <v/>
      </c>
      <c r="M4" t="str">
        <f>IF($B4="","",VLOOKUP($F4,中学男選手データ!$A:$O,MATCH("学年",中学男選手データ!$1:$1,0),0))</f>
        <v/>
      </c>
      <c r="N4" t="str">
        <f>IF($B4="","",LEFT(VLOOKUP($F4,中学男選手データ!$A:$O,MATCH("Birthday",中学男選手データ!$1:$1,0),0),4))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IF($B4="","",VALUE(中学一覧表!A6))</f>
        <v/>
      </c>
      <c r="S4" t="str">
        <f>IF($B4="","",IF(中学一覧表!I6="","",中学一覧表!I6&amp;".")&amp;IF(中学一覧表!J6="","",TEXT(中学一覧表!J6,"00")&amp;".")&amp;TEXT(中学一覧表!K6,"00"))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0</v>
      </c>
      <c r="B5" t="str">
        <f>IF(中学一覧表!F7="","",10000+中学一覧表!F7)</f>
        <v/>
      </c>
      <c r="C5" t="str">
        <f>IF($B5="","",VLOOKUP(VLOOKUP(中学一覧表!F7,中学男選手データ!$A:$O,MATCH("所属",中学男選手データ!$1:$1,0),0),所属csv!$A:$H,MATCH("所属コード",所属csv!$1:$1,0),0))</f>
        <v/>
      </c>
      <c r="F5" t="str">
        <f>IF($B5="","",中学一覧表!F7)</f>
        <v/>
      </c>
      <c r="G5" t="str">
        <f>IF($B5="","",VLOOKUP($F5,中学男選手データ!$A:$O,MATCH("姓",中学男選手データ!$1:$1,0),0)&amp;" "&amp;VLOOKUP($F5,中学男選手データ!$A:$O,MATCH("名",中学男選手データ!$1:$1,0),0))</f>
        <v/>
      </c>
      <c r="H5" t="str">
        <f>IF($B5="","",VLOOKUP($F5,中学男選手データ!$A:$O,MATCH("ﾌﾘｶﾞﾅ(姓)",中学男選手データ!$1:$1,0),0)&amp;" "&amp;VLOOKUP($F5,中学男選手データ!$A:$O,MATCH("ﾌﾘｶﾞﾅ(名)",中学男選手データ!$1:$1,0),0))</f>
        <v/>
      </c>
      <c r="I5" t="str">
        <f>IF($B5="","",VLOOKUP($F5,中学男選手データ!$A:$O,MATCH("姓",中学男選手データ!$1:$1,0),0)&amp;" "&amp;VLOOKUP($F5,中学男選手データ!$A:$O,MATCH("名",中学男選手データ!$1:$1,0),0))</f>
        <v/>
      </c>
      <c r="J5" t="str">
        <f>IF($B5="","",VLOOKUP($F5,中学男選手データ!$A:$O,MATCH("FAMILY NAME",中学男選手データ!$1:$1,0),0)&amp;" "&amp;VLOOKUP($F5,中学男選手データ!$A:$O,MATCH("Firstname",中学男選手データ!$1:$1,0),0))</f>
        <v/>
      </c>
      <c r="K5" t="str">
        <f>IF($B5="","",VLOOKUP($F5,中学男選手データ!$A:$O,MATCH("国籍",中学男選手データ!$1:$1,0),0))</f>
        <v/>
      </c>
      <c r="L5" t="str">
        <f t="shared" si="2"/>
        <v/>
      </c>
      <c r="M5" t="str">
        <f>IF($B5="","",VLOOKUP($F5,中学男選手データ!$A:$O,MATCH("学年",中学男選手データ!$1:$1,0),0))</f>
        <v/>
      </c>
      <c r="N5" t="str">
        <f>IF($B5="","",LEFT(VLOOKUP($F5,中学男選手データ!$A:$O,MATCH("Birthday",中学男選手データ!$1:$1,0),0),4))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IF($B5="","",VALUE(中学一覧表!A7))</f>
        <v/>
      </c>
      <c r="S5" t="str">
        <f>IF($B5="","",IF(中学一覧表!I7="","",中学一覧表!I7&amp;".")&amp;IF(中学一覧表!J7="","",TEXT(中学一覧表!J7,"00")&amp;".")&amp;TEXT(中学一覧表!K7,"00"))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0</v>
      </c>
      <c r="B6" t="str">
        <f>IF(中学一覧表!F8="","",10000+中学一覧表!F8)</f>
        <v/>
      </c>
      <c r="C6" t="str">
        <f>IF($B6="","",VLOOKUP(VLOOKUP(中学一覧表!F8,中学男選手データ!$A:$O,MATCH("所属",中学男選手データ!$1:$1,0),0),所属csv!$A:$H,MATCH("所属コード",所属csv!$1:$1,0),0))</f>
        <v/>
      </c>
      <c r="F6" t="str">
        <f>IF($B6="","",中学一覧表!F8)</f>
        <v/>
      </c>
      <c r="G6" t="str">
        <f>IF($B6="","",VLOOKUP($F6,中学男選手データ!$A:$O,MATCH("姓",中学男選手データ!$1:$1,0),0)&amp;" "&amp;VLOOKUP($F6,中学男選手データ!$A:$O,MATCH("名",中学男選手データ!$1:$1,0),0))</f>
        <v/>
      </c>
      <c r="H6" t="str">
        <f>IF($B6="","",VLOOKUP($F6,中学男選手データ!$A:$O,MATCH("ﾌﾘｶﾞﾅ(姓)",中学男選手データ!$1:$1,0),0)&amp;" "&amp;VLOOKUP($F6,中学男選手データ!$A:$O,MATCH("ﾌﾘｶﾞﾅ(名)",中学男選手データ!$1:$1,0),0))</f>
        <v/>
      </c>
      <c r="I6" t="str">
        <f>IF($B6="","",VLOOKUP($F6,中学男選手データ!$A:$O,MATCH("姓",中学男選手データ!$1:$1,0),0)&amp;" "&amp;VLOOKUP($F6,中学男選手データ!$A:$O,MATCH("名",中学男選手データ!$1:$1,0),0))</f>
        <v/>
      </c>
      <c r="J6" t="str">
        <f>IF($B6="","",VLOOKUP($F6,中学男選手データ!$A:$O,MATCH("FAMILY NAME",中学男選手データ!$1:$1,0),0)&amp;" "&amp;VLOOKUP($F6,中学男選手データ!$A:$O,MATCH("Firstname",中学男選手データ!$1:$1,0),0))</f>
        <v/>
      </c>
      <c r="K6" t="str">
        <f>IF($B6="","",VLOOKUP($F6,中学男選手データ!$A:$O,MATCH("国籍",中学男選手データ!$1:$1,0),0))</f>
        <v/>
      </c>
      <c r="L6" t="str">
        <f t="shared" si="2"/>
        <v/>
      </c>
      <c r="M6" t="str">
        <f>IF($B6="","",VLOOKUP($F6,中学男選手データ!$A:$O,MATCH("学年",中学男選手データ!$1:$1,0),0))</f>
        <v/>
      </c>
      <c r="N6" t="str">
        <f>IF($B6="","",LEFT(VLOOKUP($F6,中学男選手データ!$A:$O,MATCH("Birthday",中学男選手データ!$1:$1,0),0),4))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IF($B6="","",VALUE(中学一覧表!A8))</f>
        <v/>
      </c>
      <c r="S6" t="str">
        <f>IF($B6="","",IF(中学一覧表!I8="","",中学一覧表!I8&amp;".")&amp;IF(中学一覧表!J8="","",TEXT(中学一覧表!J8,"00")&amp;".")&amp;TEXT(中学一覧表!K8,"00"))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0</v>
      </c>
      <c r="B7" t="str">
        <f>IF(中学一覧表!F9="","",10000+中学一覧表!F9)</f>
        <v/>
      </c>
      <c r="C7" t="str">
        <f>IF($B7="","",VLOOKUP(VLOOKUP(中学一覧表!F9,中学男選手データ!$A:$O,MATCH("所属",中学男選手データ!$1:$1,0),0),所属csv!$A:$H,MATCH("所属コード",所属csv!$1:$1,0),0))</f>
        <v/>
      </c>
      <c r="F7" t="str">
        <f>IF($B7="","",中学一覧表!F9)</f>
        <v/>
      </c>
      <c r="G7" t="str">
        <f>IF($B7="","",VLOOKUP($F7,中学男選手データ!$A:$O,MATCH("姓",中学男選手データ!$1:$1,0),0)&amp;" "&amp;VLOOKUP($F7,中学男選手データ!$A:$O,MATCH("名",中学男選手データ!$1:$1,0),0))</f>
        <v/>
      </c>
      <c r="H7" t="str">
        <f>IF($B7="","",VLOOKUP($F7,中学男選手データ!$A:$O,MATCH("ﾌﾘｶﾞﾅ(姓)",中学男選手データ!$1:$1,0),0)&amp;" "&amp;VLOOKUP($F7,中学男選手データ!$A:$O,MATCH("ﾌﾘｶﾞﾅ(名)",中学男選手データ!$1:$1,0),0))</f>
        <v/>
      </c>
      <c r="I7" t="str">
        <f>IF($B7="","",VLOOKUP($F7,中学男選手データ!$A:$O,MATCH("姓",中学男選手データ!$1:$1,0),0)&amp;" "&amp;VLOOKUP($F7,中学男選手データ!$A:$O,MATCH("名",中学男選手データ!$1:$1,0),0))</f>
        <v/>
      </c>
      <c r="J7" t="str">
        <f>IF($B7="","",VLOOKUP($F7,中学男選手データ!$A:$O,MATCH("FAMILY NAME",中学男選手データ!$1:$1,0),0)&amp;" "&amp;VLOOKUP($F7,中学男選手データ!$A:$O,MATCH("Firstname",中学男選手データ!$1:$1,0),0))</f>
        <v/>
      </c>
      <c r="K7" t="str">
        <f>IF($B7="","",VLOOKUP($F7,中学男選手データ!$A:$O,MATCH("国籍",中学男選手データ!$1:$1,0),0))</f>
        <v/>
      </c>
      <c r="L7" t="str">
        <f t="shared" si="2"/>
        <v/>
      </c>
      <c r="M7" t="str">
        <f>IF($B7="","",VLOOKUP($F7,中学男選手データ!$A:$O,MATCH("学年",中学男選手データ!$1:$1,0),0))</f>
        <v/>
      </c>
      <c r="N7" t="str">
        <f>IF($B7="","",LEFT(VLOOKUP($F7,中学男選手データ!$A:$O,MATCH("Birthday",中学男選手データ!$1:$1,0),0),4))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IF($B7="","",VALUE(中学一覧表!A9))</f>
        <v/>
      </c>
      <c r="S7" t="str">
        <f>IF($B7="","",IF(中学一覧表!I9="","",中学一覧表!I9&amp;".")&amp;IF(中学一覧表!J9="","",TEXT(中学一覧表!J9,"00")&amp;".")&amp;TEXT(中学一覧表!K9,"00"))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si="0"/>
        <v>0</v>
      </c>
      <c r="B8" t="str">
        <f>IF(中学一覧表!F10="","",10000+中学一覧表!F10)</f>
        <v/>
      </c>
      <c r="C8" t="str">
        <f>IF($B8="","",VLOOKUP(VLOOKUP(中学一覧表!F10,中学男選手データ!$A:$O,MATCH("所属",中学男選手データ!$1:$1,0),0),所属csv!$A:$H,MATCH("所属コード",所属csv!$1:$1,0),0))</f>
        <v/>
      </c>
      <c r="F8" t="str">
        <f>IF($B8="","",中学一覧表!F10)</f>
        <v/>
      </c>
      <c r="G8" t="str">
        <f>IF($B8="","",VLOOKUP($F8,中学男選手データ!$A:$O,MATCH("姓",中学男選手データ!$1:$1,0),0)&amp;" "&amp;VLOOKUP($F8,中学男選手データ!$A:$O,MATCH("名",中学男選手データ!$1:$1,0),0))</f>
        <v/>
      </c>
      <c r="H8" t="str">
        <f>IF($B8="","",VLOOKUP($F8,中学男選手データ!$A:$O,MATCH("ﾌﾘｶﾞﾅ(姓)",中学男選手データ!$1:$1,0),0)&amp;" "&amp;VLOOKUP($F8,中学男選手データ!$A:$O,MATCH("ﾌﾘｶﾞﾅ(名)",中学男選手データ!$1:$1,0),0))</f>
        <v/>
      </c>
      <c r="I8" t="str">
        <f>IF($B8="","",VLOOKUP($F8,中学男選手データ!$A:$O,MATCH("姓",中学男選手データ!$1:$1,0),0)&amp;" "&amp;VLOOKUP($F8,中学男選手データ!$A:$O,MATCH("名",中学男選手データ!$1:$1,0),0))</f>
        <v/>
      </c>
      <c r="J8" t="str">
        <f>IF($B8="","",VLOOKUP($F8,中学男選手データ!$A:$O,MATCH("FAMILY NAME",中学男選手データ!$1:$1,0),0)&amp;" "&amp;VLOOKUP($F8,中学男選手データ!$A:$O,MATCH("Firstname",中学男選手データ!$1:$1,0),0))</f>
        <v/>
      </c>
      <c r="K8" t="str">
        <f>IF($B8="","",VLOOKUP($F8,中学男選手データ!$A:$O,MATCH("国籍",中学男選手データ!$1:$1,0),0))</f>
        <v/>
      </c>
      <c r="L8" t="str">
        <f t="shared" si="2"/>
        <v/>
      </c>
      <c r="M8" t="str">
        <f>IF($B8="","",VLOOKUP($F8,中学男選手データ!$A:$O,MATCH("学年",中学男選手データ!$1:$1,0),0))</f>
        <v/>
      </c>
      <c r="N8" t="str">
        <f>IF($B8="","",LEFT(VLOOKUP($F8,中学男選手データ!$A:$O,MATCH("Birthday",中学男選手データ!$1:$1,0),0),4))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IF($B8="","",VALUE(中学一覧表!A10))</f>
        <v/>
      </c>
      <c r="S8" t="str">
        <f>IF($B8="","",IF(中学一覧表!I10="","",中学一覧表!I10&amp;".")&amp;IF(中学一覧表!J10="","",TEXT(中学一覧表!J10,"00")&amp;".")&amp;TEXT(中学一覧表!K10,"00"))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0"/>
        <v>0</v>
      </c>
      <c r="B9" t="str">
        <f>IF(中学一覧表!F11="","",10000+中学一覧表!F11)</f>
        <v/>
      </c>
      <c r="C9" t="str">
        <f>IF($B9="","",VLOOKUP(VLOOKUP(中学一覧表!F11,中学男選手データ!$A:$O,MATCH("所属",中学男選手データ!$1:$1,0),0),所属csv!$A:$H,MATCH("所属コード",所属csv!$1:$1,0),0))</f>
        <v/>
      </c>
      <c r="F9" t="str">
        <f>IF($B9="","",中学一覧表!F11)</f>
        <v/>
      </c>
      <c r="G9" t="str">
        <f>IF($B9="","",VLOOKUP($F9,中学男選手データ!$A:$O,MATCH("姓",中学男選手データ!$1:$1,0),0)&amp;" "&amp;VLOOKUP($F9,中学男選手データ!$A:$O,MATCH("名",中学男選手データ!$1:$1,0),0))</f>
        <v/>
      </c>
      <c r="H9" t="str">
        <f>IF($B9="","",VLOOKUP($F9,中学男選手データ!$A:$O,MATCH("ﾌﾘｶﾞﾅ(姓)",中学男選手データ!$1:$1,0),0)&amp;" "&amp;VLOOKUP($F9,中学男選手データ!$A:$O,MATCH("ﾌﾘｶﾞﾅ(名)",中学男選手データ!$1:$1,0),0))</f>
        <v/>
      </c>
      <c r="I9" t="str">
        <f>IF($B9="","",VLOOKUP($F9,中学男選手データ!$A:$O,MATCH("姓",中学男選手データ!$1:$1,0),0)&amp;" "&amp;VLOOKUP($F9,中学男選手データ!$A:$O,MATCH("名",中学男選手データ!$1:$1,0),0))</f>
        <v/>
      </c>
      <c r="J9" t="str">
        <f>IF($B9="","",VLOOKUP($F9,中学男選手データ!$A:$O,MATCH("FAMILY NAME",中学男選手データ!$1:$1,0),0)&amp;" "&amp;VLOOKUP($F9,中学男選手データ!$A:$O,MATCH("Firstname",中学男選手データ!$1:$1,0),0))</f>
        <v/>
      </c>
      <c r="K9" t="str">
        <f>IF($B9="","",VLOOKUP($F9,中学男選手データ!$A:$O,MATCH("国籍",中学男選手データ!$1:$1,0),0))</f>
        <v/>
      </c>
      <c r="L9" t="str">
        <f t="shared" si="2"/>
        <v/>
      </c>
      <c r="M9" t="str">
        <f>IF($B9="","",VLOOKUP($F9,中学男選手データ!$A:$O,MATCH("学年",中学男選手データ!$1:$1,0),0))</f>
        <v/>
      </c>
      <c r="N9" t="str">
        <f>IF($B9="","",LEFT(VLOOKUP($F9,中学男選手データ!$A:$O,MATCH("Birthday",中学男選手データ!$1:$1,0),0),4))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IF($B9="","",VALUE(中学一覧表!A11))</f>
        <v/>
      </c>
      <c r="S9" t="str">
        <f>IF($B9="","",IF(中学一覧表!I11="","",中学一覧表!I11&amp;".")&amp;IF(中学一覧表!J11="","",TEXT(中学一覧表!J11,"00")&amp;".")&amp;TEXT(中学一覧表!K11,"00"))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0"/>
        <v>0</v>
      </c>
      <c r="B10" t="str">
        <f>IF(中学一覧表!F12="","",10000+中学一覧表!F12)</f>
        <v/>
      </c>
      <c r="C10" t="str">
        <f>IF($B10="","",VLOOKUP(VLOOKUP(中学一覧表!F12,中学男選手データ!$A:$O,MATCH("所属",中学男選手データ!$1:$1,0),0),所属csv!$A:$H,MATCH("所属コード",所属csv!$1:$1,0),0))</f>
        <v/>
      </c>
      <c r="F10" t="str">
        <f>IF($B10="","",中学一覧表!F12)</f>
        <v/>
      </c>
      <c r="G10" t="str">
        <f>IF($B10="","",VLOOKUP($F10,中学男選手データ!$A:$O,MATCH("姓",中学男選手データ!$1:$1,0),0)&amp;" "&amp;VLOOKUP($F10,中学男選手データ!$A:$O,MATCH("名",中学男選手データ!$1:$1,0),0))</f>
        <v/>
      </c>
      <c r="H10" t="str">
        <f>IF($B10="","",VLOOKUP($F10,中学男選手データ!$A:$O,MATCH("ﾌﾘｶﾞﾅ(姓)",中学男選手データ!$1:$1,0),0)&amp;" "&amp;VLOOKUP($F10,中学男選手データ!$A:$O,MATCH("ﾌﾘｶﾞﾅ(名)",中学男選手データ!$1:$1,0),0))</f>
        <v/>
      </c>
      <c r="I10" t="str">
        <f>IF($B10="","",VLOOKUP($F10,中学男選手データ!$A:$O,MATCH("姓",中学男選手データ!$1:$1,0),0)&amp;" "&amp;VLOOKUP($F10,中学男選手データ!$A:$O,MATCH("名",中学男選手データ!$1:$1,0),0))</f>
        <v/>
      </c>
      <c r="J10" t="str">
        <f>IF($B10="","",VLOOKUP($F10,中学男選手データ!$A:$O,MATCH("FAMILY NAME",中学男選手データ!$1:$1,0),0)&amp;" "&amp;VLOOKUP($F10,中学男選手データ!$A:$O,MATCH("Firstname",中学男選手データ!$1:$1,0),0))</f>
        <v/>
      </c>
      <c r="K10" t="str">
        <f>IF($B10="","",VLOOKUP($F10,中学男選手データ!$A:$O,MATCH("国籍",中学男選手データ!$1:$1,0),0))</f>
        <v/>
      </c>
      <c r="L10" t="str">
        <f t="shared" si="2"/>
        <v/>
      </c>
      <c r="M10" t="str">
        <f>IF($B10="","",VLOOKUP($F10,中学男選手データ!$A:$O,MATCH("学年",中学男選手データ!$1:$1,0),0))</f>
        <v/>
      </c>
      <c r="N10" t="str">
        <f>IF($B10="","",LEFT(VLOOKUP($F10,中学男選手データ!$A:$O,MATCH("Birthday",中学男選手データ!$1:$1,0),0),4))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IF($B10="","",VALUE(中学一覧表!A12))</f>
        <v/>
      </c>
      <c r="S10" t="str">
        <f>IF($B10="","",IF(中学一覧表!I12="","",中学一覧表!I12&amp;".")&amp;IF(中学一覧表!J12="","",TEXT(中学一覧表!J12,"00")&amp;".")&amp;TEXT(中学一覧表!K12,"00"))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0"/>
        <v>0</v>
      </c>
      <c r="B11" t="str">
        <f>IF(中学一覧表!F13="","",10000+中学一覧表!F13)</f>
        <v/>
      </c>
      <c r="C11" t="str">
        <f>IF($B11="","",VLOOKUP(VLOOKUP(中学一覧表!F13,中学男選手データ!$A:$O,MATCH("所属",中学男選手データ!$1:$1,0),0),所属csv!$A:$H,MATCH("所属コード",所属csv!$1:$1,0),0))</f>
        <v/>
      </c>
      <c r="F11" t="str">
        <f>IF($B11="","",中学一覧表!F13)</f>
        <v/>
      </c>
      <c r="G11" t="str">
        <f>IF($B11="","",VLOOKUP($F11,中学男選手データ!$A:$O,MATCH("姓",中学男選手データ!$1:$1,0),0)&amp;" "&amp;VLOOKUP($F11,中学男選手データ!$A:$O,MATCH("名",中学男選手データ!$1:$1,0),0))</f>
        <v/>
      </c>
      <c r="H11" t="str">
        <f>IF($B11="","",VLOOKUP($F11,中学男選手データ!$A:$O,MATCH("ﾌﾘｶﾞﾅ(姓)",中学男選手データ!$1:$1,0),0)&amp;" "&amp;VLOOKUP($F11,中学男選手データ!$A:$O,MATCH("ﾌﾘｶﾞﾅ(名)",中学男選手データ!$1:$1,0),0))</f>
        <v/>
      </c>
      <c r="I11" t="str">
        <f>IF($B11="","",VLOOKUP($F11,中学男選手データ!$A:$O,MATCH("姓",中学男選手データ!$1:$1,0),0)&amp;" "&amp;VLOOKUP($F11,中学男選手データ!$A:$O,MATCH("名",中学男選手データ!$1:$1,0),0))</f>
        <v/>
      </c>
      <c r="J11" t="str">
        <f>IF($B11="","",VLOOKUP($F11,中学男選手データ!$A:$O,MATCH("FAMILY NAME",中学男選手データ!$1:$1,0),0)&amp;" "&amp;VLOOKUP($F11,中学男選手データ!$A:$O,MATCH("Firstname",中学男選手データ!$1:$1,0),0))</f>
        <v/>
      </c>
      <c r="K11" t="str">
        <f>IF($B11="","",VLOOKUP($F11,中学男選手データ!$A:$O,MATCH("国籍",中学男選手データ!$1:$1,0),0))</f>
        <v/>
      </c>
      <c r="L11" t="str">
        <f t="shared" si="2"/>
        <v/>
      </c>
      <c r="M11" t="str">
        <f>IF($B11="","",VLOOKUP($F11,中学男選手データ!$A:$O,MATCH("学年",中学男選手データ!$1:$1,0),0))</f>
        <v/>
      </c>
      <c r="N11" t="str">
        <f>IF($B11="","",LEFT(VLOOKUP($F11,中学男選手データ!$A:$O,MATCH("Birthday",中学男選手データ!$1:$1,0),0),4))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IF($B11="","",VALUE(中学一覧表!A13))</f>
        <v/>
      </c>
      <c r="S11" t="str">
        <f>IF($B11="","",IF(中学一覧表!I13="","",中学一覧表!I13&amp;".")&amp;IF(中学一覧表!J13="","",TEXT(中学一覧表!J13,"00")&amp;".")&amp;TEXT(中学一覧表!K13,"00"))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0"/>
        <v>0</v>
      </c>
      <c r="B12" t="str">
        <f>IF(中学一覧表!F14="","",10000+中学一覧表!F14)</f>
        <v/>
      </c>
      <c r="C12" t="str">
        <f>IF($B12="","",VLOOKUP(VLOOKUP(中学一覧表!F14,中学男選手データ!$A:$O,MATCH("所属",中学男選手データ!$1:$1,0),0),所属csv!$A:$H,MATCH("所属コード",所属csv!$1:$1,0),0))</f>
        <v/>
      </c>
      <c r="F12" t="str">
        <f>IF($B12="","",中学一覧表!F14)</f>
        <v/>
      </c>
      <c r="G12" t="str">
        <f>IF($B12="","",VLOOKUP($F12,中学男選手データ!$A:$O,MATCH("姓",中学男選手データ!$1:$1,0),0)&amp;" "&amp;VLOOKUP($F12,中学男選手データ!$A:$O,MATCH("名",中学男選手データ!$1:$1,0),0))</f>
        <v/>
      </c>
      <c r="H12" t="str">
        <f>IF($B12="","",VLOOKUP($F12,中学男選手データ!$A:$O,MATCH("ﾌﾘｶﾞﾅ(姓)",中学男選手データ!$1:$1,0),0)&amp;" "&amp;VLOOKUP($F12,中学男選手データ!$A:$O,MATCH("ﾌﾘｶﾞﾅ(名)",中学男選手データ!$1:$1,0),0))</f>
        <v/>
      </c>
      <c r="I12" t="str">
        <f>IF($B12="","",VLOOKUP($F12,中学男選手データ!$A:$O,MATCH("姓",中学男選手データ!$1:$1,0),0)&amp;" "&amp;VLOOKUP($F12,中学男選手データ!$A:$O,MATCH("名",中学男選手データ!$1:$1,0),0))</f>
        <v/>
      </c>
      <c r="J12" t="str">
        <f>IF($B12="","",VLOOKUP($F12,中学男選手データ!$A:$O,MATCH("FAMILY NAME",中学男選手データ!$1:$1,0),0)&amp;" "&amp;VLOOKUP($F12,中学男選手データ!$A:$O,MATCH("Firstname",中学男選手データ!$1:$1,0),0))</f>
        <v/>
      </c>
      <c r="K12" t="str">
        <f>IF($B12="","",VLOOKUP($F12,中学男選手データ!$A:$O,MATCH("国籍",中学男選手データ!$1:$1,0),0))</f>
        <v/>
      </c>
      <c r="L12" t="str">
        <f t="shared" si="2"/>
        <v/>
      </c>
      <c r="M12" t="str">
        <f>IF($B12="","",VLOOKUP($F12,中学男選手データ!$A:$O,MATCH("学年",中学男選手データ!$1:$1,0),0))</f>
        <v/>
      </c>
      <c r="N12" t="str">
        <f>IF($B12="","",LEFT(VLOOKUP($F12,中学男選手データ!$A:$O,MATCH("Birthday",中学男選手データ!$1:$1,0),0),4))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IF($B12="","",VALUE(中学一覧表!A14))</f>
        <v/>
      </c>
      <c r="S12" t="str">
        <f>IF($B12="","",IF(中学一覧表!I14="","",中学一覧表!I14&amp;".")&amp;IF(中学一覧表!J14="","",TEXT(中学一覧表!J14,"00")&amp;".")&amp;TEXT(中学一覧表!K14,"00"))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0"/>
        <v>0</v>
      </c>
      <c r="B13" t="str">
        <f>IF(中学一覧表!F15="","",10000+中学一覧表!F15)</f>
        <v/>
      </c>
      <c r="C13" t="str">
        <f>IF($B13="","",VLOOKUP(VLOOKUP(中学一覧表!F15,中学男選手データ!$A:$O,MATCH("所属",中学男選手データ!$1:$1,0),0),所属csv!$A:$H,MATCH("所属コード",所属csv!$1:$1,0),0))</f>
        <v/>
      </c>
      <c r="F13" t="str">
        <f>IF($B13="","",中学一覧表!F15)</f>
        <v/>
      </c>
      <c r="G13" t="str">
        <f>IF($B13="","",VLOOKUP($F13,中学男選手データ!$A:$O,MATCH("姓",中学男選手データ!$1:$1,0),0)&amp;" "&amp;VLOOKUP($F13,中学男選手データ!$A:$O,MATCH("名",中学男選手データ!$1:$1,0),0))</f>
        <v/>
      </c>
      <c r="H13" t="str">
        <f>IF($B13="","",VLOOKUP($F13,中学男選手データ!$A:$O,MATCH("ﾌﾘｶﾞﾅ(姓)",中学男選手データ!$1:$1,0),0)&amp;" "&amp;VLOOKUP($F13,中学男選手データ!$A:$O,MATCH("ﾌﾘｶﾞﾅ(名)",中学男選手データ!$1:$1,0),0))</f>
        <v/>
      </c>
      <c r="I13" t="str">
        <f>IF($B13="","",VLOOKUP($F13,中学男選手データ!$A:$O,MATCH("姓",中学男選手データ!$1:$1,0),0)&amp;" "&amp;VLOOKUP($F13,中学男選手データ!$A:$O,MATCH("名",中学男選手データ!$1:$1,0),0))</f>
        <v/>
      </c>
      <c r="J13" t="str">
        <f>IF($B13="","",VLOOKUP($F13,中学男選手データ!$A:$O,MATCH("FAMILY NAME",中学男選手データ!$1:$1,0),0)&amp;" "&amp;VLOOKUP($F13,中学男選手データ!$A:$O,MATCH("Firstname",中学男選手データ!$1:$1,0),0))</f>
        <v/>
      </c>
      <c r="K13" t="str">
        <f>IF($B13="","",VLOOKUP($F13,中学男選手データ!$A:$O,MATCH("国籍",中学男選手データ!$1:$1,0),0))</f>
        <v/>
      </c>
      <c r="L13" t="str">
        <f t="shared" si="2"/>
        <v/>
      </c>
      <c r="M13" t="str">
        <f>IF($B13="","",VLOOKUP($F13,中学男選手データ!$A:$O,MATCH("学年",中学男選手データ!$1:$1,0),0))</f>
        <v/>
      </c>
      <c r="N13" t="str">
        <f>IF($B13="","",LEFT(VLOOKUP($F13,中学男選手データ!$A:$O,MATCH("Birthday",中学男選手データ!$1:$1,0),0),4))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IF($B13="","",VALUE(中学一覧表!A15))</f>
        <v/>
      </c>
      <c r="S13" t="str">
        <f>IF($B13="","",IF(中学一覧表!I15="","",中学一覧表!I15&amp;".")&amp;IF(中学一覧表!J15="","",TEXT(中学一覧表!J15,"00")&amp;".")&amp;TEXT(中学一覧表!K15,"00"))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0"/>
        <v>0</v>
      </c>
      <c r="B14" t="str">
        <f>IF(中学一覧表!F16="","",10000+中学一覧表!F16)</f>
        <v/>
      </c>
      <c r="C14" t="str">
        <f>IF($B14="","",VLOOKUP(VLOOKUP(中学一覧表!F16,中学男選手データ!$A:$O,MATCH("所属",中学男選手データ!$1:$1,0),0),所属csv!$A:$H,MATCH("所属コード",所属csv!$1:$1,0),0))</f>
        <v/>
      </c>
      <c r="F14" t="str">
        <f>IF($B14="","",中学一覧表!F16)</f>
        <v/>
      </c>
      <c r="G14" t="str">
        <f>IF($B14="","",VLOOKUP($F14,中学男選手データ!$A:$O,MATCH("姓",中学男選手データ!$1:$1,0),0)&amp;" "&amp;VLOOKUP($F14,中学男選手データ!$A:$O,MATCH("名",中学男選手データ!$1:$1,0),0))</f>
        <v/>
      </c>
      <c r="H14" t="str">
        <f>IF($B14="","",VLOOKUP($F14,中学男選手データ!$A:$O,MATCH("ﾌﾘｶﾞﾅ(姓)",中学男選手データ!$1:$1,0),0)&amp;" "&amp;VLOOKUP($F14,中学男選手データ!$A:$O,MATCH("ﾌﾘｶﾞﾅ(名)",中学男選手データ!$1:$1,0),0))</f>
        <v/>
      </c>
      <c r="I14" t="str">
        <f>IF($B14="","",VLOOKUP($F14,中学男選手データ!$A:$O,MATCH("姓",中学男選手データ!$1:$1,0),0)&amp;" "&amp;VLOOKUP($F14,中学男選手データ!$A:$O,MATCH("名",中学男選手データ!$1:$1,0),0))</f>
        <v/>
      </c>
      <c r="J14" t="str">
        <f>IF($B14="","",VLOOKUP($F14,中学男選手データ!$A:$O,MATCH("FAMILY NAME",中学男選手データ!$1:$1,0),0)&amp;" "&amp;VLOOKUP($F14,中学男選手データ!$A:$O,MATCH("Firstname",中学男選手データ!$1:$1,0),0))</f>
        <v/>
      </c>
      <c r="K14" t="str">
        <f>IF($B14="","",VLOOKUP($F14,中学男選手データ!$A:$O,MATCH("国籍",中学男選手データ!$1:$1,0),0))</f>
        <v/>
      </c>
      <c r="L14" t="str">
        <f t="shared" si="2"/>
        <v/>
      </c>
      <c r="M14" t="str">
        <f>IF($B14="","",VLOOKUP($F14,中学男選手データ!$A:$O,MATCH("学年",中学男選手データ!$1:$1,0),0))</f>
        <v/>
      </c>
      <c r="N14" t="str">
        <f>IF($B14="","",LEFT(VLOOKUP($F14,中学男選手データ!$A:$O,MATCH("Birthday",中学男選手データ!$1:$1,0),0),4))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IF($B14="","",VALUE(中学一覧表!A16))</f>
        <v/>
      </c>
      <c r="S14" t="str">
        <f>IF($B14="","",IF(中学一覧表!I16="","",中学一覧表!I16&amp;".")&amp;IF(中学一覧表!J16="","",TEXT(中学一覧表!J16,"00")&amp;".")&amp;TEXT(中学一覧表!K16,"00"))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0"/>
        <v>0</v>
      </c>
      <c r="B15" t="str">
        <f>IF(中学一覧表!F17="","",10000+中学一覧表!F17)</f>
        <v/>
      </c>
      <c r="C15" t="str">
        <f>IF($B15="","",VLOOKUP(VLOOKUP(中学一覧表!F17,中学男選手データ!$A:$O,MATCH("所属",中学男選手データ!$1:$1,0),0),所属csv!$A:$H,MATCH("所属コード",所属csv!$1:$1,0),0))</f>
        <v/>
      </c>
      <c r="F15" t="str">
        <f>IF($B15="","",中学一覧表!F17)</f>
        <v/>
      </c>
      <c r="G15" t="str">
        <f>IF($B15="","",VLOOKUP($F15,中学男選手データ!$A:$O,MATCH("姓",中学男選手データ!$1:$1,0),0)&amp;" "&amp;VLOOKUP($F15,中学男選手データ!$A:$O,MATCH("名",中学男選手データ!$1:$1,0),0))</f>
        <v/>
      </c>
      <c r="H15" t="str">
        <f>IF($B15="","",VLOOKUP($F15,中学男選手データ!$A:$O,MATCH("ﾌﾘｶﾞﾅ(姓)",中学男選手データ!$1:$1,0),0)&amp;" "&amp;VLOOKUP($F15,中学男選手データ!$A:$O,MATCH("ﾌﾘｶﾞﾅ(名)",中学男選手データ!$1:$1,0),0))</f>
        <v/>
      </c>
      <c r="I15" t="str">
        <f>IF($B15="","",VLOOKUP($F15,中学男選手データ!$A:$O,MATCH("姓",中学男選手データ!$1:$1,0),0)&amp;" "&amp;VLOOKUP($F15,中学男選手データ!$A:$O,MATCH("名",中学男選手データ!$1:$1,0),0))</f>
        <v/>
      </c>
      <c r="J15" t="str">
        <f>IF($B15="","",VLOOKUP($F15,中学男選手データ!$A:$O,MATCH("FAMILY NAME",中学男選手データ!$1:$1,0),0)&amp;" "&amp;VLOOKUP($F15,中学男選手データ!$A:$O,MATCH("Firstname",中学男選手データ!$1:$1,0),0))</f>
        <v/>
      </c>
      <c r="K15" t="str">
        <f>IF($B15="","",VLOOKUP($F15,中学男選手データ!$A:$O,MATCH("国籍",中学男選手データ!$1:$1,0),0))</f>
        <v/>
      </c>
      <c r="L15" t="str">
        <f t="shared" si="2"/>
        <v/>
      </c>
      <c r="M15" t="str">
        <f>IF($B15="","",VLOOKUP($F15,中学男選手データ!$A:$O,MATCH("学年",中学男選手データ!$1:$1,0),0))</f>
        <v/>
      </c>
      <c r="N15" t="str">
        <f>IF($B15="","",LEFT(VLOOKUP($F15,中学男選手データ!$A:$O,MATCH("Birthday",中学男選手データ!$1:$1,0),0),4))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IF($B15="","",VALUE(中学一覧表!A17))</f>
        <v/>
      </c>
      <c r="S15" t="str">
        <f>IF($B15="","",IF(中学一覧表!I17="","",中学一覧表!I17&amp;".")&amp;IF(中学一覧表!J17="","",TEXT(中学一覧表!J17,"00")&amp;".")&amp;TEXT(中学一覧表!K17,"00"))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0"/>
        <v>0</v>
      </c>
      <c r="B16" t="str">
        <f>IF(中学一覧表!F18="","",10000+中学一覧表!F18)</f>
        <v/>
      </c>
      <c r="C16" t="str">
        <f>IF($B16="","",VLOOKUP(VLOOKUP(中学一覧表!F18,中学男選手データ!$A:$O,MATCH("所属",中学男選手データ!$1:$1,0),0),所属csv!$A:$H,MATCH("所属コード",所属csv!$1:$1,0),0))</f>
        <v/>
      </c>
      <c r="F16" t="str">
        <f>IF($B16="","",中学一覧表!F18)</f>
        <v/>
      </c>
      <c r="G16" t="str">
        <f>IF($B16="","",VLOOKUP($F16,中学男選手データ!$A:$O,MATCH("姓",中学男選手データ!$1:$1,0),0)&amp;" "&amp;VLOOKUP($F16,中学男選手データ!$A:$O,MATCH("名",中学男選手データ!$1:$1,0),0))</f>
        <v/>
      </c>
      <c r="H16" t="str">
        <f>IF($B16="","",VLOOKUP($F16,中学男選手データ!$A:$O,MATCH("ﾌﾘｶﾞﾅ(姓)",中学男選手データ!$1:$1,0),0)&amp;" "&amp;VLOOKUP($F16,中学男選手データ!$A:$O,MATCH("ﾌﾘｶﾞﾅ(名)",中学男選手データ!$1:$1,0),0))</f>
        <v/>
      </c>
      <c r="I16" t="str">
        <f>IF($B16="","",VLOOKUP($F16,中学男選手データ!$A:$O,MATCH("姓",中学男選手データ!$1:$1,0),0)&amp;" "&amp;VLOOKUP($F16,中学男選手データ!$A:$O,MATCH("名",中学男選手データ!$1:$1,0),0))</f>
        <v/>
      </c>
      <c r="J16" t="str">
        <f>IF($B16="","",VLOOKUP($F16,中学男選手データ!$A:$O,MATCH("FAMILY NAME",中学男選手データ!$1:$1,0),0)&amp;" "&amp;VLOOKUP($F16,中学男選手データ!$A:$O,MATCH("Firstname",中学男選手データ!$1:$1,0),0))</f>
        <v/>
      </c>
      <c r="K16" t="str">
        <f>IF($B16="","",VLOOKUP($F16,中学男選手データ!$A:$O,MATCH("国籍",中学男選手データ!$1:$1,0),0))</f>
        <v/>
      </c>
      <c r="L16" t="str">
        <f t="shared" si="2"/>
        <v/>
      </c>
      <c r="M16" t="str">
        <f>IF($B16="","",VLOOKUP($F16,中学男選手データ!$A:$O,MATCH("学年",中学男選手データ!$1:$1,0),0))</f>
        <v/>
      </c>
      <c r="N16" t="str">
        <f>IF($B16="","",LEFT(VLOOKUP($F16,中学男選手データ!$A:$O,MATCH("Birthday",中学男選手データ!$1:$1,0),0),4))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IF($B16="","",VALUE(中学一覧表!A18))</f>
        <v/>
      </c>
      <c r="S16" t="str">
        <f>IF($B16="","",IF(中学一覧表!I18="","",中学一覧表!I18&amp;".")&amp;IF(中学一覧表!J18="","",TEXT(中学一覧表!J18,"00")&amp;".")&amp;TEXT(中学一覧表!K18,"00"))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0"/>
        <v>0</v>
      </c>
      <c r="B17" t="str">
        <f>IF(中学一覧表!F19="","",10000+中学一覧表!F19)</f>
        <v/>
      </c>
      <c r="C17" t="str">
        <f>IF($B17="","",VLOOKUP(VLOOKUP(中学一覧表!F19,中学男選手データ!$A:$O,MATCH("所属",中学男選手データ!$1:$1,0),0),所属csv!$A:$H,MATCH("所属コード",所属csv!$1:$1,0),0))</f>
        <v/>
      </c>
      <c r="F17" t="str">
        <f>IF($B17="","",中学一覧表!F19)</f>
        <v/>
      </c>
      <c r="G17" t="str">
        <f>IF($B17="","",VLOOKUP($F17,中学男選手データ!$A:$O,MATCH("姓",中学男選手データ!$1:$1,0),0)&amp;" "&amp;VLOOKUP($F17,中学男選手データ!$A:$O,MATCH("名",中学男選手データ!$1:$1,0),0))</f>
        <v/>
      </c>
      <c r="H17" t="str">
        <f>IF($B17="","",VLOOKUP($F17,中学男選手データ!$A:$O,MATCH("ﾌﾘｶﾞﾅ(姓)",中学男選手データ!$1:$1,0),0)&amp;" "&amp;VLOOKUP($F17,中学男選手データ!$A:$O,MATCH("ﾌﾘｶﾞﾅ(名)",中学男選手データ!$1:$1,0),0))</f>
        <v/>
      </c>
      <c r="I17" t="str">
        <f>IF($B17="","",VLOOKUP($F17,中学男選手データ!$A:$O,MATCH("姓",中学男選手データ!$1:$1,0),0)&amp;" "&amp;VLOOKUP($F17,中学男選手データ!$A:$O,MATCH("名",中学男選手データ!$1:$1,0),0))</f>
        <v/>
      </c>
      <c r="J17" t="str">
        <f>IF($B17="","",VLOOKUP($F17,中学男選手データ!$A:$O,MATCH("FAMILY NAME",中学男選手データ!$1:$1,0),0)&amp;" "&amp;VLOOKUP($F17,中学男選手データ!$A:$O,MATCH("Firstname",中学男選手データ!$1:$1,0),0))</f>
        <v/>
      </c>
      <c r="K17" t="str">
        <f>IF($B17="","",VLOOKUP($F17,中学男選手データ!$A:$O,MATCH("国籍",中学男選手データ!$1:$1,0),0))</f>
        <v/>
      </c>
      <c r="L17" t="str">
        <f t="shared" si="2"/>
        <v/>
      </c>
      <c r="M17" t="str">
        <f>IF($B17="","",VLOOKUP($F17,中学男選手データ!$A:$O,MATCH("学年",中学男選手データ!$1:$1,0),0))</f>
        <v/>
      </c>
      <c r="N17" t="str">
        <f>IF($B17="","",LEFT(VLOOKUP($F17,中学男選手データ!$A:$O,MATCH("Birthday",中学男選手データ!$1:$1,0),0),4))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IF($B17="","",VALUE(中学一覧表!A19))</f>
        <v/>
      </c>
      <c r="S17" t="str">
        <f>IF($B17="","",IF(中学一覧表!I19="","",中学一覧表!I19&amp;".")&amp;IF(中学一覧表!J19="","",TEXT(中学一覧表!J19,"00")&amp;".")&amp;TEXT(中学一覧表!K19,"00"))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0"/>
        <v>0</v>
      </c>
      <c r="B18" t="str">
        <f>IF(中学一覧表!F20="","",10000+中学一覧表!F20)</f>
        <v/>
      </c>
      <c r="C18" t="str">
        <f>IF($B18="","",VLOOKUP(VLOOKUP(中学一覧表!F20,中学男選手データ!$A:$O,MATCH("所属",中学男選手データ!$1:$1,0),0),所属csv!$A:$H,MATCH("所属コード",所属csv!$1:$1,0),0))</f>
        <v/>
      </c>
      <c r="F18" t="str">
        <f>IF($B18="","",中学一覧表!F20)</f>
        <v/>
      </c>
      <c r="G18" t="str">
        <f>IF($B18="","",VLOOKUP($F18,中学男選手データ!$A:$O,MATCH("姓",中学男選手データ!$1:$1,0),0)&amp;" "&amp;VLOOKUP($F18,中学男選手データ!$A:$O,MATCH("名",中学男選手データ!$1:$1,0),0))</f>
        <v/>
      </c>
      <c r="H18" t="str">
        <f>IF($B18="","",VLOOKUP($F18,中学男選手データ!$A:$O,MATCH("ﾌﾘｶﾞﾅ(姓)",中学男選手データ!$1:$1,0),0)&amp;" "&amp;VLOOKUP($F18,中学男選手データ!$A:$O,MATCH("ﾌﾘｶﾞﾅ(名)",中学男選手データ!$1:$1,0),0))</f>
        <v/>
      </c>
      <c r="I18" t="str">
        <f>IF($B18="","",VLOOKUP($F18,中学男選手データ!$A:$O,MATCH("姓",中学男選手データ!$1:$1,0),0)&amp;" "&amp;VLOOKUP($F18,中学男選手データ!$A:$O,MATCH("名",中学男選手データ!$1:$1,0),0))</f>
        <v/>
      </c>
      <c r="J18" t="str">
        <f>IF($B18="","",VLOOKUP($F18,中学男選手データ!$A:$O,MATCH("FAMILY NAME",中学男選手データ!$1:$1,0),0)&amp;" "&amp;VLOOKUP($F18,中学男選手データ!$A:$O,MATCH("Firstname",中学男選手データ!$1:$1,0),0))</f>
        <v/>
      </c>
      <c r="K18" t="str">
        <f>IF($B18="","",VLOOKUP($F18,中学男選手データ!$A:$O,MATCH("国籍",中学男選手データ!$1:$1,0),0))</f>
        <v/>
      </c>
      <c r="L18" t="str">
        <f t="shared" si="2"/>
        <v/>
      </c>
      <c r="M18" t="str">
        <f>IF($B18="","",VLOOKUP($F18,中学男選手データ!$A:$O,MATCH("学年",中学男選手データ!$1:$1,0),0))</f>
        <v/>
      </c>
      <c r="N18" t="str">
        <f>IF($B18="","",LEFT(VLOOKUP($F18,中学男選手データ!$A:$O,MATCH("Birthday",中学男選手データ!$1:$1,0),0),4))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IF($B18="","",VALUE(中学一覧表!A20))</f>
        <v/>
      </c>
      <c r="S18" t="str">
        <f>IF($B18="","",IF(中学一覧表!I20="","",中学一覧表!I20&amp;".")&amp;IF(中学一覧表!J20="","",TEXT(中学一覧表!J20,"00")&amp;".")&amp;TEXT(中学一覧表!K20,"00"))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0"/>
        <v>0</v>
      </c>
      <c r="B19" t="str">
        <f>IF(中学一覧表!F21="","",10000+中学一覧表!F21)</f>
        <v/>
      </c>
      <c r="C19" t="str">
        <f>IF($B19="","",VLOOKUP(VLOOKUP(中学一覧表!F21,中学男選手データ!$A:$O,MATCH("所属",中学男選手データ!$1:$1,0),0),所属csv!$A:$H,MATCH("所属コード",所属csv!$1:$1,0),0))</f>
        <v/>
      </c>
      <c r="F19" t="str">
        <f>IF($B19="","",中学一覧表!F21)</f>
        <v/>
      </c>
      <c r="G19" t="str">
        <f>IF($B19="","",VLOOKUP($F19,中学男選手データ!$A:$O,MATCH("姓",中学男選手データ!$1:$1,0),0)&amp;" "&amp;VLOOKUP($F19,中学男選手データ!$A:$O,MATCH("名",中学男選手データ!$1:$1,0),0))</f>
        <v/>
      </c>
      <c r="H19" t="str">
        <f>IF($B19="","",VLOOKUP($F19,中学男選手データ!$A:$O,MATCH("ﾌﾘｶﾞﾅ(姓)",中学男選手データ!$1:$1,0),0)&amp;" "&amp;VLOOKUP($F19,中学男選手データ!$A:$O,MATCH("ﾌﾘｶﾞﾅ(名)",中学男選手データ!$1:$1,0),0))</f>
        <v/>
      </c>
      <c r="I19" t="str">
        <f>IF($B19="","",VLOOKUP($F19,中学男選手データ!$A:$O,MATCH("姓",中学男選手データ!$1:$1,0),0)&amp;" "&amp;VLOOKUP($F19,中学男選手データ!$A:$O,MATCH("名",中学男選手データ!$1:$1,0),0))</f>
        <v/>
      </c>
      <c r="J19" t="str">
        <f>IF($B19="","",VLOOKUP($F19,中学男選手データ!$A:$O,MATCH("FAMILY NAME",中学男選手データ!$1:$1,0),0)&amp;" "&amp;VLOOKUP($F19,中学男選手データ!$A:$O,MATCH("Firstname",中学男選手データ!$1:$1,0),0))</f>
        <v/>
      </c>
      <c r="K19" t="str">
        <f>IF($B19="","",VLOOKUP($F19,中学男選手データ!$A:$O,MATCH("国籍",中学男選手データ!$1:$1,0),0))</f>
        <v/>
      </c>
      <c r="L19" t="str">
        <f t="shared" si="2"/>
        <v/>
      </c>
      <c r="M19" t="str">
        <f>IF($B19="","",VLOOKUP($F19,中学男選手データ!$A:$O,MATCH("学年",中学男選手データ!$1:$1,0),0))</f>
        <v/>
      </c>
      <c r="N19" t="str">
        <f>IF($B19="","",LEFT(VLOOKUP($F19,中学男選手データ!$A:$O,MATCH("Birthday",中学男選手データ!$1:$1,0),0),4))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IF($B19="","",VALUE(中学一覧表!A21))</f>
        <v/>
      </c>
      <c r="S19" t="str">
        <f>IF($B19="","",IF(中学一覧表!I21="","",中学一覧表!I21&amp;".")&amp;IF(中学一覧表!J21="","",TEXT(中学一覧表!J21,"00")&amp;".")&amp;TEXT(中学一覧表!K21,"00"))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0"/>
        <v>0</v>
      </c>
      <c r="B20" t="str">
        <f>IF(中学一覧表!F22="","",10000+中学一覧表!F22)</f>
        <v/>
      </c>
      <c r="C20" t="str">
        <f>IF($B20="","",VLOOKUP(VLOOKUP(中学一覧表!F22,中学男選手データ!$A:$O,MATCH("所属",中学男選手データ!$1:$1,0),0),所属csv!$A:$H,MATCH("所属コード",所属csv!$1:$1,0),0))</f>
        <v/>
      </c>
      <c r="F20" t="str">
        <f>IF($B20="","",中学一覧表!F22)</f>
        <v/>
      </c>
      <c r="G20" t="str">
        <f>IF($B20="","",VLOOKUP($F20,中学男選手データ!$A:$O,MATCH("姓",中学男選手データ!$1:$1,0),0)&amp;" "&amp;VLOOKUP($F20,中学男選手データ!$A:$O,MATCH("名",中学男選手データ!$1:$1,0),0))</f>
        <v/>
      </c>
      <c r="H20" t="str">
        <f>IF($B20="","",VLOOKUP($F20,中学男選手データ!$A:$O,MATCH("ﾌﾘｶﾞﾅ(姓)",中学男選手データ!$1:$1,0),0)&amp;" "&amp;VLOOKUP($F20,中学男選手データ!$A:$O,MATCH("ﾌﾘｶﾞﾅ(名)",中学男選手データ!$1:$1,0),0))</f>
        <v/>
      </c>
      <c r="I20" t="str">
        <f>IF($B20="","",VLOOKUP($F20,中学男選手データ!$A:$O,MATCH("姓",中学男選手データ!$1:$1,0),0)&amp;" "&amp;VLOOKUP($F20,中学男選手データ!$A:$O,MATCH("名",中学男選手データ!$1:$1,0),0))</f>
        <v/>
      </c>
      <c r="J20" t="str">
        <f>IF($B20="","",VLOOKUP($F20,中学男選手データ!$A:$O,MATCH("FAMILY NAME",中学男選手データ!$1:$1,0),0)&amp;" "&amp;VLOOKUP($F20,中学男選手データ!$A:$O,MATCH("Firstname",中学男選手データ!$1:$1,0),0))</f>
        <v/>
      </c>
      <c r="K20" t="str">
        <f>IF($B20="","",VLOOKUP($F20,中学男選手データ!$A:$O,MATCH("国籍",中学男選手データ!$1:$1,0),0))</f>
        <v/>
      </c>
      <c r="L20" t="str">
        <f t="shared" si="2"/>
        <v/>
      </c>
      <c r="M20" t="str">
        <f>IF($B20="","",VLOOKUP($F20,中学男選手データ!$A:$O,MATCH("学年",中学男選手データ!$1:$1,0),0))</f>
        <v/>
      </c>
      <c r="N20" t="str">
        <f>IF($B20="","",LEFT(VLOOKUP($F20,中学男選手データ!$A:$O,MATCH("Birthday",中学男選手データ!$1:$1,0),0),4))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IF($B20="","",VALUE(中学一覧表!A22))</f>
        <v/>
      </c>
      <c r="S20" t="str">
        <f>IF($B20="","",IF(中学一覧表!I22="","",中学一覧表!I22&amp;".")&amp;IF(中学一覧表!J22="","",TEXT(中学一覧表!J22,"00")&amp;".")&amp;TEXT(中学一覧表!K22,"00"))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0"/>
        <v>0</v>
      </c>
      <c r="B21" t="str">
        <f>IF(中学一覧表!F23="","",10000+中学一覧表!F23)</f>
        <v/>
      </c>
      <c r="C21" t="str">
        <f>IF($B21="","",VLOOKUP(VLOOKUP(中学一覧表!F23,中学男選手データ!$A:$O,MATCH("所属",中学男選手データ!$1:$1,0),0),所属csv!$A:$H,MATCH("所属コード",所属csv!$1:$1,0),0))</f>
        <v/>
      </c>
      <c r="F21" t="str">
        <f>IF($B21="","",中学一覧表!F23)</f>
        <v/>
      </c>
      <c r="G21" t="str">
        <f>IF($B21="","",VLOOKUP($F21,中学男選手データ!$A:$O,MATCH("姓",中学男選手データ!$1:$1,0),0)&amp;" "&amp;VLOOKUP($F21,中学男選手データ!$A:$O,MATCH("名",中学男選手データ!$1:$1,0),0))</f>
        <v/>
      </c>
      <c r="H21" t="str">
        <f>IF($B21="","",VLOOKUP($F21,中学男選手データ!$A:$O,MATCH("ﾌﾘｶﾞﾅ(姓)",中学男選手データ!$1:$1,0),0)&amp;" "&amp;VLOOKUP($F21,中学男選手データ!$A:$O,MATCH("ﾌﾘｶﾞﾅ(名)",中学男選手データ!$1:$1,0),0))</f>
        <v/>
      </c>
      <c r="I21" t="str">
        <f>IF($B21="","",VLOOKUP($F21,中学男選手データ!$A:$O,MATCH("姓",中学男選手データ!$1:$1,0),0)&amp;" "&amp;VLOOKUP($F21,中学男選手データ!$A:$O,MATCH("名",中学男選手データ!$1:$1,0),0))</f>
        <v/>
      </c>
      <c r="J21" t="str">
        <f>IF($B21="","",VLOOKUP($F21,中学男選手データ!$A:$O,MATCH("FAMILY NAME",中学男選手データ!$1:$1,0),0)&amp;" "&amp;VLOOKUP($F21,中学男選手データ!$A:$O,MATCH("Firstname",中学男選手データ!$1:$1,0),0))</f>
        <v/>
      </c>
      <c r="K21" t="str">
        <f>IF($B21="","",VLOOKUP($F21,中学男選手データ!$A:$O,MATCH("国籍",中学男選手データ!$1:$1,0),0))</f>
        <v/>
      </c>
      <c r="L21" t="str">
        <f t="shared" si="2"/>
        <v/>
      </c>
      <c r="M21" t="str">
        <f>IF($B21="","",VLOOKUP($F21,中学男選手データ!$A:$O,MATCH("学年",中学男選手データ!$1:$1,0),0))</f>
        <v/>
      </c>
      <c r="N21" t="str">
        <f>IF($B21="","",LEFT(VLOOKUP($F21,中学男選手データ!$A:$O,MATCH("Birthday",中学男選手データ!$1:$1,0),0),4))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IF($B21="","",VALUE(中学一覧表!A23))</f>
        <v/>
      </c>
      <c r="S21" t="str">
        <f>IF($B21="","",IF(中学一覧表!I23="","",中学一覧表!I23&amp;".")&amp;IF(中学一覧表!J23="","",TEXT(中学一覧表!J23,"00")&amp;".")&amp;TEXT(中学一覧表!K23,"00"))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0"/>
        <v>0</v>
      </c>
      <c r="B22" t="str">
        <f>IF(中学一覧表!F24="","",10000+中学一覧表!F24)</f>
        <v/>
      </c>
      <c r="C22" t="str">
        <f>IF($B22="","",VLOOKUP(VLOOKUP(中学一覧表!F24,中学男選手データ!$A:$O,MATCH("所属",中学男選手データ!$1:$1,0),0),所属csv!$A:$H,MATCH("所属コード",所属csv!$1:$1,0),0))</f>
        <v/>
      </c>
      <c r="F22" t="str">
        <f>IF($B22="","",中学一覧表!F24)</f>
        <v/>
      </c>
      <c r="G22" t="str">
        <f>IF($B22="","",VLOOKUP($F22,中学男選手データ!$A:$O,MATCH("姓",中学男選手データ!$1:$1,0),0)&amp;" "&amp;VLOOKUP($F22,中学男選手データ!$A:$O,MATCH("名",中学男選手データ!$1:$1,0),0))</f>
        <v/>
      </c>
      <c r="H22" t="str">
        <f>IF($B22="","",VLOOKUP($F22,中学男選手データ!$A:$O,MATCH("ﾌﾘｶﾞﾅ(姓)",中学男選手データ!$1:$1,0),0)&amp;" "&amp;VLOOKUP($F22,中学男選手データ!$A:$O,MATCH("ﾌﾘｶﾞﾅ(名)",中学男選手データ!$1:$1,0),0))</f>
        <v/>
      </c>
      <c r="I22" t="str">
        <f>IF($B22="","",VLOOKUP($F22,中学男選手データ!$A:$O,MATCH("姓",中学男選手データ!$1:$1,0),0)&amp;" "&amp;VLOOKUP($F22,中学男選手データ!$A:$O,MATCH("名",中学男選手データ!$1:$1,0),0))</f>
        <v/>
      </c>
      <c r="J22" t="str">
        <f>IF($B22="","",VLOOKUP($F22,中学男選手データ!$A:$O,MATCH("FAMILY NAME",中学男選手データ!$1:$1,0),0)&amp;" "&amp;VLOOKUP($F22,中学男選手データ!$A:$O,MATCH("Firstname",中学男選手データ!$1:$1,0),0))</f>
        <v/>
      </c>
      <c r="K22" t="str">
        <f>IF($B22="","",VLOOKUP($F22,中学男選手データ!$A:$O,MATCH("国籍",中学男選手データ!$1:$1,0),0))</f>
        <v/>
      </c>
      <c r="L22" t="str">
        <f t="shared" si="2"/>
        <v/>
      </c>
      <c r="M22" t="str">
        <f>IF($B22="","",VLOOKUP($F22,中学男選手データ!$A:$O,MATCH("学年",中学男選手データ!$1:$1,0),0))</f>
        <v/>
      </c>
      <c r="N22" t="str">
        <f>IF($B22="","",LEFT(VLOOKUP($F22,中学男選手データ!$A:$O,MATCH("Birthday",中学男選手データ!$1:$1,0),0),4))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IF($B22="","",VALUE(中学一覧表!A24))</f>
        <v/>
      </c>
      <c r="S22" t="str">
        <f>IF($B22="","",IF(中学一覧表!I24="","",中学一覧表!I24&amp;".")&amp;IF(中学一覧表!J24="","",TEXT(中学一覧表!J24,"00")&amp;".")&amp;TEXT(中学一覧表!K24,"00"))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0"/>
        <v>0</v>
      </c>
      <c r="B23" t="str">
        <f>IF(中学一覧表!F25="","",10000+中学一覧表!F25)</f>
        <v/>
      </c>
      <c r="C23" t="str">
        <f>IF($B23="","",VLOOKUP(VLOOKUP(中学一覧表!F25,中学男選手データ!$A:$O,MATCH("所属",中学男選手データ!$1:$1,0),0),所属csv!$A:$H,MATCH("所属コード",所属csv!$1:$1,0),0))</f>
        <v/>
      </c>
      <c r="F23" t="str">
        <f>IF($B23="","",中学一覧表!F25)</f>
        <v/>
      </c>
      <c r="G23" t="str">
        <f>IF($B23="","",VLOOKUP($F23,中学男選手データ!$A:$O,MATCH("姓",中学男選手データ!$1:$1,0),0)&amp;" "&amp;VLOOKUP($F23,中学男選手データ!$A:$O,MATCH("名",中学男選手データ!$1:$1,0),0))</f>
        <v/>
      </c>
      <c r="H23" t="str">
        <f>IF($B23="","",VLOOKUP($F23,中学男選手データ!$A:$O,MATCH("ﾌﾘｶﾞﾅ(姓)",中学男選手データ!$1:$1,0),0)&amp;" "&amp;VLOOKUP($F23,中学男選手データ!$A:$O,MATCH("ﾌﾘｶﾞﾅ(名)",中学男選手データ!$1:$1,0),0))</f>
        <v/>
      </c>
      <c r="I23" t="str">
        <f>IF($B23="","",VLOOKUP($F23,中学男選手データ!$A:$O,MATCH("姓",中学男選手データ!$1:$1,0),0)&amp;" "&amp;VLOOKUP($F23,中学男選手データ!$A:$O,MATCH("名",中学男選手データ!$1:$1,0),0))</f>
        <v/>
      </c>
      <c r="J23" t="str">
        <f>IF($B23="","",VLOOKUP($F23,中学男選手データ!$A:$O,MATCH("FAMILY NAME",中学男選手データ!$1:$1,0),0)&amp;" "&amp;VLOOKUP($F23,中学男選手データ!$A:$O,MATCH("Firstname",中学男選手データ!$1:$1,0),0))</f>
        <v/>
      </c>
      <c r="K23" t="str">
        <f>IF($B23="","",VLOOKUP($F23,中学男選手データ!$A:$O,MATCH("国籍",中学男選手データ!$1:$1,0),0))</f>
        <v/>
      </c>
      <c r="L23" t="str">
        <f t="shared" si="2"/>
        <v/>
      </c>
      <c r="M23" t="str">
        <f>IF($B23="","",VLOOKUP($F23,中学男選手データ!$A:$O,MATCH("学年",中学男選手データ!$1:$1,0),0))</f>
        <v/>
      </c>
      <c r="N23" t="str">
        <f>IF($B23="","",LEFT(VLOOKUP($F23,中学男選手データ!$A:$O,MATCH("Birthday",中学男選手データ!$1:$1,0),0),4))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IF($B23="","",VALUE(中学一覧表!A25))</f>
        <v/>
      </c>
      <c r="S23" t="str">
        <f>IF($B23="","",IF(中学一覧表!I25="","",中学一覧表!I25&amp;".")&amp;IF(中学一覧表!J25="","",TEXT(中学一覧表!J25,"00")&amp;".")&amp;TEXT(中学一覧表!K25,"00"))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0"/>
        <v>0</v>
      </c>
      <c r="B24" t="str">
        <f>IF(中学一覧表!F26="","",10000+中学一覧表!F26)</f>
        <v/>
      </c>
      <c r="C24" t="str">
        <f>IF($B24="","",VLOOKUP(VLOOKUP(中学一覧表!F26,中学男選手データ!$A:$O,MATCH("所属",中学男選手データ!$1:$1,0),0),所属csv!$A:$H,MATCH("所属コード",所属csv!$1:$1,0),0))</f>
        <v/>
      </c>
      <c r="F24" t="str">
        <f>IF($B24="","",中学一覧表!F26)</f>
        <v/>
      </c>
      <c r="G24" t="str">
        <f>IF($B24="","",VLOOKUP($F24,中学男選手データ!$A:$O,MATCH("姓",中学男選手データ!$1:$1,0),0)&amp;" "&amp;VLOOKUP($F24,中学男選手データ!$A:$O,MATCH("名",中学男選手データ!$1:$1,0),0))</f>
        <v/>
      </c>
      <c r="H24" t="str">
        <f>IF($B24="","",VLOOKUP($F24,中学男選手データ!$A:$O,MATCH("ﾌﾘｶﾞﾅ(姓)",中学男選手データ!$1:$1,0),0)&amp;" "&amp;VLOOKUP($F24,中学男選手データ!$A:$O,MATCH("ﾌﾘｶﾞﾅ(名)",中学男選手データ!$1:$1,0),0))</f>
        <v/>
      </c>
      <c r="I24" t="str">
        <f>IF($B24="","",VLOOKUP($F24,中学男選手データ!$A:$O,MATCH("姓",中学男選手データ!$1:$1,0),0)&amp;" "&amp;VLOOKUP($F24,中学男選手データ!$A:$O,MATCH("名",中学男選手データ!$1:$1,0),0))</f>
        <v/>
      </c>
      <c r="J24" t="str">
        <f>IF($B24="","",VLOOKUP($F24,中学男選手データ!$A:$O,MATCH("FAMILY NAME",中学男選手データ!$1:$1,0),0)&amp;" "&amp;VLOOKUP($F24,中学男選手データ!$A:$O,MATCH("Firstname",中学男選手データ!$1:$1,0),0))</f>
        <v/>
      </c>
      <c r="K24" t="str">
        <f>IF($B24="","",VLOOKUP($F24,中学男選手データ!$A:$O,MATCH("国籍",中学男選手データ!$1:$1,0),0))</f>
        <v/>
      </c>
      <c r="L24" t="str">
        <f t="shared" si="2"/>
        <v/>
      </c>
      <c r="M24" t="str">
        <f>IF($B24="","",VLOOKUP($F24,中学男選手データ!$A:$O,MATCH("学年",中学男選手データ!$1:$1,0),0))</f>
        <v/>
      </c>
      <c r="N24" t="str">
        <f>IF($B24="","",LEFT(VLOOKUP($F24,中学男選手データ!$A:$O,MATCH("Birthday",中学男選手データ!$1:$1,0),0),4))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IF($B24="","",VALUE(中学一覧表!A26))</f>
        <v/>
      </c>
      <c r="S24" t="str">
        <f>IF($B24="","",IF(中学一覧表!I26="","",中学一覧表!I26&amp;".")&amp;IF(中学一覧表!J26="","",TEXT(中学一覧表!J26,"00")&amp;".")&amp;TEXT(中学一覧表!K26,"00"))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0"/>
        <v>0</v>
      </c>
      <c r="B25" t="str">
        <f>IF(中学一覧表!F27="","",10000+中学一覧表!F27)</f>
        <v/>
      </c>
      <c r="C25" t="str">
        <f>IF($B25="","",VLOOKUP(VLOOKUP(中学一覧表!F27,中学男選手データ!$A:$O,MATCH("所属",中学男選手データ!$1:$1,0),0),所属csv!$A:$H,MATCH("所属コード",所属csv!$1:$1,0),0))</f>
        <v/>
      </c>
      <c r="F25" t="str">
        <f>IF($B25="","",中学一覧表!F27)</f>
        <v/>
      </c>
      <c r="G25" t="str">
        <f>IF($B25="","",VLOOKUP($F25,中学男選手データ!$A:$O,MATCH("姓",中学男選手データ!$1:$1,0),0)&amp;" "&amp;VLOOKUP($F25,中学男選手データ!$A:$O,MATCH("名",中学男選手データ!$1:$1,0),0))</f>
        <v/>
      </c>
      <c r="H25" t="str">
        <f>IF($B25="","",VLOOKUP($F25,中学男選手データ!$A:$O,MATCH("ﾌﾘｶﾞﾅ(姓)",中学男選手データ!$1:$1,0),0)&amp;" "&amp;VLOOKUP($F25,中学男選手データ!$A:$O,MATCH("ﾌﾘｶﾞﾅ(名)",中学男選手データ!$1:$1,0),0))</f>
        <v/>
      </c>
      <c r="I25" t="str">
        <f>IF($B25="","",VLOOKUP($F25,中学男選手データ!$A:$O,MATCH("姓",中学男選手データ!$1:$1,0),0)&amp;" "&amp;VLOOKUP($F25,中学男選手データ!$A:$O,MATCH("名",中学男選手データ!$1:$1,0),0))</f>
        <v/>
      </c>
      <c r="J25" t="str">
        <f>IF($B25="","",VLOOKUP($F25,中学男選手データ!$A:$O,MATCH("FAMILY NAME",中学男選手データ!$1:$1,0),0)&amp;" "&amp;VLOOKUP($F25,中学男選手データ!$A:$O,MATCH("Firstname",中学男選手データ!$1:$1,0),0))</f>
        <v/>
      </c>
      <c r="K25" t="str">
        <f>IF($B25="","",VLOOKUP($F25,中学男選手データ!$A:$O,MATCH("国籍",中学男選手データ!$1:$1,0),0))</f>
        <v/>
      </c>
      <c r="L25" t="str">
        <f t="shared" si="2"/>
        <v/>
      </c>
      <c r="M25" t="str">
        <f>IF($B25="","",VLOOKUP($F25,中学男選手データ!$A:$O,MATCH("学年",中学男選手データ!$1:$1,0),0))</f>
        <v/>
      </c>
      <c r="N25" t="str">
        <f>IF($B25="","",LEFT(VLOOKUP($F25,中学男選手データ!$A:$O,MATCH("Birthday",中学男選手データ!$1:$1,0),0),4))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IF($B25="","",VALUE(中学一覧表!A27))</f>
        <v/>
      </c>
      <c r="S25" t="str">
        <f>IF($B25="","",IF(中学一覧表!I27="","",中学一覧表!I27&amp;".")&amp;IF(中学一覧表!J27="","",TEXT(中学一覧表!J27,"00")&amp;".")&amp;TEXT(中学一覧表!K27,"00"))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0"/>
        <v>0</v>
      </c>
      <c r="B26" t="str">
        <f>IF(中学一覧表!F28="","",10000+中学一覧表!F28)</f>
        <v/>
      </c>
      <c r="C26" t="str">
        <f>IF($B26="","",VLOOKUP(VLOOKUP(中学一覧表!F28,中学男選手データ!$A:$O,MATCH("所属",中学男選手データ!$1:$1,0),0),所属csv!$A:$H,MATCH("所属コード",所属csv!$1:$1,0),0))</f>
        <v/>
      </c>
      <c r="F26" t="str">
        <f>IF($B26="","",中学一覧表!F28)</f>
        <v/>
      </c>
      <c r="G26" t="str">
        <f>IF($B26="","",VLOOKUP($F26,中学男選手データ!$A:$O,MATCH("姓",中学男選手データ!$1:$1,0),0)&amp;" "&amp;VLOOKUP($F26,中学男選手データ!$A:$O,MATCH("名",中学男選手データ!$1:$1,0),0))</f>
        <v/>
      </c>
      <c r="H26" t="str">
        <f>IF($B26="","",VLOOKUP($F26,中学男選手データ!$A:$O,MATCH("ﾌﾘｶﾞﾅ(姓)",中学男選手データ!$1:$1,0),0)&amp;" "&amp;VLOOKUP($F26,中学男選手データ!$A:$O,MATCH("ﾌﾘｶﾞﾅ(名)",中学男選手データ!$1:$1,0),0))</f>
        <v/>
      </c>
      <c r="I26" t="str">
        <f>IF($B26="","",VLOOKUP($F26,中学男選手データ!$A:$O,MATCH("姓",中学男選手データ!$1:$1,0),0)&amp;" "&amp;VLOOKUP($F26,中学男選手データ!$A:$O,MATCH("名",中学男選手データ!$1:$1,0),0))</f>
        <v/>
      </c>
      <c r="J26" t="str">
        <f>IF($B26="","",VLOOKUP($F26,中学男選手データ!$A:$O,MATCH("FAMILY NAME",中学男選手データ!$1:$1,0),0)&amp;" "&amp;VLOOKUP($F26,中学男選手データ!$A:$O,MATCH("Firstname",中学男選手データ!$1:$1,0),0))</f>
        <v/>
      </c>
      <c r="K26" t="str">
        <f>IF($B26="","",VLOOKUP($F26,中学男選手データ!$A:$O,MATCH("国籍",中学男選手データ!$1:$1,0),0))</f>
        <v/>
      </c>
      <c r="L26" t="str">
        <f t="shared" si="2"/>
        <v/>
      </c>
      <c r="M26" t="str">
        <f>IF($B26="","",VLOOKUP($F26,中学男選手データ!$A:$O,MATCH("学年",中学男選手データ!$1:$1,0),0))</f>
        <v/>
      </c>
      <c r="N26" t="str">
        <f>IF($B26="","",LEFT(VLOOKUP($F26,中学男選手データ!$A:$O,MATCH("Birthday",中学男選手データ!$1:$1,0),0),4))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IF($B26="","",VALUE(中学一覧表!A28))</f>
        <v/>
      </c>
      <c r="S26" t="str">
        <f>IF($B26="","",IF(中学一覧表!I28="","",中学一覧表!I28&amp;".")&amp;IF(中学一覧表!J28="","",TEXT(中学一覧表!J28,"00")&amp;".")&amp;TEXT(中学一覧表!K28,"00"))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0"/>
        <v>0</v>
      </c>
      <c r="B27" t="str">
        <f>IF(中学一覧表!F29="","",10000+中学一覧表!F29)</f>
        <v/>
      </c>
      <c r="C27" t="str">
        <f>IF($B27="","",VLOOKUP(VLOOKUP(中学一覧表!F29,中学男選手データ!$A:$O,MATCH("所属",中学男選手データ!$1:$1,0),0),所属csv!$A:$H,MATCH("所属コード",所属csv!$1:$1,0),0))</f>
        <v/>
      </c>
      <c r="F27" t="str">
        <f>IF($B27="","",中学一覧表!F29)</f>
        <v/>
      </c>
      <c r="G27" t="str">
        <f>IF($B27="","",VLOOKUP($F27,中学男選手データ!$A:$O,MATCH("姓",中学男選手データ!$1:$1,0),0)&amp;" "&amp;VLOOKUP($F27,中学男選手データ!$A:$O,MATCH("名",中学男選手データ!$1:$1,0),0))</f>
        <v/>
      </c>
      <c r="H27" t="str">
        <f>IF($B27="","",VLOOKUP($F27,中学男選手データ!$A:$O,MATCH("ﾌﾘｶﾞﾅ(姓)",中学男選手データ!$1:$1,0),0)&amp;" "&amp;VLOOKUP($F27,中学男選手データ!$A:$O,MATCH("ﾌﾘｶﾞﾅ(名)",中学男選手データ!$1:$1,0),0))</f>
        <v/>
      </c>
      <c r="I27" t="str">
        <f>IF($B27="","",VLOOKUP($F27,中学男選手データ!$A:$O,MATCH("姓",中学男選手データ!$1:$1,0),0)&amp;" "&amp;VLOOKUP($F27,中学男選手データ!$A:$O,MATCH("名",中学男選手データ!$1:$1,0),0))</f>
        <v/>
      </c>
      <c r="J27" t="str">
        <f>IF($B27="","",VLOOKUP($F27,中学男選手データ!$A:$O,MATCH("FAMILY NAME",中学男選手データ!$1:$1,0),0)&amp;" "&amp;VLOOKUP($F27,中学男選手データ!$A:$O,MATCH("Firstname",中学男選手データ!$1:$1,0),0))</f>
        <v/>
      </c>
      <c r="K27" t="str">
        <f>IF($B27="","",VLOOKUP($F27,中学男選手データ!$A:$O,MATCH("国籍",中学男選手データ!$1:$1,0),0))</f>
        <v/>
      </c>
      <c r="L27" t="str">
        <f t="shared" si="2"/>
        <v/>
      </c>
      <c r="M27" t="str">
        <f>IF($B27="","",VLOOKUP($F27,中学男選手データ!$A:$O,MATCH("学年",中学男選手データ!$1:$1,0),0))</f>
        <v/>
      </c>
      <c r="N27" t="str">
        <f>IF($B27="","",LEFT(VLOOKUP($F27,中学男選手データ!$A:$O,MATCH("Birthday",中学男選手データ!$1:$1,0),0),4))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IF($B27="","",VALUE(中学一覧表!A29))</f>
        <v/>
      </c>
      <c r="S27" t="str">
        <f>IF($B27="","",IF(中学一覧表!I29="","",中学一覧表!I29&amp;".")&amp;IF(中学一覧表!J29="","",TEXT(中学一覧表!J29,"00")&amp;".")&amp;TEXT(中学一覧表!K29,"00"))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0"/>
        <v>0</v>
      </c>
      <c r="B28" t="str">
        <f>IF(中学一覧表!F30="","",10000+中学一覧表!F30)</f>
        <v/>
      </c>
      <c r="C28" t="str">
        <f>IF($B28="","",VLOOKUP(VLOOKUP(中学一覧表!F30,中学男選手データ!$A:$O,MATCH("所属",中学男選手データ!$1:$1,0),0),所属csv!$A:$H,MATCH("所属コード",所属csv!$1:$1,0),0))</f>
        <v/>
      </c>
      <c r="F28" t="str">
        <f>IF($B28="","",中学一覧表!F30)</f>
        <v/>
      </c>
      <c r="G28" t="str">
        <f>IF($B28="","",VLOOKUP($F28,中学男選手データ!$A:$O,MATCH("姓",中学男選手データ!$1:$1,0),0)&amp;" "&amp;VLOOKUP($F28,中学男選手データ!$A:$O,MATCH("名",中学男選手データ!$1:$1,0),0))</f>
        <v/>
      </c>
      <c r="H28" t="str">
        <f>IF($B28="","",VLOOKUP($F28,中学男選手データ!$A:$O,MATCH("ﾌﾘｶﾞﾅ(姓)",中学男選手データ!$1:$1,0),0)&amp;" "&amp;VLOOKUP($F28,中学男選手データ!$A:$O,MATCH("ﾌﾘｶﾞﾅ(名)",中学男選手データ!$1:$1,0),0))</f>
        <v/>
      </c>
      <c r="I28" t="str">
        <f>IF($B28="","",VLOOKUP($F28,中学男選手データ!$A:$O,MATCH("姓",中学男選手データ!$1:$1,0),0)&amp;" "&amp;VLOOKUP($F28,中学男選手データ!$A:$O,MATCH("名",中学男選手データ!$1:$1,0),0))</f>
        <v/>
      </c>
      <c r="J28" t="str">
        <f>IF($B28="","",VLOOKUP($F28,中学男選手データ!$A:$O,MATCH("FAMILY NAME",中学男選手データ!$1:$1,0),0)&amp;" "&amp;VLOOKUP($F28,中学男選手データ!$A:$O,MATCH("Firstname",中学男選手データ!$1:$1,0),0))</f>
        <v/>
      </c>
      <c r="K28" t="str">
        <f>IF($B28="","",VLOOKUP($F28,中学男選手データ!$A:$O,MATCH("国籍",中学男選手データ!$1:$1,0),0))</f>
        <v/>
      </c>
      <c r="L28" t="str">
        <f t="shared" si="2"/>
        <v/>
      </c>
      <c r="M28" t="str">
        <f>IF($B28="","",VLOOKUP($F28,中学男選手データ!$A:$O,MATCH("学年",中学男選手データ!$1:$1,0),0))</f>
        <v/>
      </c>
      <c r="N28" t="str">
        <f>IF($B28="","",LEFT(VLOOKUP($F28,中学男選手データ!$A:$O,MATCH("Birthday",中学男選手データ!$1:$1,0),0),4))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IF($B28="","",VALUE(中学一覧表!A30))</f>
        <v/>
      </c>
      <c r="S28" t="str">
        <f>IF($B28="","",IF(中学一覧表!I30="","",中学一覧表!I30&amp;".")&amp;IF(中学一覧表!J30="","",TEXT(中学一覧表!J30,"00")&amp;".")&amp;TEXT(中学一覧表!K30,"00"))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0"/>
        <v>0</v>
      </c>
      <c r="B29" t="str">
        <f>IF(中学一覧表!F31="","",10000+中学一覧表!F31)</f>
        <v/>
      </c>
      <c r="C29" t="str">
        <f>IF($B29="","",VLOOKUP(VLOOKUP(中学一覧表!F31,中学男選手データ!$A:$O,MATCH("所属",中学男選手データ!$1:$1,0),0),所属csv!$A:$H,MATCH("所属コード",所属csv!$1:$1,0),0))</f>
        <v/>
      </c>
      <c r="F29" t="str">
        <f>IF($B29="","",中学一覧表!F31)</f>
        <v/>
      </c>
      <c r="G29" t="str">
        <f>IF($B29="","",VLOOKUP($F29,中学男選手データ!$A:$O,MATCH("姓",中学男選手データ!$1:$1,0),0)&amp;" "&amp;VLOOKUP($F29,中学男選手データ!$A:$O,MATCH("名",中学男選手データ!$1:$1,0),0))</f>
        <v/>
      </c>
      <c r="H29" t="str">
        <f>IF($B29="","",VLOOKUP($F29,中学男選手データ!$A:$O,MATCH("ﾌﾘｶﾞﾅ(姓)",中学男選手データ!$1:$1,0),0)&amp;" "&amp;VLOOKUP($F29,中学男選手データ!$A:$O,MATCH("ﾌﾘｶﾞﾅ(名)",中学男選手データ!$1:$1,0),0))</f>
        <v/>
      </c>
      <c r="I29" t="str">
        <f>IF($B29="","",VLOOKUP($F29,中学男選手データ!$A:$O,MATCH("姓",中学男選手データ!$1:$1,0),0)&amp;" "&amp;VLOOKUP($F29,中学男選手データ!$A:$O,MATCH("名",中学男選手データ!$1:$1,0),0))</f>
        <v/>
      </c>
      <c r="J29" t="str">
        <f>IF($B29="","",VLOOKUP($F29,中学男選手データ!$A:$O,MATCH("FAMILY NAME",中学男選手データ!$1:$1,0),0)&amp;" "&amp;VLOOKUP($F29,中学男選手データ!$A:$O,MATCH("Firstname",中学男選手データ!$1:$1,0),0))</f>
        <v/>
      </c>
      <c r="K29" t="str">
        <f>IF($B29="","",VLOOKUP($F29,中学男選手データ!$A:$O,MATCH("国籍",中学男選手データ!$1:$1,0),0))</f>
        <v/>
      </c>
      <c r="L29" t="str">
        <f t="shared" si="2"/>
        <v/>
      </c>
      <c r="M29" t="str">
        <f>IF($B29="","",VLOOKUP($F29,中学男選手データ!$A:$O,MATCH("学年",中学男選手データ!$1:$1,0),0))</f>
        <v/>
      </c>
      <c r="N29" t="str">
        <f>IF($B29="","",LEFT(VLOOKUP($F29,中学男選手データ!$A:$O,MATCH("Birthday",中学男選手データ!$1:$1,0),0),4))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IF($B29="","",VALUE(中学一覧表!A31))</f>
        <v/>
      </c>
      <c r="S29" t="str">
        <f>IF($B29="","",IF(中学一覧表!I31="","",中学一覧表!I31&amp;".")&amp;IF(中学一覧表!J31="","",TEXT(中学一覧表!J31,"00")&amp;".")&amp;TEXT(中学一覧表!K31,"00"))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0"/>
        <v>0</v>
      </c>
      <c r="B30" t="str">
        <f>IF(中学一覧表!F32="","",10000+中学一覧表!F32)</f>
        <v/>
      </c>
      <c r="C30" t="str">
        <f>IF($B30="","",VLOOKUP(VLOOKUP(中学一覧表!F32,中学男選手データ!$A:$O,MATCH("所属",中学男選手データ!$1:$1,0),0),所属csv!$A:$H,MATCH("所属コード",所属csv!$1:$1,0),0))</f>
        <v/>
      </c>
      <c r="F30" t="str">
        <f>IF($B30="","",中学一覧表!F32)</f>
        <v/>
      </c>
      <c r="G30" t="str">
        <f>IF($B30="","",VLOOKUP($F30,中学男選手データ!$A:$O,MATCH("姓",中学男選手データ!$1:$1,0),0)&amp;" "&amp;VLOOKUP($F30,中学男選手データ!$A:$O,MATCH("名",中学男選手データ!$1:$1,0),0))</f>
        <v/>
      </c>
      <c r="H30" t="str">
        <f>IF($B30="","",VLOOKUP($F30,中学男選手データ!$A:$O,MATCH("ﾌﾘｶﾞﾅ(姓)",中学男選手データ!$1:$1,0),0)&amp;" "&amp;VLOOKUP($F30,中学男選手データ!$A:$O,MATCH("ﾌﾘｶﾞﾅ(名)",中学男選手データ!$1:$1,0),0))</f>
        <v/>
      </c>
      <c r="I30" t="str">
        <f>IF($B30="","",VLOOKUP($F30,中学男選手データ!$A:$O,MATCH("姓",中学男選手データ!$1:$1,0),0)&amp;" "&amp;VLOOKUP($F30,中学男選手データ!$A:$O,MATCH("名",中学男選手データ!$1:$1,0),0))</f>
        <v/>
      </c>
      <c r="J30" t="str">
        <f>IF($B30="","",VLOOKUP($F30,中学男選手データ!$A:$O,MATCH("FAMILY NAME",中学男選手データ!$1:$1,0),0)&amp;" "&amp;VLOOKUP($F30,中学男選手データ!$A:$O,MATCH("Firstname",中学男選手データ!$1:$1,0),0))</f>
        <v/>
      </c>
      <c r="K30" t="str">
        <f>IF($B30="","",VLOOKUP($F30,中学男選手データ!$A:$O,MATCH("国籍",中学男選手データ!$1:$1,0),0))</f>
        <v/>
      </c>
      <c r="L30" t="str">
        <f t="shared" si="2"/>
        <v/>
      </c>
      <c r="M30" t="str">
        <f>IF($B30="","",VLOOKUP($F30,中学男選手データ!$A:$O,MATCH("学年",中学男選手データ!$1:$1,0),0))</f>
        <v/>
      </c>
      <c r="N30" t="str">
        <f>IF($B30="","",LEFT(VLOOKUP($F30,中学男選手データ!$A:$O,MATCH("Birthday",中学男選手データ!$1:$1,0),0),4))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IF($B30="","",VALUE(中学一覧表!A32))</f>
        <v/>
      </c>
      <c r="S30" t="str">
        <f>IF($B30="","",IF(中学一覧表!I32="","",中学一覧表!I32&amp;".")&amp;IF(中学一覧表!J32="","",TEXT(中学一覧表!J32,"00")&amp;".")&amp;TEXT(中学一覧表!K32,"00"))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0"/>
        <v>0</v>
      </c>
      <c r="B31" t="str">
        <f>IF(中学一覧表!F33="","",10000+中学一覧表!F33)</f>
        <v/>
      </c>
      <c r="C31" t="str">
        <f>IF($B31="","",VLOOKUP(VLOOKUP(中学一覧表!F33,中学男選手データ!$A:$O,MATCH("所属",中学男選手データ!$1:$1,0),0),所属csv!$A:$H,MATCH("所属コード",所属csv!$1:$1,0),0))</f>
        <v/>
      </c>
      <c r="F31" t="str">
        <f>IF($B31="","",中学一覧表!F33)</f>
        <v/>
      </c>
      <c r="G31" t="str">
        <f>IF($B31="","",VLOOKUP($F31,中学男選手データ!$A:$O,MATCH("姓",中学男選手データ!$1:$1,0),0)&amp;" "&amp;VLOOKUP($F31,中学男選手データ!$A:$O,MATCH("名",中学男選手データ!$1:$1,0),0))</f>
        <v/>
      </c>
      <c r="H31" t="str">
        <f>IF($B31="","",VLOOKUP($F31,中学男選手データ!$A:$O,MATCH("ﾌﾘｶﾞﾅ(姓)",中学男選手データ!$1:$1,0),0)&amp;" "&amp;VLOOKUP($F31,中学男選手データ!$A:$O,MATCH("ﾌﾘｶﾞﾅ(名)",中学男選手データ!$1:$1,0),0))</f>
        <v/>
      </c>
      <c r="I31" t="str">
        <f>IF($B31="","",VLOOKUP($F31,中学男選手データ!$A:$O,MATCH("姓",中学男選手データ!$1:$1,0),0)&amp;" "&amp;VLOOKUP($F31,中学男選手データ!$A:$O,MATCH("名",中学男選手データ!$1:$1,0),0))</f>
        <v/>
      </c>
      <c r="J31" t="str">
        <f>IF($B31="","",VLOOKUP($F31,中学男選手データ!$A:$O,MATCH("FAMILY NAME",中学男選手データ!$1:$1,0),0)&amp;" "&amp;VLOOKUP($F31,中学男選手データ!$A:$O,MATCH("Firstname",中学男選手データ!$1:$1,0),0))</f>
        <v/>
      </c>
      <c r="K31" t="str">
        <f>IF($B31="","",VLOOKUP($F31,中学男選手データ!$A:$O,MATCH("国籍",中学男選手データ!$1:$1,0),0))</f>
        <v/>
      </c>
      <c r="L31" t="str">
        <f t="shared" si="2"/>
        <v/>
      </c>
      <c r="M31" t="str">
        <f>IF($B31="","",VLOOKUP($F31,中学男選手データ!$A:$O,MATCH("学年",中学男選手データ!$1:$1,0),0))</f>
        <v/>
      </c>
      <c r="N31" t="str">
        <f>IF($B31="","",LEFT(VLOOKUP($F31,中学男選手データ!$A:$O,MATCH("Birthday",中学男選手データ!$1:$1,0),0),4))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IF($B31="","",VALUE(中学一覧表!A33))</f>
        <v/>
      </c>
      <c r="S31" t="str">
        <f>IF($B31="","",IF(中学一覧表!I33="","",中学一覧表!I33&amp;".")&amp;IF(中学一覧表!J33="","",TEXT(中学一覧表!J33,"00")&amp;".")&amp;TEXT(中学一覧表!K33,"00"))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0"/>
        <v>0</v>
      </c>
      <c r="B32" t="str">
        <f>IF(中学一覧表!F34="","",10000+中学一覧表!F34)</f>
        <v/>
      </c>
      <c r="C32" t="str">
        <f>IF($B32="","",VLOOKUP(VLOOKUP(中学一覧表!F34,中学男選手データ!$A:$O,MATCH("所属",中学男選手データ!$1:$1,0),0),所属csv!$A:$H,MATCH("所属コード",所属csv!$1:$1,0),0))</f>
        <v/>
      </c>
      <c r="F32" t="str">
        <f>IF($B32="","",中学一覧表!F34)</f>
        <v/>
      </c>
      <c r="G32" t="str">
        <f>IF($B32="","",VLOOKUP($F32,中学男選手データ!$A:$O,MATCH("姓",中学男選手データ!$1:$1,0),0)&amp;" "&amp;VLOOKUP($F32,中学男選手データ!$A:$O,MATCH("名",中学男選手データ!$1:$1,0),0))</f>
        <v/>
      </c>
      <c r="H32" t="str">
        <f>IF($B32="","",VLOOKUP($F32,中学男選手データ!$A:$O,MATCH("ﾌﾘｶﾞﾅ(姓)",中学男選手データ!$1:$1,0),0)&amp;" "&amp;VLOOKUP($F32,中学男選手データ!$A:$O,MATCH("ﾌﾘｶﾞﾅ(名)",中学男選手データ!$1:$1,0),0))</f>
        <v/>
      </c>
      <c r="I32" t="str">
        <f>IF($B32="","",VLOOKUP($F32,中学男選手データ!$A:$O,MATCH("姓",中学男選手データ!$1:$1,0),0)&amp;" "&amp;VLOOKUP($F32,中学男選手データ!$A:$O,MATCH("名",中学男選手データ!$1:$1,0),0))</f>
        <v/>
      </c>
      <c r="J32" t="str">
        <f>IF($B32="","",VLOOKUP($F32,中学男選手データ!$A:$O,MATCH("FAMILY NAME",中学男選手データ!$1:$1,0),0)&amp;" "&amp;VLOOKUP($F32,中学男選手データ!$A:$O,MATCH("Firstname",中学男選手データ!$1:$1,0),0))</f>
        <v/>
      </c>
      <c r="K32" t="str">
        <f>IF($B32="","",VLOOKUP($F32,中学男選手データ!$A:$O,MATCH("国籍",中学男選手データ!$1:$1,0),0))</f>
        <v/>
      </c>
      <c r="L32" t="str">
        <f t="shared" si="2"/>
        <v/>
      </c>
      <c r="M32" t="str">
        <f>IF($B32="","",VLOOKUP($F32,中学男選手データ!$A:$O,MATCH("学年",中学男選手データ!$1:$1,0),0))</f>
        <v/>
      </c>
      <c r="N32" t="str">
        <f>IF($B32="","",LEFT(VLOOKUP($F32,中学男選手データ!$A:$O,MATCH("Birthday",中学男選手データ!$1:$1,0),0),4))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IF($B32="","",VALUE(中学一覧表!A34))</f>
        <v/>
      </c>
      <c r="S32" t="str">
        <f>IF($B32="","",IF(中学一覧表!I34="","",中学一覧表!I34&amp;".")&amp;IF(中学一覧表!J34="","",TEXT(中学一覧表!J34,"00")&amp;".")&amp;TEXT(中学一覧表!K34,"00"))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0"/>
        <v>0</v>
      </c>
      <c r="B33" t="str">
        <f>IF(中学一覧表!F35="","",10000+中学一覧表!F35)</f>
        <v/>
      </c>
      <c r="C33" t="str">
        <f>IF($B33="","",VLOOKUP(VLOOKUP(中学一覧表!F35,中学男選手データ!$A:$O,MATCH("所属",中学男選手データ!$1:$1,0),0),所属csv!$A:$H,MATCH("所属コード",所属csv!$1:$1,0),0))</f>
        <v/>
      </c>
      <c r="F33" t="str">
        <f>IF($B33="","",中学一覧表!F35)</f>
        <v/>
      </c>
      <c r="G33" t="str">
        <f>IF($B33="","",VLOOKUP($F33,中学男選手データ!$A:$O,MATCH("姓",中学男選手データ!$1:$1,0),0)&amp;" "&amp;VLOOKUP($F33,中学男選手データ!$A:$O,MATCH("名",中学男選手データ!$1:$1,0),0))</f>
        <v/>
      </c>
      <c r="H33" t="str">
        <f>IF($B33="","",VLOOKUP($F33,中学男選手データ!$A:$O,MATCH("ﾌﾘｶﾞﾅ(姓)",中学男選手データ!$1:$1,0),0)&amp;" "&amp;VLOOKUP($F33,中学男選手データ!$A:$O,MATCH("ﾌﾘｶﾞﾅ(名)",中学男選手データ!$1:$1,0),0))</f>
        <v/>
      </c>
      <c r="I33" t="str">
        <f>IF($B33="","",VLOOKUP($F33,中学男選手データ!$A:$O,MATCH("姓",中学男選手データ!$1:$1,0),0)&amp;" "&amp;VLOOKUP($F33,中学男選手データ!$A:$O,MATCH("名",中学男選手データ!$1:$1,0),0))</f>
        <v/>
      </c>
      <c r="J33" t="str">
        <f>IF($B33="","",VLOOKUP($F33,中学男選手データ!$A:$O,MATCH("FAMILY NAME",中学男選手データ!$1:$1,0),0)&amp;" "&amp;VLOOKUP($F33,中学男選手データ!$A:$O,MATCH("Firstname",中学男選手データ!$1:$1,0),0))</f>
        <v/>
      </c>
      <c r="K33" t="str">
        <f>IF($B33="","",VLOOKUP($F33,中学男選手データ!$A:$O,MATCH("国籍",中学男選手データ!$1:$1,0),0))</f>
        <v/>
      </c>
      <c r="L33" t="str">
        <f t="shared" si="2"/>
        <v/>
      </c>
      <c r="M33" t="str">
        <f>IF($B33="","",VLOOKUP($F33,中学男選手データ!$A:$O,MATCH("学年",中学男選手データ!$1:$1,0),0))</f>
        <v/>
      </c>
      <c r="N33" t="str">
        <f>IF($B33="","",LEFT(VLOOKUP($F33,中学男選手データ!$A:$O,MATCH("Birthday",中学男選手データ!$1:$1,0),0),4))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IF($B33="","",VALUE(中学一覧表!A35))</f>
        <v/>
      </c>
      <c r="S33" t="str">
        <f>IF($B33="","",IF(中学一覧表!I35="","",中学一覧表!I35&amp;".")&amp;IF(中学一覧表!J35="","",TEXT(中学一覧表!J35,"00")&amp;".")&amp;TEXT(中学一覧表!K35,"00"))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ref="A34:A60" si="6">IF(B34="",A33,A33+1)</f>
        <v>0</v>
      </c>
      <c r="B34" t="str">
        <f>IF(中学一覧表!F36="","",10000+中学一覧表!F36)</f>
        <v/>
      </c>
      <c r="C34" t="str">
        <f>IF($B34="","",VLOOKUP(VLOOKUP(中学一覧表!F36,中学男選手データ!$A:$O,MATCH("所属",中学男選手データ!$1:$1,0),0),所属csv!$A:$H,MATCH("所属コード",所属csv!$1:$1,0),0))</f>
        <v/>
      </c>
      <c r="F34" t="str">
        <f>IF($B34="","",中学一覧表!F36)</f>
        <v/>
      </c>
      <c r="G34" t="str">
        <f>IF($B34="","",VLOOKUP($F34,中学男選手データ!$A:$O,MATCH("姓",中学男選手データ!$1:$1,0),0)&amp;" "&amp;VLOOKUP($F34,中学男選手データ!$A:$O,MATCH("名",中学男選手データ!$1:$1,0),0))</f>
        <v/>
      </c>
      <c r="H34" t="str">
        <f>IF($B34="","",VLOOKUP($F34,中学男選手データ!$A:$O,MATCH("ﾌﾘｶﾞﾅ(姓)",中学男選手データ!$1:$1,0),0)&amp;" "&amp;VLOOKUP($F34,中学男選手データ!$A:$O,MATCH("ﾌﾘｶﾞﾅ(名)",中学男選手データ!$1:$1,0),0))</f>
        <v/>
      </c>
      <c r="I34" t="str">
        <f>IF($B34="","",VLOOKUP($F34,中学男選手データ!$A:$O,MATCH("姓",中学男選手データ!$1:$1,0),0)&amp;" "&amp;VLOOKUP($F34,中学男選手データ!$A:$O,MATCH("名",中学男選手データ!$1:$1,0),0))</f>
        <v/>
      </c>
      <c r="J34" t="str">
        <f>IF($B34="","",VLOOKUP($F34,中学男選手データ!$A:$O,MATCH("FAMILY NAME",中学男選手データ!$1:$1,0),0)&amp;" "&amp;VLOOKUP($F34,中学男選手データ!$A:$O,MATCH("Firstname",中学男選手データ!$1:$1,0),0))</f>
        <v/>
      </c>
      <c r="K34" t="str">
        <f>IF($B34="","",VLOOKUP($F34,中学男選手データ!$A:$O,MATCH("国籍",中学男選手データ!$1:$1,0),0))</f>
        <v/>
      </c>
      <c r="L34" t="str">
        <f t="shared" si="2"/>
        <v/>
      </c>
      <c r="M34" t="str">
        <f>IF($B34="","",VLOOKUP($F34,中学男選手データ!$A:$O,MATCH("学年",中学男選手データ!$1:$1,0),0))</f>
        <v/>
      </c>
      <c r="N34" t="str">
        <f>IF($B34="","",LEFT(VLOOKUP($F34,中学男選手データ!$A:$O,MATCH("Birthday",中学男選手データ!$1:$1,0),0),4))</f>
        <v/>
      </c>
      <c r="O34" t="str">
        <f t="shared" si="1"/>
        <v/>
      </c>
      <c r="P34" t="str">
        <f t="shared" si="3"/>
        <v/>
      </c>
      <c r="R34" t="str">
        <f>IF($B34="","",VALUE(中学一覧表!A36))</f>
        <v/>
      </c>
      <c r="S34" t="str">
        <f>IF($B34="","",IF(中学一覧表!I36="","",中学一覧表!I36&amp;".")&amp;IF(中学一覧表!J36="","",TEXT(中学一覧表!J36,"00")&amp;".")&amp;TEXT(中学一覧表!K36,"00"))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0</v>
      </c>
      <c r="B35" t="str">
        <f>IF(中学一覧表!F37="","",10000+中学一覧表!F37)</f>
        <v/>
      </c>
      <c r="C35" t="str">
        <f>IF($B35="","",VLOOKUP(VLOOKUP(中学一覧表!F37,中学男選手データ!$A:$O,MATCH("所属",中学男選手データ!$1:$1,0),0),所属csv!$A:$H,MATCH("所属コード",所属csv!$1:$1,0),0))</f>
        <v/>
      </c>
      <c r="F35" t="str">
        <f>IF($B35="","",中学一覧表!F37)</f>
        <v/>
      </c>
      <c r="G35" t="str">
        <f>IF($B35="","",VLOOKUP($F35,中学男選手データ!$A:$O,MATCH("姓",中学男選手データ!$1:$1,0),0)&amp;" "&amp;VLOOKUP($F35,中学男選手データ!$A:$O,MATCH("名",中学男選手データ!$1:$1,0),0))</f>
        <v/>
      </c>
      <c r="H35" t="str">
        <f>IF($B35="","",VLOOKUP($F35,中学男選手データ!$A:$O,MATCH("ﾌﾘｶﾞﾅ(姓)",中学男選手データ!$1:$1,0),0)&amp;" "&amp;VLOOKUP($F35,中学男選手データ!$A:$O,MATCH("ﾌﾘｶﾞﾅ(名)",中学男選手データ!$1:$1,0),0))</f>
        <v/>
      </c>
      <c r="I35" t="str">
        <f>IF($B35="","",VLOOKUP($F35,中学男選手データ!$A:$O,MATCH("姓",中学男選手データ!$1:$1,0),0)&amp;" "&amp;VLOOKUP($F35,中学男選手データ!$A:$O,MATCH("名",中学男選手データ!$1:$1,0),0))</f>
        <v/>
      </c>
      <c r="J35" t="str">
        <f>IF($B35="","",VLOOKUP($F35,中学男選手データ!$A:$O,MATCH("FAMILY NAME",中学男選手データ!$1:$1,0),0)&amp;" "&amp;VLOOKUP($F35,中学男選手データ!$A:$O,MATCH("Firstname",中学男選手データ!$1:$1,0),0))</f>
        <v/>
      </c>
      <c r="K35" t="str">
        <f>IF($B35="","",VLOOKUP($F35,中学男選手データ!$A:$O,MATCH("国籍",中学男選手データ!$1:$1,0),0))</f>
        <v/>
      </c>
      <c r="L35" t="str">
        <f t="shared" si="2"/>
        <v/>
      </c>
      <c r="M35" t="str">
        <f>IF($B35="","",VLOOKUP($F35,中学男選手データ!$A:$O,MATCH("学年",中学男選手データ!$1:$1,0),0))</f>
        <v/>
      </c>
      <c r="N35" t="str">
        <f>IF($B35="","",LEFT(VLOOKUP($F35,中学男選手データ!$A:$O,MATCH("Birthday",中学男選手データ!$1:$1,0),0),4))</f>
        <v/>
      </c>
      <c r="O35" t="str">
        <f t="shared" si="1"/>
        <v/>
      </c>
      <c r="P35" t="str">
        <f t="shared" si="3"/>
        <v/>
      </c>
      <c r="R35" t="str">
        <f>IF($B35="","",VALUE(中学一覧表!A37))</f>
        <v/>
      </c>
      <c r="S35" t="str">
        <f>IF($B35="","",IF(中学一覧表!I37="","",中学一覧表!I37&amp;".")&amp;IF(中学一覧表!J37="","",TEXT(中学一覧表!J37,"00")&amp;".")&amp;TEXT(中学一覧表!K37,"00"))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0</v>
      </c>
      <c r="B36" t="str">
        <f>IF(中学一覧表!F38="","",10000+中学一覧表!F38)</f>
        <v/>
      </c>
      <c r="C36" t="str">
        <f>IF($B36="","",VLOOKUP(VLOOKUP(中学一覧表!F38,中学男選手データ!$A:$O,MATCH("所属",中学男選手データ!$1:$1,0),0),所属csv!$A:$H,MATCH("所属コード",所属csv!$1:$1,0),0))</f>
        <v/>
      </c>
      <c r="F36" t="str">
        <f>IF($B36="","",中学一覧表!F38)</f>
        <v/>
      </c>
      <c r="G36" t="str">
        <f>IF($B36="","",VLOOKUP($F36,中学男選手データ!$A:$O,MATCH("姓",中学男選手データ!$1:$1,0),0)&amp;" "&amp;VLOOKUP($F36,中学男選手データ!$A:$O,MATCH("名",中学男選手データ!$1:$1,0),0))</f>
        <v/>
      </c>
      <c r="H36" t="str">
        <f>IF($B36="","",VLOOKUP($F36,中学男選手データ!$A:$O,MATCH("ﾌﾘｶﾞﾅ(姓)",中学男選手データ!$1:$1,0),0)&amp;" "&amp;VLOOKUP($F36,中学男選手データ!$A:$O,MATCH("ﾌﾘｶﾞﾅ(名)",中学男選手データ!$1:$1,0),0))</f>
        <v/>
      </c>
      <c r="I36" t="str">
        <f>IF($B36="","",VLOOKUP($F36,中学男選手データ!$A:$O,MATCH("姓",中学男選手データ!$1:$1,0),0)&amp;" "&amp;VLOOKUP($F36,中学男選手データ!$A:$O,MATCH("名",中学男選手データ!$1:$1,0),0))</f>
        <v/>
      </c>
      <c r="J36" t="str">
        <f>IF($B36="","",VLOOKUP($F36,中学男選手データ!$A:$O,MATCH("FAMILY NAME",中学男選手データ!$1:$1,0),0)&amp;" "&amp;VLOOKUP($F36,中学男選手データ!$A:$O,MATCH("Firstname",中学男選手データ!$1:$1,0),0))</f>
        <v/>
      </c>
      <c r="K36" t="str">
        <f>IF($B36="","",VLOOKUP($F36,中学男選手データ!$A:$O,MATCH("国籍",中学男選手データ!$1:$1,0),0))</f>
        <v/>
      </c>
      <c r="L36" t="str">
        <f t="shared" si="2"/>
        <v/>
      </c>
      <c r="M36" t="str">
        <f>IF($B36="","",VLOOKUP($F36,中学男選手データ!$A:$O,MATCH("学年",中学男選手データ!$1:$1,0),0))</f>
        <v/>
      </c>
      <c r="N36" t="str">
        <f>IF($B36="","",LEFT(VLOOKUP($F36,中学男選手データ!$A:$O,MATCH("Birthday",中学男選手データ!$1:$1,0),0),4))</f>
        <v/>
      </c>
      <c r="O36" t="str">
        <f t="shared" si="1"/>
        <v/>
      </c>
      <c r="P36" t="str">
        <f t="shared" si="3"/>
        <v/>
      </c>
      <c r="R36" t="str">
        <f>IF($B36="","",VALUE(中学一覧表!A38))</f>
        <v/>
      </c>
      <c r="S36" t="str">
        <f>IF($B36="","",IF(中学一覧表!I38="","",中学一覧表!I38&amp;".")&amp;IF(中学一覧表!J38="","",TEXT(中学一覧表!J38,"00")&amp;".")&amp;TEXT(中学一覧表!K38,"00"))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0</v>
      </c>
      <c r="B37" t="str">
        <f>IF(中学一覧表!F39="","",10000+中学一覧表!F39)</f>
        <v/>
      </c>
      <c r="C37" t="str">
        <f>IF($B37="","",VLOOKUP(VLOOKUP(中学一覧表!F39,中学男選手データ!$A:$O,MATCH("所属",中学男選手データ!$1:$1,0),0),所属csv!$A:$H,MATCH("所属コード",所属csv!$1:$1,0),0))</f>
        <v/>
      </c>
      <c r="F37" t="str">
        <f>IF($B37="","",中学一覧表!F39)</f>
        <v/>
      </c>
      <c r="G37" t="str">
        <f>IF($B37="","",VLOOKUP($F37,中学男選手データ!$A:$O,MATCH("姓",中学男選手データ!$1:$1,0),0)&amp;" "&amp;VLOOKUP($F37,中学男選手データ!$A:$O,MATCH("名",中学男選手データ!$1:$1,0),0))</f>
        <v/>
      </c>
      <c r="H37" t="str">
        <f>IF($B37="","",VLOOKUP($F37,中学男選手データ!$A:$O,MATCH("ﾌﾘｶﾞﾅ(姓)",中学男選手データ!$1:$1,0),0)&amp;" "&amp;VLOOKUP($F37,中学男選手データ!$A:$O,MATCH("ﾌﾘｶﾞﾅ(名)",中学男選手データ!$1:$1,0),0))</f>
        <v/>
      </c>
      <c r="I37" t="str">
        <f>IF($B37="","",VLOOKUP($F37,中学男選手データ!$A:$O,MATCH("姓",中学男選手データ!$1:$1,0),0)&amp;" "&amp;VLOOKUP($F37,中学男選手データ!$A:$O,MATCH("名",中学男選手データ!$1:$1,0),0))</f>
        <v/>
      </c>
      <c r="J37" t="str">
        <f>IF($B37="","",VLOOKUP($F37,中学男選手データ!$A:$O,MATCH("FAMILY NAME",中学男選手データ!$1:$1,0),0)&amp;" "&amp;VLOOKUP($F37,中学男選手データ!$A:$O,MATCH("Firstname",中学男選手データ!$1:$1,0),0))</f>
        <v/>
      </c>
      <c r="K37" t="str">
        <f>IF($B37="","",VLOOKUP($F37,中学男選手データ!$A:$O,MATCH("国籍",中学男選手データ!$1:$1,0),0))</f>
        <v/>
      </c>
      <c r="L37" t="str">
        <f t="shared" si="2"/>
        <v/>
      </c>
      <c r="M37" t="str">
        <f>IF($B37="","",VLOOKUP($F37,中学男選手データ!$A:$O,MATCH("学年",中学男選手データ!$1:$1,0),0))</f>
        <v/>
      </c>
      <c r="N37" t="str">
        <f>IF($B37="","",LEFT(VLOOKUP($F37,中学男選手データ!$A:$O,MATCH("Birthday",中学男選手データ!$1:$1,0),0),4))</f>
        <v/>
      </c>
      <c r="O37" t="str">
        <f t="shared" si="1"/>
        <v/>
      </c>
      <c r="P37" t="str">
        <f t="shared" si="3"/>
        <v/>
      </c>
      <c r="R37" t="str">
        <f>IF($B37="","",VALUE(中学一覧表!A39))</f>
        <v/>
      </c>
      <c r="S37" t="str">
        <f>IF($B37="","",IF(中学一覧表!I39="","",中学一覧表!I39&amp;".")&amp;IF(中学一覧表!J39="","",TEXT(中学一覧表!J39,"00")&amp;".")&amp;TEXT(中学一覧表!K39,"00"))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0</v>
      </c>
      <c r="B38" t="str">
        <f>IF(中学一覧表!F40="","",10000+中学一覧表!F40)</f>
        <v/>
      </c>
      <c r="C38" t="str">
        <f>IF($B38="","",VLOOKUP(VLOOKUP(中学一覧表!F40,中学男選手データ!$A:$O,MATCH("所属",中学男選手データ!$1:$1,0),0),所属csv!$A:$H,MATCH("所属コード",所属csv!$1:$1,0),0))</f>
        <v/>
      </c>
      <c r="F38" t="str">
        <f>IF($B38="","",中学一覧表!F40)</f>
        <v/>
      </c>
      <c r="G38" t="str">
        <f>IF($B38="","",VLOOKUP($F38,中学男選手データ!$A:$O,MATCH("姓",中学男選手データ!$1:$1,0),0)&amp;" "&amp;VLOOKUP($F38,中学男選手データ!$A:$O,MATCH("名",中学男選手データ!$1:$1,0),0))</f>
        <v/>
      </c>
      <c r="H38" t="str">
        <f>IF($B38="","",VLOOKUP($F38,中学男選手データ!$A:$O,MATCH("ﾌﾘｶﾞﾅ(姓)",中学男選手データ!$1:$1,0),0)&amp;" "&amp;VLOOKUP($F38,中学男選手データ!$A:$O,MATCH("ﾌﾘｶﾞﾅ(名)",中学男選手データ!$1:$1,0),0))</f>
        <v/>
      </c>
      <c r="I38" t="str">
        <f>IF($B38="","",VLOOKUP($F38,中学男選手データ!$A:$O,MATCH("姓",中学男選手データ!$1:$1,0),0)&amp;" "&amp;VLOOKUP($F38,中学男選手データ!$A:$O,MATCH("名",中学男選手データ!$1:$1,0),0))</f>
        <v/>
      </c>
      <c r="J38" t="str">
        <f>IF($B38="","",VLOOKUP($F38,中学男選手データ!$A:$O,MATCH("FAMILY NAME",中学男選手データ!$1:$1,0),0)&amp;" "&amp;VLOOKUP($F38,中学男選手データ!$A:$O,MATCH("Firstname",中学男選手データ!$1:$1,0),0))</f>
        <v/>
      </c>
      <c r="K38" t="str">
        <f>IF($B38="","",VLOOKUP($F38,中学男選手データ!$A:$O,MATCH("国籍",中学男選手データ!$1:$1,0),0))</f>
        <v/>
      </c>
      <c r="L38" t="str">
        <f t="shared" si="2"/>
        <v/>
      </c>
      <c r="M38" t="str">
        <f>IF($B38="","",VLOOKUP($F38,中学男選手データ!$A:$O,MATCH("学年",中学男選手データ!$1:$1,0),0))</f>
        <v/>
      </c>
      <c r="N38" t="str">
        <f>IF($B38="","",LEFT(VLOOKUP($F38,中学男選手データ!$A:$O,MATCH("Birthday",中学男選手データ!$1:$1,0),0),4))</f>
        <v/>
      </c>
      <c r="O38" t="str">
        <f t="shared" si="1"/>
        <v/>
      </c>
      <c r="P38" t="str">
        <f t="shared" si="3"/>
        <v/>
      </c>
      <c r="R38" t="str">
        <f>IF($B38="","",VALUE(中学一覧表!A40))</f>
        <v/>
      </c>
      <c r="S38" t="str">
        <f>IF($B38="","",IF(中学一覧表!I40="","",中学一覧表!I40&amp;".")&amp;IF(中学一覧表!J40="","",TEXT(中学一覧表!J40,"00")&amp;".")&amp;TEXT(中学一覧表!K40,"00"))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0</v>
      </c>
      <c r="B39" t="str">
        <f>IF(中学一覧表!F41="","",10000+中学一覧表!F41)</f>
        <v/>
      </c>
      <c r="C39" t="str">
        <f>IF($B39="","",VLOOKUP(VLOOKUP(中学一覧表!F41,中学男選手データ!$A:$O,MATCH("所属",中学男選手データ!$1:$1,0),0),所属csv!$A:$H,MATCH("所属コード",所属csv!$1:$1,0),0))</f>
        <v/>
      </c>
      <c r="F39" t="str">
        <f>IF($B39="","",中学一覧表!F41)</f>
        <v/>
      </c>
      <c r="G39" t="str">
        <f>IF($B39="","",VLOOKUP($F39,中学男選手データ!$A:$O,MATCH("姓",中学男選手データ!$1:$1,0),0)&amp;" "&amp;VLOOKUP($F39,中学男選手データ!$A:$O,MATCH("名",中学男選手データ!$1:$1,0),0))</f>
        <v/>
      </c>
      <c r="H39" t="str">
        <f>IF($B39="","",VLOOKUP($F39,中学男選手データ!$A:$O,MATCH("ﾌﾘｶﾞﾅ(姓)",中学男選手データ!$1:$1,0),0)&amp;" "&amp;VLOOKUP($F39,中学男選手データ!$A:$O,MATCH("ﾌﾘｶﾞﾅ(名)",中学男選手データ!$1:$1,0),0))</f>
        <v/>
      </c>
      <c r="I39" t="str">
        <f>IF($B39="","",VLOOKUP($F39,中学男選手データ!$A:$O,MATCH("姓",中学男選手データ!$1:$1,0),0)&amp;" "&amp;VLOOKUP($F39,中学男選手データ!$A:$O,MATCH("名",中学男選手データ!$1:$1,0),0))</f>
        <v/>
      </c>
      <c r="J39" t="str">
        <f>IF($B39="","",VLOOKUP($F39,中学男選手データ!$A:$O,MATCH("FAMILY NAME",中学男選手データ!$1:$1,0),0)&amp;" "&amp;VLOOKUP($F39,中学男選手データ!$A:$O,MATCH("Firstname",中学男選手データ!$1:$1,0),0))</f>
        <v/>
      </c>
      <c r="K39" t="str">
        <f>IF($B39="","",VLOOKUP($F39,中学男選手データ!$A:$O,MATCH("国籍",中学男選手データ!$1:$1,0),0))</f>
        <v/>
      </c>
      <c r="L39" t="str">
        <f t="shared" si="2"/>
        <v/>
      </c>
      <c r="M39" t="str">
        <f>IF($B39="","",VLOOKUP($F39,中学男選手データ!$A:$O,MATCH("学年",中学男選手データ!$1:$1,0),0))</f>
        <v/>
      </c>
      <c r="N39" t="str">
        <f>IF($B39="","",LEFT(VLOOKUP($F39,中学男選手データ!$A:$O,MATCH("Birthday",中学男選手データ!$1:$1,0),0),4))</f>
        <v/>
      </c>
      <c r="O39" t="str">
        <f t="shared" si="1"/>
        <v/>
      </c>
      <c r="P39" t="str">
        <f t="shared" si="3"/>
        <v/>
      </c>
      <c r="R39" t="str">
        <f>IF($B39="","",VALUE(中学一覧表!A41))</f>
        <v/>
      </c>
      <c r="S39" t="str">
        <f>IF($B39="","",IF(中学一覧表!I41="","",中学一覧表!I41&amp;".")&amp;IF(中学一覧表!J41="","",TEXT(中学一覧表!J41,"00")&amp;".")&amp;TEXT(中学一覧表!K41,"00"))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0</v>
      </c>
      <c r="B40" t="str">
        <f>IF(中学一覧表!F42="","",10000+中学一覧表!F42)</f>
        <v/>
      </c>
      <c r="C40" t="str">
        <f>IF($B40="","",VLOOKUP(VLOOKUP(中学一覧表!F42,中学男選手データ!$A:$O,MATCH("所属",中学男選手データ!$1:$1,0),0),所属csv!$A:$H,MATCH("所属コード",所属csv!$1:$1,0),0))</f>
        <v/>
      </c>
      <c r="F40" t="str">
        <f>IF($B40="","",中学一覧表!F42)</f>
        <v/>
      </c>
      <c r="G40" t="str">
        <f>IF($B40="","",VLOOKUP($F40,中学男選手データ!$A:$O,MATCH("姓",中学男選手データ!$1:$1,0),0)&amp;" "&amp;VLOOKUP($F40,中学男選手データ!$A:$O,MATCH("名",中学男選手データ!$1:$1,0),0))</f>
        <v/>
      </c>
      <c r="H40" t="str">
        <f>IF($B40="","",VLOOKUP($F40,中学男選手データ!$A:$O,MATCH("ﾌﾘｶﾞﾅ(姓)",中学男選手データ!$1:$1,0),0)&amp;" "&amp;VLOOKUP($F40,中学男選手データ!$A:$O,MATCH("ﾌﾘｶﾞﾅ(名)",中学男選手データ!$1:$1,0),0))</f>
        <v/>
      </c>
      <c r="I40" t="str">
        <f>IF($B40="","",VLOOKUP($F40,中学男選手データ!$A:$O,MATCH("姓",中学男選手データ!$1:$1,0),0)&amp;" "&amp;VLOOKUP($F40,中学男選手データ!$A:$O,MATCH("名",中学男選手データ!$1:$1,0),0))</f>
        <v/>
      </c>
      <c r="J40" t="str">
        <f>IF($B40="","",VLOOKUP($F40,中学男選手データ!$A:$O,MATCH("FAMILY NAME",中学男選手データ!$1:$1,0),0)&amp;" "&amp;VLOOKUP($F40,中学男選手データ!$A:$O,MATCH("Firstname",中学男選手データ!$1:$1,0),0))</f>
        <v/>
      </c>
      <c r="K40" t="str">
        <f>IF($B40="","",VLOOKUP($F40,中学男選手データ!$A:$O,MATCH("国籍",中学男選手データ!$1:$1,0),0))</f>
        <v/>
      </c>
      <c r="L40" t="str">
        <f t="shared" si="2"/>
        <v/>
      </c>
      <c r="M40" t="str">
        <f>IF($B40="","",VLOOKUP($F40,中学男選手データ!$A:$O,MATCH("学年",中学男選手データ!$1:$1,0),0))</f>
        <v/>
      </c>
      <c r="N40" t="str">
        <f>IF($B40="","",LEFT(VLOOKUP($F40,中学男選手データ!$A:$O,MATCH("Birthday",中学男選手データ!$1:$1,0),0),4))</f>
        <v/>
      </c>
      <c r="O40" t="str">
        <f t="shared" si="1"/>
        <v/>
      </c>
      <c r="P40" t="str">
        <f t="shared" si="3"/>
        <v/>
      </c>
      <c r="R40" t="str">
        <f>IF($B40="","",VALUE(中学一覧表!A42))</f>
        <v/>
      </c>
      <c r="S40" t="str">
        <f>IF($B40="","",IF(中学一覧表!I42="","",中学一覧表!I42&amp;".")&amp;IF(中学一覧表!J42="","",TEXT(中学一覧表!J42,"00")&amp;".")&amp;TEXT(中学一覧表!K42,"00"))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0</v>
      </c>
      <c r="B41" t="str">
        <f>IF(中学一覧表!F43="","",10000+中学一覧表!F43)</f>
        <v/>
      </c>
      <c r="C41" t="str">
        <f>IF($B41="","",VLOOKUP(VLOOKUP(中学一覧表!F43,中学男選手データ!$A:$O,MATCH("所属",中学男選手データ!$1:$1,0),0),所属csv!$A:$H,MATCH("所属コード",所属csv!$1:$1,0),0))</f>
        <v/>
      </c>
      <c r="F41" t="str">
        <f>IF($B41="","",中学一覧表!F43)</f>
        <v/>
      </c>
      <c r="G41" t="str">
        <f>IF($B41="","",VLOOKUP($F41,中学男選手データ!$A:$O,MATCH("姓",中学男選手データ!$1:$1,0),0)&amp;" "&amp;VLOOKUP($F41,中学男選手データ!$A:$O,MATCH("名",中学男選手データ!$1:$1,0),0))</f>
        <v/>
      </c>
      <c r="H41" t="str">
        <f>IF($B41="","",VLOOKUP($F41,中学男選手データ!$A:$O,MATCH("ﾌﾘｶﾞﾅ(姓)",中学男選手データ!$1:$1,0),0)&amp;" "&amp;VLOOKUP($F41,中学男選手データ!$A:$O,MATCH("ﾌﾘｶﾞﾅ(名)",中学男選手データ!$1:$1,0),0))</f>
        <v/>
      </c>
      <c r="I41" t="str">
        <f>IF($B41="","",VLOOKUP($F41,中学男選手データ!$A:$O,MATCH("姓",中学男選手データ!$1:$1,0),0)&amp;" "&amp;VLOOKUP($F41,中学男選手データ!$A:$O,MATCH("名",中学男選手データ!$1:$1,0),0))</f>
        <v/>
      </c>
      <c r="J41" t="str">
        <f>IF($B41="","",VLOOKUP($F41,中学男選手データ!$A:$O,MATCH("FAMILY NAME",中学男選手データ!$1:$1,0),0)&amp;" "&amp;VLOOKUP($F41,中学男選手データ!$A:$O,MATCH("Firstname",中学男選手データ!$1:$1,0),0))</f>
        <v/>
      </c>
      <c r="K41" t="str">
        <f>IF($B41="","",VLOOKUP($F41,中学男選手データ!$A:$O,MATCH("国籍",中学男選手データ!$1:$1,0),0))</f>
        <v/>
      </c>
      <c r="L41" t="str">
        <f t="shared" si="2"/>
        <v/>
      </c>
      <c r="M41" t="str">
        <f>IF($B41="","",VLOOKUP($F41,中学男選手データ!$A:$O,MATCH("学年",中学男選手データ!$1:$1,0),0))</f>
        <v/>
      </c>
      <c r="N41" t="str">
        <f>IF($B41="","",LEFT(VLOOKUP($F41,中学男選手データ!$A:$O,MATCH("Birthday",中学男選手データ!$1:$1,0),0),4))</f>
        <v/>
      </c>
      <c r="O41" t="str">
        <f t="shared" si="1"/>
        <v/>
      </c>
      <c r="P41" t="str">
        <f t="shared" si="3"/>
        <v/>
      </c>
      <c r="R41" t="str">
        <f>IF($B41="","",VALUE(中学一覧表!A43))</f>
        <v/>
      </c>
      <c r="S41" t="str">
        <f>IF($B41="","",IF(中学一覧表!I43="","",中学一覧表!I43&amp;".")&amp;IF(中学一覧表!J43="","",TEXT(中学一覧表!J43,"00")&amp;".")&amp;TEXT(中学一覧表!K43,"00"))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0</v>
      </c>
      <c r="B42" t="str">
        <f>IF(中学一覧表!F44="","",10000+中学一覧表!F44)</f>
        <v/>
      </c>
      <c r="C42" t="str">
        <f>IF($B42="","",VLOOKUP(VLOOKUP(中学一覧表!F44,中学男選手データ!$A:$O,MATCH("所属",中学男選手データ!$1:$1,0),0),所属csv!$A:$H,MATCH("所属コード",所属csv!$1:$1,0),0))</f>
        <v/>
      </c>
      <c r="F42" t="str">
        <f>IF($B42="","",中学一覧表!F44)</f>
        <v/>
      </c>
      <c r="G42" t="str">
        <f>IF($B42="","",VLOOKUP($F42,中学男選手データ!$A:$O,MATCH("姓",中学男選手データ!$1:$1,0),0)&amp;" "&amp;VLOOKUP($F42,中学男選手データ!$A:$O,MATCH("名",中学男選手データ!$1:$1,0),0))</f>
        <v/>
      </c>
      <c r="H42" t="str">
        <f>IF($B42="","",VLOOKUP($F42,中学男選手データ!$A:$O,MATCH("ﾌﾘｶﾞﾅ(姓)",中学男選手データ!$1:$1,0),0)&amp;" "&amp;VLOOKUP($F42,中学男選手データ!$A:$O,MATCH("ﾌﾘｶﾞﾅ(名)",中学男選手データ!$1:$1,0),0))</f>
        <v/>
      </c>
      <c r="I42" t="str">
        <f>IF($B42="","",VLOOKUP($F42,中学男選手データ!$A:$O,MATCH("姓",中学男選手データ!$1:$1,0),0)&amp;" "&amp;VLOOKUP($F42,中学男選手データ!$A:$O,MATCH("名",中学男選手データ!$1:$1,0),0))</f>
        <v/>
      </c>
      <c r="J42" t="str">
        <f>IF($B42="","",VLOOKUP($F42,中学男選手データ!$A:$O,MATCH("FAMILY NAME",中学男選手データ!$1:$1,0),0)&amp;" "&amp;VLOOKUP($F42,中学男選手データ!$A:$O,MATCH("Firstname",中学男選手データ!$1:$1,0),0))</f>
        <v/>
      </c>
      <c r="K42" t="str">
        <f>IF($B42="","",VLOOKUP($F42,中学男選手データ!$A:$O,MATCH("国籍",中学男選手データ!$1:$1,0),0))</f>
        <v/>
      </c>
      <c r="L42" t="str">
        <f t="shared" si="2"/>
        <v/>
      </c>
      <c r="M42" t="str">
        <f>IF($B42="","",VLOOKUP($F42,中学男選手データ!$A:$O,MATCH("学年",中学男選手データ!$1:$1,0),0))</f>
        <v/>
      </c>
      <c r="N42" t="str">
        <f>IF($B42="","",LEFT(VLOOKUP($F42,中学男選手データ!$A:$O,MATCH("Birthday",中学男選手データ!$1:$1,0),0),4))</f>
        <v/>
      </c>
      <c r="O42" t="str">
        <f t="shared" si="1"/>
        <v/>
      </c>
      <c r="P42" t="str">
        <f t="shared" si="3"/>
        <v/>
      </c>
      <c r="R42" t="str">
        <f>IF($B42="","",VALUE(中学一覧表!A44))</f>
        <v/>
      </c>
      <c r="S42" t="str">
        <f>IF($B42="","",IF(中学一覧表!I44="","",中学一覧表!I44&amp;".")&amp;IF(中学一覧表!J44="","",TEXT(中学一覧表!J44,"00")&amp;".")&amp;TEXT(中学一覧表!K44,"00"))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0</v>
      </c>
      <c r="B43" t="str">
        <f>IF(中学一覧表!F45="","",10000+中学一覧表!F45)</f>
        <v/>
      </c>
      <c r="C43" t="str">
        <f>IF($B43="","",VLOOKUP(VLOOKUP(中学一覧表!F45,中学男選手データ!$A:$O,MATCH("所属",中学男選手データ!$1:$1,0),0),所属csv!$A:$H,MATCH("所属コード",所属csv!$1:$1,0),0))</f>
        <v/>
      </c>
      <c r="F43" t="str">
        <f>IF($B43="","",中学一覧表!F45)</f>
        <v/>
      </c>
      <c r="G43" t="str">
        <f>IF($B43="","",VLOOKUP($F43,中学男選手データ!$A:$O,MATCH("姓",中学男選手データ!$1:$1,0),0)&amp;" "&amp;VLOOKUP($F43,中学男選手データ!$A:$O,MATCH("名",中学男選手データ!$1:$1,0),0))</f>
        <v/>
      </c>
      <c r="H43" t="str">
        <f>IF($B43="","",VLOOKUP($F43,中学男選手データ!$A:$O,MATCH("ﾌﾘｶﾞﾅ(姓)",中学男選手データ!$1:$1,0),0)&amp;" "&amp;VLOOKUP($F43,中学男選手データ!$A:$O,MATCH("ﾌﾘｶﾞﾅ(名)",中学男選手データ!$1:$1,0),0))</f>
        <v/>
      </c>
      <c r="I43" t="str">
        <f>IF($B43="","",VLOOKUP($F43,中学男選手データ!$A:$O,MATCH("姓",中学男選手データ!$1:$1,0),0)&amp;" "&amp;VLOOKUP($F43,中学男選手データ!$A:$O,MATCH("名",中学男選手データ!$1:$1,0),0))</f>
        <v/>
      </c>
      <c r="J43" t="str">
        <f>IF($B43="","",VLOOKUP($F43,中学男選手データ!$A:$O,MATCH("FAMILY NAME",中学男選手データ!$1:$1,0),0)&amp;" "&amp;VLOOKUP($F43,中学男選手データ!$A:$O,MATCH("Firstname",中学男選手データ!$1:$1,0),0))</f>
        <v/>
      </c>
      <c r="K43" t="str">
        <f>IF($B43="","",VLOOKUP($F43,中学男選手データ!$A:$O,MATCH("国籍",中学男選手データ!$1:$1,0),0))</f>
        <v/>
      </c>
      <c r="L43" t="str">
        <f t="shared" si="2"/>
        <v/>
      </c>
      <c r="M43" t="str">
        <f>IF($B43="","",VLOOKUP($F43,中学男選手データ!$A:$O,MATCH("学年",中学男選手データ!$1:$1,0),0))</f>
        <v/>
      </c>
      <c r="N43" t="str">
        <f>IF($B43="","",LEFT(VLOOKUP($F43,中学男選手データ!$A:$O,MATCH("Birthday",中学男選手データ!$1:$1,0),0),4))</f>
        <v/>
      </c>
      <c r="O43" t="str">
        <f t="shared" si="1"/>
        <v/>
      </c>
      <c r="P43" t="str">
        <f t="shared" si="3"/>
        <v/>
      </c>
      <c r="R43" t="str">
        <f>IF($B43="","",VALUE(中学一覧表!A45))</f>
        <v/>
      </c>
      <c r="S43" t="str">
        <f>IF($B43="","",IF(中学一覧表!I45="","",中学一覧表!I45&amp;".")&amp;IF(中学一覧表!J45="","",TEXT(中学一覧表!J45,"00")&amp;".")&amp;TEXT(中学一覧表!K45,"00"))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0</v>
      </c>
      <c r="B44" t="str">
        <f>IF(中学一覧表!F46="","",10000+中学一覧表!F46)</f>
        <v/>
      </c>
      <c r="C44" t="str">
        <f>IF($B44="","",VLOOKUP(VLOOKUP(中学一覧表!F46,中学男選手データ!$A:$O,MATCH("所属",中学男選手データ!$1:$1,0),0),所属csv!$A:$H,MATCH("所属コード",所属csv!$1:$1,0),0))</f>
        <v/>
      </c>
      <c r="F44" t="str">
        <f>IF($B44="","",中学一覧表!F46)</f>
        <v/>
      </c>
      <c r="G44" t="str">
        <f>IF($B44="","",VLOOKUP($F44,中学男選手データ!$A:$O,MATCH("姓",中学男選手データ!$1:$1,0),0)&amp;" "&amp;VLOOKUP($F44,中学男選手データ!$A:$O,MATCH("名",中学男選手データ!$1:$1,0),0))</f>
        <v/>
      </c>
      <c r="H44" t="str">
        <f>IF($B44="","",VLOOKUP($F44,中学男選手データ!$A:$O,MATCH("ﾌﾘｶﾞﾅ(姓)",中学男選手データ!$1:$1,0),0)&amp;" "&amp;VLOOKUP($F44,中学男選手データ!$A:$O,MATCH("ﾌﾘｶﾞﾅ(名)",中学男選手データ!$1:$1,0),0))</f>
        <v/>
      </c>
      <c r="I44" t="str">
        <f>IF($B44="","",VLOOKUP($F44,中学男選手データ!$A:$O,MATCH("姓",中学男選手データ!$1:$1,0),0)&amp;" "&amp;VLOOKUP($F44,中学男選手データ!$A:$O,MATCH("名",中学男選手データ!$1:$1,0),0))</f>
        <v/>
      </c>
      <c r="J44" t="str">
        <f>IF($B44="","",VLOOKUP($F44,中学男選手データ!$A:$O,MATCH("FAMILY NAME",中学男選手データ!$1:$1,0),0)&amp;" "&amp;VLOOKUP($F44,中学男選手データ!$A:$O,MATCH("Firstname",中学男選手データ!$1:$1,0),0))</f>
        <v/>
      </c>
      <c r="K44" t="str">
        <f>IF($B44="","",VLOOKUP($F44,中学男選手データ!$A:$O,MATCH("国籍",中学男選手データ!$1:$1,0),0))</f>
        <v/>
      </c>
      <c r="L44" t="str">
        <f t="shared" si="2"/>
        <v/>
      </c>
      <c r="M44" t="str">
        <f>IF($B44="","",VLOOKUP($F44,中学男選手データ!$A:$O,MATCH("学年",中学男選手データ!$1:$1,0),0))</f>
        <v/>
      </c>
      <c r="N44" t="str">
        <f>IF($B44="","",LEFT(VLOOKUP($F44,中学男選手データ!$A:$O,MATCH("Birthday",中学男選手データ!$1:$1,0),0),4))</f>
        <v/>
      </c>
      <c r="O44" t="str">
        <f t="shared" si="1"/>
        <v/>
      </c>
      <c r="P44" t="str">
        <f t="shared" si="3"/>
        <v/>
      </c>
      <c r="R44" t="str">
        <f>IF($B44="","",VALUE(中学一覧表!A46))</f>
        <v/>
      </c>
      <c r="S44" t="str">
        <f>IF($B44="","",IF(中学一覧表!I46="","",中学一覧表!I46&amp;".")&amp;IF(中学一覧表!J46="","",TEXT(中学一覧表!J46,"00")&amp;".")&amp;TEXT(中学一覧表!K46,"00"))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0</v>
      </c>
      <c r="B45" t="str">
        <f>IF(中学一覧表!F47="","",10000+中学一覧表!F47)</f>
        <v/>
      </c>
      <c r="C45" t="str">
        <f>IF($B45="","",VLOOKUP(VLOOKUP(中学一覧表!F47,中学男選手データ!$A:$O,MATCH("所属",中学男選手データ!$1:$1,0),0),所属csv!$A:$H,MATCH("所属コード",所属csv!$1:$1,0),0))</f>
        <v/>
      </c>
      <c r="F45" t="str">
        <f>IF($B45="","",中学一覧表!F47)</f>
        <v/>
      </c>
      <c r="G45" t="str">
        <f>IF($B45="","",VLOOKUP($F45,中学男選手データ!$A:$O,MATCH("姓",中学男選手データ!$1:$1,0),0)&amp;" "&amp;VLOOKUP($F45,中学男選手データ!$A:$O,MATCH("名",中学男選手データ!$1:$1,0),0))</f>
        <v/>
      </c>
      <c r="H45" t="str">
        <f>IF($B45="","",VLOOKUP($F45,中学男選手データ!$A:$O,MATCH("ﾌﾘｶﾞﾅ(姓)",中学男選手データ!$1:$1,0),0)&amp;" "&amp;VLOOKUP($F45,中学男選手データ!$A:$O,MATCH("ﾌﾘｶﾞﾅ(名)",中学男選手データ!$1:$1,0),0))</f>
        <v/>
      </c>
      <c r="I45" t="str">
        <f>IF($B45="","",VLOOKUP($F45,中学男選手データ!$A:$O,MATCH("姓",中学男選手データ!$1:$1,0),0)&amp;" "&amp;VLOOKUP($F45,中学男選手データ!$A:$O,MATCH("名",中学男選手データ!$1:$1,0),0))</f>
        <v/>
      </c>
      <c r="J45" t="str">
        <f>IF($B45="","",VLOOKUP($F45,中学男選手データ!$A:$O,MATCH("FAMILY NAME",中学男選手データ!$1:$1,0),0)&amp;" "&amp;VLOOKUP($F45,中学男選手データ!$A:$O,MATCH("Firstname",中学男選手データ!$1:$1,0),0))</f>
        <v/>
      </c>
      <c r="K45" t="str">
        <f>IF($B45="","",VLOOKUP($F45,中学男選手データ!$A:$O,MATCH("国籍",中学男選手データ!$1:$1,0),0))</f>
        <v/>
      </c>
      <c r="L45" t="str">
        <f t="shared" si="2"/>
        <v/>
      </c>
      <c r="M45" t="str">
        <f>IF($B45="","",VLOOKUP($F45,中学男選手データ!$A:$O,MATCH("学年",中学男選手データ!$1:$1,0),0))</f>
        <v/>
      </c>
      <c r="N45" t="str">
        <f>IF($B45="","",LEFT(VLOOKUP($F45,中学男選手データ!$A:$O,MATCH("Birthday",中学男選手データ!$1:$1,0),0),4))</f>
        <v/>
      </c>
      <c r="O45" t="str">
        <f t="shared" si="1"/>
        <v/>
      </c>
      <c r="P45" t="str">
        <f t="shared" si="3"/>
        <v/>
      </c>
      <c r="R45" t="str">
        <f>IF($B45="","",VALUE(中学一覧表!A47))</f>
        <v/>
      </c>
      <c r="S45" t="str">
        <f>IF($B45="","",IF(中学一覧表!I47="","",中学一覧表!I47&amp;".")&amp;IF(中学一覧表!J47="","",TEXT(中学一覧表!J47,"00")&amp;".")&amp;TEXT(中学一覧表!K47,"00"))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0</v>
      </c>
      <c r="B46" t="str">
        <f>IF(中学一覧表!F48="","",10000+中学一覧表!F48)</f>
        <v/>
      </c>
      <c r="C46" t="str">
        <f>IF($B46="","",VLOOKUP(VLOOKUP(中学一覧表!F48,中学男選手データ!$A:$O,MATCH("所属",中学男選手データ!$1:$1,0),0),所属csv!$A:$H,MATCH("所属コード",所属csv!$1:$1,0),0))</f>
        <v/>
      </c>
      <c r="F46" t="str">
        <f>IF($B46="","",中学一覧表!F48)</f>
        <v/>
      </c>
      <c r="G46" t="str">
        <f>IF($B46="","",VLOOKUP($F46,中学男選手データ!$A:$O,MATCH("姓",中学男選手データ!$1:$1,0),0)&amp;" "&amp;VLOOKUP($F46,中学男選手データ!$A:$O,MATCH("名",中学男選手データ!$1:$1,0),0))</f>
        <v/>
      </c>
      <c r="H46" t="str">
        <f>IF($B46="","",VLOOKUP($F46,中学男選手データ!$A:$O,MATCH("ﾌﾘｶﾞﾅ(姓)",中学男選手データ!$1:$1,0),0)&amp;" "&amp;VLOOKUP($F46,中学男選手データ!$A:$O,MATCH("ﾌﾘｶﾞﾅ(名)",中学男選手データ!$1:$1,0),0))</f>
        <v/>
      </c>
      <c r="I46" t="str">
        <f>IF($B46="","",VLOOKUP($F46,中学男選手データ!$A:$O,MATCH("姓",中学男選手データ!$1:$1,0),0)&amp;" "&amp;VLOOKUP($F46,中学男選手データ!$A:$O,MATCH("名",中学男選手データ!$1:$1,0),0))</f>
        <v/>
      </c>
      <c r="J46" t="str">
        <f>IF($B46="","",VLOOKUP($F46,中学男選手データ!$A:$O,MATCH("FAMILY NAME",中学男選手データ!$1:$1,0),0)&amp;" "&amp;VLOOKUP($F46,中学男選手データ!$A:$O,MATCH("Firstname",中学男選手データ!$1:$1,0),0))</f>
        <v/>
      </c>
      <c r="K46" t="str">
        <f>IF($B46="","",VLOOKUP($F46,中学男選手データ!$A:$O,MATCH("国籍",中学男選手データ!$1:$1,0),0))</f>
        <v/>
      </c>
      <c r="L46" t="str">
        <f t="shared" si="2"/>
        <v/>
      </c>
      <c r="M46" t="str">
        <f>IF($B46="","",VLOOKUP($F46,中学男選手データ!$A:$O,MATCH("学年",中学男選手データ!$1:$1,0),0))</f>
        <v/>
      </c>
      <c r="N46" t="str">
        <f>IF($B46="","",LEFT(VLOOKUP($F46,中学男選手データ!$A:$O,MATCH("Birthday",中学男選手データ!$1:$1,0),0),4))</f>
        <v/>
      </c>
      <c r="O46" t="str">
        <f t="shared" si="1"/>
        <v/>
      </c>
      <c r="P46" t="str">
        <f t="shared" si="3"/>
        <v/>
      </c>
      <c r="R46" t="str">
        <f>IF($B46="","",VALUE(中学一覧表!A48))</f>
        <v/>
      </c>
      <c r="S46" t="str">
        <f>IF($B46="","",IF(中学一覧表!I48="","",中学一覧表!I48&amp;".")&amp;IF(中学一覧表!J48="","",TEXT(中学一覧表!J48,"00")&amp;".")&amp;TEXT(中学一覧表!K48,"00"))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0</v>
      </c>
      <c r="B47" t="str">
        <f>IF(中学一覧表!F49="","",10000+中学一覧表!F49)</f>
        <v/>
      </c>
      <c r="C47" t="str">
        <f>IF($B47="","",VLOOKUP(VLOOKUP(中学一覧表!F49,中学男選手データ!$A:$O,MATCH("所属",中学男選手データ!$1:$1,0),0),所属csv!$A:$H,MATCH("所属コード",所属csv!$1:$1,0),0))</f>
        <v/>
      </c>
      <c r="F47" t="str">
        <f>IF($B47="","",中学一覧表!F49)</f>
        <v/>
      </c>
      <c r="G47" t="str">
        <f>IF($B47="","",VLOOKUP($F47,中学男選手データ!$A:$O,MATCH("姓",中学男選手データ!$1:$1,0),0)&amp;" "&amp;VLOOKUP($F47,中学男選手データ!$A:$O,MATCH("名",中学男選手データ!$1:$1,0),0))</f>
        <v/>
      </c>
      <c r="H47" t="str">
        <f>IF($B47="","",VLOOKUP($F47,中学男選手データ!$A:$O,MATCH("ﾌﾘｶﾞﾅ(姓)",中学男選手データ!$1:$1,0),0)&amp;" "&amp;VLOOKUP($F47,中学男選手データ!$A:$O,MATCH("ﾌﾘｶﾞﾅ(名)",中学男選手データ!$1:$1,0),0))</f>
        <v/>
      </c>
      <c r="I47" t="str">
        <f>IF($B47="","",VLOOKUP($F47,中学男選手データ!$A:$O,MATCH("姓",中学男選手データ!$1:$1,0),0)&amp;" "&amp;VLOOKUP($F47,中学男選手データ!$A:$O,MATCH("名",中学男選手データ!$1:$1,0),0))</f>
        <v/>
      </c>
      <c r="J47" t="str">
        <f>IF($B47="","",VLOOKUP($F47,中学男選手データ!$A:$O,MATCH("FAMILY NAME",中学男選手データ!$1:$1,0),0)&amp;" "&amp;VLOOKUP($F47,中学男選手データ!$A:$O,MATCH("Firstname",中学男選手データ!$1:$1,0),0))</f>
        <v/>
      </c>
      <c r="K47" t="str">
        <f>IF($B47="","",VLOOKUP($F47,中学男選手データ!$A:$O,MATCH("国籍",中学男選手データ!$1:$1,0),0))</f>
        <v/>
      </c>
      <c r="L47" t="str">
        <f t="shared" si="2"/>
        <v/>
      </c>
      <c r="M47" t="str">
        <f>IF($B47="","",VLOOKUP($F47,中学男選手データ!$A:$O,MATCH("学年",中学男選手データ!$1:$1,0),0))</f>
        <v/>
      </c>
      <c r="N47" t="str">
        <f>IF($B47="","",LEFT(VLOOKUP($F47,中学男選手データ!$A:$O,MATCH("Birthday",中学男選手データ!$1:$1,0),0),4))</f>
        <v/>
      </c>
      <c r="O47" t="str">
        <f t="shared" si="1"/>
        <v/>
      </c>
      <c r="P47" t="str">
        <f t="shared" si="3"/>
        <v/>
      </c>
      <c r="R47" t="str">
        <f>IF($B47="","",VALUE(中学一覧表!A49))</f>
        <v/>
      </c>
      <c r="S47" t="str">
        <f>IF($B47="","",IF(中学一覧表!I49="","",中学一覧表!I49&amp;".")&amp;IF(中学一覧表!J49="","",TEXT(中学一覧表!J49,"00")&amp;".")&amp;TEXT(中学一覧表!K49,"00"))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0</v>
      </c>
      <c r="B48" t="str">
        <f>IF(中学一覧表!F50="","",10000+中学一覧表!F50)</f>
        <v/>
      </c>
      <c r="C48" t="str">
        <f>IF($B48="","",VLOOKUP(VLOOKUP(中学一覧表!F50,中学男選手データ!$A:$O,MATCH("所属",中学男選手データ!$1:$1,0),0),所属csv!$A:$H,MATCH("所属コード",所属csv!$1:$1,0),0))</f>
        <v/>
      </c>
      <c r="F48" t="str">
        <f>IF($B48="","",中学一覧表!F50)</f>
        <v/>
      </c>
      <c r="G48" t="str">
        <f>IF($B48="","",VLOOKUP($F48,中学男選手データ!$A:$O,MATCH("姓",中学男選手データ!$1:$1,0),0)&amp;" "&amp;VLOOKUP($F48,中学男選手データ!$A:$O,MATCH("名",中学男選手データ!$1:$1,0),0))</f>
        <v/>
      </c>
      <c r="H48" t="str">
        <f>IF($B48="","",VLOOKUP($F48,中学男選手データ!$A:$O,MATCH("ﾌﾘｶﾞﾅ(姓)",中学男選手データ!$1:$1,0),0)&amp;" "&amp;VLOOKUP($F48,中学男選手データ!$A:$O,MATCH("ﾌﾘｶﾞﾅ(名)",中学男選手データ!$1:$1,0),0))</f>
        <v/>
      </c>
      <c r="I48" t="str">
        <f>IF($B48="","",VLOOKUP($F48,中学男選手データ!$A:$O,MATCH("姓",中学男選手データ!$1:$1,0),0)&amp;" "&amp;VLOOKUP($F48,中学男選手データ!$A:$O,MATCH("名",中学男選手データ!$1:$1,0),0))</f>
        <v/>
      </c>
      <c r="J48" t="str">
        <f>IF($B48="","",VLOOKUP($F48,中学男選手データ!$A:$O,MATCH("FAMILY NAME",中学男選手データ!$1:$1,0),0)&amp;" "&amp;VLOOKUP($F48,中学男選手データ!$A:$O,MATCH("Firstname",中学男選手データ!$1:$1,0),0))</f>
        <v/>
      </c>
      <c r="K48" t="str">
        <f>IF($B48="","",VLOOKUP($F48,中学男選手データ!$A:$O,MATCH("国籍",中学男選手データ!$1:$1,0),0))</f>
        <v/>
      </c>
      <c r="L48" t="str">
        <f t="shared" si="2"/>
        <v/>
      </c>
      <c r="M48" t="str">
        <f>IF($B48="","",VLOOKUP($F48,中学男選手データ!$A:$O,MATCH("学年",中学男選手データ!$1:$1,0),0))</f>
        <v/>
      </c>
      <c r="N48" t="str">
        <f>IF($B48="","",LEFT(VLOOKUP($F48,中学男選手データ!$A:$O,MATCH("Birthday",中学男選手データ!$1:$1,0),0),4))</f>
        <v/>
      </c>
      <c r="O48" t="str">
        <f t="shared" si="1"/>
        <v/>
      </c>
      <c r="P48" t="str">
        <f t="shared" si="3"/>
        <v/>
      </c>
      <c r="R48" t="str">
        <f>IF($B48="","",VALUE(中学一覧表!A50))</f>
        <v/>
      </c>
      <c r="S48" t="str">
        <f>IF($B48="","",IF(中学一覧表!I50="","",中学一覧表!I50&amp;".")&amp;IF(中学一覧表!J50="","",TEXT(中学一覧表!J50,"00")&amp;"m")&amp;TEXT(中学一覧表!K50,"00"))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0</v>
      </c>
      <c r="B49" t="str">
        <f>IF(中学一覧表!F51="","",10000+中学一覧表!F51)</f>
        <v/>
      </c>
      <c r="C49" t="str">
        <f>IF($B49="","",VLOOKUP(VLOOKUP(中学一覧表!F51,中学男選手データ!$A:$O,MATCH("所属",中学男選手データ!$1:$1,0),0),所属csv!$A:$H,MATCH("所属コード",所属csv!$1:$1,0),0))</f>
        <v/>
      </c>
      <c r="F49" t="str">
        <f>IF($B49="","",中学一覧表!F51)</f>
        <v/>
      </c>
      <c r="G49" t="str">
        <f>IF($B49="","",VLOOKUP($F49,中学男選手データ!$A:$O,MATCH("姓",中学男選手データ!$1:$1,0),0)&amp;" "&amp;VLOOKUP($F49,中学男選手データ!$A:$O,MATCH("名",中学男選手データ!$1:$1,0),0))</f>
        <v/>
      </c>
      <c r="H49" t="str">
        <f>IF($B49="","",VLOOKUP($F49,中学男選手データ!$A:$O,MATCH("ﾌﾘｶﾞﾅ(姓)",中学男選手データ!$1:$1,0),0)&amp;" "&amp;VLOOKUP($F49,中学男選手データ!$A:$O,MATCH("ﾌﾘｶﾞﾅ(名)",中学男選手データ!$1:$1,0),0))</f>
        <v/>
      </c>
      <c r="I49" t="str">
        <f>IF($B49="","",VLOOKUP($F49,中学男選手データ!$A:$O,MATCH("姓",中学男選手データ!$1:$1,0),0)&amp;" "&amp;VLOOKUP($F49,中学男選手データ!$A:$O,MATCH("名",中学男選手データ!$1:$1,0),0))</f>
        <v/>
      </c>
      <c r="J49" t="str">
        <f>IF($B49="","",VLOOKUP($F49,中学男選手データ!$A:$O,MATCH("FAMILY NAME",中学男選手データ!$1:$1,0),0)&amp;" "&amp;VLOOKUP($F49,中学男選手データ!$A:$O,MATCH("Firstname",中学男選手データ!$1:$1,0),0))</f>
        <v/>
      </c>
      <c r="K49" t="str">
        <f>IF($B49="","",VLOOKUP($F49,中学男選手データ!$A:$O,MATCH("国籍",中学男選手データ!$1:$1,0),0))</f>
        <v/>
      </c>
      <c r="L49" t="str">
        <f t="shared" si="2"/>
        <v/>
      </c>
      <c r="M49" t="str">
        <f>IF($B49="","",VLOOKUP($F49,中学男選手データ!$A:$O,MATCH("学年",中学男選手データ!$1:$1,0),0))</f>
        <v/>
      </c>
      <c r="N49" t="str">
        <f>IF($B49="","",LEFT(VLOOKUP($F49,中学男選手データ!$A:$O,MATCH("Birthday",中学男選手データ!$1:$1,0),0),4))</f>
        <v/>
      </c>
      <c r="O49" t="str">
        <f t="shared" si="1"/>
        <v/>
      </c>
      <c r="P49" t="str">
        <f t="shared" si="3"/>
        <v/>
      </c>
      <c r="R49" t="str">
        <f>IF($B49="","",VALUE(中学一覧表!A51))</f>
        <v/>
      </c>
      <c r="S49" t="str">
        <f>IF($B49="","",IF(中学一覧表!I51="","",中学一覧表!I51&amp;".")&amp;IF(中学一覧表!J51="","",TEXT(中学一覧表!J51,"00")&amp;"m")&amp;TEXT(中学一覧表!K51,"00"))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0</v>
      </c>
      <c r="B50" t="str">
        <f>IF(中学一覧表!F52="","",10000+中学一覧表!F52)</f>
        <v/>
      </c>
      <c r="C50" t="str">
        <f>IF($B50="","",VLOOKUP(VLOOKUP(中学一覧表!F52,中学男選手データ!$A:$O,MATCH("所属",中学男選手データ!$1:$1,0),0),所属csv!$A:$H,MATCH("所属コード",所属csv!$1:$1,0),0))</f>
        <v/>
      </c>
      <c r="F50" t="str">
        <f>IF($B50="","",中学一覧表!F52)</f>
        <v/>
      </c>
      <c r="G50" t="str">
        <f>IF($B50="","",VLOOKUP($F50,中学男選手データ!$A:$O,MATCH("姓",中学男選手データ!$1:$1,0),0)&amp;" "&amp;VLOOKUP($F50,中学男選手データ!$A:$O,MATCH("名",中学男選手データ!$1:$1,0),0))</f>
        <v/>
      </c>
      <c r="H50" t="str">
        <f>IF($B50="","",VLOOKUP($F50,中学男選手データ!$A:$O,MATCH("ﾌﾘｶﾞﾅ(姓)",中学男選手データ!$1:$1,0),0)&amp;" "&amp;VLOOKUP($F50,中学男選手データ!$A:$O,MATCH("ﾌﾘｶﾞﾅ(名)",中学男選手データ!$1:$1,0),0))</f>
        <v/>
      </c>
      <c r="I50" t="str">
        <f>IF($B50="","",VLOOKUP($F50,中学男選手データ!$A:$O,MATCH("姓",中学男選手データ!$1:$1,0),0)&amp;" "&amp;VLOOKUP($F50,中学男選手データ!$A:$O,MATCH("名",中学男選手データ!$1:$1,0),0))</f>
        <v/>
      </c>
      <c r="J50" t="str">
        <f>IF($B50="","",VLOOKUP($F50,中学男選手データ!$A:$O,MATCH("FAMILY NAME",中学男選手データ!$1:$1,0),0)&amp;" "&amp;VLOOKUP($F50,中学男選手データ!$A:$O,MATCH("Firstname",中学男選手データ!$1:$1,0),0))</f>
        <v/>
      </c>
      <c r="K50" t="str">
        <f>IF($B50="","",VLOOKUP($F50,中学男選手データ!$A:$O,MATCH("国籍",中学男選手データ!$1:$1,0),0))</f>
        <v/>
      </c>
      <c r="L50" t="str">
        <f t="shared" si="2"/>
        <v/>
      </c>
      <c r="M50" t="str">
        <f>IF($B50="","",VLOOKUP($F50,中学男選手データ!$A:$O,MATCH("学年",中学男選手データ!$1:$1,0),0))</f>
        <v/>
      </c>
      <c r="N50" t="str">
        <f>IF($B50="","",LEFT(VLOOKUP($F50,中学男選手データ!$A:$O,MATCH("Birthday",中学男選手データ!$1:$1,0),0),4))</f>
        <v/>
      </c>
      <c r="O50" t="str">
        <f t="shared" si="1"/>
        <v/>
      </c>
      <c r="P50" t="str">
        <f t="shared" si="3"/>
        <v/>
      </c>
      <c r="R50" t="str">
        <f>IF($B50="","",VALUE(中学一覧表!A52))</f>
        <v/>
      </c>
      <c r="S50" t="str">
        <f>IF($B50="","",IF(中学一覧表!I52="","",中学一覧表!I52&amp;".")&amp;IF(中学一覧表!J52="","",TEXT(中学一覧表!J52,"00")&amp;"m")&amp;TEXT(中学一覧表!K52,"00"))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0</v>
      </c>
      <c r="B51" t="str">
        <f>IF(中学一覧表!F53="","",10000+中学一覧表!F53)</f>
        <v/>
      </c>
      <c r="C51" t="str">
        <f>IF($B51="","",VLOOKUP(VLOOKUP(中学一覧表!F53,中学男選手データ!$A:$O,MATCH("所属",中学男選手データ!$1:$1,0),0),所属csv!$A:$H,MATCH("所属コード",所属csv!$1:$1,0),0))</f>
        <v/>
      </c>
      <c r="F51" t="str">
        <f>IF($B51="","",中学一覧表!F53)</f>
        <v/>
      </c>
      <c r="G51" t="str">
        <f>IF($B51="","",VLOOKUP($F51,中学男選手データ!$A:$O,MATCH("姓",中学男選手データ!$1:$1,0),0)&amp;" "&amp;VLOOKUP($F51,中学男選手データ!$A:$O,MATCH("名",中学男選手データ!$1:$1,0),0))</f>
        <v/>
      </c>
      <c r="H51" t="str">
        <f>IF($B51="","",VLOOKUP($F51,中学男選手データ!$A:$O,MATCH("ﾌﾘｶﾞﾅ(姓)",中学男選手データ!$1:$1,0),0)&amp;" "&amp;VLOOKUP($F51,中学男選手データ!$A:$O,MATCH("ﾌﾘｶﾞﾅ(名)",中学男選手データ!$1:$1,0),0))</f>
        <v/>
      </c>
      <c r="I51" t="str">
        <f>IF($B51="","",VLOOKUP($F51,中学男選手データ!$A:$O,MATCH("姓",中学男選手データ!$1:$1,0),0)&amp;" "&amp;VLOOKUP($F51,中学男選手データ!$A:$O,MATCH("名",中学男選手データ!$1:$1,0),0))</f>
        <v/>
      </c>
      <c r="J51" t="str">
        <f>IF($B51="","",VLOOKUP($F51,中学男選手データ!$A:$O,MATCH("FAMILY NAME",中学男選手データ!$1:$1,0),0)&amp;" "&amp;VLOOKUP($F51,中学男選手データ!$A:$O,MATCH("Firstname",中学男選手データ!$1:$1,0),0))</f>
        <v/>
      </c>
      <c r="K51" t="str">
        <f>IF($B51="","",VLOOKUP($F51,中学男選手データ!$A:$O,MATCH("国籍",中学男選手データ!$1:$1,0),0))</f>
        <v/>
      </c>
      <c r="L51" t="str">
        <f t="shared" si="2"/>
        <v/>
      </c>
      <c r="M51" t="str">
        <f>IF($B51="","",VLOOKUP($F51,中学男選手データ!$A:$O,MATCH("学年",中学男選手データ!$1:$1,0),0))</f>
        <v/>
      </c>
      <c r="N51" t="str">
        <f>IF($B51="","",LEFT(VLOOKUP($F51,中学男選手データ!$A:$O,MATCH("Birthday",中学男選手データ!$1:$1,0),0),4))</f>
        <v/>
      </c>
      <c r="O51" t="str">
        <f t="shared" si="1"/>
        <v/>
      </c>
      <c r="P51" t="str">
        <f t="shared" si="3"/>
        <v/>
      </c>
      <c r="R51" t="str">
        <f>IF($B51="","",VALUE(中学一覧表!A53))</f>
        <v/>
      </c>
      <c r="S51" t="str">
        <f>IF($B51="","",IF(中学一覧表!I53="","",中学一覧表!I53&amp;".")&amp;IF(中学一覧表!J53="","",TEXT(中学一覧表!J53,"00")&amp;"m")&amp;TEXT(中学一覧表!K53,"00"))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0</v>
      </c>
      <c r="B52" t="str">
        <f>IF(中学一覧表!F54="","",10000+中学一覧表!F54)</f>
        <v/>
      </c>
      <c r="C52" t="str">
        <f>IF($B52="","",VLOOKUP(VLOOKUP(中学一覧表!F54,中学男選手データ!$A:$O,MATCH("所属",中学男選手データ!$1:$1,0),0),所属csv!$A:$H,MATCH("所属コード",所属csv!$1:$1,0),0))</f>
        <v/>
      </c>
      <c r="F52" t="str">
        <f>IF($B52="","",中学一覧表!F54)</f>
        <v/>
      </c>
      <c r="G52" t="str">
        <f>IF($B52="","",VLOOKUP($F52,中学男選手データ!$A:$O,MATCH("姓",中学男選手データ!$1:$1,0),0)&amp;" "&amp;VLOOKUP($F52,中学男選手データ!$A:$O,MATCH("名",中学男選手データ!$1:$1,0),0))</f>
        <v/>
      </c>
      <c r="H52" t="str">
        <f>IF($B52="","",VLOOKUP($F52,中学男選手データ!$A:$O,MATCH("ﾌﾘｶﾞﾅ(姓)",中学男選手データ!$1:$1,0),0)&amp;" "&amp;VLOOKUP($F52,中学男選手データ!$A:$O,MATCH("ﾌﾘｶﾞﾅ(名)",中学男選手データ!$1:$1,0),0))</f>
        <v/>
      </c>
      <c r="I52" t="str">
        <f>IF($B52="","",VLOOKUP($F52,中学男選手データ!$A:$O,MATCH("姓",中学男選手データ!$1:$1,0),0)&amp;" "&amp;VLOOKUP($F52,中学男選手データ!$A:$O,MATCH("名",中学男選手データ!$1:$1,0),0))</f>
        <v/>
      </c>
      <c r="J52" t="str">
        <f>IF($B52="","",VLOOKUP($F52,中学男選手データ!$A:$O,MATCH("FAMILY NAME",中学男選手データ!$1:$1,0),0)&amp;" "&amp;VLOOKUP($F52,中学男選手データ!$A:$O,MATCH("Firstname",中学男選手データ!$1:$1,0),0))</f>
        <v/>
      </c>
      <c r="K52" t="str">
        <f>IF($B52="","",VLOOKUP($F52,中学男選手データ!$A:$O,MATCH("国籍",中学男選手データ!$1:$1,0),0))</f>
        <v/>
      </c>
      <c r="L52" t="str">
        <f t="shared" si="2"/>
        <v/>
      </c>
      <c r="M52" t="str">
        <f>IF($B52="","",VLOOKUP($F52,中学男選手データ!$A:$O,MATCH("学年",中学男選手データ!$1:$1,0),0))</f>
        <v/>
      </c>
      <c r="N52" t="str">
        <f>IF($B52="","",LEFT(VLOOKUP($F52,中学男選手データ!$A:$O,MATCH("Birthday",中学男選手データ!$1:$1,0),0),4))</f>
        <v/>
      </c>
      <c r="O52" t="str">
        <f t="shared" si="1"/>
        <v/>
      </c>
      <c r="P52" t="str">
        <f t="shared" si="3"/>
        <v/>
      </c>
      <c r="R52" t="str">
        <f>IF($B52="","",VALUE(中学一覧表!A54))</f>
        <v/>
      </c>
      <c r="S52" t="str">
        <f>IF($B52="","",IF(中学一覧表!I54="","",中学一覧表!I54&amp;".")&amp;IF(中学一覧表!J54="","",TEXT(中学一覧表!J54,"00")&amp;"m")&amp;TEXT(中学一覧表!K54,"00"))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0</v>
      </c>
      <c r="B53" t="str">
        <f>IF(中学一覧表!F55="","",10000+中学一覧表!F55)</f>
        <v/>
      </c>
      <c r="C53" t="str">
        <f>IF($B53="","",VLOOKUP(VLOOKUP(中学一覧表!F55,中学男選手データ!$A:$O,MATCH("所属",中学男選手データ!$1:$1,0),0),所属csv!$A:$H,MATCH("所属コード",所属csv!$1:$1,0),0))</f>
        <v/>
      </c>
      <c r="F53" t="str">
        <f>IF($B53="","",中学一覧表!F55)</f>
        <v/>
      </c>
      <c r="G53" t="str">
        <f>IF($B53="","",VLOOKUP($F53,中学男選手データ!$A:$O,MATCH("姓",中学男選手データ!$1:$1,0),0)&amp;" "&amp;VLOOKUP($F53,中学男選手データ!$A:$O,MATCH("名",中学男選手データ!$1:$1,0),0))</f>
        <v/>
      </c>
      <c r="H53" t="str">
        <f>IF($B53="","",VLOOKUP($F53,中学男選手データ!$A:$O,MATCH("ﾌﾘｶﾞﾅ(姓)",中学男選手データ!$1:$1,0),0)&amp;" "&amp;VLOOKUP($F53,中学男選手データ!$A:$O,MATCH("ﾌﾘｶﾞﾅ(名)",中学男選手データ!$1:$1,0),0))</f>
        <v/>
      </c>
      <c r="I53" t="str">
        <f>IF($B53="","",VLOOKUP($F53,中学男選手データ!$A:$O,MATCH("姓",中学男選手データ!$1:$1,0),0)&amp;" "&amp;VLOOKUP($F53,中学男選手データ!$A:$O,MATCH("名",中学男選手データ!$1:$1,0),0))</f>
        <v/>
      </c>
      <c r="J53" t="str">
        <f>IF($B53="","",VLOOKUP($F53,中学男選手データ!$A:$O,MATCH("FAMILY NAME",中学男選手データ!$1:$1,0),0)&amp;" "&amp;VLOOKUP($F53,中学男選手データ!$A:$O,MATCH("Firstname",中学男選手データ!$1:$1,0),0))</f>
        <v/>
      </c>
      <c r="K53" t="str">
        <f>IF($B53="","",VLOOKUP($F53,中学男選手データ!$A:$O,MATCH("国籍",中学男選手データ!$1:$1,0),0))</f>
        <v/>
      </c>
      <c r="L53" t="str">
        <f t="shared" ref="L53" si="7">IF($B53="","",1)</f>
        <v/>
      </c>
      <c r="M53" t="str">
        <f>IF($B53="","",VLOOKUP($F53,中学男選手データ!$A:$O,MATCH("学年",中学男選手データ!$1:$1,0),0))</f>
        <v/>
      </c>
      <c r="N53" t="str">
        <f>IF($B53="","",LEFT(VLOOKUP($F53,中学男選手データ!$A:$O,MATCH("Birthday",中学男選手データ!$1:$1,0),0),4))</f>
        <v/>
      </c>
      <c r="O53" t="str">
        <f t="shared" ref="O53" si="8">IF($B53="","",)</f>
        <v/>
      </c>
      <c r="P53" t="str">
        <f t="shared" ref="P53" si="9">IF($B53="","","千葉")</f>
        <v/>
      </c>
      <c r="R53" t="str">
        <f>IF($B53="","",VALUE(中学一覧表!A55))</f>
        <v/>
      </c>
      <c r="S53" t="str">
        <f>IF($B53="","",IF(中学一覧表!I55="","",中学一覧表!I55&amp;".")&amp;IF(中学一覧表!J55="","",TEXT(中学一覧表!J55,"00")&amp;"m")&amp;TEXT(中学一覧表!K55,"00"))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ref="A54:A58" si="10">IF(B54="",A53,A53+1)</f>
        <v>0</v>
      </c>
      <c r="B54" t="str">
        <f>IF(中学一覧表!F56="","",10000+中学一覧表!F56)</f>
        <v/>
      </c>
      <c r="C54" t="str">
        <f>IF($B54="","",VLOOKUP(VLOOKUP(中学一覧表!F56,中学男選手データ!$A:$O,MATCH("所属",中学男選手データ!$1:$1,0),0),所属csv!$A:$H,MATCH("所属コード",所属csv!$1:$1,0),0))</f>
        <v/>
      </c>
      <c r="F54" t="str">
        <f>IF($B54="","",中学一覧表!F56)</f>
        <v/>
      </c>
      <c r="G54" t="str">
        <f>IF($B54="","",VLOOKUP($F54,中学男選手データ!$A:$O,MATCH("姓",中学男選手データ!$1:$1,0),0)&amp;" "&amp;VLOOKUP($F54,中学男選手データ!$A:$O,MATCH("名",中学男選手データ!$1:$1,0),0))</f>
        <v/>
      </c>
      <c r="H54" t="str">
        <f>IF($B54="","",VLOOKUP($F54,中学男選手データ!$A:$O,MATCH("ﾌﾘｶﾞﾅ(姓)",中学男選手データ!$1:$1,0),0)&amp;" "&amp;VLOOKUP($F54,中学男選手データ!$A:$O,MATCH("ﾌﾘｶﾞﾅ(名)",中学男選手データ!$1:$1,0),0))</f>
        <v/>
      </c>
      <c r="I54" t="str">
        <f>IF($B54="","",VLOOKUP($F54,中学男選手データ!$A:$O,MATCH("姓",中学男選手データ!$1:$1,0),0)&amp;" "&amp;VLOOKUP($F54,中学男選手データ!$A:$O,MATCH("名",中学男選手データ!$1:$1,0),0))</f>
        <v/>
      </c>
      <c r="J54" t="str">
        <f>IF($B54="","",VLOOKUP($F54,中学男選手データ!$A:$O,MATCH("FAMILY NAME",中学男選手データ!$1:$1,0),0)&amp;" "&amp;VLOOKUP($F54,中学男選手データ!$A:$O,MATCH("Firstname",中学男選手データ!$1:$1,0),0))</f>
        <v/>
      </c>
      <c r="K54" t="str">
        <f>IF($B54="","",VLOOKUP($F54,中学男選手データ!$A:$O,MATCH("国籍",中学男選手データ!$1:$1,0),0))</f>
        <v/>
      </c>
      <c r="L54" t="str">
        <f t="shared" si="2"/>
        <v/>
      </c>
      <c r="M54" t="str">
        <f>IF($B54="","",VLOOKUP($F54,中学男選手データ!$A:$O,MATCH("学年",中学男選手データ!$1:$1,0),0))</f>
        <v/>
      </c>
      <c r="N54" t="str">
        <f>IF($B54="","",LEFT(VLOOKUP($F54,中学男選手データ!$A:$O,MATCH("Birthday",中学男選手データ!$1:$1,0),0),4))</f>
        <v/>
      </c>
      <c r="O54" t="str">
        <f t="shared" si="1"/>
        <v/>
      </c>
      <c r="P54" t="str">
        <f t="shared" si="3"/>
        <v/>
      </c>
      <c r="R54" t="str">
        <f>IF($B54="","",VALUE(中学一覧表!A56))</f>
        <v/>
      </c>
      <c r="S54" t="str">
        <f>IF($B54="","",IF(中学一覧表!I56="","",中学一覧表!I56&amp;".")&amp;IF(中学一覧表!J56="","",TEXT(中学一覧表!J56,"00")&amp;"m")&amp;TEXT(中学一覧表!K56,"00"))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10"/>
        <v>0</v>
      </c>
      <c r="B55" t="str">
        <f>IF(中学一覧表!F57="","",10000+中学一覧表!F57)</f>
        <v/>
      </c>
      <c r="C55" t="str">
        <f>IF($B55="","",VLOOKUP(VLOOKUP(中学一覧表!F57,中学男選手データ!$A:$O,MATCH("所属",中学男選手データ!$1:$1,0),0),所属csv!$A:$H,MATCH("所属コード",所属csv!$1:$1,0),0))</f>
        <v/>
      </c>
      <c r="F55" t="str">
        <f>IF($B55="","",中学一覧表!F57)</f>
        <v/>
      </c>
      <c r="G55" t="str">
        <f>IF($B55="","",VLOOKUP($F55,中学男選手データ!$A:$O,MATCH("姓",中学男選手データ!$1:$1,0),0)&amp;" "&amp;VLOOKUP($F55,中学男選手データ!$A:$O,MATCH("名",中学男選手データ!$1:$1,0),0))</f>
        <v/>
      </c>
      <c r="H55" t="str">
        <f>IF($B55="","",VLOOKUP($F55,中学男選手データ!$A:$O,MATCH("ﾌﾘｶﾞﾅ(姓)",中学男選手データ!$1:$1,0),0)&amp;" "&amp;VLOOKUP($F55,中学男選手データ!$A:$O,MATCH("ﾌﾘｶﾞﾅ(名)",中学男選手データ!$1:$1,0),0))</f>
        <v/>
      </c>
      <c r="I55" t="str">
        <f>IF($B55="","",VLOOKUP($F55,中学男選手データ!$A:$O,MATCH("姓",中学男選手データ!$1:$1,0),0)&amp;" "&amp;VLOOKUP($F55,中学男選手データ!$A:$O,MATCH("名",中学男選手データ!$1:$1,0),0))</f>
        <v/>
      </c>
      <c r="J55" t="str">
        <f>IF($B55="","",VLOOKUP($F55,中学男選手データ!$A:$O,MATCH("FAMILY NAME",中学男選手データ!$1:$1,0),0)&amp;" "&amp;VLOOKUP($F55,中学男選手データ!$A:$O,MATCH("Firstname",中学男選手データ!$1:$1,0),0))</f>
        <v/>
      </c>
      <c r="K55" t="str">
        <f>IF($B55="","",VLOOKUP($F55,中学男選手データ!$A:$O,MATCH("国籍",中学男選手データ!$1:$1,0),0))</f>
        <v/>
      </c>
      <c r="L55" t="str">
        <f t="shared" si="2"/>
        <v/>
      </c>
      <c r="M55" t="str">
        <f>IF($B55="","",VLOOKUP($F55,中学男選手データ!$A:$O,MATCH("学年",中学男選手データ!$1:$1,0),0))</f>
        <v/>
      </c>
      <c r="N55" t="str">
        <f>IF($B55="","",LEFT(VLOOKUP($F55,中学男選手データ!$A:$O,MATCH("Birthday",中学男選手データ!$1:$1,0),0),4))</f>
        <v/>
      </c>
      <c r="O55" t="str">
        <f t="shared" si="1"/>
        <v/>
      </c>
      <c r="P55" t="str">
        <f t="shared" si="3"/>
        <v/>
      </c>
      <c r="R55" t="str">
        <f>IF($B55="","",VALUE(中学一覧表!A57))</f>
        <v/>
      </c>
      <c r="S55" t="str">
        <f>IF($B55="","",IF(中学一覧表!I57="","",中学一覧表!I57&amp;".")&amp;IF(中学一覧表!J57="","",TEXT(中学一覧表!J57,"00")&amp;"m")&amp;TEXT(中学一覧表!K57,"00"))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10"/>
        <v>0</v>
      </c>
      <c r="B56" t="str">
        <f>IF(中学一覧表!F58="","",10000+中学一覧表!F58)</f>
        <v/>
      </c>
      <c r="C56" t="str">
        <f>IF($B56="","",VLOOKUP(VLOOKUP(中学一覧表!F58,中学男選手データ!$A:$O,MATCH("所属",中学男選手データ!$1:$1,0),0),所属csv!$A:$H,MATCH("所属コード",所属csv!$1:$1,0),0))</f>
        <v/>
      </c>
      <c r="F56" t="str">
        <f>IF($B56="","",中学一覧表!F58)</f>
        <v/>
      </c>
      <c r="G56" t="str">
        <f>IF($B56="","",VLOOKUP($F56,中学男選手データ!$A:$O,MATCH("姓",中学男選手データ!$1:$1,0),0)&amp;" "&amp;VLOOKUP($F56,中学男選手データ!$A:$O,MATCH("名",中学男選手データ!$1:$1,0),0))</f>
        <v/>
      </c>
      <c r="H56" t="str">
        <f>IF($B56="","",VLOOKUP($F56,中学男選手データ!$A:$O,MATCH("ﾌﾘｶﾞﾅ(姓)",中学男選手データ!$1:$1,0),0)&amp;" "&amp;VLOOKUP($F56,中学男選手データ!$A:$O,MATCH("ﾌﾘｶﾞﾅ(名)",中学男選手データ!$1:$1,0),0))</f>
        <v/>
      </c>
      <c r="I56" t="str">
        <f>IF($B56="","",VLOOKUP($F56,中学男選手データ!$A:$O,MATCH("姓",中学男選手データ!$1:$1,0),0)&amp;" "&amp;VLOOKUP($F56,中学男選手データ!$A:$O,MATCH("名",中学男選手データ!$1:$1,0),0))</f>
        <v/>
      </c>
      <c r="J56" t="str">
        <f>IF($B56="","",VLOOKUP($F56,中学男選手データ!$A:$O,MATCH("FAMILY NAME",中学男選手データ!$1:$1,0),0)&amp;" "&amp;VLOOKUP($F56,中学男選手データ!$A:$O,MATCH("Firstname",中学男選手データ!$1:$1,0),0))</f>
        <v/>
      </c>
      <c r="K56" t="str">
        <f>IF($B56="","",VLOOKUP($F56,中学男選手データ!$A:$O,MATCH("国籍",中学男選手データ!$1:$1,0),0))</f>
        <v/>
      </c>
      <c r="L56" t="str">
        <f t="shared" si="2"/>
        <v/>
      </c>
      <c r="M56" t="str">
        <f>IF($B56="","",VLOOKUP($F56,中学男選手データ!$A:$O,MATCH("学年",中学男選手データ!$1:$1,0),0))</f>
        <v/>
      </c>
      <c r="N56" t="str">
        <f>IF($B56="","",LEFT(VLOOKUP($F56,中学男選手データ!$A:$O,MATCH("Birthday",中学男選手データ!$1:$1,0),0),4))</f>
        <v/>
      </c>
      <c r="O56" t="str">
        <f t="shared" si="1"/>
        <v/>
      </c>
      <c r="P56" t="str">
        <f t="shared" si="3"/>
        <v/>
      </c>
      <c r="R56" t="str">
        <f>IF($B56="","",VALUE(中学一覧表!A58))</f>
        <v/>
      </c>
      <c r="S56" t="str">
        <f>IF($B56="","",IF(中学一覧表!I58="","",中学一覧表!I58&amp;".")&amp;IF(中学一覧表!J58="","",TEXT(中学一覧表!J58,"00")&amp;"m")&amp;TEXT(中学一覧表!K58,"00"))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10"/>
        <v>0</v>
      </c>
      <c r="B57" t="str">
        <f>IF(中学一覧表!R4="","",20000+中学一覧表!R4)</f>
        <v/>
      </c>
      <c r="C57" t="str">
        <f>IF($B57="","",VLOOKUP(VLOOKUP(中学一覧表!R4,中学女選手データ!$A:$O,MATCH("所属",中学女選手データ!$1:$1,0),0),所属csv!$A:$H,MATCH("所属コード",所属csv!$1:$1,0),0))</f>
        <v/>
      </c>
      <c r="F57" t="str">
        <f>IF($B57="","",中学一覧表!R4)</f>
        <v/>
      </c>
      <c r="G57" t="str">
        <f>IF($B57="","",VLOOKUP($F57,中学女選手データ!$A:$O,MATCH("姓",中学女選手データ!$1:$1,0),0)&amp;" "&amp;VLOOKUP($F57,中学女選手データ!$A:$O,MATCH("名",中学女選手データ!$1:$1,0),0))</f>
        <v/>
      </c>
      <c r="H57" t="str">
        <f>IF($B57="","",VLOOKUP($F57,中学女選手データ!$A:$O,MATCH("ﾌﾘｶﾞﾅ(姓)",中学女選手データ!$1:$1,0),0)&amp;" "&amp;VLOOKUP($F57,中学女選手データ!$A:$O,MATCH("ﾌﾘｶﾞﾅ(名)",中学女選手データ!$1:$1,0),0))</f>
        <v/>
      </c>
      <c r="I57" t="str">
        <f>IF($B57="","",VLOOKUP($F57,中学女選手データ!$A:$O,MATCH("姓",中学女選手データ!$1:$1,0),0)&amp;" "&amp;VLOOKUP($F57,中学女選手データ!$A:$O,MATCH("名",中学女選手データ!$1:$1,0),0))</f>
        <v/>
      </c>
      <c r="J57" t="str">
        <f>IF($B57="","",VLOOKUP($F57,中学女選手データ!$A:$O,MATCH("FAMILY NAME",中学女選手データ!$1:$1,0),0)&amp;" "&amp;VLOOKUP($F57,中学女選手データ!$A:$O,MATCH("Firstname",中学女選手データ!$1:$1,0),0))</f>
        <v/>
      </c>
      <c r="K57" t="str">
        <f>IF($B57="","",VLOOKUP($F57,中学女選手データ!$A:$O,MATCH("国籍",中学女選手データ!$1:$1,0),0))</f>
        <v/>
      </c>
      <c r="L57" t="str">
        <f>IF($B57="","",2)</f>
        <v/>
      </c>
      <c r="M57" t="str">
        <f>IF($B57="","",VLOOKUP($F57,中学女選手データ!$A:$O,MATCH("学年",中学女選手データ!$1:$1,0),0))</f>
        <v/>
      </c>
      <c r="N57" t="str">
        <f>IF($B57="","",LEFT(VLOOKUP($F57,中学女選手データ!$A:$O,MATCH("Birthday",中学女選手データ!$1:$1,0),0),4))</f>
        <v/>
      </c>
      <c r="O57" t="str">
        <f t="shared" ref="O57:O85" si="11">IF($B57="","",)</f>
        <v/>
      </c>
      <c r="P57" t="str">
        <f t="shared" ref="P57:P86" si="12">IF($B57="","","千葉")</f>
        <v/>
      </c>
      <c r="R57" t="str">
        <f>IF($B57="","",VALUE(中学一覧表!L4))</f>
        <v/>
      </c>
      <c r="S57" t="str">
        <f>IF($B57="","",IF(中学一覧表!U4="","",中学一覧表!U4&amp;".")&amp;IF(中学一覧表!V4="","",TEXT(中学一覧表!V4,"00")&amp;".")&amp;TEXT(中学一覧表!W4,"00"))</f>
        <v/>
      </c>
      <c r="T57" t="str">
        <f t="shared" ref="T57:T86" si="13">IF($B57="","",0)</f>
        <v/>
      </c>
      <c r="U57" t="str">
        <f t="shared" ref="U57:U86" si="14">IF($B57="","",2)</f>
        <v/>
      </c>
    </row>
    <row r="58" spans="1:21" x14ac:dyDescent="0.45">
      <c r="A58">
        <f t="shared" si="10"/>
        <v>0</v>
      </c>
      <c r="B58" t="str">
        <f>IF(中学一覧表!R5="","",20000+中学一覧表!R5)</f>
        <v/>
      </c>
      <c r="C58" t="str">
        <f>IF($B58="","",VLOOKUP(VLOOKUP(中学一覧表!R5,中学女選手データ!$A:$O,MATCH("所属",中学女選手データ!$1:$1,0),0),所属csv!$A:$H,MATCH("所属コード",所属csv!$1:$1,0),0))</f>
        <v/>
      </c>
      <c r="F58" t="str">
        <f>IF($B58="","",中学一覧表!R5)</f>
        <v/>
      </c>
      <c r="G58" t="str">
        <f>IF($B58="","",VLOOKUP($F58,中学女選手データ!$A:$O,MATCH("姓",中学女選手データ!$1:$1,0),0)&amp;" "&amp;VLOOKUP($F58,中学女選手データ!$A:$O,MATCH("名",中学女選手データ!$1:$1,0),0))</f>
        <v/>
      </c>
      <c r="H58" t="str">
        <f>IF($B58="","",VLOOKUP($F58,中学女選手データ!$A:$O,MATCH("ﾌﾘｶﾞﾅ(姓)",中学女選手データ!$1:$1,0),0)&amp;" "&amp;VLOOKUP($F58,中学女選手データ!$A:$O,MATCH("ﾌﾘｶﾞﾅ(名)",中学女選手データ!$1:$1,0),0))</f>
        <v/>
      </c>
      <c r="I58" t="str">
        <f>IF($B58="","",VLOOKUP($F58,中学女選手データ!$A:$O,MATCH("姓",中学女選手データ!$1:$1,0),0)&amp;" "&amp;VLOOKUP($F58,中学女選手データ!$A:$O,MATCH("名",中学女選手データ!$1:$1,0),0))</f>
        <v/>
      </c>
      <c r="J58" t="str">
        <f>IF($B58="","",VLOOKUP($F58,中学女選手データ!$A:$O,MATCH("FAMILY NAME",中学女選手データ!$1:$1,0),0)&amp;" "&amp;VLOOKUP($F58,中学女選手データ!$A:$O,MATCH("Firstname",中学女選手データ!$1:$1,0),0))</f>
        <v/>
      </c>
      <c r="K58" t="str">
        <f>IF($B58="","",VLOOKUP($F58,中学女選手データ!$A:$O,MATCH("国籍",中学女選手データ!$1:$1,0),0))</f>
        <v/>
      </c>
      <c r="L58" t="str">
        <f t="shared" ref="L58:L106" si="15">IF($B58="","",2)</f>
        <v/>
      </c>
      <c r="M58" t="str">
        <f>IF($B58="","",VLOOKUP($F58,中学女選手データ!$A:$O,MATCH("学年",中学女選手データ!$1:$1,0),0))</f>
        <v/>
      </c>
      <c r="N58" t="str">
        <f>IF($B58="","",LEFT(VLOOKUP($F58,中学女選手データ!$A:$O,MATCH("Birthday",中学女選手データ!$1:$1,0),0),4))</f>
        <v/>
      </c>
      <c r="O58" t="str">
        <f t="shared" si="11"/>
        <v/>
      </c>
      <c r="P58" t="str">
        <f t="shared" si="12"/>
        <v/>
      </c>
      <c r="R58" t="str">
        <f>IF($B58="","",VALUE(中学一覧表!L5))</f>
        <v/>
      </c>
      <c r="S58" t="str">
        <f>IF($B58="","",IF(中学一覧表!U5="","",中学一覧表!U5&amp;".")&amp;IF(中学一覧表!V5="","",TEXT(中学一覧表!V5,"00")&amp;".")&amp;TEXT(中学一覧表!W5,"00"))</f>
        <v/>
      </c>
      <c r="T58" t="str">
        <f t="shared" si="13"/>
        <v/>
      </c>
      <c r="U58" t="str">
        <f t="shared" si="14"/>
        <v/>
      </c>
    </row>
    <row r="59" spans="1:21" x14ac:dyDescent="0.45">
      <c r="A59">
        <f t="shared" si="6"/>
        <v>0</v>
      </c>
      <c r="B59" t="str">
        <f>IF(中学一覧表!R6="","",20000+中学一覧表!R6)</f>
        <v/>
      </c>
      <c r="C59" t="str">
        <f>IF($B59="","",VLOOKUP(VLOOKUP(中学一覧表!R6,中学女選手データ!$A:$O,MATCH("所属",中学女選手データ!$1:$1,0),0),所属csv!$A:$H,MATCH("所属コード",所属csv!$1:$1,0),0))</f>
        <v/>
      </c>
      <c r="F59" t="str">
        <f>IF($B59="","",中学一覧表!R6)</f>
        <v/>
      </c>
      <c r="G59" t="str">
        <f>IF($B59="","",VLOOKUP($F59,中学女選手データ!$A:$O,MATCH("姓",中学女選手データ!$1:$1,0),0)&amp;" "&amp;VLOOKUP($F59,中学女選手データ!$A:$O,MATCH("名",中学女選手データ!$1:$1,0),0))</f>
        <v/>
      </c>
      <c r="H59" t="str">
        <f>IF($B59="","",VLOOKUP($F59,中学女選手データ!$A:$O,MATCH("ﾌﾘｶﾞﾅ(姓)",中学女選手データ!$1:$1,0),0)&amp;" "&amp;VLOOKUP($F59,中学女選手データ!$A:$O,MATCH("ﾌﾘｶﾞﾅ(名)",中学女選手データ!$1:$1,0),0))</f>
        <v/>
      </c>
      <c r="I59" t="str">
        <f>IF($B59="","",VLOOKUP($F59,中学女選手データ!$A:$O,MATCH("姓",中学女選手データ!$1:$1,0),0)&amp;" "&amp;VLOOKUP($F59,中学女選手データ!$A:$O,MATCH("名",中学女選手データ!$1:$1,0),0))</f>
        <v/>
      </c>
      <c r="J59" t="str">
        <f>IF($B59="","",VLOOKUP($F59,中学女選手データ!$A:$O,MATCH("FAMILY NAME",中学女選手データ!$1:$1,0),0)&amp;" "&amp;VLOOKUP($F59,中学女選手データ!$A:$O,MATCH("Firstname",中学女選手データ!$1:$1,0),0))</f>
        <v/>
      </c>
      <c r="K59" t="str">
        <f>IF($B59="","",VLOOKUP($F59,中学女選手データ!$A:$O,MATCH("国籍",中学女選手データ!$1:$1,0),0))</f>
        <v/>
      </c>
      <c r="L59" t="str">
        <f t="shared" si="15"/>
        <v/>
      </c>
      <c r="M59" t="str">
        <f>IF($B59="","",VLOOKUP($F59,中学女選手データ!$A:$O,MATCH("学年",中学女選手データ!$1:$1,0),0))</f>
        <v/>
      </c>
      <c r="N59" t="str">
        <f>IF($B59="","",LEFT(VLOOKUP($F59,中学女選手データ!$A:$O,MATCH("Birthday",中学女選手データ!$1:$1,0),0),4))</f>
        <v/>
      </c>
      <c r="O59" t="str">
        <f t="shared" si="11"/>
        <v/>
      </c>
      <c r="P59" t="str">
        <f t="shared" si="12"/>
        <v/>
      </c>
      <c r="R59" t="str">
        <f>IF($B59="","",VALUE(中学一覧表!L6))</f>
        <v/>
      </c>
      <c r="S59" t="str">
        <f>IF($B59="","",IF(中学一覧表!U6="","",中学一覧表!U6&amp;".")&amp;IF(中学一覧表!V6="","",TEXT(中学一覧表!V6,"00")&amp;".")&amp;TEXT(中学一覧表!W6,"00"))</f>
        <v/>
      </c>
      <c r="T59" t="str">
        <f t="shared" si="13"/>
        <v/>
      </c>
      <c r="U59" t="str">
        <f t="shared" si="14"/>
        <v/>
      </c>
    </row>
    <row r="60" spans="1:21" x14ac:dyDescent="0.45">
      <c r="A60">
        <f t="shared" si="6"/>
        <v>0</v>
      </c>
      <c r="B60" t="str">
        <f>IF(中学一覧表!R7="","",20000+中学一覧表!R7)</f>
        <v/>
      </c>
      <c r="C60" t="str">
        <f>IF($B60="","",VLOOKUP(VLOOKUP(中学一覧表!R7,中学女選手データ!$A:$O,MATCH("所属",中学女選手データ!$1:$1,0),0),所属csv!$A:$H,MATCH("所属コード",所属csv!$1:$1,0),0))</f>
        <v/>
      </c>
      <c r="F60" t="str">
        <f>IF($B60="","",中学一覧表!R7)</f>
        <v/>
      </c>
      <c r="G60" t="str">
        <f>IF($B60="","",VLOOKUP($F60,中学女選手データ!$A:$O,MATCH("姓",中学女選手データ!$1:$1,0),0)&amp;" "&amp;VLOOKUP($F60,中学女選手データ!$A:$O,MATCH("名",中学女選手データ!$1:$1,0),0))</f>
        <v/>
      </c>
      <c r="H60" t="str">
        <f>IF($B60="","",VLOOKUP($F60,中学女選手データ!$A:$O,MATCH("ﾌﾘｶﾞﾅ(姓)",中学女選手データ!$1:$1,0),0)&amp;" "&amp;VLOOKUP($F60,中学女選手データ!$A:$O,MATCH("ﾌﾘｶﾞﾅ(名)",中学女選手データ!$1:$1,0),0))</f>
        <v/>
      </c>
      <c r="I60" t="str">
        <f>IF($B60="","",VLOOKUP($F60,中学女選手データ!$A:$O,MATCH("姓",中学女選手データ!$1:$1,0),0)&amp;" "&amp;VLOOKUP($F60,中学女選手データ!$A:$O,MATCH("名",中学女選手データ!$1:$1,0),0))</f>
        <v/>
      </c>
      <c r="J60" t="str">
        <f>IF($B60="","",VLOOKUP($F60,中学女選手データ!$A:$O,MATCH("FAMILY NAME",中学女選手データ!$1:$1,0),0)&amp;" "&amp;VLOOKUP($F60,中学女選手データ!$A:$O,MATCH("Firstname",中学女選手データ!$1:$1,0),0))</f>
        <v/>
      </c>
      <c r="K60" t="str">
        <f>IF($B60="","",VLOOKUP($F60,中学女選手データ!$A:$O,MATCH("国籍",中学女選手データ!$1:$1,0),0))</f>
        <v/>
      </c>
      <c r="L60" t="str">
        <f t="shared" si="15"/>
        <v/>
      </c>
      <c r="M60" t="str">
        <f>IF($B60="","",VLOOKUP($F60,中学女選手データ!$A:$O,MATCH("学年",中学女選手データ!$1:$1,0),0))</f>
        <v/>
      </c>
      <c r="N60" t="str">
        <f>IF($B60="","",LEFT(VLOOKUP($F60,中学女選手データ!$A:$O,MATCH("Birthday",中学女選手データ!$1:$1,0),0),4))</f>
        <v/>
      </c>
      <c r="O60" t="str">
        <f t="shared" si="11"/>
        <v/>
      </c>
      <c r="P60" t="str">
        <f t="shared" si="12"/>
        <v/>
      </c>
      <c r="R60" t="str">
        <f>IF($B60="","",VALUE(中学一覧表!L7))</f>
        <v/>
      </c>
      <c r="S60" t="str">
        <f>IF($B60="","",IF(中学一覧表!U7="","",中学一覧表!U7&amp;".")&amp;IF(中学一覧表!V7="","",TEXT(中学一覧表!V7,"00")&amp;".")&amp;TEXT(中学一覧表!W7,"00"))</f>
        <v/>
      </c>
      <c r="T60" t="str">
        <f t="shared" si="13"/>
        <v/>
      </c>
      <c r="U60" t="str">
        <f t="shared" si="14"/>
        <v/>
      </c>
    </row>
    <row r="61" spans="1:21" x14ac:dyDescent="0.45">
      <c r="A61">
        <f t="shared" ref="A61:A85" si="16">IF(B61="",A60,A60+1)</f>
        <v>0</v>
      </c>
      <c r="B61" t="str">
        <f>IF(中学一覧表!R8="","",20000+中学一覧表!R8)</f>
        <v/>
      </c>
      <c r="C61" t="str">
        <f>IF($B61="","",VLOOKUP(VLOOKUP(中学一覧表!R8,中学女選手データ!$A:$O,MATCH("所属",中学女選手データ!$1:$1,0),0),所属csv!$A:$H,MATCH("所属コード",所属csv!$1:$1,0),0))</f>
        <v/>
      </c>
      <c r="F61" t="str">
        <f>IF($B61="","",中学一覧表!R8)</f>
        <v/>
      </c>
      <c r="G61" t="str">
        <f>IF($B61="","",VLOOKUP($F61,中学女選手データ!$A:$O,MATCH("姓",中学女選手データ!$1:$1,0),0)&amp;" "&amp;VLOOKUP($F61,中学女選手データ!$A:$O,MATCH("名",中学女選手データ!$1:$1,0),0))</f>
        <v/>
      </c>
      <c r="H61" t="str">
        <f>IF($B61="","",VLOOKUP($F61,中学女選手データ!$A:$O,MATCH("ﾌﾘｶﾞﾅ(姓)",中学女選手データ!$1:$1,0),0)&amp;" "&amp;VLOOKUP($F61,中学女選手データ!$A:$O,MATCH("ﾌﾘｶﾞﾅ(名)",中学女選手データ!$1:$1,0),0))</f>
        <v/>
      </c>
      <c r="I61" t="str">
        <f>IF($B61="","",VLOOKUP($F61,中学女選手データ!$A:$O,MATCH("姓",中学女選手データ!$1:$1,0),0)&amp;" "&amp;VLOOKUP($F61,中学女選手データ!$A:$O,MATCH("名",中学女選手データ!$1:$1,0),0))</f>
        <v/>
      </c>
      <c r="J61" t="str">
        <f>IF($B61="","",VLOOKUP($F61,中学女選手データ!$A:$O,MATCH("FAMILY NAME",中学女選手データ!$1:$1,0),0)&amp;" "&amp;VLOOKUP($F61,中学女選手データ!$A:$O,MATCH("Firstname",中学女選手データ!$1:$1,0),0))</f>
        <v/>
      </c>
      <c r="K61" t="str">
        <f>IF($B61="","",VLOOKUP($F61,中学女選手データ!$A:$O,MATCH("国籍",中学女選手データ!$1:$1,0),0))</f>
        <v/>
      </c>
      <c r="L61" t="str">
        <f t="shared" si="15"/>
        <v/>
      </c>
      <c r="M61" t="str">
        <f>IF($B61="","",VLOOKUP($F61,中学女選手データ!$A:$O,MATCH("学年",中学女選手データ!$1:$1,0),0))</f>
        <v/>
      </c>
      <c r="N61" t="str">
        <f>IF($B61="","",LEFT(VLOOKUP($F61,中学女選手データ!$A:$O,MATCH("Birthday",中学女選手データ!$1:$1,0),0),4))</f>
        <v/>
      </c>
      <c r="O61" t="str">
        <f t="shared" si="11"/>
        <v/>
      </c>
      <c r="P61" t="str">
        <f t="shared" si="12"/>
        <v/>
      </c>
      <c r="R61" t="str">
        <f>IF($B61="","",VALUE(中学一覧表!L8))</f>
        <v/>
      </c>
      <c r="S61" t="str">
        <f>IF($B61="","",IF(中学一覧表!U8="","",中学一覧表!U8&amp;".")&amp;IF(中学一覧表!V8="","",TEXT(中学一覧表!V8,"00")&amp;".")&amp;TEXT(中学一覧表!W8,"00"))</f>
        <v/>
      </c>
      <c r="T61" t="str">
        <f t="shared" si="13"/>
        <v/>
      </c>
      <c r="U61" t="str">
        <f t="shared" si="14"/>
        <v/>
      </c>
    </row>
    <row r="62" spans="1:21" x14ac:dyDescent="0.45">
      <c r="A62">
        <f t="shared" si="16"/>
        <v>0</v>
      </c>
      <c r="B62" t="str">
        <f>IF(中学一覧表!R9="","",20000+中学一覧表!R9)</f>
        <v/>
      </c>
      <c r="C62" t="str">
        <f>IF($B62="","",VLOOKUP(VLOOKUP(中学一覧表!R9,中学女選手データ!$A:$O,MATCH("所属",中学女選手データ!$1:$1,0),0),所属csv!$A:$H,MATCH("所属コード",所属csv!$1:$1,0),0))</f>
        <v/>
      </c>
      <c r="F62" t="str">
        <f>IF($B62="","",中学一覧表!R9)</f>
        <v/>
      </c>
      <c r="G62" t="str">
        <f>IF($B62="","",VLOOKUP($F62,中学女選手データ!$A:$O,MATCH("姓",中学女選手データ!$1:$1,0),0)&amp;" "&amp;VLOOKUP($F62,中学女選手データ!$A:$O,MATCH("名",中学女選手データ!$1:$1,0),0))</f>
        <v/>
      </c>
      <c r="H62" t="str">
        <f>IF($B62="","",VLOOKUP($F62,中学女選手データ!$A:$O,MATCH("ﾌﾘｶﾞﾅ(姓)",中学女選手データ!$1:$1,0),0)&amp;" "&amp;VLOOKUP($F62,中学女選手データ!$A:$O,MATCH("ﾌﾘｶﾞﾅ(名)",中学女選手データ!$1:$1,0),0))</f>
        <v/>
      </c>
      <c r="I62" t="str">
        <f>IF($B62="","",VLOOKUP($F62,中学女選手データ!$A:$O,MATCH("姓",中学女選手データ!$1:$1,0),0)&amp;" "&amp;VLOOKUP($F62,中学女選手データ!$A:$O,MATCH("名",中学女選手データ!$1:$1,0),0))</f>
        <v/>
      </c>
      <c r="J62" t="str">
        <f>IF($B62="","",VLOOKUP($F62,中学女選手データ!$A:$O,MATCH("FAMILY NAME",中学女選手データ!$1:$1,0),0)&amp;" "&amp;VLOOKUP($F62,中学女選手データ!$A:$O,MATCH("Firstname",中学女選手データ!$1:$1,0),0))</f>
        <v/>
      </c>
      <c r="K62" t="str">
        <f>IF($B62="","",VLOOKUP($F62,中学女選手データ!$A:$O,MATCH("国籍",中学女選手データ!$1:$1,0),0))</f>
        <v/>
      </c>
      <c r="L62" t="str">
        <f t="shared" si="15"/>
        <v/>
      </c>
      <c r="M62" t="str">
        <f>IF($B62="","",VLOOKUP($F62,中学女選手データ!$A:$O,MATCH("学年",中学女選手データ!$1:$1,0),0))</f>
        <v/>
      </c>
      <c r="N62" t="str">
        <f>IF($B62="","",LEFT(VLOOKUP($F62,中学女選手データ!$A:$O,MATCH("Birthday",中学女選手データ!$1:$1,0),0),4))</f>
        <v/>
      </c>
      <c r="O62" t="str">
        <f t="shared" si="11"/>
        <v/>
      </c>
      <c r="P62" t="str">
        <f t="shared" si="12"/>
        <v/>
      </c>
      <c r="R62" t="str">
        <f>IF($B62="","",VALUE(中学一覧表!L9))</f>
        <v/>
      </c>
      <c r="S62" t="str">
        <f>IF($B62="","",IF(中学一覧表!U9="","",中学一覧表!U9&amp;".")&amp;IF(中学一覧表!V9="","",TEXT(中学一覧表!V9,"00")&amp;".")&amp;TEXT(中学一覧表!W9,"00"))</f>
        <v/>
      </c>
      <c r="T62" t="str">
        <f t="shared" si="13"/>
        <v/>
      </c>
      <c r="U62" t="str">
        <f t="shared" si="14"/>
        <v/>
      </c>
    </row>
    <row r="63" spans="1:21" x14ac:dyDescent="0.45">
      <c r="A63">
        <f t="shared" si="16"/>
        <v>0</v>
      </c>
      <c r="B63" t="str">
        <f>IF(中学一覧表!R10="","",20000+中学一覧表!R10)</f>
        <v/>
      </c>
      <c r="C63" t="str">
        <f>IF($B63="","",VLOOKUP(VLOOKUP(中学一覧表!R10,中学女選手データ!$A:$O,MATCH("所属",中学女選手データ!$1:$1,0),0),所属csv!$A:$H,MATCH("所属コード",所属csv!$1:$1,0),0))</f>
        <v/>
      </c>
      <c r="F63" t="str">
        <f>IF($B63="","",中学一覧表!R10)</f>
        <v/>
      </c>
      <c r="G63" t="str">
        <f>IF($B63="","",VLOOKUP($F63,中学女選手データ!$A:$O,MATCH("姓",中学女選手データ!$1:$1,0),0)&amp;" "&amp;VLOOKUP($F63,中学女選手データ!$A:$O,MATCH("名",中学女選手データ!$1:$1,0),0))</f>
        <v/>
      </c>
      <c r="H63" t="str">
        <f>IF($B63="","",VLOOKUP($F63,中学女選手データ!$A:$O,MATCH("ﾌﾘｶﾞﾅ(姓)",中学女選手データ!$1:$1,0),0)&amp;" "&amp;VLOOKUP($F63,中学女選手データ!$A:$O,MATCH("ﾌﾘｶﾞﾅ(名)",中学女選手データ!$1:$1,0),0))</f>
        <v/>
      </c>
      <c r="I63" t="str">
        <f>IF($B63="","",VLOOKUP($F63,中学女選手データ!$A:$O,MATCH("姓",中学女選手データ!$1:$1,0),0)&amp;" "&amp;VLOOKUP($F63,中学女選手データ!$A:$O,MATCH("名",中学女選手データ!$1:$1,0),0))</f>
        <v/>
      </c>
      <c r="J63" t="str">
        <f>IF($B63="","",VLOOKUP($F63,中学女選手データ!$A:$O,MATCH("FAMILY NAME",中学女選手データ!$1:$1,0),0)&amp;" "&amp;VLOOKUP($F63,中学女選手データ!$A:$O,MATCH("Firstname",中学女選手データ!$1:$1,0),0))</f>
        <v/>
      </c>
      <c r="K63" t="str">
        <f>IF($B63="","",VLOOKUP($F63,中学女選手データ!$A:$O,MATCH("国籍",中学女選手データ!$1:$1,0),0))</f>
        <v/>
      </c>
      <c r="L63" t="str">
        <f t="shared" si="15"/>
        <v/>
      </c>
      <c r="M63" t="str">
        <f>IF($B63="","",VLOOKUP($F63,中学女選手データ!$A:$O,MATCH("学年",中学女選手データ!$1:$1,0),0))</f>
        <v/>
      </c>
      <c r="N63" t="str">
        <f>IF($B63="","",LEFT(VLOOKUP($F63,中学女選手データ!$A:$O,MATCH("Birthday",中学女選手データ!$1:$1,0),0),4))</f>
        <v/>
      </c>
      <c r="O63" t="str">
        <f t="shared" si="11"/>
        <v/>
      </c>
      <c r="P63" t="str">
        <f t="shared" si="12"/>
        <v/>
      </c>
      <c r="R63" t="str">
        <f>IF($B63="","",VALUE(中学一覧表!L10))</f>
        <v/>
      </c>
      <c r="S63" t="str">
        <f>IF($B63="","",IF(中学一覧表!U10="","",中学一覧表!U10&amp;".")&amp;IF(中学一覧表!V10="","",TEXT(中学一覧表!V10,"00")&amp;".")&amp;TEXT(中学一覧表!W10,"00"))</f>
        <v/>
      </c>
      <c r="T63" t="str">
        <f t="shared" si="13"/>
        <v/>
      </c>
      <c r="U63" t="str">
        <f t="shared" si="14"/>
        <v/>
      </c>
    </row>
    <row r="64" spans="1:21" x14ac:dyDescent="0.45">
      <c r="A64">
        <f t="shared" si="16"/>
        <v>0</v>
      </c>
      <c r="B64" t="str">
        <f>IF(中学一覧表!R11="","",20000+中学一覧表!R11)</f>
        <v/>
      </c>
      <c r="C64" t="str">
        <f>IF($B64="","",VLOOKUP(VLOOKUP(中学一覧表!R11,中学女選手データ!$A:$O,MATCH("所属",中学女選手データ!$1:$1,0),0),所属csv!$A:$H,MATCH("所属コード",所属csv!$1:$1,0),0))</f>
        <v/>
      </c>
      <c r="F64" t="str">
        <f>IF($B64="","",中学一覧表!R11)</f>
        <v/>
      </c>
      <c r="G64" t="str">
        <f>IF($B64="","",VLOOKUP($F64,中学女選手データ!$A:$O,MATCH("姓",中学女選手データ!$1:$1,0),0)&amp;" "&amp;VLOOKUP($F64,中学女選手データ!$A:$O,MATCH("名",中学女選手データ!$1:$1,0),0))</f>
        <v/>
      </c>
      <c r="H64" t="str">
        <f>IF($B64="","",VLOOKUP($F64,中学女選手データ!$A:$O,MATCH("ﾌﾘｶﾞﾅ(姓)",中学女選手データ!$1:$1,0),0)&amp;" "&amp;VLOOKUP($F64,中学女選手データ!$A:$O,MATCH("ﾌﾘｶﾞﾅ(名)",中学女選手データ!$1:$1,0),0))</f>
        <v/>
      </c>
      <c r="I64" t="str">
        <f>IF($B64="","",VLOOKUP($F64,中学女選手データ!$A:$O,MATCH("姓",中学女選手データ!$1:$1,0),0)&amp;" "&amp;VLOOKUP($F64,中学女選手データ!$A:$O,MATCH("名",中学女選手データ!$1:$1,0),0))</f>
        <v/>
      </c>
      <c r="J64" t="str">
        <f>IF($B64="","",VLOOKUP($F64,中学女選手データ!$A:$O,MATCH("FAMILY NAME",中学女選手データ!$1:$1,0),0)&amp;" "&amp;VLOOKUP($F64,中学女選手データ!$A:$O,MATCH("Firstname",中学女選手データ!$1:$1,0),0))</f>
        <v/>
      </c>
      <c r="K64" t="str">
        <f>IF($B64="","",VLOOKUP($F64,中学女選手データ!$A:$O,MATCH("国籍",中学女選手データ!$1:$1,0),0))</f>
        <v/>
      </c>
      <c r="L64" t="str">
        <f t="shared" si="15"/>
        <v/>
      </c>
      <c r="M64" t="str">
        <f>IF($B64="","",VLOOKUP($F64,中学女選手データ!$A:$O,MATCH("学年",中学女選手データ!$1:$1,0),0))</f>
        <v/>
      </c>
      <c r="N64" t="str">
        <f>IF($B64="","",LEFT(VLOOKUP($F64,中学女選手データ!$A:$O,MATCH("Birthday",中学女選手データ!$1:$1,0),0),4))</f>
        <v/>
      </c>
      <c r="O64" t="str">
        <f t="shared" si="11"/>
        <v/>
      </c>
      <c r="P64" t="str">
        <f t="shared" si="12"/>
        <v/>
      </c>
      <c r="R64" t="str">
        <f>IF($B64="","",VALUE(中学一覧表!L11))</f>
        <v/>
      </c>
      <c r="S64" t="str">
        <f>IF($B64="","",IF(中学一覧表!U11="","",中学一覧表!U11&amp;".")&amp;IF(中学一覧表!V11="","",TEXT(中学一覧表!V11,"00")&amp;".")&amp;TEXT(中学一覧表!W11,"00"))</f>
        <v/>
      </c>
      <c r="T64" t="str">
        <f t="shared" si="13"/>
        <v/>
      </c>
      <c r="U64" t="str">
        <f t="shared" si="14"/>
        <v/>
      </c>
    </row>
    <row r="65" spans="1:21" x14ac:dyDescent="0.45">
      <c r="A65">
        <f t="shared" si="16"/>
        <v>0</v>
      </c>
      <c r="B65" t="str">
        <f>IF(中学一覧表!R12="","",20000+中学一覧表!R12)</f>
        <v/>
      </c>
      <c r="C65" t="str">
        <f>IF($B65="","",VLOOKUP(VLOOKUP(中学一覧表!R12,中学女選手データ!$A:$O,MATCH("所属",中学女選手データ!$1:$1,0),0),所属csv!$A:$H,MATCH("所属コード",所属csv!$1:$1,0),0))</f>
        <v/>
      </c>
      <c r="F65" t="str">
        <f>IF($B65="","",中学一覧表!R12)</f>
        <v/>
      </c>
      <c r="G65" t="str">
        <f>IF($B65="","",VLOOKUP($F65,中学女選手データ!$A:$O,MATCH("姓",中学女選手データ!$1:$1,0),0)&amp;" "&amp;VLOOKUP($F65,中学女選手データ!$A:$O,MATCH("名",中学女選手データ!$1:$1,0),0))</f>
        <v/>
      </c>
      <c r="H65" t="str">
        <f>IF($B65="","",VLOOKUP($F65,中学女選手データ!$A:$O,MATCH("ﾌﾘｶﾞﾅ(姓)",中学女選手データ!$1:$1,0),0)&amp;" "&amp;VLOOKUP($F65,中学女選手データ!$A:$O,MATCH("ﾌﾘｶﾞﾅ(名)",中学女選手データ!$1:$1,0),0))</f>
        <v/>
      </c>
      <c r="I65" t="str">
        <f>IF($B65="","",VLOOKUP($F65,中学女選手データ!$A:$O,MATCH("姓",中学女選手データ!$1:$1,0),0)&amp;" "&amp;VLOOKUP($F65,中学女選手データ!$A:$O,MATCH("名",中学女選手データ!$1:$1,0),0))</f>
        <v/>
      </c>
      <c r="J65" t="str">
        <f>IF($B65="","",VLOOKUP($F65,中学女選手データ!$A:$O,MATCH("FAMILY NAME",中学女選手データ!$1:$1,0),0)&amp;" "&amp;VLOOKUP($F65,中学女選手データ!$A:$O,MATCH("Firstname",中学女選手データ!$1:$1,0),0))</f>
        <v/>
      </c>
      <c r="K65" t="str">
        <f>IF($B65="","",VLOOKUP($F65,中学女選手データ!$A:$O,MATCH("国籍",中学女選手データ!$1:$1,0),0))</f>
        <v/>
      </c>
      <c r="L65" t="str">
        <f t="shared" si="15"/>
        <v/>
      </c>
      <c r="M65" t="str">
        <f>IF($B65="","",VLOOKUP($F65,中学女選手データ!$A:$O,MATCH("学年",中学女選手データ!$1:$1,0),0))</f>
        <v/>
      </c>
      <c r="N65" t="str">
        <f>IF($B65="","",LEFT(VLOOKUP($F65,中学女選手データ!$A:$O,MATCH("Birthday",中学女選手データ!$1:$1,0),0),4))</f>
        <v/>
      </c>
      <c r="O65" t="str">
        <f t="shared" si="11"/>
        <v/>
      </c>
      <c r="P65" t="str">
        <f t="shared" si="12"/>
        <v/>
      </c>
      <c r="R65" t="str">
        <f>IF($B65="","",VALUE(中学一覧表!L12))</f>
        <v/>
      </c>
      <c r="S65" t="str">
        <f>IF($B65="","",IF(中学一覧表!U12="","",中学一覧表!U12&amp;".")&amp;IF(中学一覧表!V12="","",TEXT(中学一覧表!V12,"00")&amp;".")&amp;TEXT(中学一覧表!W12,"00"))</f>
        <v/>
      </c>
      <c r="T65" t="str">
        <f t="shared" si="13"/>
        <v/>
      </c>
      <c r="U65" t="str">
        <f t="shared" si="14"/>
        <v/>
      </c>
    </row>
    <row r="66" spans="1:21" x14ac:dyDescent="0.45">
      <c r="A66">
        <f t="shared" si="16"/>
        <v>0</v>
      </c>
      <c r="B66" t="str">
        <f>IF(中学一覧表!R13="","",20000+中学一覧表!R13)</f>
        <v/>
      </c>
      <c r="C66" t="str">
        <f>IF($B66="","",VLOOKUP(VLOOKUP(中学一覧表!R13,中学女選手データ!$A:$O,MATCH("所属",中学女選手データ!$1:$1,0),0),所属csv!$A:$H,MATCH("所属コード",所属csv!$1:$1,0),0))</f>
        <v/>
      </c>
      <c r="F66" t="str">
        <f>IF($B66="","",中学一覧表!R13)</f>
        <v/>
      </c>
      <c r="G66" t="str">
        <f>IF($B66="","",VLOOKUP($F66,中学女選手データ!$A:$O,MATCH("姓",中学女選手データ!$1:$1,0),0)&amp;" "&amp;VLOOKUP($F66,中学女選手データ!$A:$O,MATCH("名",中学女選手データ!$1:$1,0),0))</f>
        <v/>
      </c>
      <c r="H66" t="str">
        <f>IF($B66="","",VLOOKUP($F66,中学女選手データ!$A:$O,MATCH("ﾌﾘｶﾞﾅ(姓)",中学女選手データ!$1:$1,0),0)&amp;" "&amp;VLOOKUP($F66,中学女選手データ!$A:$O,MATCH("ﾌﾘｶﾞﾅ(名)",中学女選手データ!$1:$1,0),0))</f>
        <v/>
      </c>
      <c r="I66" t="str">
        <f>IF($B66="","",VLOOKUP($F66,中学女選手データ!$A:$O,MATCH("姓",中学女選手データ!$1:$1,0),0)&amp;" "&amp;VLOOKUP($F66,中学女選手データ!$A:$O,MATCH("名",中学女選手データ!$1:$1,0),0))</f>
        <v/>
      </c>
      <c r="J66" t="str">
        <f>IF($B66="","",VLOOKUP($F66,中学女選手データ!$A:$O,MATCH("FAMILY NAME",中学女選手データ!$1:$1,0),0)&amp;" "&amp;VLOOKUP($F66,中学女選手データ!$A:$O,MATCH("Firstname",中学女選手データ!$1:$1,0),0))</f>
        <v/>
      </c>
      <c r="K66" t="str">
        <f>IF($B66="","",VLOOKUP($F66,中学女選手データ!$A:$O,MATCH("国籍",中学女選手データ!$1:$1,0),0))</f>
        <v/>
      </c>
      <c r="L66" t="str">
        <f t="shared" si="15"/>
        <v/>
      </c>
      <c r="M66" t="str">
        <f>IF($B66="","",VLOOKUP($F66,中学女選手データ!$A:$O,MATCH("学年",中学女選手データ!$1:$1,0),0))</f>
        <v/>
      </c>
      <c r="N66" t="str">
        <f>IF($B66="","",LEFT(VLOOKUP($F66,中学女選手データ!$A:$O,MATCH("Birthday",中学女選手データ!$1:$1,0),0),4))</f>
        <v/>
      </c>
      <c r="O66" t="str">
        <f t="shared" si="11"/>
        <v/>
      </c>
      <c r="P66" t="str">
        <f t="shared" si="12"/>
        <v/>
      </c>
      <c r="R66" t="str">
        <f>IF($B66="","",VALUE(中学一覧表!L13))</f>
        <v/>
      </c>
      <c r="S66" t="str">
        <f>IF($B66="","",IF(中学一覧表!U13="","",中学一覧表!U13&amp;".")&amp;IF(中学一覧表!V13="","",TEXT(中学一覧表!V13,"00")&amp;".")&amp;TEXT(中学一覧表!W13,"00"))</f>
        <v/>
      </c>
      <c r="T66" t="str">
        <f t="shared" si="13"/>
        <v/>
      </c>
      <c r="U66" t="str">
        <f t="shared" si="14"/>
        <v/>
      </c>
    </row>
    <row r="67" spans="1:21" x14ac:dyDescent="0.45">
      <c r="A67">
        <f t="shared" si="16"/>
        <v>0</v>
      </c>
      <c r="B67" t="str">
        <f>IF(中学一覧表!R14="","",20000+中学一覧表!R14)</f>
        <v/>
      </c>
      <c r="C67" t="str">
        <f>IF($B67="","",VLOOKUP(VLOOKUP(中学一覧表!R14,中学女選手データ!$A:$O,MATCH("所属",中学女選手データ!$1:$1,0),0),所属csv!$A:$H,MATCH("所属コード",所属csv!$1:$1,0),0))</f>
        <v/>
      </c>
      <c r="F67" t="str">
        <f>IF($B67="","",中学一覧表!R14)</f>
        <v/>
      </c>
      <c r="G67" t="str">
        <f>IF($B67="","",VLOOKUP($F67,中学女選手データ!$A:$O,MATCH("姓",中学女選手データ!$1:$1,0),0)&amp;" "&amp;VLOOKUP($F67,中学女選手データ!$A:$O,MATCH("名",中学女選手データ!$1:$1,0),0))</f>
        <v/>
      </c>
      <c r="H67" t="str">
        <f>IF($B67="","",VLOOKUP($F67,中学女選手データ!$A:$O,MATCH("ﾌﾘｶﾞﾅ(姓)",中学女選手データ!$1:$1,0),0)&amp;" "&amp;VLOOKUP($F67,中学女選手データ!$A:$O,MATCH("ﾌﾘｶﾞﾅ(名)",中学女選手データ!$1:$1,0),0))</f>
        <v/>
      </c>
      <c r="I67" t="str">
        <f>IF($B67="","",VLOOKUP($F67,中学女選手データ!$A:$O,MATCH("姓",中学女選手データ!$1:$1,0),0)&amp;" "&amp;VLOOKUP($F67,中学女選手データ!$A:$O,MATCH("名",中学女選手データ!$1:$1,0),0))</f>
        <v/>
      </c>
      <c r="J67" t="str">
        <f>IF($B67="","",VLOOKUP($F67,中学女選手データ!$A:$O,MATCH("FAMILY NAME",中学女選手データ!$1:$1,0),0)&amp;" "&amp;VLOOKUP($F67,中学女選手データ!$A:$O,MATCH("Firstname",中学女選手データ!$1:$1,0),0))</f>
        <v/>
      </c>
      <c r="K67" t="str">
        <f>IF($B67="","",VLOOKUP($F67,中学女選手データ!$A:$O,MATCH("国籍",中学女選手データ!$1:$1,0),0))</f>
        <v/>
      </c>
      <c r="L67" t="str">
        <f t="shared" si="15"/>
        <v/>
      </c>
      <c r="M67" t="str">
        <f>IF($B67="","",VLOOKUP($F67,中学女選手データ!$A:$O,MATCH("学年",中学女選手データ!$1:$1,0),0))</f>
        <v/>
      </c>
      <c r="N67" t="str">
        <f>IF($B67="","",LEFT(VLOOKUP($F67,中学女選手データ!$A:$O,MATCH("Birthday",中学女選手データ!$1:$1,0),0),4))</f>
        <v/>
      </c>
      <c r="O67" t="str">
        <f t="shared" si="11"/>
        <v/>
      </c>
      <c r="P67" t="str">
        <f t="shared" si="12"/>
        <v/>
      </c>
      <c r="R67" t="str">
        <f>IF($B67="","",VALUE(中学一覧表!L14))</f>
        <v/>
      </c>
      <c r="S67" t="str">
        <f>IF($B67="","",IF(中学一覧表!U14="","",中学一覧表!U14&amp;".")&amp;IF(中学一覧表!V14="","",TEXT(中学一覧表!V14,"00")&amp;".")&amp;TEXT(中学一覧表!W14,"00"))</f>
        <v/>
      </c>
      <c r="T67" t="str">
        <f t="shared" si="13"/>
        <v/>
      </c>
      <c r="U67" t="str">
        <f t="shared" si="14"/>
        <v/>
      </c>
    </row>
    <row r="68" spans="1:21" x14ac:dyDescent="0.45">
      <c r="A68">
        <f t="shared" si="16"/>
        <v>0</v>
      </c>
      <c r="B68" t="str">
        <f>IF(中学一覧表!R15="","",20000+中学一覧表!R15)</f>
        <v/>
      </c>
      <c r="C68" t="str">
        <f>IF($B68="","",VLOOKUP(VLOOKUP(中学一覧表!R15,中学女選手データ!$A:$O,MATCH("所属",中学女選手データ!$1:$1,0),0),所属csv!$A:$H,MATCH("所属コード",所属csv!$1:$1,0),0))</f>
        <v/>
      </c>
      <c r="F68" t="str">
        <f>IF($B68="","",中学一覧表!R15)</f>
        <v/>
      </c>
      <c r="G68" t="str">
        <f>IF($B68="","",VLOOKUP($F68,中学女選手データ!$A:$O,MATCH("姓",中学女選手データ!$1:$1,0),0)&amp;" "&amp;VLOOKUP($F68,中学女選手データ!$A:$O,MATCH("名",中学女選手データ!$1:$1,0),0))</f>
        <v/>
      </c>
      <c r="H68" t="str">
        <f>IF($B68="","",VLOOKUP($F68,中学女選手データ!$A:$O,MATCH("ﾌﾘｶﾞﾅ(姓)",中学女選手データ!$1:$1,0),0)&amp;" "&amp;VLOOKUP($F68,中学女選手データ!$A:$O,MATCH("ﾌﾘｶﾞﾅ(名)",中学女選手データ!$1:$1,0),0))</f>
        <v/>
      </c>
      <c r="I68" t="str">
        <f>IF($B68="","",VLOOKUP($F68,中学女選手データ!$A:$O,MATCH("姓",中学女選手データ!$1:$1,0),0)&amp;" "&amp;VLOOKUP($F68,中学女選手データ!$A:$O,MATCH("名",中学女選手データ!$1:$1,0),0))</f>
        <v/>
      </c>
      <c r="J68" t="str">
        <f>IF($B68="","",VLOOKUP($F68,中学女選手データ!$A:$O,MATCH("FAMILY NAME",中学女選手データ!$1:$1,0),0)&amp;" "&amp;VLOOKUP($F68,中学女選手データ!$A:$O,MATCH("Firstname",中学女選手データ!$1:$1,0),0))</f>
        <v/>
      </c>
      <c r="K68" t="str">
        <f>IF($B68="","",VLOOKUP($F68,中学女選手データ!$A:$O,MATCH("国籍",中学女選手データ!$1:$1,0),0))</f>
        <v/>
      </c>
      <c r="L68" t="str">
        <f t="shared" si="15"/>
        <v/>
      </c>
      <c r="M68" t="str">
        <f>IF($B68="","",VLOOKUP($F68,中学女選手データ!$A:$O,MATCH("学年",中学女選手データ!$1:$1,0),0))</f>
        <v/>
      </c>
      <c r="N68" t="str">
        <f>IF($B68="","",LEFT(VLOOKUP($F68,中学女選手データ!$A:$O,MATCH("Birthday",中学女選手データ!$1:$1,0),0),4))</f>
        <v/>
      </c>
      <c r="O68" t="str">
        <f t="shared" si="11"/>
        <v/>
      </c>
      <c r="P68" t="str">
        <f t="shared" si="12"/>
        <v/>
      </c>
      <c r="R68" t="str">
        <f>IF($B68="","",VALUE(中学一覧表!L15))</f>
        <v/>
      </c>
      <c r="S68" t="str">
        <f>IF($B68="","",IF(中学一覧表!U15="","",中学一覧表!U15&amp;".")&amp;IF(中学一覧表!V15="","",TEXT(中学一覧表!V15,"00")&amp;".")&amp;TEXT(中学一覧表!W15,"00"))</f>
        <v/>
      </c>
      <c r="T68" t="str">
        <f t="shared" si="13"/>
        <v/>
      </c>
      <c r="U68" t="str">
        <f t="shared" si="14"/>
        <v/>
      </c>
    </row>
    <row r="69" spans="1:21" x14ac:dyDescent="0.45">
      <c r="A69">
        <f t="shared" si="16"/>
        <v>0</v>
      </c>
      <c r="B69" t="str">
        <f>IF(中学一覧表!R16="","",20000+中学一覧表!R16)</f>
        <v/>
      </c>
      <c r="C69" t="str">
        <f>IF($B69="","",VLOOKUP(VLOOKUP(中学一覧表!R16,中学女選手データ!$A:$O,MATCH("所属",中学女選手データ!$1:$1,0),0),所属csv!$A:$H,MATCH("所属コード",所属csv!$1:$1,0),0))</f>
        <v/>
      </c>
      <c r="F69" t="str">
        <f>IF($B69="","",中学一覧表!R16)</f>
        <v/>
      </c>
      <c r="G69" t="str">
        <f>IF($B69="","",VLOOKUP($F69,中学女選手データ!$A:$O,MATCH("姓",中学女選手データ!$1:$1,0),0)&amp;" "&amp;VLOOKUP($F69,中学女選手データ!$A:$O,MATCH("名",中学女選手データ!$1:$1,0),0))</f>
        <v/>
      </c>
      <c r="H69" t="str">
        <f>IF($B69="","",VLOOKUP($F69,中学女選手データ!$A:$O,MATCH("ﾌﾘｶﾞﾅ(姓)",中学女選手データ!$1:$1,0),0)&amp;" "&amp;VLOOKUP($F69,中学女選手データ!$A:$O,MATCH("ﾌﾘｶﾞﾅ(名)",中学女選手データ!$1:$1,0),0))</f>
        <v/>
      </c>
      <c r="I69" t="str">
        <f>IF($B69="","",VLOOKUP($F69,中学女選手データ!$A:$O,MATCH("姓",中学女選手データ!$1:$1,0),0)&amp;" "&amp;VLOOKUP($F69,中学女選手データ!$A:$O,MATCH("名",中学女選手データ!$1:$1,0),0))</f>
        <v/>
      </c>
      <c r="J69" t="str">
        <f>IF($B69="","",VLOOKUP($F69,中学女選手データ!$A:$O,MATCH("FAMILY NAME",中学女選手データ!$1:$1,0),0)&amp;" "&amp;VLOOKUP($F69,中学女選手データ!$A:$O,MATCH("Firstname",中学女選手データ!$1:$1,0),0))</f>
        <v/>
      </c>
      <c r="K69" t="str">
        <f>IF($B69="","",VLOOKUP($F69,中学女選手データ!$A:$O,MATCH("国籍",中学女選手データ!$1:$1,0),0))</f>
        <v/>
      </c>
      <c r="L69" t="str">
        <f t="shared" si="15"/>
        <v/>
      </c>
      <c r="M69" t="str">
        <f>IF($B69="","",VLOOKUP($F69,中学女選手データ!$A:$O,MATCH("学年",中学女選手データ!$1:$1,0),0))</f>
        <v/>
      </c>
      <c r="N69" t="str">
        <f>IF($B69="","",LEFT(VLOOKUP($F69,中学女選手データ!$A:$O,MATCH("Birthday",中学女選手データ!$1:$1,0),0),4))</f>
        <v/>
      </c>
      <c r="O69" t="str">
        <f t="shared" si="11"/>
        <v/>
      </c>
      <c r="P69" t="str">
        <f t="shared" si="12"/>
        <v/>
      </c>
      <c r="R69" t="str">
        <f>IF($B69="","",VALUE(中学一覧表!L16))</f>
        <v/>
      </c>
      <c r="S69" t="str">
        <f>IF($B69="","",IF(中学一覧表!U16="","",中学一覧表!U16&amp;".")&amp;IF(中学一覧表!V16="","",TEXT(中学一覧表!V16,"00")&amp;".")&amp;TEXT(中学一覧表!W16,"00"))</f>
        <v/>
      </c>
      <c r="T69" t="str">
        <f t="shared" si="13"/>
        <v/>
      </c>
      <c r="U69" t="str">
        <f t="shared" si="14"/>
        <v/>
      </c>
    </row>
    <row r="70" spans="1:21" x14ac:dyDescent="0.45">
      <c r="A70">
        <f t="shared" si="16"/>
        <v>0</v>
      </c>
      <c r="B70" t="str">
        <f>IF(中学一覧表!R17="","",20000+中学一覧表!R17)</f>
        <v/>
      </c>
      <c r="C70" t="str">
        <f>IF($B70="","",VLOOKUP(VLOOKUP(中学一覧表!R17,中学女選手データ!$A:$O,MATCH("所属",中学女選手データ!$1:$1,0),0),所属csv!$A:$H,MATCH("所属コード",所属csv!$1:$1,0),0))</f>
        <v/>
      </c>
      <c r="F70" t="str">
        <f>IF($B70="","",中学一覧表!R17)</f>
        <v/>
      </c>
      <c r="G70" t="str">
        <f>IF($B70="","",VLOOKUP($F70,中学女選手データ!$A:$O,MATCH("姓",中学女選手データ!$1:$1,0),0)&amp;" "&amp;VLOOKUP($F70,中学女選手データ!$A:$O,MATCH("名",中学女選手データ!$1:$1,0),0))</f>
        <v/>
      </c>
      <c r="H70" t="str">
        <f>IF($B70="","",VLOOKUP($F70,中学女選手データ!$A:$O,MATCH("ﾌﾘｶﾞﾅ(姓)",中学女選手データ!$1:$1,0),0)&amp;" "&amp;VLOOKUP($F70,中学女選手データ!$A:$O,MATCH("ﾌﾘｶﾞﾅ(名)",中学女選手データ!$1:$1,0),0))</f>
        <v/>
      </c>
      <c r="I70" t="str">
        <f>IF($B70="","",VLOOKUP($F70,中学女選手データ!$A:$O,MATCH("姓",中学女選手データ!$1:$1,0),0)&amp;" "&amp;VLOOKUP($F70,中学女選手データ!$A:$O,MATCH("名",中学女選手データ!$1:$1,0),0))</f>
        <v/>
      </c>
      <c r="J70" t="str">
        <f>IF($B70="","",VLOOKUP($F70,中学女選手データ!$A:$O,MATCH("FAMILY NAME",中学女選手データ!$1:$1,0),0)&amp;" "&amp;VLOOKUP($F70,中学女選手データ!$A:$O,MATCH("Firstname",中学女選手データ!$1:$1,0),0))</f>
        <v/>
      </c>
      <c r="K70" t="str">
        <f>IF($B70="","",VLOOKUP($F70,中学女選手データ!$A:$O,MATCH("国籍",中学女選手データ!$1:$1,0),0))</f>
        <v/>
      </c>
      <c r="L70" t="str">
        <f t="shared" si="15"/>
        <v/>
      </c>
      <c r="M70" t="str">
        <f>IF($B70="","",VLOOKUP($F70,中学女選手データ!$A:$O,MATCH("学年",中学女選手データ!$1:$1,0),0))</f>
        <v/>
      </c>
      <c r="N70" t="str">
        <f>IF($B70="","",LEFT(VLOOKUP($F70,中学女選手データ!$A:$O,MATCH("Birthday",中学女選手データ!$1:$1,0),0),4))</f>
        <v/>
      </c>
      <c r="O70" t="str">
        <f t="shared" si="11"/>
        <v/>
      </c>
      <c r="P70" t="str">
        <f t="shared" si="12"/>
        <v/>
      </c>
      <c r="R70" t="str">
        <f>IF($B70="","",VALUE(中学一覧表!L17))</f>
        <v/>
      </c>
      <c r="S70" t="str">
        <f>IF($B70="","",IF(中学一覧表!U17="","",中学一覧表!U17&amp;".")&amp;IF(中学一覧表!V17="","",TEXT(中学一覧表!V17,"00")&amp;".")&amp;TEXT(中学一覧表!W17,"00"))</f>
        <v/>
      </c>
      <c r="T70" t="str">
        <f t="shared" si="13"/>
        <v/>
      </c>
      <c r="U70" t="str">
        <f t="shared" si="14"/>
        <v/>
      </c>
    </row>
    <row r="71" spans="1:21" x14ac:dyDescent="0.45">
      <c r="A71">
        <f t="shared" si="16"/>
        <v>0</v>
      </c>
      <c r="B71" t="str">
        <f>IF(中学一覧表!R18="","",20000+中学一覧表!R18)</f>
        <v/>
      </c>
      <c r="C71" t="str">
        <f>IF($B71="","",VLOOKUP(VLOOKUP(中学一覧表!R18,中学女選手データ!$A:$O,MATCH("所属",中学女選手データ!$1:$1,0),0),所属csv!$A:$H,MATCH("所属コード",所属csv!$1:$1,0),0))</f>
        <v/>
      </c>
      <c r="F71" t="str">
        <f>IF($B71="","",中学一覧表!R18)</f>
        <v/>
      </c>
      <c r="G71" t="str">
        <f>IF($B71="","",VLOOKUP($F71,中学女選手データ!$A:$O,MATCH("姓",中学女選手データ!$1:$1,0),0)&amp;" "&amp;VLOOKUP($F71,中学女選手データ!$A:$O,MATCH("名",中学女選手データ!$1:$1,0),0))</f>
        <v/>
      </c>
      <c r="H71" t="str">
        <f>IF($B71="","",VLOOKUP($F71,中学女選手データ!$A:$O,MATCH("ﾌﾘｶﾞﾅ(姓)",中学女選手データ!$1:$1,0),0)&amp;" "&amp;VLOOKUP($F71,中学女選手データ!$A:$O,MATCH("ﾌﾘｶﾞﾅ(名)",中学女選手データ!$1:$1,0),0))</f>
        <v/>
      </c>
      <c r="I71" t="str">
        <f>IF($B71="","",VLOOKUP($F71,中学女選手データ!$A:$O,MATCH("姓",中学女選手データ!$1:$1,0),0)&amp;" "&amp;VLOOKUP($F71,中学女選手データ!$A:$O,MATCH("名",中学女選手データ!$1:$1,0),0))</f>
        <v/>
      </c>
      <c r="J71" t="str">
        <f>IF($B71="","",VLOOKUP($F71,中学女選手データ!$A:$O,MATCH("FAMILY NAME",中学女選手データ!$1:$1,0),0)&amp;" "&amp;VLOOKUP($F71,中学女選手データ!$A:$O,MATCH("Firstname",中学女選手データ!$1:$1,0),0))</f>
        <v/>
      </c>
      <c r="K71" t="str">
        <f>IF($B71="","",VLOOKUP($F71,中学女選手データ!$A:$O,MATCH("国籍",中学女選手データ!$1:$1,0),0))</f>
        <v/>
      </c>
      <c r="L71" t="str">
        <f t="shared" si="15"/>
        <v/>
      </c>
      <c r="M71" t="str">
        <f>IF($B71="","",VLOOKUP($F71,中学女選手データ!$A:$O,MATCH("学年",中学女選手データ!$1:$1,0),0))</f>
        <v/>
      </c>
      <c r="N71" t="str">
        <f>IF($B71="","",LEFT(VLOOKUP($F71,中学女選手データ!$A:$O,MATCH("Birthday",中学女選手データ!$1:$1,0),0),4))</f>
        <v/>
      </c>
      <c r="O71" t="str">
        <f t="shared" si="11"/>
        <v/>
      </c>
      <c r="P71" t="str">
        <f t="shared" si="12"/>
        <v/>
      </c>
      <c r="R71" t="str">
        <f>IF($B71="","",VALUE(中学一覧表!L18))</f>
        <v/>
      </c>
      <c r="S71" t="str">
        <f>IF($B71="","",IF(中学一覧表!U18="","",中学一覧表!U18&amp;".")&amp;IF(中学一覧表!V18="","",TEXT(中学一覧表!V18,"00")&amp;".")&amp;TEXT(中学一覧表!W18,"00"))</f>
        <v/>
      </c>
      <c r="T71" t="str">
        <f t="shared" si="13"/>
        <v/>
      </c>
      <c r="U71" t="str">
        <f t="shared" si="14"/>
        <v/>
      </c>
    </row>
    <row r="72" spans="1:21" x14ac:dyDescent="0.45">
      <c r="A72">
        <f t="shared" si="16"/>
        <v>0</v>
      </c>
      <c r="B72" t="str">
        <f>IF(中学一覧表!R19="","",20000+中学一覧表!R19)</f>
        <v/>
      </c>
      <c r="C72" t="str">
        <f>IF($B72="","",VLOOKUP(VLOOKUP(中学一覧表!R19,中学女選手データ!$A:$O,MATCH("所属",中学女選手データ!$1:$1,0),0),所属csv!$A:$H,MATCH("所属コード",所属csv!$1:$1,0),0))</f>
        <v/>
      </c>
      <c r="F72" t="str">
        <f>IF($B72="","",中学一覧表!R19)</f>
        <v/>
      </c>
      <c r="G72" t="str">
        <f>IF($B72="","",VLOOKUP($F72,中学女選手データ!$A:$O,MATCH("姓",中学女選手データ!$1:$1,0),0)&amp;" "&amp;VLOOKUP($F72,中学女選手データ!$A:$O,MATCH("名",中学女選手データ!$1:$1,0),0))</f>
        <v/>
      </c>
      <c r="H72" t="str">
        <f>IF($B72="","",VLOOKUP($F72,中学女選手データ!$A:$O,MATCH("ﾌﾘｶﾞﾅ(姓)",中学女選手データ!$1:$1,0),0)&amp;" "&amp;VLOOKUP($F72,中学女選手データ!$A:$O,MATCH("ﾌﾘｶﾞﾅ(名)",中学女選手データ!$1:$1,0),0))</f>
        <v/>
      </c>
      <c r="I72" t="str">
        <f>IF($B72="","",VLOOKUP($F72,中学女選手データ!$A:$O,MATCH("姓",中学女選手データ!$1:$1,0),0)&amp;" "&amp;VLOOKUP($F72,中学女選手データ!$A:$O,MATCH("名",中学女選手データ!$1:$1,0),0))</f>
        <v/>
      </c>
      <c r="J72" t="str">
        <f>IF($B72="","",VLOOKUP($F72,中学女選手データ!$A:$O,MATCH("FAMILY NAME",中学女選手データ!$1:$1,0),0)&amp;" "&amp;VLOOKUP($F72,中学女選手データ!$A:$O,MATCH("Firstname",中学女選手データ!$1:$1,0),0))</f>
        <v/>
      </c>
      <c r="K72" t="str">
        <f>IF($B72="","",VLOOKUP($F72,中学女選手データ!$A:$O,MATCH("国籍",中学女選手データ!$1:$1,0),0))</f>
        <v/>
      </c>
      <c r="L72" t="str">
        <f t="shared" si="15"/>
        <v/>
      </c>
      <c r="M72" t="str">
        <f>IF($B72="","",VLOOKUP($F72,中学女選手データ!$A:$O,MATCH("学年",中学女選手データ!$1:$1,0),0))</f>
        <v/>
      </c>
      <c r="N72" t="str">
        <f>IF($B72="","",LEFT(VLOOKUP($F72,中学女選手データ!$A:$O,MATCH("Birthday",中学女選手データ!$1:$1,0),0),4))</f>
        <v/>
      </c>
      <c r="O72" t="str">
        <f t="shared" si="11"/>
        <v/>
      </c>
      <c r="P72" t="str">
        <f t="shared" si="12"/>
        <v/>
      </c>
      <c r="R72" t="str">
        <f>IF($B72="","",VALUE(中学一覧表!L19))</f>
        <v/>
      </c>
      <c r="S72" t="str">
        <f>IF($B72="","",IF(中学一覧表!U19="","",中学一覧表!U19&amp;".")&amp;IF(中学一覧表!V19="","",TEXT(中学一覧表!V19,"00")&amp;".")&amp;TEXT(中学一覧表!W19,"00"))</f>
        <v/>
      </c>
      <c r="T72" t="str">
        <f t="shared" si="13"/>
        <v/>
      </c>
      <c r="U72" t="str">
        <f t="shared" si="14"/>
        <v/>
      </c>
    </row>
    <row r="73" spans="1:21" x14ac:dyDescent="0.45">
      <c r="A73">
        <f t="shared" si="16"/>
        <v>0</v>
      </c>
      <c r="B73" t="str">
        <f>IF(中学一覧表!R20="","",20000+中学一覧表!R20)</f>
        <v/>
      </c>
      <c r="C73" t="str">
        <f>IF($B73="","",VLOOKUP(VLOOKUP(中学一覧表!R20,中学女選手データ!$A:$O,MATCH("所属",中学女選手データ!$1:$1,0),0),所属csv!$A:$H,MATCH("所属コード",所属csv!$1:$1,0),0))</f>
        <v/>
      </c>
      <c r="F73" t="str">
        <f>IF($B73="","",中学一覧表!R20)</f>
        <v/>
      </c>
      <c r="G73" t="str">
        <f>IF($B73="","",VLOOKUP($F73,中学女選手データ!$A:$O,MATCH("姓",中学女選手データ!$1:$1,0),0)&amp;" "&amp;VLOOKUP($F73,中学女選手データ!$A:$O,MATCH("名",中学女選手データ!$1:$1,0),0))</f>
        <v/>
      </c>
      <c r="H73" t="str">
        <f>IF($B73="","",VLOOKUP($F73,中学女選手データ!$A:$O,MATCH("ﾌﾘｶﾞﾅ(姓)",中学女選手データ!$1:$1,0),0)&amp;" "&amp;VLOOKUP($F73,中学女選手データ!$A:$O,MATCH("ﾌﾘｶﾞﾅ(名)",中学女選手データ!$1:$1,0),0))</f>
        <v/>
      </c>
      <c r="I73" t="str">
        <f>IF($B73="","",VLOOKUP($F73,中学女選手データ!$A:$O,MATCH("姓",中学女選手データ!$1:$1,0),0)&amp;" "&amp;VLOOKUP($F73,中学女選手データ!$A:$O,MATCH("名",中学女選手データ!$1:$1,0),0))</f>
        <v/>
      </c>
      <c r="J73" t="str">
        <f>IF($B73="","",VLOOKUP($F73,中学女選手データ!$A:$O,MATCH("FAMILY NAME",中学女選手データ!$1:$1,0),0)&amp;" "&amp;VLOOKUP($F73,中学女選手データ!$A:$O,MATCH("Firstname",中学女選手データ!$1:$1,0),0))</f>
        <v/>
      </c>
      <c r="K73" t="str">
        <f>IF($B73="","",VLOOKUP($F73,中学女選手データ!$A:$O,MATCH("国籍",中学女選手データ!$1:$1,0),0))</f>
        <v/>
      </c>
      <c r="L73" t="str">
        <f t="shared" si="15"/>
        <v/>
      </c>
      <c r="M73" t="str">
        <f>IF($B73="","",VLOOKUP($F73,中学女選手データ!$A:$O,MATCH("学年",中学女選手データ!$1:$1,0),0))</f>
        <v/>
      </c>
      <c r="N73" t="str">
        <f>IF($B73="","",LEFT(VLOOKUP($F73,中学女選手データ!$A:$O,MATCH("Birthday",中学女選手データ!$1:$1,0),0),4))</f>
        <v/>
      </c>
      <c r="O73" t="str">
        <f t="shared" si="11"/>
        <v/>
      </c>
      <c r="P73" t="str">
        <f t="shared" si="12"/>
        <v/>
      </c>
      <c r="R73" t="str">
        <f>IF($B73="","",VALUE(中学一覧表!L20))</f>
        <v/>
      </c>
      <c r="S73" t="str">
        <f>IF($B73="","",IF(中学一覧表!U20="","",中学一覧表!U20&amp;".")&amp;IF(中学一覧表!V20="","",TEXT(中学一覧表!V20,"00")&amp;".")&amp;TEXT(中学一覧表!W20,"00"))</f>
        <v/>
      </c>
      <c r="T73" t="str">
        <f t="shared" si="13"/>
        <v/>
      </c>
      <c r="U73" t="str">
        <f t="shared" si="14"/>
        <v/>
      </c>
    </row>
    <row r="74" spans="1:21" x14ac:dyDescent="0.45">
      <c r="A74">
        <f t="shared" si="16"/>
        <v>0</v>
      </c>
      <c r="B74" t="str">
        <f>IF(中学一覧表!R21="","",20000+中学一覧表!R21)</f>
        <v/>
      </c>
      <c r="C74" t="str">
        <f>IF($B74="","",VLOOKUP(VLOOKUP(中学一覧表!R21,中学女選手データ!$A:$O,MATCH("所属",中学女選手データ!$1:$1,0),0),所属csv!$A:$H,MATCH("所属コード",所属csv!$1:$1,0),0))</f>
        <v/>
      </c>
      <c r="F74" t="str">
        <f>IF($B74="","",中学一覧表!R21)</f>
        <v/>
      </c>
      <c r="G74" t="str">
        <f>IF($B74="","",VLOOKUP($F74,中学女選手データ!$A:$O,MATCH("姓",中学女選手データ!$1:$1,0),0)&amp;" "&amp;VLOOKUP($F74,中学女選手データ!$A:$O,MATCH("名",中学女選手データ!$1:$1,0),0))</f>
        <v/>
      </c>
      <c r="H74" t="str">
        <f>IF($B74="","",VLOOKUP($F74,中学女選手データ!$A:$O,MATCH("ﾌﾘｶﾞﾅ(姓)",中学女選手データ!$1:$1,0),0)&amp;" "&amp;VLOOKUP($F74,中学女選手データ!$A:$O,MATCH("ﾌﾘｶﾞﾅ(名)",中学女選手データ!$1:$1,0),0))</f>
        <v/>
      </c>
      <c r="I74" t="str">
        <f>IF($B74="","",VLOOKUP($F74,中学女選手データ!$A:$O,MATCH("姓",中学女選手データ!$1:$1,0),0)&amp;" "&amp;VLOOKUP($F74,中学女選手データ!$A:$O,MATCH("名",中学女選手データ!$1:$1,0),0))</f>
        <v/>
      </c>
      <c r="J74" t="str">
        <f>IF($B74="","",VLOOKUP($F74,中学女選手データ!$A:$O,MATCH("FAMILY NAME",中学女選手データ!$1:$1,0),0)&amp;" "&amp;VLOOKUP($F74,中学女選手データ!$A:$O,MATCH("Firstname",中学女選手データ!$1:$1,0),0))</f>
        <v/>
      </c>
      <c r="K74" t="str">
        <f>IF($B74="","",VLOOKUP($F74,中学女選手データ!$A:$O,MATCH("国籍",中学女選手データ!$1:$1,0),0))</f>
        <v/>
      </c>
      <c r="L74" t="str">
        <f t="shared" si="15"/>
        <v/>
      </c>
      <c r="M74" t="str">
        <f>IF($B74="","",VLOOKUP($F74,中学女選手データ!$A:$O,MATCH("学年",中学女選手データ!$1:$1,0),0))</f>
        <v/>
      </c>
      <c r="N74" t="str">
        <f>IF($B74="","",LEFT(VLOOKUP($F74,中学女選手データ!$A:$O,MATCH("Birthday",中学女選手データ!$1:$1,0),0),4))</f>
        <v/>
      </c>
      <c r="O74" t="str">
        <f t="shared" si="11"/>
        <v/>
      </c>
      <c r="P74" t="str">
        <f t="shared" si="12"/>
        <v/>
      </c>
      <c r="R74" t="str">
        <f>IF($B74="","",VALUE(中学一覧表!L21))</f>
        <v/>
      </c>
      <c r="S74" t="str">
        <f>IF($B74="","",IF(中学一覧表!U21="","",中学一覧表!U21&amp;".")&amp;IF(中学一覧表!V21="","",TEXT(中学一覧表!V21,"00")&amp;".")&amp;TEXT(中学一覧表!W21,"00"))</f>
        <v/>
      </c>
      <c r="T74" t="str">
        <f t="shared" si="13"/>
        <v/>
      </c>
      <c r="U74" t="str">
        <f t="shared" si="14"/>
        <v/>
      </c>
    </row>
    <row r="75" spans="1:21" x14ac:dyDescent="0.45">
      <c r="A75">
        <f t="shared" si="16"/>
        <v>0</v>
      </c>
      <c r="B75" t="str">
        <f>IF(中学一覧表!R22="","",20000+中学一覧表!R22)</f>
        <v/>
      </c>
      <c r="C75" t="str">
        <f>IF($B75="","",VLOOKUP(VLOOKUP(中学一覧表!R22,中学女選手データ!$A:$O,MATCH("所属",中学女選手データ!$1:$1,0),0),所属csv!$A:$H,MATCH("所属コード",所属csv!$1:$1,0),0))</f>
        <v/>
      </c>
      <c r="F75" t="str">
        <f>IF($B75="","",中学一覧表!R22)</f>
        <v/>
      </c>
      <c r="G75" t="str">
        <f>IF($B75="","",VLOOKUP($F75,中学女選手データ!$A:$O,MATCH("姓",中学女選手データ!$1:$1,0),0)&amp;" "&amp;VLOOKUP($F75,中学女選手データ!$A:$O,MATCH("名",中学女選手データ!$1:$1,0),0))</f>
        <v/>
      </c>
      <c r="H75" t="str">
        <f>IF($B75="","",VLOOKUP($F75,中学女選手データ!$A:$O,MATCH("ﾌﾘｶﾞﾅ(姓)",中学女選手データ!$1:$1,0),0)&amp;" "&amp;VLOOKUP($F75,中学女選手データ!$A:$O,MATCH("ﾌﾘｶﾞﾅ(名)",中学女選手データ!$1:$1,0),0))</f>
        <v/>
      </c>
      <c r="I75" t="str">
        <f>IF($B75="","",VLOOKUP($F75,中学女選手データ!$A:$O,MATCH("姓",中学女選手データ!$1:$1,0),0)&amp;" "&amp;VLOOKUP($F75,中学女選手データ!$A:$O,MATCH("名",中学女選手データ!$1:$1,0),0))</f>
        <v/>
      </c>
      <c r="J75" t="str">
        <f>IF($B75="","",VLOOKUP($F75,中学女選手データ!$A:$O,MATCH("FAMILY NAME",中学女選手データ!$1:$1,0),0)&amp;" "&amp;VLOOKUP($F75,中学女選手データ!$A:$O,MATCH("Firstname",中学女選手データ!$1:$1,0),0))</f>
        <v/>
      </c>
      <c r="K75" t="str">
        <f>IF($B75="","",VLOOKUP($F75,中学女選手データ!$A:$O,MATCH("国籍",中学女選手データ!$1:$1,0),0))</f>
        <v/>
      </c>
      <c r="L75" t="str">
        <f t="shared" si="15"/>
        <v/>
      </c>
      <c r="M75" t="str">
        <f>IF($B75="","",VLOOKUP($F75,中学女選手データ!$A:$O,MATCH("学年",中学女選手データ!$1:$1,0),0))</f>
        <v/>
      </c>
      <c r="N75" t="str">
        <f>IF($B75="","",LEFT(VLOOKUP($F75,中学女選手データ!$A:$O,MATCH("Birthday",中学女選手データ!$1:$1,0),0),4))</f>
        <v/>
      </c>
      <c r="O75" t="str">
        <f t="shared" si="11"/>
        <v/>
      </c>
      <c r="P75" t="str">
        <f t="shared" si="12"/>
        <v/>
      </c>
      <c r="R75" t="str">
        <f>IF($B75="","",VALUE(中学一覧表!L22))</f>
        <v/>
      </c>
      <c r="S75" t="str">
        <f>IF($B75="","",IF(中学一覧表!U22="","",中学一覧表!U22&amp;".")&amp;IF(中学一覧表!V22="","",TEXT(中学一覧表!V22,"00")&amp;".")&amp;TEXT(中学一覧表!W22,"00"))</f>
        <v/>
      </c>
      <c r="T75" t="str">
        <f t="shared" si="13"/>
        <v/>
      </c>
      <c r="U75" t="str">
        <f t="shared" si="14"/>
        <v/>
      </c>
    </row>
    <row r="76" spans="1:21" x14ac:dyDescent="0.45">
      <c r="A76">
        <f t="shared" si="16"/>
        <v>0</v>
      </c>
      <c r="B76" t="str">
        <f>IF(中学一覧表!R23="","",20000+中学一覧表!R23)</f>
        <v/>
      </c>
      <c r="C76" t="str">
        <f>IF($B76="","",VLOOKUP(VLOOKUP(中学一覧表!R23,中学女選手データ!$A:$O,MATCH("所属",中学女選手データ!$1:$1,0),0),所属csv!$A:$H,MATCH("所属コード",所属csv!$1:$1,0),0))</f>
        <v/>
      </c>
      <c r="F76" t="str">
        <f>IF($B76="","",中学一覧表!R23)</f>
        <v/>
      </c>
      <c r="G76" t="str">
        <f>IF($B76="","",VLOOKUP($F76,中学女選手データ!$A:$O,MATCH("姓",中学女選手データ!$1:$1,0),0)&amp;" "&amp;VLOOKUP($F76,中学女選手データ!$A:$O,MATCH("名",中学女選手データ!$1:$1,0),0))</f>
        <v/>
      </c>
      <c r="H76" t="str">
        <f>IF($B76="","",VLOOKUP($F76,中学女選手データ!$A:$O,MATCH("ﾌﾘｶﾞﾅ(姓)",中学女選手データ!$1:$1,0),0)&amp;" "&amp;VLOOKUP($F76,中学女選手データ!$A:$O,MATCH("ﾌﾘｶﾞﾅ(名)",中学女選手データ!$1:$1,0),0))</f>
        <v/>
      </c>
      <c r="I76" t="str">
        <f>IF($B76="","",VLOOKUP($F76,中学女選手データ!$A:$O,MATCH("姓",中学女選手データ!$1:$1,0),0)&amp;" "&amp;VLOOKUP($F76,中学女選手データ!$A:$O,MATCH("名",中学女選手データ!$1:$1,0),0))</f>
        <v/>
      </c>
      <c r="J76" t="str">
        <f>IF($B76="","",VLOOKUP($F76,中学女選手データ!$A:$O,MATCH("FAMILY NAME",中学女選手データ!$1:$1,0),0)&amp;" "&amp;VLOOKUP($F76,中学女選手データ!$A:$O,MATCH("Firstname",中学女選手データ!$1:$1,0),0))</f>
        <v/>
      </c>
      <c r="K76" t="str">
        <f>IF($B76="","",VLOOKUP($F76,中学女選手データ!$A:$O,MATCH("国籍",中学女選手データ!$1:$1,0),0))</f>
        <v/>
      </c>
      <c r="L76" t="str">
        <f t="shared" si="15"/>
        <v/>
      </c>
      <c r="M76" t="str">
        <f>IF($B76="","",VLOOKUP($F76,中学女選手データ!$A:$O,MATCH("学年",中学女選手データ!$1:$1,0),0))</f>
        <v/>
      </c>
      <c r="N76" t="str">
        <f>IF($B76="","",LEFT(VLOOKUP($F76,中学女選手データ!$A:$O,MATCH("Birthday",中学女選手データ!$1:$1,0),0),4))</f>
        <v/>
      </c>
      <c r="O76" t="str">
        <f t="shared" si="11"/>
        <v/>
      </c>
      <c r="P76" t="str">
        <f t="shared" si="12"/>
        <v/>
      </c>
      <c r="R76" t="str">
        <f>IF($B76="","",VALUE(中学一覧表!L23))</f>
        <v/>
      </c>
      <c r="S76" t="str">
        <f>IF($B76="","",IF(中学一覧表!U23="","",中学一覧表!U23&amp;".")&amp;IF(中学一覧表!V23="","",TEXT(中学一覧表!V23,"00")&amp;".")&amp;TEXT(中学一覧表!W23,"00"))</f>
        <v/>
      </c>
      <c r="T76" t="str">
        <f t="shared" si="13"/>
        <v/>
      </c>
      <c r="U76" t="str">
        <f t="shared" si="14"/>
        <v/>
      </c>
    </row>
    <row r="77" spans="1:21" x14ac:dyDescent="0.45">
      <c r="A77">
        <f t="shared" si="16"/>
        <v>0</v>
      </c>
      <c r="B77" t="str">
        <f>IF(中学一覧表!R24="","",20000+中学一覧表!R24)</f>
        <v/>
      </c>
      <c r="C77" t="str">
        <f>IF($B77="","",VLOOKUP(VLOOKUP(中学一覧表!R24,中学女選手データ!$A:$O,MATCH("所属",中学女選手データ!$1:$1,0),0),所属csv!$A:$H,MATCH("所属コード",所属csv!$1:$1,0),0))</f>
        <v/>
      </c>
      <c r="F77" t="str">
        <f>IF($B77="","",中学一覧表!R24)</f>
        <v/>
      </c>
      <c r="G77" t="str">
        <f>IF($B77="","",VLOOKUP($F77,中学女選手データ!$A:$O,MATCH("姓",中学女選手データ!$1:$1,0),0)&amp;" "&amp;VLOOKUP($F77,中学女選手データ!$A:$O,MATCH("名",中学女選手データ!$1:$1,0),0))</f>
        <v/>
      </c>
      <c r="H77" t="str">
        <f>IF($B77="","",VLOOKUP($F77,中学女選手データ!$A:$O,MATCH("ﾌﾘｶﾞﾅ(姓)",中学女選手データ!$1:$1,0),0)&amp;" "&amp;VLOOKUP($F77,中学女選手データ!$A:$O,MATCH("ﾌﾘｶﾞﾅ(名)",中学女選手データ!$1:$1,0),0))</f>
        <v/>
      </c>
      <c r="I77" t="str">
        <f>IF($B77="","",VLOOKUP($F77,中学女選手データ!$A:$O,MATCH("姓",中学女選手データ!$1:$1,0),0)&amp;" "&amp;VLOOKUP($F77,中学女選手データ!$A:$O,MATCH("名",中学女選手データ!$1:$1,0),0))</f>
        <v/>
      </c>
      <c r="J77" t="str">
        <f>IF($B77="","",VLOOKUP($F77,中学女選手データ!$A:$O,MATCH("FAMILY NAME",中学女選手データ!$1:$1,0),0)&amp;" "&amp;VLOOKUP($F77,中学女選手データ!$A:$O,MATCH("Firstname",中学女選手データ!$1:$1,0),0))</f>
        <v/>
      </c>
      <c r="K77" t="str">
        <f>IF($B77="","",VLOOKUP($F77,中学女選手データ!$A:$O,MATCH("国籍",中学女選手データ!$1:$1,0),0))</f>
        <v/>
      </c>
      <c r="L77" t="str">
        <f t="shared" si="15"/>
        <v/>
      </c>
      <c r="M77" t="str">
        <f>IF($B77="","",VLOOKUP($F77,中学女選手データ!$A:$O,MATCH("学年",中学女選手データ!$1:$1,0),0))</f>
        <v/>
      </c>
      <c r="N77" t="str">
        <f>IF($B77="","",LEFT(VLOOKUP($F77,中学女選手データ!$A:$O,MATCH("Birthday",中学女選手データ!$1:$1,0),0),4))</f>
        <v/>
      </c>
      <c r="O77" t="str">
        <f t="shared" si="11"/>
        <v/>
      </c>
      <c r="P77" t="str">
        <f t="shared" si="12"/>
        <v/>
      </c>
      <c r="R77" t="str">
        <f>IF($B77="","",VALUE(中学一覧表!L24))</f>
        <v/>
      </c>
      <c r="S77" t="str">
        <f>IF($B77="","",IF(中学一覧表!U24="","",中学一覧表!U24&amp;".")&amp;IF(中学一覧表!V24="","",TEXT(中学一覧表!V24,"00")&amp;".")&amp;TEXT(中学一覧表!W24,"00"))</f>
        <v/>
      </c>
      <c r="T77" t="str">
        <f t="shared" si="13"/>
        <v/>
      </c>
      <c r="U77" t="str">
        <f t="shared" si="14"/>
        <v/>
      </c>
    </row>
    <row r="78" spans="1:21" x14ac:dyDescent="0.45">
      <c r="A78">
        <f t="shared" si="16"/>
        <v>0</v>
      </c>
      <c r="B78" t="str">
        <f>IF(中学一覧表!R25="","",20000+中学一覧表!R25)</f>
        <v/>
      </c>
      <c r="C78" t="str">
        <f>IF($B78="","",VLOOKUP(VLOOKUP(中学一覧表!R25,中学女選手データ!$A:$O,MATCH("所属",中学女選手データ!$1:$1,0),0),所属csv!$A:$H,MATCH("所属コード",所属csv!$1:$1,0),0))</f>
        <v/>
      </c>
      <c r="F78" t="str">
        <f>IF($B78="","",中学一覧表!R25)</f>
        <v/>
      </c>
      <c r="G78" t="str">
        <f>IF($B78="","",VLOOKUP($F78,中学女選手データ!$A:$O,MATCH("姓",中学女選手データ!$1:$1,0),0)&amp;" "&amp;VLOOKUP($F78,中学女選手データ!$A:$O,MATCH("名",中学女選手データ!$1:$1,0),0))</f>
        <v/>
      </c>
      <c r="H78" t="str">
        <f>IF($B78="","",VLOOKUP($F78,中学女選手データ!$A:$O,MATCH("ﾌﾘｶﾞﾅ(姓)",中学女選手データ!$1:$1,0),0)&amp;" "&amp;VLOOKUP($F78,中学女選手データ!$A:$O,MATCH("ﾌﾘｶﾞﾅ(名)",中学女選手データ!$1:$1,0),0))</f>
        <v/>
      </c>
      <c r="I78" t="str">
        <f>IF($B78="","",VLOOKUP($F78,中学女選手データ!$A:$O,MATCH("姓",中学女選手データ!$1:$1,0),0)&amp;" "&amp;VLOOKUP($F78,中学女選手データ!$A:$O,MATCH("名",中学女選手データ!$1:$1,0),0))</f>
        <v/>
      </c>
      <c r="J78" t="str">
        <f>IF($B78="","",VLOOKUP($F78,中学女選手データ!$A:$O,MATCH("FAMILY NAME",中学女選手データ!$1:$1,0),0)&amp;" "&amp;VLOOKUP($F78,中学女選手データ!$A:$O,MATCH("Firstname",中学女選手データ!$1:$1,0),0))</f>
        <v/>
      </c>
      <c r="K78" t="str">
        <f>IF($B78="","",VLOOKUP($F78,中学女選手データ!$A:$O,MATCH("国籍",中学女選手データ!$1:$1,0),0))</f>
        <v/>
      </c>
      <c r="L78" t="str">
        <f t="shared" si="15"/>
        <v/>
      </c>
      <c r="M78" t="str">
        <f>IF($B78="","",VLOOKUP($F78,中学女選手データ!$A:$O,MATCH("学年",中学女選手データ!$1:$1,0),0))</f>
        <v/>
      </c>
      <c r="N78" t="str">
        <f>IF($B78="","",LEFT(VLOOKUP($F78,中学女選手データ!$A:$O,MATCH("Birthday",中学女選手データ!$1:$1,0),0),4))</f>
        <v/>
      </c>
      <c r="O78" t="str">
        <f t="shared" si="11"/>
        <v/>
      </c>
      <c r="P78" t="str">
        <f t="shared" si="12"/>
        <v/>
      </c>
      <c r="R78" t="str">
        <f>IF($B78="","",VALUE(中学一覧表!L25))</f>
        <v/>
      </c>
      <c r="S78" t="str">
        <f>IF($B78="","",IF(中学一覧表!U25="","",中学一覧表!U25&amp;".")&amp;IF(中学一覧表!V25="","",TEXT(中学一覧表!V25,"00")&amp;".")&amp;TEXT(中学一覧表!W25,"00"))</f>
        <v/>
      </c>
      <c r="T78" t="str">
        <f t="shared" si="13"/>
        <v/>
      </c>
      <c r="U78" t="str">
        <f t="shared" si="14"/>
        <v/>
      </c>
    </row>
    <row r="79" spans="1:21" x14ac:dyDescent="0.45">
      <c r="A79">
        <f t="shared" si="16"/>
        <v>0</v>
      </c>
      <c r="B79" t="str">
        <f>IF(中学一覧表!R26="","",20000+中学一覧表!R26)</f>
        <v/>
      </c>
      <c r="C79" t="str">
        <f>IF($B79="","",VLOOKUP(VLOOKUP(中学一覧表!R26,中学女選手データ!$A:$O,MATCH("所属",中学女選手データ!$1:$1,0),0),所属csv!$A:$H,MATCH("所属コード",所属csv!$1:$1,0),0))</f>
        <v/>
      </c>
      <c r="F79" t="str">
        <f>IF($B79="","",中学一覧表!R26)</f>
        <v/>
      </c>
      <c r="G79" t="str">
        <f>IF($B79="","",VLOOKUP($F79,中学女選手データ!$A:$O,MATCH("姓",中学女選手データ!$1:$1,0),0)&amp;" "&amp;VLOOKUP($F79,中学女選手データ!$A:$O,MATCH("名",中学女選手データ!$1:$1,0),0))</f>
        <v/>
      </c>
      <c r="H79" t="str">
        <f>IF($B79="","",VLOOKUP($F79,中学女選手データ!$A:$O,MATCH("ﾌﾘｶﾞﾅ(姓)",中学女選手データ!$1:$1,0),0)&amp;" "&amp;VLOOKUP($F79,中学女選手データ!$A:$O,MATCH("ﾌﾘｶﾞﾅ(名)",中学女選手データ!$1:$1,0),0))</f>
        <v/>
      </c>
      <c r="I79" t="str">
        <f>IF($B79="","",VLOOKUP($F79,中学女選手データ!$A:$O,MATCH("姓",中学女選手データ!$1:$1,0),0)&amp;" "&amp;VLOOKUP($F79,中学女選手データ!$A:$O,MATCH("名",中学女選手データ!$1:$1,0),0))</f>
        <v/>
      </c>
      <c r="J79" t="str">
        <f>IF($B79="","",VLOOKUP($F79,中学女選手データ!$A:$O,MATCH("FAMILY NAME",中学女選手データ!$1:$1,0),0)&amp;" "&amp;VLOOKUP($F79,中学女選手データ!$A:$O,MATCH("Firstname",中学女選手データ!$1:$1,0),0))</f>
        <v/>
      </c>
      <c r="K79" t="str">
        <f>IF($B79="","",VLOOKUP($F79,中学女選手データ!$A:$O,MATCH("国籍",中学女選手データ!$1:$1,0),0))</f>
        <v/>
      </c>
      <c r="L79" t="str">
        <f t="shared" si="15"/>
        <v/>
      </c>
      <c r="M79" t="str">
        <f>IF($B79="","",VLOOKUP($F79,中学女選手データ!$A:$O,MATCH("学年",中学女選手データ!$1:$1,0),0))</f>
        <v/>
      </c>
      <c r="N79" t="str">
        <f>IF($B79="","",LEFT(VLOOKUP($F79,中学女選手データ!$A:$O,MATCH("Birthday",中学女選手データ!$1:$1,0),0),4))</f>
        <v/>
      </c>
      <c r="O79" t="str">
        <f t="shared" si="11"/>
        <v/>
      </c>
      <c r="P79" t="str">
        <f t="shared" si="12"/>
        <v/>
      </c>
      <c r="R79" t="str">
        <f>IF($B79="","",VALUE(中学一覧表!L26))</f>
        <v/>
      </c>
      <c r="S79" t="str">
        <f>IF($B79="","",IF(中学一覧表!U26="","",中学一覧表!U26&amp;".")&amp;IF(中学一覧表!V26="","",TEXT(中学一覧表!V26,"00")&amp;".")&amp;TEXT(中学一覧表!W26,"00"))</f>
        <v/>
      </c>
      <c r="T79" t="str">
        <f t="shared" si="13"/>
        <v/>
      </c>
      <c r="U79" t="str">
        <f t="shared" si="14"/>
        <v/>
      </c>
    </row>
    <row r="80" spans="1:21" x14ac:dyDescent="0.45">
      <c r="A80">
        <f t="shared" si="16"/>
        <v>0</v>
      </c>
      <c r="B80" t="str">
        <f>IF(中学一覧表!R27="","",20000+中学一覧表!R27)</f>
        <v/>
      </c>
      <c r="C80" t="str">
        <f>IF($B80="","",VLOOKUP(VLOOKUP(中学一覧表!R27,中学女選手データ!$A:$O,MATCH("所属",中学女選手データ!$1:$1,0),0),所属csv!$A:$H,MATCH("所属コード",所属csv!$1:$1,0),0))</f>
        <v/>
      </c>
      <c r="F80" t="str">
        <f>IF($B80="","",中学一覧表!R27)</f>
        <v/>
      </c>
      <c r="G80" t="str">
        <f>IF($B80="","",VLOOKUP($F80,中学女選手データ!$A:$O,MATCH("姓",中学女選手データ!$1:$1,0),0)&amp;" "&amp;VLOOKUP($F80,中学女選手データ!$A:$O,MATCH("名",中学女選手データ!$1:$1,0),0))</f>
        <v/>
      </c>
      <c r="H80" t="str">
        <f>IF($B80="","",VLOOKUP($F80,中学女選手データ!$A:$O,MATCH("ﾌﾘｶﾞﾅ(姓)",中学女選手データ!$1:$1,0),0)&amp;" "&amp;VLOOKUP($F80,中学女選手データ!$A:$O,MATCH("ﾌﾘｶﾞﾅ(名)",中学女選手データ!$1:$1,0),0))</f>
        <v/>
      </c>
      <c r="I80" t="str">
        <f>IF($B80="","",VLOOKUP($F80,中学女選手データ!$A:$O,MATCH("姓",中学女選手データ!$1:$1,0),0)&amp;" "&amp;VLOOKUP($F80,中学女選手データ!$A:$O,MATCH("名",中学女選手データ!$1:$1,0),0))</f>
        <v/>
      </c>
      <c r="J80" t="str">
        <f>IF($B80="","",VLOOKUP($F80,中学女選手データ!$A:$O,MATCH("FAMILY NAME",中学女選手データ!$1:$1,0),0)&amp;" "&amp;VLOOKUP($F80,中学女選手データ!$A:$O,MATCH("Firstname",中学女選手データ!$1:$1,0),0))</f>
        <v/>
      </c>
      <c r="K80" t="str">
        <f>IF($B80="","",VLOOKUP($F80,中学女選手データ!$A:$O,MATCH("国籍",中学女選手データ!$1:$1,0),0))</f>
        <v/>
      </c>
      <c r="L80" t="str">
        <f t="shared" si="15"/>
        <v/>
      </c>
      <c r="M80" t="str">
        <f>IF($B80="","",VLOOKUP($F80,中学女選手データ!$A:$O,MATCH("学年",中学女選手データ!$1:$1,0),0))</f>
        <v/>
      </c>
      <c r="N80" t="str">
        <f>IF($B80="","",LEFT(VLOOKUP($F80,中学女選手データ!$A:$O,MATCH("Birthday",中学女選手データ!$1:$1,0),0),4))</f>
        <v/>
      </c>
      <c r="O80" t="str">
        <f t="shared" si="11"/>
        <v/>
      </c>
      <c r="P80" t="str">
        <f t="shared" si="12"/>
        <v/>
      </c>
      <c r="R80" t="str">
        <f>IF($B80="","",VALUE(中学一覧表!L27))</f>
        <v/>
      </c>
      <c r="S80" t="str">
        <f>IF($B80="","",IF(中学一覧表!U27="","",中学一覧表!U27&amp;".")&amp;IF(中学一覧表!V27="","",TEXT(中学一覧表!V27,"00")&amp;".")&amp;TEXT(中学一覧表!W27,"00"))</f>
        <v/>
      </c>
      <c r="T80" t="str">
        <f t="shared" si="13"/>
        <v/>
      </c>
      <c r="U80" t="str">
        <f t="shared" si="14"/>
        <v/>
      </c>
    </row>
    <row r="81" spans="1:21" x14ac:dyDescent="0.45">
      <c r="A81">
        <f t="shared" si="16"/>
        <v>0</v>
      </c>
      <c r="B81" t="str">
        <f>IF(中学一覧表!R28="","",20000+中学一覧表!R28)</f>
        <v/>
      </c>
      <c r="C81" t="str">
        <f>IF($B81="","",VLOOKUP(VLOOKUP(中学一覧表!R28,中学女選手データ!$A:$O,MATCH("所属",中学女選手データ!$1:$1,0),0),所属csv!$A:$H,MATCH("所属コード",所属csv!$1:$1,0),0))</f>
        <v/>
      </c>
      <c r="F81" t="str">
        <f>IF($B81="","",中学一覧表!R28)</f>
        <v/>
      </c>
      <c r="G81" t="str">
        <f>IF($B81="","",VLOOKUP($F81,中学女選手データ!$A:$O,MATCH("姓",中学女選手データ!$1:$1,0),0)&amp;" "&amp;VLOOKUP($F81,中学女選手データ!$A:$O,MATCH("名",中学女選手データ!$1:$1,0),0))</f>
        <v/>
      </c>
      <c r="H81" t="str">
        <f>IF($B81="","",VLOOKUP($F81,中学女選手データ!$A:$O,MATCH("ﾌﾘｶﾞﾅ(姓)",中学女選手データ!$1:$1,0),0)&amp;" "&amp;VLOOKUP($F81,中学女選手データ!$A:$O,MATCH("ﾌﾘｶﾞﾅ(名)",中学女選手データ!$1:$1,0),0))</f>
        <v/>
      </c>
      <c r="I81" t="str">
        <f>IF($B81="","",VLOOKUP($F81,中学女選手データ!$A:$O,MATCH("姓",中学女選手データ!$1:$1,0),0)&amp;" "&amp;VLOOKUP($F81,中学女選手データ!$A:$O,MATCH("名",中学女選手データ!$1:$1,0),0))</f>
        <v/>
      </c>
      <c r="J81" t="str">
        <f>IF($B81="","",VLOOKUP($F81,中学女選手データ!$A:$O,MATCH("FAMILY NAME",中学女選手データ!$1:$1,0),0)&amp;" "&amp;VLOOKUP($F81,中学女選手データ!$A:$O,MATCH("Firstname",中学女選手データ!$1:$1,0),0))</f>
        <v/>
      </c>
      <c r="K81" t="str">
        <f>IF($B81="","",VLOOKUP($F81,中学女選手データ!$A:$O,MATCH("国籍",中学女選手データ!$1:$1,0),0))</f>
        <v/>
      </c>
      <c r="L81" t="str">
        <f t="shared" si="15"/>
        <v/>
      </c>
      <c r="M81" t="str">
        <f>IF($B81="","",VLOOKUP($F81,中学女選手データ!$A:$O,MATCH("学年",中学女選手データ!$1:$1,0),0))</f>
        <v/>
      </c>
      <c r="N81" t="str">
        <f>IF($B81="","",LEFT(VLOOKUP($F81,中学女選手データ!$A:$O,MATCH("Birthday",中学女選手データ!$1:$1,0),0),4))</f>
        <v/>
      </c>
      <c r="O81" t="str">
        <f t="shared" si="11"/>
        <v/>
      </c>
      <c r="P81" t="str">
        <f t="shared" si="12"/>
        <v/>
      </c>
      <c r="R81" t="str">
        <f>IF($B81="","",VALUE(中学一覧表!L28))</f>
        <v/>
      </c>
      <c r="S81" t="str">
        <f>IF($B81="","",IF(中学一覧表!U28="","",中学一覧表!U28&amp;".")&amp;IF(中学一覧表!V28="","",TEXT(中学一覧表!V28,"00")&amp;".")&amp;TEXT(中学一覧表!W28,"00"))</f>
        <v/>
      </c>
      <c r="T81" t="str">
        <f t="shared" si="13"/>
        <v/>
      </c>
      <c r="U81" t="str">
        <f t="shared" si="14"/>
        <v/>
      </c>
    </row>
    <row r="82" spans="1:21" x14ac:dyDescent="0.45">
      <c r="A82">
        <f t="shared" si="16"/>
        <v>0</v>
      </c>
      <c r="B82" t="str">
        <f>IF(中学一覧表!R29="","",20000+中学一覧表!R29)</f>
        <v/>
      </c>
      <c r="C82" t="str">
        <f>IF($B82="","",VLOOKUP(VLOOKUP(中学一覧表!R29,中学女選手データ!$A:$O,MATCH("所属",中学女選手データ!$1:$1,0),0),所属csv!$A:$H,MATCH("所属コード",所属csv!$1:$1,0),0))</f>
        <v/>
      </c>
      <c r="F82" t="str">
        <f>IF($B82="","",中学一覧表!R29)</f>
        <v/>
      </c>
      <c r="G82" t="str">
        <f>IF($B82="","",VLOOKUP($F82,中学女選手データ!$A:$O,MATCH("姓",中学女選手データ!$1:$1,0),0)&amp;" "&amp;VLOOKUP($F82,中学女選手データ!$A:$O,MATCH("名",中学女選手データ!$1:$1,0),0))</f>
        <v/>
      </c>
      <c r="H82" t="str">
        <f>IF($B82="","",VLOOKUP($F82,中学女選手データ!$A:$O,MATCH("ﾌﾘｶﾞﾅ(姓)",中学女選手データ!$1:$1,0),0)&amp;" "&amp;VLOOKUP($F82,中学女選手データ!$A:$O,MATCH("ﾌﾘｶﾞﾅ(名)",中学女選手データ!$1:$1,0),0))</f>
        <v/>
      </c>
      <c r="I82" t="str">
        <f>IF($B82="","",VLOOKUP($F82,中学女選手データ!$A:$O,MATCH("姓",中学女選手データ!$1:$1,0),0)&amp;" "&amp;VLOOKUP($F82,中学女選手データ!$A:$O,MATCH("名",中学女選手データ!$1:$1,0),0))</f>
        <v/>
      </c>
      <c r="J82" t="str">
        <f>IF($B82="","",VLOOKUP($F82,中学女選手データ!$A:$O,MATCH("FAMILY NAME",中学女選手データ!$1:$1,0),0)&amp;" "&amp;VLOOKUP($F82,中学女選手データ!$A:$O,MATCH("Firstname",中学女選手データ!$1:$1,0),0))</f>
        <v/>
      </c>
      <c r="K82" t="str">
        <f>IF($B82="","",VLOOKUP($F82,中学女選手データ!$A:$O,MATCH("国籍",中学女選手データ!$1:$1,0),0))</f>
        <v/>
      </c>
      <c r="L82" t="str">
        <f t="shared" si="15"/>
        <v/>
      </c>
      <c r="M82" t="str">
        <f>IF($B82="","",VLOOKUP($F82,中学女選手データ!$A:$O,MATCH("学年",中学女選手データ!$1:$1,0),0))</f>
        <v/>
      </c>
      <c r="N82" t="str">
        <f>IF($B82="","",LEFT(VLOOKUP($F82,中学女選手データ!$A:$O,MATCH("Birthday",中学女選手データ!$1:$1,0),0),4))</f>
        <v/>
      </c>
      <c r="O82" t="str">
        <f t="shared" si="11"/>
        <v/>
      </c>
      <c r="P82" t="str">
        <f t="shared" si="12"/>
        <v/>
      </c>
      <c r="R82" t="str">
        <f>IF($B82="","",VALUE(中学一覧表!L29))</f>
        <v/>
      </c>
      <c r="S82" t="str">
        <f>IF($B82="","",IF(中学一覧表!U29="","",中学一覧表!U29&amp;".")&amp;IF(中学一覧表!V29="","",TEXT(中学一覧表!V29,"00")&amp;".")&amp;TEXT(中学一覧表!W29,"00"))</f>
        <v/>
      </c>
      <c r="T82" t="str">
        <f t="shared" si="13"/>
        <v/>
      </c>
      <c r="U82" t="str">
        <f t="shared" si="14"/>
        <v/>
      </c>
    </row>
    <row r="83" spans="1:21" x14ac:dyDescent="0.45">
      <c r="A83">
        <f t="shared" si="16"/>
        <v>0</v>
      </c>
      <c r="B83" t="str">
        <f>IF(中学一覧表!R30="","",20000+中学一覧表!R30)</f>
        <v/>
      </c>
      <c r="C83" t="str">
        <f>IF($B83="","",VLOOKUP(VLOOKUP(中学一覧表!R30,中学女選手データ!$A:$O,MATCH("所属",中学女選手データ!$1:$1,0),0),所属csv!$A:$H,MATCH("所属コード",所属csv!$1:$1,0),0))</f>
        <v/>
      </c>
      <c r="F83" t="str">
        <f>IF($B83="","",中学一覧表!R30)</f>
        <v/>
      </c>
      <c r="G83" t="str">
        <f>IF($B83="","",VLOOKUP($F83,中学女選手データ!$A:$O,MATCH("姓",中学女選手データ!$1:$1,0),0)&amp;" "&amp;VLOOKUP($F83,中学女選手データ!$A:$O,MATCH("名",中学女選手データ!$1:$1,0),0))</f>
        <v/>
      </c>
      <c r="H83" t="str">
        <f>IF($B83="","",VLOOKUP($F83,中学女選手データ!$A:$O,MATCH("ﾌﾘｶﾞﾅ(姓)",中学女選手データ!$1:$1,0),0)&amp;" "&amp;VLOOKUP($F83,中学女選手データ!$A:$O,MATCH("ﾌﾘｶﾞﾅ(名)",中学女選手データ!$1:$1,0),0))</f>
        <v/>
      </c>
      <c r="I83" t="str">
        <f>IF($B83="","",VLOOKUP($F83,中学女選手データ!$A:$O,MATCH("姓",中学女選手データ!$1:$1,0),0)&amp;" "&amp;VLOOKUP($F83,中学女選手データ!$A:$O,MATCH("名",中学女選手データ!$1:$1,0),0))</f>
        <v/>
      </c>
      <c r="J83" t="str">
        <f>IF($B83="","",VLOOKUP($F83,中学女選手データ!$A:$O,MATCH("FAMILY NAME",中学女選手データ!$1:$1,0),0)&amp;" "&amp;VLOOKUP($F83,中学女選手データ!$A:$O,MATCH("Firstname",中学女選手データ!$1:$1,0),0))</f>
        <v/>
      </c>
      <c r="K83" t="str">
        <f>IF($B83="","",VLOOKUP($F83,中学女選手データ!$A:$O,MATCH("国籍",中学女選手データ!$1:$1,0),0))</f>
        <v/>
      </c>
      <c r="L83" t="str">
        <f t="shared" si="15"/>
        <v/>
      </c>
      <c r="M83" t="str">
        <f>IF($B83="","",VLOOKUP($F83,中学女選手データ!$A:$O,MATCH("学年",中学女選手データ!$1:$1,0),0))</f>
        <v/>
      </c>
      <c r="N83" t="str">
        <f>IF($B83="","",LEFT(VLOOKUP($F83,中学女選手データ!$A:$O,MATCH("Birthday",中学女選手データ!$1:$1,0),0),4))</f>
        <v/>
      </c>
      <c r="O83" t="str">
        <f t="shared" si="11"/>
        <v/>
      </c>
      <c r="P83" t="str">
        <f t="shared" si="12"/>
        <v/>
      </c>
      <c r="R83" t="str">
        <f>IF($B83="","",VALUE(中学一覧表!L30))</f>
        <v/>
      </c>
      <c r="S83" t="str">
        <f>IF($B83="","",IF(中学一覧表!U30="","",中学一覧表!U30&amp;".")&amp;IF(中学一覧表!V30="","",TEXT(中学一覧表!V30,"00")&amp;".")&amp;TEXT(中学一覧表!W30,"00"))</f>
        <v/>
      </c>
      <c r="T83" t="str">
        <f t="shared" si="13"/>
        <v/>
      </c>
      <c r="U83" t="str">
        <f t="shared" si="14"/>
        <v/>
      </c>
    </row>
    <row r="84" spans="1:21" x14ac:dyDescent="0.45">
      <c r="A84">
        <f t="shared" si="16"/>
        <v>0</v>
      </c>
      <c r="B84" t="str">
        <f>IF(中学一覧表!R31="","",20000+中学一覧表!R31)</f>
        <v/>
      </c>
      <c r="C84" t="str">
        <f>IF($B84="","",VLOOKUP(VLOOKUP(中学一覧表!R31,中学女選手データ!$A:$O,MATCH("所属",中学女選手データ!$1:$1,0),0),所属csv!$A:$H,MATCH("所属コード",所属csv!$1:$1,0),0))</f>
        <v/>
      </c>
      <c r="F84" t="str">
        <f>IF($B84="","",中学一覧表!R31)</f>
        <v/>
      </c>
      <c r="G84" t="str">
        <f>IF($B84="","",VLOOKUP($F84,中学女選手データ!$A:$O,MATCH("姓",中学女選手データ!$1:$1,0),0)&amp;" "&amp;VLOOKUP($F84,中学女選手データ!$A:$O,MATCH("名",中学女選手データ!$1:$1,0),0))</f>
        <v/>
      </c>
      <c r="H84" t="str">
        <f>IF($B84="","",VLOOKUP($F84,中学女選手データ!$A:$O,MATCH("ﾌﾘｶﾞﾅ(姓)",中学女選手データ!$1:$1,0),0)&amp;" "&amp;VLOOKUP($F84,中学女選手データ!$A:$O,MATCH("ﾌﾘｶﾞﾅ(名)",中学女選手データ!$1:$1,0),0))</f>
        <v/>
      </c>
      <c r="I84" t="str">
        <f>IF($B84="","",VLOOKUP($F84,中学女選手データ!$A:$O,MATCH("姓",中学女選手データ!$1:$1,0),0)&amp;" "&amp;VLOOKUP($F84,中学女選手データ!$A:$O,MATCH("名",中学女選手データ!$1:$1,0),0))</f>
        <v/>
      </c>
      <c r="J84" t="str">
        <f>IF($B84="","",VLOOKUP($F84,中学女選手データ!$A:$O,MATCH("FAMILY NAME",中学女選手データ!$1:$1,0),0)&amp;" "&amp;VLOOKUP($F84,中学女選手データ!$A:$O,MATCH("Firstname",中学女選手データ!$1:$1,0),0))</f>
        <v/>
      </c>
      <c r="K84" t="str">
        <f>IF($B84="","",VLOOKUP($F84,中学女選手データ!$A:$O,MATCH("国籍",中学女選手データ!$1:$1,0),0))</f>
        <v/>
      </c>
      <c r="L84" t="str">
        <f t="shared" si="15"/>
        <v/>
      </c>
      <c r="M84" t="str">
        <f>IF($B84="","",VLOOKUP($F84,中学女選手データ!$A:$O,MATCH("学年",中学女選手データ!$1:$1,0),0))</f>
        <v/>
      </c>
      <c r="N84" t="str">
        <f>IF($B84="","",LEFT(VLOOKUP($F84,中学女選手データ!$A:$O,MATCH("Birthday",中学女選手データ!$1:$1,0),0),4))</f>
        <v/>
      </c>
      <c r="O84" t="str">
        <f t="shared" si="11"/>
        <v/>
      </c>
      <c r="P84" t="str">
        <f t="shared" si="12"/>
        <v/>
      </c>
      <c r="R84" t="str">
        <f>IF($B84="","",VALUE(中学一覧表!L31))</f>
        <v/>
      </c>
      <c r="S84" t="str">
        <f>IF($B84="","",IF(中学一覧表!U31="","",中学一覧表!U31&amp;".")&amp;IF(中学一覧表!V31="","",TEXT(中学一覧表!V31,"00")&amp;".")&amp;TEXT(中学一覧表!W31,"00"))</f>
        <v/>
      </c>
      <c r="T84" t="str">
        <f t="shared" si="13"/>
        <v/>
      </c>
      <c r="U84" t="str">
        <f t="shared" si="14"/>
        <v/>
      </c>
    </row>
    <row r="85" spans="1:21" x14ac:dyDescent="0.45">
      <c r="A85">
        <f t="shared" si="16"/>
        <v>0</v>
      </c>
      <c r="B85" t="str">
        <f>IF(中学一覧表!R32="","",20000+中学一覧表!R32)</f>
        <v/>
      </c>
      <c r="C85" t="str">
        <f>IF($B85="","",VLOOKUP(VLOOKUP(中学一覧表!R32,中学女選手データ!$A:$O,MATCH("所属",中学女選手データ!$1:$1,0),0),所属csv!$A:$H,MATCH("所属コード",所属csv!$1:$1,0),0))</f>
        <v/>
      </c>
      <c r="F85" t="str">
        <f>IF($B85="","",中学一覧表!R32)</f>
        <v/>
      </c>
      <c r="G85" t="str">
        <f>IF($B85="","",VLOOKUP($F85,中学女選手データ!$A:$O,MATCH("姓",中学女選手データ!$1:$1,0),0)&amp;" "&amp;VLOOKUP($F85,中学女選手データ!$A:$O,MATCH("名",中学女選手データ!$1:$1,0),0))</f>
        <v/>
      </c>
      <c r="H85" t="str">
        <f>IF($B85="","",VLOOKUP($F85,中学女選手データ!$A:$O,MATCH("ﾌﾘｶﾞﾅ(姓)",中学女選手データ!$1:$1,0),0)&amp;" "&amp;VLOOKUP($F85,中学女選手データ!$A:$O,MATCH("ﾌﾘｶﾞﾅ(名)",中学女選手データ!$1:$1,0),0))</f>
        <v/>
      </c>
      <c r="I85" t="str">
        <f>IF($B85="","",VLOOKUP($F85,中学女選手データ!$A:$O,MATCH("姓",中学女選手データ!$1:$1,0),0)&amp;" "&amp;VLOOKUP($F85,中学女選手データ!$A:$O,MATCH("名",中学女選手データ!$1:$1,0),0))</f>
        <v/>
      </c>
      <c r="J85" t="str">
        <f>IF($B85="","",VLOOKUP($F85,中学女選手データ!$A:$O,MATCH("FAMILY NAME",中学女選手データ!$1:$1,0),0)&amp;" "&amp;VLOOKUP($F85,中学女選手データ!$A:$O,MATCH("Firstname",中学女選手データ!$1:$1,0),0))</f>
        <v/>
      </c>
      <c r="K85" t="str">
        <f>IF($B85="","",VLOOKUP($F85,中学女選手データ!$A:$O,MATCH("国籍",中学女選手データ!$1:$1,0),0))</f>
        <v/>
      </c>
      <c r="L85" t="str">
        <f t="shared" si="15"/>
        <v/>
      </c>
      <c r="M85" t="str">
        <f>IF($B85="","",VLOOKUP($F85,中学女選手データ!$A:$O,MATCH("学年",中学女選手データ!$1:$1,0),0))</f>
        <v/>
      </c>
      <c r="N85" t="str">
        <f>IF($B85="","",LEFT(VLOOKUP($F85,中学女選手データ!$A:$O,MATCH("Birthday",中学女選手データ!$1:$1,0),0),4))</f>
        <v/>
      </c>
      <c r="O85" t="str">
        <f t="shared" si="11"/>
        <v/>
      </c>
      <c r="P85" t="str">
        <f t="shared" si="12"/>
        <v/>
      </c>
      <c r="R85" t="str">
        <f>IF($B85="","",VALUE(中学一覧表!L32))</f>
        <v/>
      </c>
      <c r="S85" t="str">
        <f>IF($B85="","",IF(中学一覧表!U32="","",中学一覧表!U32&amp;".")&amp;IF(中学一覧表!V32="","",TEXT(中学一覧表!V32,"00")&amp;".")&amp;TEXT(中学一覧表!W32,"00"))</f>
        <v/>
      </c>
      <c r="T85" t="str">
        <f t="shared" si="13"/>
        <v/>
      </c>
      <c r="U85" t="str">
        <f t="shared" si="14"/>
        <v/>
      </c>
    </row>
    <row r="86" spans="1:21" x14ac:dyDescent="0.45">
      <c r="A86">
        <f t="shared" ref="A86:A111" si="17">IF(B86="",A85,A85+1)</f>
        <v>0</v>
      </c>
      <c r="B86" t="str">
        <f>IF(中学一覧表!R33="","",20000+中学一覧表!R33)</f>
        <v/>
      </c>
      <c r="C86" t="str">
        <f>IF($B86="","",VLOOKUP(VLOOKUP(中学一覧表!R33,中学女選手データ!$A:$O,MATCH("所属",中学女選手データ!$1:$1,0),0),所属csv!$A:$H,MATCH("所属コード",所属csv!$1:$1,0),0))</f>
        <v/>
      </c>
      <c r="F86" t="str">
        <f>IF($B86="","",中学一覧表!R33)</f>
        <v/>
      </c>
      <c r="G86" t="str">
        <f>IF($B86="","",VLOOKUP($F86,中学女選手データ!$A:$O,MATCH("姓",中学女選手データ!$1:$1,0),0)&amp;" "&amp;VLOOKUP($F86,中学女選手データ!$A:$O,MATCH("名",中学女選手データ!$1:$1,0),0))</f>
        <v/>
      </c>
      <c r="H86" t="str">
        <f>IF($B86="","",VLOOKUP($F86,中学女選手データ!$A:$O,MATCH("ﾌﾘｶﾞﾅ(姓)",中学女選手データ!$1:$1,0),0)&amp;" "&amp;VLOOKUP($F86,中学女選手データ!$A:$O,MATCH("ﾌﾘｶﾞﾅ(名)",中学女選手データ!$1:$1,0),0))</f>
        <v/>
      </c>
      <c r="I86" t="str">
        <f>IF($B86="","",VLOOKUP($F86,中学女選手データ!$A:$O,MATCH("姓",中学女選手データ!$1:$1,0),0)&amp;" "&amp;VLOOKUP($F86,中学女選手データ!$A:$O,MATCH("名",中学女選手データ!$1:$1,0),0))</f>
        <v/>
      </c>
      <c r="J86" t="str">
        <f>IF($B86="","",VLOOKUP($F86,中学女選手データ!$A:$O,MATCH("FAMILY NAME",中学女選手データ!$1:$1,0),0)&amp;" "&amp;VLOOKUP($F86,中学女選手データ!$A:$O,MATCH("Firstname",中学女選手データ!$1:$1,0),0))</f>
        <v/>
      </c>
      <c r="K86" t="str">
        <f>IF($B86="","",VLOOKUP($F86,中学女選手データ!$A:$O,MATCH("国籍",中学女選手データ!$1:$1,0),0))</f>
        <v/>
      </c>
      <c r="L86" t="str">
        <f t="shared" si="15"/>
        <v/>
      </c>
      <c r="M86" t="str">
        <f>IF($B86="","",VLOOKUP($F86,中学女選手データ!$A:$O,MATCH("学年",中学女選手データ!$1:$1,0),0))</f>
        <v/>
      </c>
      <c r="N86" t="str">
        <f>IF($B86="","",LEFT(VLOOKUP($F86,中学女選手データ!$A:$O,MATCH("Birthday",中学女選手データ!$1:$1,0),0),4))</f>
        <v/>
      </c>
      <c r="O86" t="str">
        <f t="shared" ref="O86:O138" si="18">IF($B86="","",)</f>
        <v/>
      </c>
      <c r="P86" t="str">
        <f t="shared" si="12"/>
        <v/>
      </c>
      <c r="R86" t="str">
        <f>IF($B86="","",VALUE(中学一覧表!L33))</f>
        <v/>
      </c>
      <c r="S86" t="str">
        <f>IF($B86="","",IF(中学一覧表!U33="","",中学一覧表!U33&amp;".")&amp;IF(中学一覧表!V33="","",TEXT(中学一覧表!V33,"00")&amp;".")&amp;TEXT(中学一覧表!W33,"00"))</f>
        <v/>
      </c>
      <c r="T86" t="str">
        <f t="shared" si="13"/>
        <v/>
      </c>
      <c r="U86" t="str">
        <f t="shared" si="14"/>
        <v/>
      </c>
    </row>
    <row r="87" spans="1:21" x14ac:dyDescent="0.45">
      <c r="A87">
        <f t="shared" si="17"/>
        <v>0</v>
      </c>
      <c r="B87" t="str">
        <f>IF(中学一覧表!R34="","",20000+中学一覧表!R34)</f>
        <v/>
      </c>
      <c r="C87" t="str">
        <f>IF($B87="","",VLOOKUP(VLOOKUP(中学一覧表!R34,中学女選手データ!$A:$O,MATCH("所属",中学女選手データ!$1:$1,0),0),所属csv!$A:$H,MATCH("所属コード",所属csv!$1:$1,0),0))</f>
        <v/>
      </c>
      <c r="F87" t="str">
        <f>IF($B87="","",中学一覧表!R34)</f>
        <v/>
      </c>
      <c r="G87" t="str">
        <f>IF($B87="","",VLOOKUP($F87,中学女選手データ!$A:$O,MATCH("姓",中学女選手データ!$1:$1,0),0)&amp;" "&amp;VLOOKUP($F87,中学女選手データ!$A:$O,MATCH("名",中学女選手データ!$1:$1,0),0))</f>
        <v/>
      </c>
      <c r="H87" t="str">
        <f>IF($B87="","",VLOOKUP($F87,中学女選手データ!$A:$O,MATCH("ﾌﾘｶﾞﾅ(姓)",中学女選手データ!$1:$1,0),0)&amp;" "&amp;VLOOKUP($F87,中学女選手データ!$A:$O,MATCH("ﾌﾘｶﾞﾅ(名)",中学女選手データ!$1:$1,0),0))</f>
        <v/>
      </c>
      <c r="I87" t="str">
        <f>IF($B87="","",VLOOKUP($F87,中学女選手データ!$A:$O,MATCH("姓",中学女選手データ!$1:$1,0),0)&amp;" "&amp;VLOOKUP($F87,中学女選手データ!$A:$O,MATCH("名",中学女選手データ!$1:$1,0),0))</f>
        <v/>
      </c>
      <c r="J87" t="str">
        <f>IF($B87="","",VLOOKUP($F87,中学女選手データ!$A:$O,MATCH("FAMILY NAME",中学女選手データ!$1:$1,0),0)&amp;" "&amp;VLOOKUP($F87,中学女選手データ!$A:$O,MATCH("Firstname",中学女選手データ!$1:$1,0),0))</f>
        <v/>
      </c>
      <c r="K87" t="str">
        <f>IF($B87="","",VLOOKUP($F87,中学女選手データ!$A:$O,MATCH("国籍",中学女選手データ!$1:$1,0),0))</f>
        <v/>
      </c>
      <c r="L87" t="str">
        <f t="shared" si="15"/>
        <v/>
      </c>
      <c r="M87" t="str">
        <f>IF($B87="","",VLOOKUP($F87,中学女選手データ!$A:$O,MATCH("学年",中学女選手データ!$1:$1,0),0))</f>
        <v/>
      </c>
      <c r="N87" t="str">
        <f>IF($B87="","",LEFT(VLOOKUP($F87,中学女選手データ!$A:$O,MATCH("Birthday",中学女選手データ!$1:$1,0),0),4))</f>
        <v/>
      </c>
      <c r="O87" t="str">
        <f t="shared" si="18"/>
        <v/>
      </c>
      <c r="P87" t="str">
        <f t="shared" ref="P87:P106" si="19">IF($B87="","","千葉")</f>
        <v/>
      </c>
      <c r="R87" t="str">
        <f>IF($B87="","",VALUE(中学一覧表!L34))</f>
        <v/>
      </c>
      <c r="S87" t="str">
        <f>IF($B87="","",IF(中学一覧表!U34="","",中学一覧表!U34&amp;".")&amp;IF(中学一覧表!V34="","",TEXT(中学一覧表!V34,"00")&amp;".")&amp;TEXT(中学一覧表!W34,"00"))</f>
        <v/>
      </c>
      <c r="T87" t="str">
        <f t="shared" ref="T87:T106" si="20">IF($B87="","",0)</f>
        <v/>
      </c>
      <c r="U87" t="str">
        <f t="shared" ref="U87:U106" si="21">IF($B87="","",2)</f>
        <v/>
      </c>
    </row>
    <row r="88" spans="1:21" x14ac:dyDescent="0.45">
      <c r="A88">
        <f t="shared" si="17"/>
        <v>0</v>
      </c>
      <c r="B88" t="str">
        <f>IF(中学一覧表!R35="","",20000+中学一覧表!R35)</f>
        <v/>
      </c>
      <c r="C88" t="str">
        <f>IF($B88="","",VLOOKUP(VLOOKUP(中学一覧表!R35,中学女選手データ!$A:$O,MATCH("所属",中学女選手データ!$1:$1,0),0),所属csv!$A:$H,MATCH("所属コード",所属csv!$1:$1,0),0))</f>
        <v/>
      </c>
      <c r="F88" t="str">
        <f>IF($B88="","",中学一覧表!R35)</f>
        <v/>
      </c>
      <c r="G88" t="str">
        <f>IF($B88="","",VLOOKUP($F88,中学女選手データ!$A:$O,MATCH("姓",中学女選手データ!$1:$1,0),0)&amp;" "&amp;VLOOKUP($F88,中学女選手データ!$A:$O,MATCH("名",中学女選手データ!$1:$1,0),0))</f>
        <v/>
      </c>
      <c r="H88" t="str">
        <f>IF($B88="","",VLOOKUP($F88,中学女選手データ!$A:$O,MATCH("ﾌﾘｶﾞﾅ(姓)",中学女選手データ!$1:$1,0),0)&amp;" "&amp;VLOOKUP($F88,中学女選手データ!$A:$O,MATCH("ﾌﾘｶﾞﾅ(名)",中学女選手データ!$1:$1,0),0))</f>
        <v/>
      </c>
      <c r="I88" t="str">
        <f>IF($B88="","",VLOOKUP($F88,中学女選手データ!$A:$O,MATCH("姓",中学女選手データ!$1:$1,0),0)&amp;" "&amp;VLOOKUP($F88,中学女選手データ!$A:$O,MATCH("名",中学女選手データ!$1:$1,0),0))</f>
        <v/>
      </c>
      <c r="J88" t="str">
        <f>IF($B88="","",VLOOKUP($F88,中学女選手データ!$A:$O,MATCH("FAMILY NAME",中学女選手データ!$1:$1,0),0)&amp;" "&amp;VLOOKUP($F88,中学女選手データ!$A:$O,MATCH("Firstname",中学女選手データ!$1:$1,0),0))</f>
        <v/>
      </c>
      <c r="K88" t="str">
        <f>IF($B88="","",VLOOKUP($F88,中学女選手データ!$A:$O,MATCH("国籍",中学女選手データ!$1:$1,0),0))</f>
        <v/>
      </c>
      <c r="L88" t="str">
        <f t="shared" si="15"/>
        <v/>
      </c>
      <c r="M88" t="str">
        <f>IF($B88="","",VLOOKUP($F88,中学女選手データ!$A:$O,MATCH("学年",中学女選手データ!$1:$1,0),0))</f>
        <v/>
      </c>
      <c r="N88" t="str">
        <f>IF($B88="","",LEFT(VLOOKUP($F88,中学女選手データ!$A:$O,MATCH("Birthday",中学女選手データ!$1:$1,0),0),4))</f>
        <v/>
      </c>
      <c r="O88" t="str">
        <f t="shared" si="18"/>
        <v/>
      </c>
      <c r="P88" t="str">
        <f t="shared" si="19"/>
        <v/>
      </c>
      <c r="R88" t="str">
        <f>IF($B88="","",VALUE(中学一覧表!L35))</f>
        <v/>
      </c>
      <c r="S88" t="str">
        <f>IF($B88="","",IF(中学一覧表!U35="","",中学一覧表!U35&amp;".")&amp;IF(中学一覧表!V35="","",TEXT(中学一覧表!V35,"00")&amp;".")&amp;TEXT(中学一覧表!W35,"00"))</f>
        <v/>
      </c>
      <c r="T88" t="str">
        <f t="shared" si="20"/>
        <v/>
      </c>
      <c r="U88" t="str">
        <f t="shared" si="21"/>
        <v/>
      </c>
    </row>
    <row r="89" spans="1:21" x14ac:dyDescent="0.45">
      <c r="A89">
        <f t="shared" si="17"/>
        <v>0</v>
      </c>
      <c r="B89" t="str">
        <f>IF(中学一覧表!R36="","",20000+中学一覧表!R36)</f>
        <v/>
      </c>
      <c r="C89" t="str">
        <f>IF($B89="","",VLOOKUP(VLOOKUP(中学一覧表!R36,中学女選手データ!$A:$O,MATCH("所属",中学女選手データ!$1:$1,0),0),所属csv!$A:$H,MATCH("所属コード",所属csv!$1:$1,0),0))</f>
        <v/>
      </c>
      <c r="F89" t="str">
        <f>IF($B89="","",中学一覧表!R36)</f>
        <v/>
      </c>
      <c r="G89" t="str">
        <f>IF($B89="","",VLOOKUP($F89,中学女選手データ!$A:$O,MATCH("姓",中学女選手データ!$1:$1,0),0)&amp;" "&amp;VLOOKUP($F89,中学女選手データ!$A:$O,MATCH("名",中学女選手データ!$1:$1,0),0))</f>
        <v/>
      </c>
      <c r="H89" t="str">
        <f>IF($B89="","",VLOOKUP($F89,中学女選手データ!$A:$O,MATCH("ﾌﾘｶﾞﾅ(姓)",中学女選手データ!$1:$1,0),0)&amp;" "&amp;VLOOKUP($F89,中学女選手データ!$A:$O,MATCH("ﾌﾘｶﾞﾅ(名)",中学女選手データ!$1:$1,0),0))</f>
        <v/>
      </c>
      <c r="I89" t="str">
        <f>IF($B89="","",VLOOKUP($F89,中学女選手データ!$A:$O,MATCH("姓",中学女選手データ!$1:$1,0),0)&amp;" "&amp;VLOOKUP($F89,中学女選手データ!$A:$O,MATCH("名",中学女選手データ!$1:$1,0),0))</f>
        <v/>
      </c>
      <c r="J89" t="str">
        <f>IF($B89="","",VLOOKUP($F89,中学女選手データ!$A:$O,MATCH("FAMILY NAME",中学女選手データ!$1:$1,0),0)&amp;" "&amp;VLOOKUP($F89,中学女選手データ!$A:$O,MATCH("Firstname",中学女選手データ!$1:$1,0),0))</f>
        <v/>
      </c>
      <c r="K89" t="str">
        <f>IF($B89="","",VLOOKUP($F89,中学女選手データ!$A:$O,MATCH("国籍",中学女選手データ!$1:$1,0),0))</f>
        <v/>
      </c>
      <c r="L89" t="str">
        <f t="shared" si="15"/>
        <v/>
      </c>
      <c r="M89" t="str">
        <f>IF($B89="","",VLOOKUP($F89,中学女選手データ!$A:$O,MATCH("学年",中学女選手データ!$1:$1,0),0))</f>
        <v/>
      </c>
      <c r="N89" t="str">
        <f>IF($B89="","",LEFT(VLOOKUP($F89,中学女選手データ!$A:$O,MATCH("Birthday",中学女選手データ!$1:$1,0),0),4))</f>
        <v/>
      </c>
      <c r="O89" t="str">
        <f t="shared" si="18"/>
        <v/>
      </c>
      <c r="P89" t="str">
        <f t="shared" si="19"/>
        <v/>
      </c>
      <c r="R89" t="str">
        <f>IF($B89="","",VALUE(中学一覧表!L36))</f>
        <v/>
      </c>
      <c r="S89" t="str">
        <f>IF($B89="","",IF(中学一覧表!U36="","",中学一覧表!U36&amp;".")&amp;IF(中学一覧表!V36="","",TEXT(中学一覧表!V36,"00")&amp;".")&amp;TEXT(中学一覧表!W36,"00"))</f>
        <v/>
      </c>
      <c r="T89" t="str">
        <f t="shared" si="20"/>
        <v/>
      </c>
      <c r="U89" t="str">
        <f t="shared" si="21"/>
        <v/>
      </c>
    </row>
    <row r="90" spans="1:21" x14ac:dyDescent="0.45">
      <c r="A90">
        <f t="shared" si="17"/>
        <v>0</v>
      </c>
      <c r="B90" t="str">
        <f>IF(中学一覧表!R37="","",20000+中学一覧表!R37)</f>
        <v/>
      </c>
      <c r="C90" t="str">
        <f>IF($B90="","",VLOOKUP(VLOOKUP(中学一覧表!R37,中学女選手データ!$A:$O,MATCH("所属",中学女選手データ!$1:$1,0),0),所属csv!$A:$H,MATCH("所属コード",所属csv!$1:$1,0),0))</f>
        <v/>
      </c>
      <c r="F90" t="str">
        <f>IF($B90="","",中学一覧表!R37)</f>
        <v/>
      </c>
      <c r="G90" t="str">
        <f>IF($B90="","",VLOOKUP($F90,中学女選手データ!$A:$O,MATCH("姓",中学女選手データ!$1:$1,0),0)&amp;" "&amp;VLOOKUP($F90,中学女選手データ!$A:$O,MATCH("名",中学女選手データ!$1:$1,0),0))</f>
        <v/>
      </c>
      <c r="H90" t="str">
        <f>IF($B90="","",VLOOKUP($F90,中学女選手データ!$A:$O,MATCH("ﾌﾘｶﾞﾅ(姓)",中学女選手データ!$1:$1,0),0)&amp;" "&amp;VLOOKUP($F90,中学女選手データ!$A:$O,MATCH("ﾌﾘｶﾞﾅ(名)",中学女選手データ!$1:$1,0),0))</f>
        <v/>
      </c>
      <c r="I90" t="str">
        <f>IF($B90="","",VLOOKUP($F90,中学女選手データ!$A:$O,MATCH("姓",中学女選手データ!$1:$1,0),0)&amp;" "&amp;VLOOKUP($F90,中学女選手データ!$A:$O,MATCH("名",中学女選手データ!$1:$1,0),0))</f>
        <v/>
      </c>
      <c r="J90" t="str">
        <f>IF($B90="","",VLOOKUP($F90,中学女選手データ!$A:$O,MATCH("FAMILY NAME",中学女選手データ!$1:$1,0),0)&amp;" "&amp;VLOOKUP($F90,中学女選手データ!$A:$O,MATCH("Firstname",中学女選手データ!$1:$1,0),0))</f>
        <v/>
      </c>
      <c r="K90" t="str">
        <f>IF($B90="","",VLOOKUP($F90,中学女選手データ!$A:$O,MATCH("国籍",中学女選手データ!$1:$1,0),0))</f>
        <v/>
      </c>
      <c r="L90" t="str">
        <f t="shared" si="15"/>
        <v/>
      </c>
      <c r="M90" t="str">
        <f>IF($B90="","",VLOOKUP($F90,中学女選手データ!$A:$O,MATCH("学年",中学女選手データ!$1:$1,0),0))</f>
        <v/>
      </c>
      <c r="N90" t="str">
        <f>IF($B90="","",LEFT(VLOOKUP($F90,中学女選手データ!$A:$O,MATCH("Birthday",中学女選手データ!$1:$1,0),0),4))</f>
        <v/>
      </c>
      <c r="O90" t="str">
        <f t="shared" si="18"/>
        <v/>
      </c>
      <c r="P90" t="str">
        <f t="shared" si="19"/>
        <v/>
      </c>
      <c r="R90" t="str">
        <f>IF($B90="","",VALUE(中学一覧表!L37))</f>
        <v/>
      </c>
      <c r="S90" t="str">
        <f>IF($B90="","",IF(中学一覧表!U37="","",中学一覧表!U37&amp;".")&amp;IF(中学一覧表!V37="","",TEXT(中学一覧表!V37,"00")&amp;".")&amp;TEXT(中学一覧表!W37,"00"))</f>
        <v/>
      </c>
      <c r="T90" t="str">
        <f t="shared" si="20"/>
        <v/>
      </c>
      <c r="U90" t="str">
        <f t="shared" si="21"/>
        <v/>
      </c>
    </row>
    <row r="91" spans="1:21" x14ac:dyDescent="0.45">
      <c r="A91">
        <f t="shared" si="17"/>
        <v>0</v>
      </c>
      <c r="B91" t="str">
        <f>IF(中学一覧表!R38="","",20000+中学一覧表!R38)</f>
        <v/>
      </c>
      <c r="C91" t="str">
        <f>IF($B91="","",VLOOKUP(VLOOKUP(中学一覧表!R38,中学女選手データ!$A:$O,MATCH("所属",中学女選手データ!$1:$1,0),0),所属csv!$A:$H,MATCH("所属コード",所属csv!$1:$1,0),0))</f>
        <v/>
      </c>
      <c r="F91" t="str">
        <f>IF($B91="","",中学一覧表!R38)</f>
        <v/>
      </c>
      <c r="G91" t="str">
        <f>IF($B91="","",VLOOKUP($F91,中学女選手データ!$A:$O,MATCH("姓",中学女選手データ!$1:$1,0),0)&amp;" "&amp;VLOOKUP($F91,中学女選手データ!$A:$O,MATCH("名",中学女選手データ!$1:$1,0),0))</f>
        <v/>
      </c>
      <c r="H91" t="str">
        <f>IF($B91="","",VLOOKUP($F91,中学女選手データ!$A:$O,MATCH("ﾌﾘｶﾞﾅ(姓)",中学女選手データ!$1:$1,0),0)&amp;" "&amp;VLOOKUP($F91,中学女選手データ!$A:$O,MATCH("ﾌﾘｶﾞﾅ(名)",中学女選手データ!$1:$1,0),0))</f>
        <v/>
      </c>
      <c r="I91" t="str">
        <f>IF($B91="","",VLOOKUP($F91,中学女選手データ!$A:$O,MATCH("姓",中学女選手データ!$1:$1,0),0)&amp;" "&amp;VLOOKUP($F91,中学女選手データ!$A:$O,MATCH("名",中学女選手データ!$1:$1,0),0))</f>
        <v/>
      </c>
      <c r="J91" t="str">
        <f>IF($B91="","",VLOOKUP($F91,中学女選手データ!$A:$O,MATCH("FAMILY NAME",中学女選手データ!$1:$1,0),0)&amp;" "&amp;VLOOKUP($F91,中学女選手データ!$A:$O,MATCH("Firstname",中学女選手データ!$1:$1,0),0))</f>
        <v/>
      </c>
      <c r="K91" t="str">
        <f>IF($B91="","",VLOOKUP($F91,中学女選手データ!$A:$O,MATCH("国籍",中学女選手データ!$1:$1,0),0))</f>
        <v/>
      </c>
      <c r="L91" t="str">
        <f t="shared" si="15"/>
        <v/>
      </c>
      <c r="M91" t="str">
        <f>IF($B91="","",VLOOKUP($F91,中学女選手データ!$A:$O,MATCH("学年",中学女選手データ!$1:$1,0),0))</f>
        <v/>
      </c>
      <c r="N91" t="str">
        <f>IF($B91="","",LEFT(VLOOKUP($F91,中学女選手データ!$A:$O,MATCH("Birthday",中学女選手データ!$1:$1,0),0),4))</f>
        <v/>
      </c>
      <c r="O91" t="str">
        <f t="shared" si="18"/>
        <v/>
      </c>
      <c r="P91" t="str">
        <f t="shared" si="19"/>
        <v/>
      </c>
      <c r="R91" t="str">
        <f>IF($B91="","",VALUE(中学一覧表!L38))</f>
        <v/>
      </c>
      <c r="S91" t="str">
        <f>IF($B91="","",IF(中学一覧表!U38="","",中学一覧表!U38&amp;".")&amp;IF(中学一覧表!V38="","",TEXT(中学一覧表!V38,"00")&amp;".")&amp;TEXT(中学一覧表!W38,"00"))</f>
        <v/>
      </c>
      <c r="T91" t="str">
        <f t="shared" si="20"/>
        <v/>
      </c>
      <c r="U91" t="str">
        <f t="shared" si="21"/>
        <v/>
      </c>
    </row>
    <row r="92" spans="1:21" x14ac:dyDescent="0.45">
      <c r="A92">
        <f t="shared" si="17"/>
        <v>0</v>
      </c>
      <c r="B92" t="str">
        <f>IF(中学一覧表!R39="","",20000+中学一覧表!R39)</f>
        <v/>
      </c>
      <c r="C92" t="str">
        <f>IF($B92="","",VLOOKUP(VLOOKUP(中学一覧表!R39,中学女選手データ!$A:$O,MATCH("所属",中学女選手データ!$1:$1,0),0),所属csv!$A:$H,MATCH("所属コード",所属csv!$1:$1,0),0))</f>
        <v/>
      </c>
      <c r="F92" t="str">
        <f>IF($B92="","",中学一覧表!R39)</f>
        <v/>
      </c>
      <c r="G92" t="str">
        <f>IF($B92="","",VLOOKUP($F92,中学女選手データ!$A:$O,MATCH("姓",中学女選手データ!$1:$1,0),0)&amp;" "&amp;VLOOKUP($F92,中学女選手データ!$A:$O,MATCH("名",中学女選手データ!$1:$1,0),0))</f>
        <v/>
      </c>
      <c r="H92" t="str">
        <f>IF($B92="","",VLOOKUP($F92,中学女選手データ!$A:$O,MATCH("ﾌﾘｶﾞﾅ(姓)",中学女選手データ!$1:$1,0),0)&amp;" "&amp;VLOOKUP($F92,中学女選手データ!$A:$O,MATCH("ﾌﾘｶﾞﾅ(名)",中学女選手データ!$1:$1,0),0))</f>
        <v/>
      </c>
      <c r="I92" t="str">
        <f>IF($B92="","",VLOOKUP($F92,中学女選手データ!$A:$O,MATCH("姓",中学女選手データ!$1:$1,0),0)&amp;" "&amp;VLOOKUP($F92,中学女選手データ!$A:$O,MATCH("名",中学女選手データ!$1:$1,0),0))</f>
        <v/>
      </c>
      <c r="J92" t="str">
        <f>IF($B92="","",VLOOKUP($F92,中学女選手データ!$A:$O,MATCH("FAMILY NAME",中学女選手データ!$1:$1,0),0)&amp;" "&amp;VLOOKUP($F92,中学女選手データ!$A:$O,MATCH("Firstname",中学女選手データ!$1:$1,0),0))</f>
        <v/>
      </c>
      <c r="K92" t="str">
        <f>IF($B92="","",VLOOKUP($F92,中学女選手データ!$A:$O,MATCH("国籍",中学女選手データ!$1:$1,0),0))</f>
        <v/>
      </c>
      <c r="L92" t="str">
        <f t="shared" si="15"/>
        <v/>
      </c>
      <c r="M92" t="str">
        <f>IF($B92="","",VLOOKUP($F92,中学女選手データ!$A:$O,MATCH("学年",中学女選手データ!$1:$1,0),0))</f>
        <v/>
      </c>
      <c r="N92" t="str">
        <f>IF($B92="","",LEFT(VLOOKUP($F92,中学女選手データ!$A:$O,MATCH("Birthday",中学女選手データ!$1:$1,0),0),4))</f>
        <v/>
      </c>
      <c r="O92" t="str">
        <f t="shared" si="18"/>
        <v/>
      </c>
      <c r="P92" t="str">
        <f t="shared" si="19"/>
        <v/>
      </c>
      <c r="R92" t="str">
        <f>IF($B92="","",VALUE(中学一覧表!L39))</f>
        <v/>
      </c>
      <c r="S92" t="str">
        <f>IF($B92="","",IF(中学一覧表!U39="","",中学一覧表!U39&amp;".")&amp;IF(中学一覧表!V39="","",TEXT(中学一覧表!V39,"00")&amp;".")&amp;TEXT(中学一覧表!W39,"00"))</f>
        <v/>
      </c>
      <c r="T92" t="str">
        <f t="shared" si="20"/>
        <v/>
      </c>
      <c r="U92" t="str">
        <f t="shared" si="21"/>
        <v/>
      </c>
    </row>
    <row r="93" spans="1:21" x14ac:dyDescent="0.45">
      <c r="A93">
        <f t="shared" si="17"/>
        <v>0</v>
      </c>
      <c r="B93" t="str">
        <f>IF(中学一覧表!R40="","",20000+中学一覧表!R40)</f>
        <v/>
      </c>
      <c r="C93" t="str">
        <f>IF($B93="","",VLOOKUP(VLOOKUP(中学一覧表!R40,中学女選手データ!$A:$O,MATCH("所属",中学女選手データ!$1:$1,0),0),所属csv!$A:$H,MATCH("所属コード",所属csv!$1:$1,0),0))</f>
        <v/>
      </c>
      <c r="F93" t="str">
        <f>IF($B93="","",中学一覧表!R40)</f>
        <v/>
      </c>
      <c r="G93" t="str">
        <f>IF($B93="","",VLOOKUP($F93,中学女選手データ!$A:$O,MATCH("姓",中学女選手データ!$1:$1,0),0)&amp;" "&amp;VLOOKUP($F93,中学女選手データ!$A:$O,MATCH("名",中学女選手データ!$1:$1,0),0))</f>
        <v/>
      </c>
      <c r="H93" t="str">
        <f>IF($B93="","",VLOOKUP($F93,中学女選手データ!$A:$O,MATCH("ﾌﾘｶﾞﾅ(姓)",中学女選手データ!$1:$1,0),0)&amp;" "&amp;VLOOKUP($F93,中学女選手データ!$A:$O,MATCH("ﾌﾘｶﾞﾅ(名)",中学女選手データ!$1:$1,0),0))</f>
        <v/>
      </c>
      <c r="I93" t="str">
        <f>IF($B93="","",VLOOKUP($F93,中学女選手データ!$A:$O,MATCH("姓",中学女選手データ!$1:$1,0),0)&amp;" "&amp;VLOOKUP($F93,中学女選手データ!$A:$O,MATCH("名",中学女選手データ!$1:$1,0),0))</f>
        <v/>
      </c>
      <c r="J93" t="str">
        <f>IF($B93="","",VLOOKUP($F93,中学女選手データ!$A:$O,MATCH("FAMILY NAME",中学女選手データ!$1:$1,0),0)&amp;" "&amp;VLOOKUP($F93,中学女選手データ!$A:$O,MATCH("Firstname",中学女選手データ!$1:$1,0),0))</f>
        <v/>
      </c>
      <c r="K93" t="str">
        <f>IF($B93="","",VLOOKUP($F93,中学女選手データ!$A:$O,MATCH("国籍",中学女選手データ!$1:$1,0),0))</f>
        <v/>
      </c>
      <c r="L93" t="str">
        <f t="shared" si="15"/>
        <v/>
      </c>
      <c r="M93" t="str">
        <f>IF($B93="","",VLOOKUP($F93,中学女選手データ!$A:$O,MATCH("学年",中学女選手データ!$1:$1,0),0))</f>
        <v/>
      </c>
      <c r="N93" t="str">
        <f>IF($B93="","",LEFT(VLOOKUP($F93,中学女選手データ!$A:$O,MATCH("Birthday",中学女選手データ!$1:$1,0),0),4))</f>
        <v/>
      </c>
      <c r="O93" t="str">
        <f t="shared" si="18"/>
        <v/>
      </c>
      <c r="P93" t="str">
        <f t="shared" si="19"/>
        <v/>
      </c>
      <c r="R93" t="str">
        <f>IF($B93="","",VALUE(中学一覧表!L40))</f>
        <v/>
      </c>
      <c r="S93" t="str">
        <f>IF($B93="","",IF(中学一覧表!U40="","",中学一覧表!U40&amp;".")&amp;IF(中学一覧表!V40="","",TEXT(中学一覧表!V40,"00")&amp;"m")&amp;TEXT(中学一覧表!W40,"00"))</f>
        <v/>
      </c>
      <c r="T93" t="str">
        <f t="shared" si="20"/>
        <v/>
      </c>
      <c r="U93" t="str">
        <f t="shared" si="21"/>
        <v/>
      </c>
    </row>
    <row r="94" spans="1:21" x14ac:dyDescent="0.45">
      <c r="A94">
        <f t="shared" si="17"/>
        <v>0</v>
      </c>
      <c r="B94" t="str">
        <f>IF(中学一覧表!R41="","",20000+中学一覧表!R41)</f>
        <v/>
      </c>
      <c r="C94" t="str">
        <f>IF($B94="","",VLOOKUP(VLOOKUP(中学一覧表!R41,中学女選手データ!$A:$O,MATCH("所属",中学女選手データ!$1:$1,0),0),所属csv!$A:$H,MATCH("所属コード",所属csv!$1:$1,0),0))</f>
        <v/>
      </c>
      <c r="F94" t="str">
        <f>IF($B94="","",中学一覧表!R41)</f>
        <v/>
      </c>
      <c r="G94" t="str">
        <f>IF($B94="","",VLOOKUP($F94,中学女選手データ!$A:$O,MATCH("姓",中学女選手データ!$1:$1,0),0)&amp;" "&amp;VLOOKUP($F94,中学女選手データ!$A:$O,MATCH("名",中学女選手データ!$1:$1,0),0))</f>
        <v/>
      </c>
      <c r="H94" t="str">
        <f>IF($B94="","",VLOOKUP($F94,中学女選手データ!$A:$O,MATCH("ﾌﾘｶﾞﾅ(姓)",中学女選手データ!$1:$1,0),0)&amp;" "&amp;VLOOKUP($F94,中学女選手データ!$A:$O,MATCH("ﾌﾘｶﾞﾅ(名)",中学女選手データ!$1:$1,0),0))</f>
        <v/>
      </c>
      <c r="I94" t="str">
        <f>IF($B94="","",VLOOKUP($F94,中学女選手データ!$A:$O,MATCH("姓",中学女選手データ!$1:$1,0),0)&amp;" "&amp;VLOOKUP($F94,中学女選手データ!$A:$O,MATCH("名",中学女選手データ!$1:$1,0),0))</f>
        <v/>
      </c>
      <c r="J94" t="str">
        <f>IF($B94="","",VLOOKUP($F94,中学女選手データ!$A:$O,MATCH("FAMILY NAME",中学女選手データ!$1:$1,0),0)&amp;" "&amp;VLOOKUP($F94,中学女選手データ!$A:$O,MATCH("Firstname",中学女選手データ!$1:$1,0),0))</f>
        <v/>
      </c>
      <c r="K94" t="str">
        <f>IF($B94="","",VLOOKUP($F94,中学女選手データ!$A:$O,MATCH("国籍",中学女選手データ!$1:$1,0),0))</f>
        <v/>
      </c>
      <c r="L94" t="str">
        <f t="shared" si="15"/>
        <v/>
      </c>
      <c r="M94" t="str">
        <f>IF($B94="","",VLOOKUP($F94,中学女選手データ!$A:$O,MATCH("学年",中学女選手データ!$1:$1,0),0))</f>
        <v/>
      </c>
      <c r="N94" t="str">
        <f>IF($B94="","",LEFT(VLOOKUP($F94,中学女選手データ!$A:$O,MATCH("Birthday",中学女選手データ!$1:$1,0),0),4))</f>
        <v/>
      </c>
      <c r="O94" t="str">
        <f t="shared" si="18"/>
        <v/>
      </c>
      <c r="P94" t="str">
        <f t="shared" si="19"/>
        <v/>
      </c>
      <c r="R94" t="str">
        <f>IF($B94="","",VALUE(中学一覧表!L41))</f>
        <v/>
      </c>
      <c r="S94" t="str">
        <f>IF($B94="","",IF(中学一覧表!U41="","",中学一覧表!U41&amp;".")&amp;IF(中学一覧表!V41="","",TEXT(中学一覧表!V41,"00")&amp;"m")&amp;TEXT(中学一覧表!W41,"00"))</f>
        <v/>
      </c>
      <c r="T94" t="str">
        <f t="shared" si="20"/>
        <v/>
      </c>
      <c r="U94" t="str">
        <f t="shared" si="21"/>
        <v/>
      </c>
    </row>
    <row r="95" spans="1:21" x14ac:dyDescent="0.45">
      <c r="A95">
        <f t="shared" si="17"/>
        <v>0</v>
      </c>
      <c r="B95" t="str">
        <f>IF(中学一覧表!R42="","",20000+中学一覧表!R42)</f>
        <v/>
      </c>
      <c r="C95" t="str">
        <f>IF($B95="","",VLOOKUP(VLOOKUP(中学一覧表!R42,中学女選手データ!$A:$O,MATCH("所属",中学女選手データ!$1:$1,0),0),所属csv!$A:$H,MATCH("所属コード",所属csv!$1:$1,0),0))</f>
        <v/>
      </c>
      <c r="F95" t="str">
        <f>IF($B95="","",中学一覧表!R42)</f>
        <v/>
      </c>
      <c r="G95" t="str">
        <f>IF($B95="","",VLOOKUP($F95,中学女選手データ!$A:$O,MATCH("姓",中学女選手データ!$1:$1,0),0)&amp;" "&amp;VLOOKUP($F95,中学女選手データ!$A:$O,MATCH("名",中学女選手データ!$1:$1,0),0))</f>
        <v/>
      </c>
      <c r="H95" t="str">
        <f>IF($B95="","",VLOOKUP($F95,中学女選手データ!$A:$O,MATCH("ﾌﾘｶﾞﾅ(姓)",中学女選手データ!$1:$1,0),0)&amp;" "&amp;VLOOKUP($F95,中学女選手データ!$A:$O,MATCH("ﾌﾘｶﾞﾅ(名)",中学女選手データ!$1:$1,0),0))</f>
        <v/>
      </c>
      <c r="I95" t="str">
        <f>IF($B95="","",VLOOKUP($F95,中学女選手データ!$A:$O,MATCH("姓",中学女選手データ!$1:$1,0),0)&amp;" "&amp;VLOOKUP($F95,中学女選手データ!$A:$O,MATCH("名",中学女選手データ!$1:$1,0),0))</f>
        <v/>
      </c>
      <c r="J95" t="str">
        <f>IF($B95="","",VLOOKUP($F95,中学女選手データ!$A:$O,MATCH("FAMILY NAME",中学女選手データ!$1:$1,0),0)&amp;" "&amp;VLOOKUP($F95,中学女選手データ!$A:$O,MATCH("Firstname",中学女選手データ!$1:$1,0),0))</f>
        <v/>
      </c>
      <c r="K95" t="str">
        <f>IF($B95="","",VLOOKUP($F95,中学女選手データ!$A:$O,MATCH("国籍",中学女選手データ!$1:$1,0),0))</f>
        <v/>
      </c>
      <c r="L95" t="str">
        <f t="shared" si="15"/>
        <v/>
      </c>
      <c r="M95" t="str">
        <f>IF($B95="","",VLOOKUP($F95,中学女選手データ!$A:$O,MATCH("学年",中学女選手データ!$1:$1,0),0))</f>
        <v/>
      </c>
      <c r="N95" t="str">
        <f>IF($B95="","",LEFT(VLOOKUP($F95,中学女選手データ!$A:$O,MATCH("Birthday",中学女選手データ!$1:$1,0),0),4))</f>
        <v/>
      </c>
      <c r="O95" t="str">
        <f t="shared" si="18"/>
        <v/>
      </c>
      <c r="P95" t="str">
        <f t="shared" si="19"/>
        <v/>
      </c>
      <c r="R95" t="str">
        <f>IF($B95="","",VALUE(中学一覧表!L42))</f>
        <v/>
      </c>
      <c r="S95" t="str">
        <f>IF($B95="","",IF(中学一覧表!U42="","",中学一覧表!U42&amp;".")&amp;IF(中学一覧表!V42="","",TEXT(中学一覧表!V42,"00")&amp;"m")&amp;TEXT(中学一覧表!W42,"00"))</f>
        <v/>
      </c>
      <c r="T95" t="str">
        <f t="shared" si="20"/>
        <v/>
      </c>
      <c r="U95" t="str">
        <f t="shared" si="21"/>
        <v/>
      </c>
    </row>
    <row r="96" spans="1:21" x14ac:dyDescent="0.45">
      <c r="A96">
        <f t="shared" si="17"/>
        <v>0</v>
      </c>
      <c r="B96" t="str">
        <f>IF(中学一覧表!R43="","",20000+中学一覧表!R43)</f>
        <v/>
      </c>
      <c r="C96" t="str">
        <f>IF($B96="","",VLOOKUP(VLOOKUP(中学一覧表!R43,中学女選手データ!$A:$O,MATCH("所属",中学女選手データ!$1:$1,0),0),所属csv!$A:$H,MATCH("所属コード",所属csv!$1:$1,0),0))</f>
        <v/>
      </c>
      <c r="F96" t="str">
        <f>IF($B96="","",中学一覧表!R43)</f>
        <v/>
      </c>
      <c r="G96" t="str">
        <f>IF($B96="","",VLOOKUP($F96,中学女選手データ!$A:$O,MATCH("姓",中学女選手データ!$1:$1,0),0)&amp;" "&amp;VLOOKUP($F96,中学女選手データ!$A:$O,MATCH("名",中学女選手データ!$1:$1,0),0))</f>
        <v/>
      </c>
      <c r="H96" t="str">
        <f>IF($B96="","",VLOOKUP($F96,中学女選手データ!$A:$O,MATCH("ﾌﾘｶﾞﾅ(姓)",中学女選手データ!$1:$1,0),0)&amp;" "&amp;VLOOKUP($F96,中学女選手データ!$A:$O,MATCH("ﾌﾘｶﾞﾅ(名)",中学女選手データ!$1:$1,0),0))</f>
        <v/>
      </c>
      <c r="I96" t="str">
        <f>IF($B96="","",VLOOKUP($F96,中学女選手データ!$A:$O,MATCH("姓",中学女選手データ!$1:$1,0),0)&amp;" "&amp;VLOOKUP($F96,中学女選手データ!$A:$O,MATCH("名",中学女選手データ!$1:$1,0),0))</f>
        <v/>
      </c>
      <c r="J96" t="str">
        <f>IF($B96="","",VLOOKUP($F96,中学女選手データ!$A:$O,MATCH("FAMILY NAME",中学女選手データ!$1:$1,0),0)&amp;" "&amp;VLOOKUP($F96,中学女選手データ!$A:$O,MATCH("Firstname",中学女選手データ!$1:$1,0),0))</f>
        <v/>
      </c>
      <c r="K96" t="str">
        <f>IF($B96="","",VLOOKUP($F96,中学女選手データ!$A:$O,MATCH("国籍",中学女選手データ!$1:$1,0),0))</f>
        <v/>
      </c>
      <c r="L96" t="str">
        <f t="shared" si="15"/>
        <v/>
      </c>
      <c r="M96" t="str">
        <f>IF($B96="","",VLOOKUP($F96,中学女選手データ!$A:$O,MATCH("学年",中学女選手データ!$1:$1,0),0))</f>
        <v/>
      </c>
      <c r="N96" t="str">
        <f>IF($B96="","",LEFT(VLOOKUP($F96,中学女選手データ!$A:$O,MATCH("Birthday",中学女選手データ!$1:$1,0),0),4))</f>
        <v/>
      </c>
      <c r="O96" t="str">
        <f t="shared" si="18"/>
        <v/>
      </c>
      <c r="P96" t="str">
        <f t="shared" si="19"/>
        <v/>
      </c>
      <c r="R96" t="str">
        <f>IF($B96="","",VALUE(中学一覧表!L43))</f>
        <v/>
      </c>
      <c r="S96" t="str">
        <f>IF($B96="","",IF(中学一覧表!U43="","",中学一覧表!U43&amp;".")&amp;IF(中学一覧表!V43="","",TEXT(中学一覧表!V43,"00")&amp;"m")&amp;TEXT(中学一覧表!W43,"00"))</f>
        <v/>
      </c>
      <c r="T96" t="str">
        <f t="shared" si="20"/>
        <v/>
      </c>
      <c r="U96" t="str">
        <f t="shared" si="21"/>
        <v/>
      </c>
    </row>
    <row r="97" spans="1:21" x14ac:dyDescent="0.45">
      <c r="A97">
        <f t="shared" si="17"/>
        <v>0</v>
      </c>
      <c r="B97" t="str">
        <f>IF(中学一覧表!R44="","",20000+中学一覧表!R44)</f>
        <v/>
      </c>
      <c r="C97" t="str">
        <f>IF($B97="","",VLOOKUP(VLOOKUP(中学一覧表!R44,中学女選手データ!$A:$O,MATCH("所属",中学女選手データ!$1:$1,0),0),所属csv!$A:$H,MATCH("所属コード",所属csv!$1:$1,0),0))</f>
        <v/>
      </c>
      <c r="F97" t="str">
        <f>IF($B97="","",中学一覧表!R44)</f>
        <v/>
      </c>
      <c r="G97" t="str">
        <f>IF($B97="","",VLOOKUP($F97,中学女選手データ!$A:$O,MATCH("姓",中学女選手データ!$1:$1,0),0)&amp;" "&amp;VLOOKUP($F97,中学女選手データ!$A:$O,MATCH("名",中学女選手データ!$1:$1,0),0))</f>
        <v/>
      </c>
      <c r="H97" t="str">
        <f>IF($B97="","",VLOOKUP($F97,中学女選手データ!$A:$O,MATCH("ﾌﾘｶﾞﾅ(姓)",中学女選手データ!$1:$1,0),0)&amp;" "&amp;VLOOKUP($F97,中学女選手データ!$A:$O,MATCH("ﾌﾘｶﾞﾅ(名)",中学女選手データ!$1:$1,0),0))</f>
        <v/>
      </c>
      <c r="I97" t="str">
        <f>IF($B97="","",VLOOKUP($F97,中学女選手データ!$A:$O,MATCH("姓",中学女選手データ!$1:$1,0),0)&amp;" "&amp;VLOOKUP($F97,中学女選手データ!$A:$O,MATCH("名",中学女選手データ!$1:$1,0),0))</f>
        <v/>
      </c>
      <c r="J97" t="str">
        <f>IF($B97="","",VLOOKUP($F97,中学女選手データ!$A:$O,MATCH("FAMILY NAME",中学女選手データ!$1:$1,0),0)&amp;" "&amp;VLOOKUP($F97,中学女選手データ!$A:$O,MATCH("Firstname",中学女選手データ!$1:$1,0),0))</f>
        <v/>
      </c>
      <c r="K97" t="str">
        <f>IF($B97="","",VLOOKUP($F97,中学女選手データ!$A:$O,MATCH("国籍",中学女選手データ!$1:$1,0),0))</f>
        <v/>
      </c>
      <c r="L97" t="str">
        <f t="shared" si="15"/>
        <v/>
      </c>
      <c r="M97" t="str">
        <f>IF($B97="","",VLOOKUP($F97,中学女選手データ!$A:$O,MATCH("学年",中学女選手データ!$1:$1,0),0))</f>
        <v/>
      </c>
      <c r="N97" t="str">
        <f>IF($B97="","",LEFT(VLOOKUP($F97,中学女選手データ!$A:$O,MATCH("Birthday",中学女選手データ!$1:$1,0),0),4))</f>
        <v/>
      </c>
      <c r="O97" t="str">
        <f t="shared" si="18"/>
        <v/>
      </c>
      <c r="P97" t="str">
        <f t="shared" si="19"/>
        <v/>
      </c>
      <c r="R97" t="str">
        <f>IF($B97="","",VALUE(中学一覧表!L44))</f>
        <v/>
      </c>
      <c r="S97" t="str">
        <f>IF($B97="","",IF(中学一覧表!U44="","",中学一覧表!U44&amp;".")&amp;IF(中学一覧表!V44="","",TEXT(中学一覧表!V44,"00")&amp;"m")&amp;TEXT(中学一覧表!W44,"00"))</f>
        <v/>
      </c>
      <c r="T97" t="str">
        <f t="shared" si="20"/>
        <v/>
      </c>
      <c r="U97" t="str">
        <f t="shared" si="21"/>
        <v/>
      </c>
    </row>
    <row r="98" spans="1:21" x14ac:dyDescent="0.45">
      <c r="A98">
        <f t="shared" si="17"/>
        <v>0</v>
      </c>
      <c r="B98" t="str">
        <f>IF(中学一覧表!R45="","",20000+中学一覧表!R45)</f>
        <v/>
      </c>
      <c r="C98" t="str">
        <f>IF($B98="","",VLOOKUP(VLOOKUP(中学一覧表!R45,中学女選手データ!$A:$O,MATCH("所属",中学女選手データ!$1:$1,0),0),所属csv!$A:$H,MATCH("所属コード",所属csv!$1:$1,0),0))</f>
        <v/>
      </c>
      <c r="F98" t="str">
        <f>IF($B98="","",中学一覧表!R45)</f>
        <v/>
      </c>
      <c r="G98" t="str">
        <f>IF($B98="","",VLOOKUP($F98,中学女選手データ!$A:$O,MATCH("姓",中学女選手データ!$1:$1,0),0)&amp;" "&amp;VLOOKUP($F98,中学女選手データ!$A:$O,MATCH("名",中学女選手データ!$1:$1,0),0))</f>
        <v/>
      </c>
      <c r="H98" t="str">
        <f>IF($B98="","",VLOOKUP($F98,中学女選手データ!$A:$O,MATCH("ﾌﾘｶﾞﾅ(姓)",中学女選手データ!$1:$1,0),0)&amp;" "&amp;VLOOKUP($F98,中学女選手データ!$A:$O,MATCH("ﾌﾘｶﾞﾅ(名)",中学女選手データ!$1:$1,0),0))</f>
        <v/>
      </c>
      <c r="I98" t="str">
        <f>IF($B98="","",VLOOKUP($F98,中学女選手データ!$A:$O,MATCH("姓",中学女選手データ!$1:$1,0),0)&amp;" "&amp;VLOOKUP($F98,中学女選手データ!$A:$O,MATCH("名",中学女選手データ!$1:$1,0),0))</f>
        <v/>
      </c>
      <c r="J98" t="str">
        <f>IF($B98="","",VLOOKUP($F98,中学女選手データ!$A:$O,MATCH("FAMILY NAME",中学女選手データ!$1:$1,0),0)&amp;" "&amp;VLOOKUP($F98,中学女選手データ!$A:$O,MATCH("Firstname",中学女選手データ!$1:$1,0),0))</f>
        <v/>
      </c>
      <c r="K98" t="str">
        <f>IF($B98="","",VLOOKUP($F98,中学女選手データ!$A:$O,MATCH("国籍",中学女選手データ!$1:$1,0),0))</f>
        <v/>
      </c>
      <c r="L98" t="str">
        <f t="shared" si="15"/>
        <v/>
      </c>
      <c r="M98" t="str">
        <f>IF($B98="","",VLOOKUP($F98,中学女選手データ!$A:$O,MATCH("学年",中学女選手データ!$1:$1,0),0))</f>
        <v/>
      </c>
      <c r="N98" t="str">
        <f>IF($B98="","",LEFT(VLOOKUP($F98,中学女選手データ!$A:$O,MATCH("Birthday",中学女選手データ!$1:$1,0),0),4))</f>
        <v/>
      </c>
      <c r="O98" t="str">
        <f t="shared" si="18"/>
        <v/>
      </c>
      <c r="P98" t="str">
        <f t="shared" si="19"/>
        <v/>
      </c>
      <c r="R98" t="str">
        <f>IF($B98="","",VALUE(中学一覧表!L45))</f>
        <v/>
      </c>
      <c r="S98" t="str">
        <f>IF($B98="","",IF(中学一覧表!U45="","",中学一覧表!U45&amp;".")&amp;IF(中学一覧表!V45="","",TEXT(中学一覧表!V45,"00")&amp;"m")&amp;TEXT(中学一覧表!W45,"00"))</f>
        <v/>
      </c>
      <c r="T98" t="str">
        <f t="shared" si="20"/>
        <v/>
      </c>
      <c r="U98" t="str">
        <f t="shared" si="21"/>
        <v/>
      </c>
    </row>
    <row r="99" spans="1:21" x14ac:dyDescent="0.45">
      <c r="A99">
        <f t="shared" si="17"/>
        <v>0</v>
      </c>
      <c r="B99" t="str">
        <f>IF(中学一覧表!R46="","",20000+中学一覧表!R46)</f>
        <v/>
      </c>
      <c r="C99" t="str">
        <f>IF($B99="","",VLOOKUP(VLOOKUP(中学一覧表!R46,中学女選手データ!$A:$O,MATCH("所属",中学女選手データ!$1:$1,0),0),所属csv!$A:$H,MATCH("所属コード",所属csv!$1:$1,0),0))</f>
        <v/>
      </c>
      <c r="F99" t="str">
        <f>IF($B99="","",中学一覧表!R46)</f>
        <v/>
      </c>
      <c r="G99" t="str">
        <f>IF($B99="","",VLOOKUP($F99,中学女選手データ!$A:$O,MATCH("姓",中学女選手データ!$1:$1,0),0)&amp;" "&amp;VLOOKUP($F99,中学女選手データ!$A:$O,MATCH("名",中学女選手データ!$1:$1,0),0))</f>
        <v/>
      </c>
      <c r="H99" t="str">
        <f>IF($B99="","",VLOOKUP($F99,中学女選手データ!$A:$O,MATCH("ﾌﾘｶﾞﾅ(姓)",中学女選手データ!$1:$1,0),0)&amp;" "&amp;VLOOKUP($F99,中学女選手データ!$A:$O,MATCH("ﾌﾘｶﾞﾅ(名)",中学女選手データ!$1:$1,0),0))</f>
        <v/>
      </c>
      <c r="I99" t="str">
        <f>IF($B99="","",VLOOKUP($F99,中学女選手データ!$A:$O,MATCH("姓",中学女選手データ!$1:$1,0),0)&amp;" "&amp;VLOOKUP($F99,中学女選手データ!$A:$O,MATCH("名",中学女選手データ!$1:$1,0),0))</f>
        <v/>
      </c>
      <c r="J99" t="str">
        <f>IF($B99="","",VLOOKUP($F99,中学女選手データ!$A:$O,MATCH("FAMILY NAME",中学女選手データ!$1:$1,0),0)&amp;" "&amp;VLOOKUP($F99,中学女選手データ!$A:$O,MATCH("Firstname",中学女選手データ!$1:$1,0),0))</f>
        <v/>
      </c>
      <c r="K99" t="str">
        <f>IF($B99="","",VLOOKUP($F99,中学女選手データ!$A:$O,MATCH("国籍",中学女選手データ!$1:$1,0),0))</f>
        <v/>
      </c>
      <c r="L99" t="str">
        <f t="shared" si="15"/>
        <v/>
      </c>
      <c r="M99" t="str">
        <f>IF($B99="","",VLOOKUP($F99,中学女選手データ!$A:$O,MATCH("学年",中学女選手データ!$1:$1,0),0))</f>
        <v/>
      </c>
      <c r="N99" t="str">
        <f>IF($B99="","",LEFT(VLOOKUP($F99,中学女選手データ!$A:$O,MATCH("Birthday",中学女選手データ!$1:$1,0),0),4))</f>
        <v/>
      </c>
      <c r="O99" t="str">
        <f t="shared" si="18"/>
        <v/>
      </c>
      <c r="P99" t="str">
        <f t="shared" si="19"/>
        <v/>
      </c>
      <c r="R99" t="str">
        <f>IF($B99="","",VALUE(中学一覧表!L46))</f>
        <v/>
      </c>
      <c r="S99" t="str">
        <f>IF($B99="","",IF(中学一覧表!U46="","",中学一覧表!U46&amp;".")&amp;IF(中学一覧表!V46="","",TEXT(中学一覧表!V46,"00")&amp;"m")&amp;TEXT(中学一覧表!W46,"00"))</f>
        <v/>
      </c>
      <c r="T99" t="str">
        <f t="shared" si="20"/>
        <v/>
      </c>
      <c r="U99" t="str">
        <f t="shared" si="21"/>
        <v/>
      </c>
    </row>
    <row r="100" spans="1:21" x14ac:dyDescent="0.45">
      <c r="A100">
        <f t="shared" si="17"/>
        <v>0</v>
      </c>
      <c r="B100" t="str">
        <f>IF(中学一覧表!R47="","",20000+中学一覧表!R47)</f>
        <v/>
      </c>
      <c r="C100" t="str">
        <f>IF($B100="","",VLOOKUP(VLOOKUP(中学一覧表!R47,中学女選手データ!$A:$O,MATCH("所属",中学女選手データ!$1:$1,0),0),所属csv!$A:$H,MATCH("所属コード",所属csv!$1:$1,0),0))</f>
        <v/>
      </c>
      <c r="F100" t="str">
        <f>IF($B100="","",中学一覧表!R47)</f>
        <v/>
      </c>
      <c r="G100" t="str">
        <f>IF($B100="","",VLOOKUP($F100,中学女選手データ!$A:$O,MATCH("姓",中学女選手データ!$1:$1,0),0)&amp;" "&amp;VLOOKUP($F100,中学女選手データ!$A:$O,MATCH("名",中学女選手データ!$1:$1,0),0))</f>
        <v/>
      </c>
      <c r="H100" t="str">
        <f>IF($B100="","",VLOOKUP($F100,中学女選手データ!$A:$O,MATCH("ﾌﾘｶﾞﾅ(姓)",中学女選手データ!$1:$1,0),0)&amp;" "&amp;VLOOKUP($F100,中学女選手データ!$A:$O,MATCH("ﾌﾘｶﾞﾅ(名)",中学女選手データ!$1:$1,0),0))</f>
        <v/>
      </c>
      <c r="I100" t="str">
        <f>IF($B100="","",VLOOKUP($F100,中学女選手データ!$A:$O,MATCH("姓",中学女選手データ!$1:$1,0),0)&amp;" "&amp;VLOOKUP($F100,中学女選手データ!$A:$O,MATCH("名",中学女選手データ!$1:$1,0),0))</f>
        <v/>
      </c>
      <c r="J100" t="str">
        <f>IF($B100="","",VLOOKUP($F100,中学女選手データ!$A:$O,MATCH("FAMILY NAME",中学女選手データ!$1:$1,0),0)&amp;" "&amp;VLOOKUP($F100,中学女選手データ!$A:$O,MATCH("Firstname",中学女選手データ!$1:$1,0),0))</f>
        <v/>
      </c>
      <c r="K100" t="str">
        <f>IF($B100="","",VLOOKUP($F100,中学女選手データ!$A:$O,MATCH("国籍",中学女選手データ!$1:$1,0),0))</f>
        <v/>
      </c>
      <c r="L100" t="str">
        <f t="shared" si="15"/>
        <v/>
      </c>
      <c r="M100" t="str">
        <f>IF($B100="","",VLOOKUP($F100,中学女選手データ!$A:$O,MATCH("学年",中学女選手データ!$1:$1,0),0))</f>
        <v/>
      </c>
      <c r="N100" t="str">
        <f>IF($B100="","",LEFT(VLOOKUP($F100,中学女選手データ!$A:$O,MATCH("Birthday",中学女選手データ!$1:$1,0),0),4))</f>
        <v/>
      </c>
      <c r="O100" t="str">
        <f t="shared" si="18"/>
        <v/>
      </c>
      <c r="P100" t="str">
        <f t="shared" si="19"/>
        <v/>
      </c>
      <c r="R100" t="str">
        <f>IF($B100="","",VALUE(中学一覧表!L47))</f>
        <v/>
      </c>
      <c r="S100" t="str">
        <f>IF($B100="","",IF(中学一覧表!U47="","",中学一覧表!U47&amp;".")&amp;IF(中学一覧表!V47="","",TEXT(中学一覧表!V47,"00")&amp;"m")&amp;TEXT(中学一覧表!W47,"00"))</f>
        <v/>
      </c>
      <c r="T100" t="str">
        <f t="shared" si="20"/>
        <v/>
      </c>
      <c r="U100" t="str">
        <f t="shared" si="21"/>
        <v/>
      </c>
    </row>
    <row r="101" spans="1:21" x14ac:dyDescent="0.45">
      <c r="A101">
        <f t="shared" si="17"/>
        <v>0</v>
      </c>
      <c r="B101" t="str">
        <f>IF(中学一覧表!R48="","",20000+中学一覧表!R48)</f>
        <v/>
      </c>
      <c r="C101" t="str">
        <f>IF($B101="","",VLOOKUP(VLOOKUP(中学一覧表!R48,中学女選手データ!$A:$O,MATCH("所属",中学女選手データ!$1:$1,0),0),所属csv!$A:$H,MATCH("所属コード",所属csv!$1:$1,0),0))</f>
        <v/>
      </c>
      <c r="F101" t="str">
        <f>IF($B101="","",中学一覧表!R48)</f>
        <v/>
      </c>
      <c r="G101" t="str">
        <f>IF($B101="","",VLOOKUP($F101,中学女選手データ!$A:$O,MATCH("姓",中学女選手データ!$1:$1,0),0)&amp;" "&amp;VLOOKUP($F101,中学女選手データ!$A:$O,MATCH("名",中学女選手データ!$1:$1,0),0))</f>
        <v/>
      </c>
      <c r="H101" t="str">
        <f>IF($B101="","",VLOOKUP($F101,中学女選手データ!$A:$O,MATCH("ﾌﾘｶﾞﾅ(姓)",中学女選手データ!$1:$1,0),0)&amp;" "&amp;VLOOKUP($F101,中学女選手データ!$A:$O,MATCH("ﾌﾘｶﾞﾅ(名)",中学女選手データ!$1:$1,0),0))</f>
        <v/>
      </c>
      <c r="I101" t="str">
        <f>IF($B101="","",VLOOKUP($F101,中学女選手データ!$A:$O,MATCH("姓",中学女選手データ!$1:$1,0),0)&amp;" "&amp;VLOOKUP($F101,中学女選手データ!$A:$O,MATCH("名",中学女選手データ!$1:$1,0),0))</f>
        <v/>
      </c>
      <c r="J101" t="str">
        <f>IF($B101="","",VLOOKUP($F101,中学女選手データ!$A:$O,MATCH("FAMILY NAME",中学女選手データ!$1:$1,0),0)&amp;" "&amp;VLOOKUP($F101,中学女選手データ!$A:$O,MATCH("Firstname",中学女選手データ!$1:$1,0),0))</f>
        <v/>
      </c>
      <c r="K101" t="str">
        <f>IF($B101="","",VLOOKUP($F101,中学女選手データ!$A:$O,MATCH("国籍",中学女選手データ!$1:$1,0),0))</f>
        <v/>
      </c>
      <c r="L101" t="str">
        <f t="shared" si="15"/>
        <v/>
      </c>
      <c r="M101" t="str">
        <f>IF($B101="","",VLOOKUP($F101,中学女選手データ!$A:$O,MATCH("学年",中学女選手データ!$1:$1,0),0))</f>
        <v/>
      </c>
      <c r="N101" t="str">
        <f>IF($B101="","",LEFT(VLOOKUP($F101,中学女選手データ!$A:$O,MATCH("Birthday",中学女選手データ!$1:$1,0),0),4))</f>
        <v/>
      </c>
      <c r="O101" t="str">
        <f t="shared" si="18"/>
        <v/>
      </c>
      <c r="P101" t="str">
        <f t="shared" si="19"/>
        <v/>
      </c>
      <c r="R101" t="str">
        <f>IF($B101="","",VALUE(中学一覧表!L48))</f>
        <v/>
      </c>
      <c r="S101" t="str">
        <f>IF($B101="","",IF(中学一覧表!U48="","",中学一覧表!U48&amp;".")&amp;IF(中学一覧表!V48="","",TEXT(中学一覧表!V48,"00")&amp;"m")&amp;TEXT(中学一覧表!W48,"00"))</f>
        <v/>
      </c>
      <c r="T101" t="str">
        <f t="shared" si="20"/>
        <v/>
      </c>
      <c r="U101" t="str">
        <f t="shared" si="21"/>
        <v/>
      </c>
    </row>
    <row r="102" spans="1:21" x14ac:dyDescent="0.45">
      <c r="A102">
        <f t="shared" si="17"/>
        <v>0</v>
      </c>
      <c r="B102" t="str">
        <f>IF(中学一覧表!R49="","",20000+中学一覧表!R49)</f>
        <v/>
      </c>
      <c r="C102" t="str">
        <f>IF($B102="","",VLOOKUP(VLOOKUP(中学一覧表!R49,中学女選手データ!$A:$O,MATCH("所属",中学女選手データ!$1:$1,0),0),所属csv!$A:$H,MATCH("所属コード",所属csv!$1:$1,0),0))</f>
        <v/>
      </c>
      <c r="F102" t="str">
        <f>IF($B102="","",中学一覧表!R49)</f>
        <v/>
      </c>
      <c r="G102" t="str">
        <f>IF($B102="","",VLOOKUP($F102,中学女選手データ!$A:$O,MATCH("姓",中学女選手データ!$1:$1,0),0)&amp;" "&amp;VLOOKUP($F102,中学女選手データ!$A:$O,MATCH("名",中学女選手データ!$1:$1,0),0))</f>
        <v/>
      </c>
      <c r="H102" t="str">
        <f>IF($B102="","",VLOOKUP($F102,中学女選手データ!$A:$O,MATCH("ﾌﾘｶﾞﾅ(姓)",中学女選手データ!$1:$1,0),0)&amp;" "&amp;VLOOKUP($F102,中学女選手データ!$A:$O,MATCH("ﾌﾘｶﾞﾅ(名)",中学女選手データ!$1:$1,0),0))</f>
        <v/>
      </c>
      <c r="I102" t="str">
        <f>IF($B102="","",VLOOKUP($F102,中学女選手データ!$A:$O,MATCH("姓",中学女選手データ!$1:$1,0),0)&amp;" "&amp;VLOOKUP($F102,中学女選手データ!$A:$O,MATCH("名",中学女選手データ!$1:$1,0),0))</f>
        <v/>
      </c>
      <c r="J102" t="str">
        <f>IF($B102="","",VLOOKUP($F102,中学女選手データ!$A:$O,MATCH("FAMILY NAME",中学女選手データ!$1:$1,0),0)&amp;" "&amp;VLOOKUP($F102,中学女選手データ!$A:$O,MATCH("Firstname",中学女選手データ!$1:$1,0),0))</f>
        <v/>
      </c>
      <c r="K102" t="str">
        <f>IF($B102="","",VLOOKUP($F102,中学女選手データ!$A:$O,MATCH("国籍",中学女選手データ!$1:$1,0),0))</f>
        <v/>
      </c>
      <c r="L102" t="str">
        <f t="shared" si="15"/>
        <v/>
      </c>
      <c r="M102" t="str">
        <f>IF($B102="","",VLOOKUP($F102,中学女選手データ!$A:$O,MATCH("学年",中学女選手データ!$1:$1,0),0))</f>
        <v/>
      </c>
      <c r="N102" t="str">
        <f>IF($B102="","",LEFT(VLOOKUP($F102,中学女選手データ!$A:$O,MATCH("Birthday",中学女選手データ!$1:$1,0),0),4))</f>
        <v/>
      </c>
      <c r="O102" t="str">
        <f t="shared" si="18"/>
        <v/>
      </c>
      <c r="P102" t="str">
        <f t="shared" si="19"/>
        <v/>
      </c>
      <c r="R102" t="str">
        <f>IF($B102="","",VALUE(中学一覧表!L49))</f>
        <v/>
      </c>
      <c r="S102" t="str">
        <f>IF($B102="","",IF(中学一覧表!U49="","",中学一覧表!U49&amp;".")&amp;IF(中学一覧表!V49="","",TEXT(中学一覧表!V49,"00")&amp;".")&amp;TEXT(中学一覧表!W49,"00"))</f>
        <v/>
      </c>
      <c r="T102" t="str">
        <f t="shared" si="20"/>
        <v/>
      </c>
      <c r="U102" t="str">
        <f t="shared" si="21"/>
        <v/>
      </c>
    </row>
    <row r="103" spans="1:21" x14ac:dyDescent="0.45">
      <c r="A103">
        <f t="shared" si="17"/>
        <v>0</v>
      </c>
      <c r="B103" t="str">
        <f>IF(中学一覧表!R50="","",20000+中学一覧表!R50)</f>
        <v/>
      </c>
      <c r="C103" t="str">
        <f>IF($B103="","",VLOOKUP(VLOOKUP(中学一覧表!R50,中学女選手データ!$A:$O,MATCH("所属",中学女選手データ!$1:$1,0),0),所属csv!$A:$H,MATCH("所属コード",所属csv!$1:$1,0),0))</f>
        <v/>
      </c>
      <c r="F103" t="str">
        <f>IF($B103="","",中学一覧表!R50)</f>
        <v/>
      </c>
      <c r="G103" t="str">
        <f>IF($B103="","",VLOOKUP($F103,中学女選手データ!$A:$O,MATCH("姓",中学女選手データ!$1:$1,0),0)&amp;" "&amp;VLOOKUP($F103,中学女選手データ!$A:$O,MATCH("名",中学女選手データ!$1:$1,0),0))</f>
        <v/>
      </c>
      <c r="H103" t="str">
        <f>IF($B103="","",VLOOKUP($F103,中学女選手データ!$A:$O,MATCH("ﾌﾘｶﾞﾅ(姓)",中学女選手データ!$1:$1,0),0)&amp;" "&amp;VLOOKUP($F103,中学女選手データ!$A:$O,MATCH("ﾌﾘｶﾞﾅ(名)",中学女選手データ!$1:$1,0),0))</f>
        <v/>
      </c>
      <c r="I103" t="str">
        <f>IF($B103="","",VLOOKUP($F103,中学女選手データ!$A:$O,MATCH("姓",中学女選手データ!$1:$1,0),0)&amp;" "&amp;VLOOKUP($F103,中学女選手データ!$A:$O,MATCH("名",中学女選手データ!$1:$1,0),0))</f>
        <v/>
      </c>
      <c r="J103" t="str">
        <f>IF($B103="","",VLOOKUP($F103,中学女選手データ!$A:$O,MATCH("FAMILY NAME",中学女選手データ!$1:$1,0),0)&amp;" "&amp;VLOOKUP($F103,中学女選手データ!$A:$O,MATCH("Firstname",中学女選手データ!$1:$1,0),0))</f>
        <v/>
      </c>
      <c r="K103" t="str">
        <f>IF($B103="","",VLOOKUP($F103,中学女選手データ!$A:$O,MATCH("国籍",中学女選手データ!$1:$1,0),0))</f>
        <v/>
      </c>
      <c r="L103" t="str">
        <f t="shared" si="15"/>
        <v/>
      </c>
      <c r="M103" t="str">
        <f>IF($B103="","",VLOOKUP($F103,中学女選手データ!$A:$O,MATCH("学年",中学女選手データ!$1:$1,0),0))</f>
        <v/>
      </c>
      <c r="N103" t="str">
        <f>IF($B103="","",LEFT(VLOOKUP($F103,中学女選手データ!$A:$O,MATCH("Birthday",中学女選手データ!$1:$1,0),0),4))</f>
        <v/>
      </c>
      <c r="O103" t="str">
        <f t="shared" si="18"/>
        <v/>
      </c>
      <c r="P103" t="str">
        <f t="shared" si="19"/>
        <v/>
      </c>
      <c r="R103" t="str">
        <f>IF($B103="","",VALUE(中学一覧表!L50))</f>
        <v/>
      </c>
      <c r="S103" t="str">
        <f>IF($B103="","",IF(中学一覧表!U50="","",中学一覧表!U50&amp;".")&amp;IF(中学一覧表!V50="","",TEXT(中学一覧表!V50,"00")&amp;".")&amp;TEXT(中学一覧表!W50,"00"))</f>
        <v/>
      </c>
      <c r="T103" t="str">
        <f t="shared" si="20"/>
        <v/>
      </c>
      <c r="U103" t="str">
        <f t="shared" si="21"/>
        <v/>
      </c>
    </row>
    <row r="104" spans="1:21" x14ac:dyDescent="0.45">
      <c r="A104">
        <f t="shared" si="17"/>
        <v>0</v>
      </c>
      <c r="B104" t="str">
        <f>IF(中学一覧表!R51="","",20000+中学一覧表!R51)</f>
        <v/>
      </c>
      <c r="C104" t="str">
        <f>IF($B104="","",VLOOKUP(VLOOKUP(中学一覧表!R51,中学女選手データ!$A:$O,MATCH("所属",中学女選手データ!$1:$1,0),0),所属csv!$A:$H,MATCH("所属コード",所属csv!$1:$1,0),0))</f>
        <v/>
      </c>
      <c r="F104" t="str">
        <f>IF($B104="","",中学一覧表!R51)</f>
        <v/>
      </c>
      <c r="G104" t="str">
        <f>IF($B104="","",VLOOKUP($F104,中学女選手データ!$A:$O,MATCH("姓",中学女選手データ!$1:$1,0),0)&amp;" "&amp;VLOOKUP($F104,中学女選手データ!$A:$O,MATCH("名",中学女選手データ!$1:$1,0),0))</f>
        <v/>
      </c>
      <c r="H104" t="str">
        <f>IF($B104="","",VLOOKUP($F104,中学女選手データ!$A:$O,MATCH("ﾌﾘｶﾞﾅ(姓)",中学女選手データ!$1:$1,0),0)&amp;" "&amp;VLOOKUP($F104,中学女選手データ!$A:$O,MATCH("ﾌﾘｶﾞﾅ(名)",中学女選手データ!$1:$1,0),0))</f>
        <v/>
      </c>
      <c r="I104" t="str">
        <f>IF($B104="","",VLOOKUP($F104,中学女選手データ!$A:$O,MATCH("姓",中学女選手データ!$1:$1,0),0)&amp;" "&amp;VLOOKUP($F104,中学女選手データ!$A:$O,MATCH("名",中学女選手データ!$1:$1,0),0))</f>
        <v/>
      </c>
      <c r="J104" t="str">
        <f>IF($B104="","",VLOOKUP($F104,中学女選手データ!$A:$O,MATCH("FAMILY NAME",中学女選手データ!$1:$1,0),0)&amp;" "&amp;VLOOKUP($F104,中学女選手データ!$A:$O,MATCH("Firstname",中学女選手データ!$1:$1,0),0))</f>
        <v/>
      </c>
      <c r="K104" t="str">
        <f>IF($B104="","",VLOOKUP($F104,中学女選手データ!$A:$O,MATCH("国籍",中学女選手データ!$1:$1,0),0))</f>
        <v/>
      </c>
      <c r="L104" t="str">
        <f t="shared" si="15"/>
        <v/>
      </c>
      <c r="M104" t="str">
        <f>IF($B104="","",VLOOKUP($F104,中学女選手データ!$A:$O,MATCH("学年",中学女選手データ!$1:$1,0),0))</f>
        <v/>
      </c>
      <c r="N104" t="str">
        <f>IF($B104="","",LEFT(VLOOKUP($F104,中学女選手データ!$A:$O,MATCH("Birthday",中学女選手データ!$1:$1,0),0),4))</f>
        <v/>
      </c>
      <c r="O104" t="str">
        <f t="shared" si="18"/>
        <v/>
      </c>
      <c r="P104" t="str">
        <f t="shared" si="19"/>
        <v/>
      </c>
      <c r="R104" t="str">
        <f>IF($B104="","",VALUE(中学一覧表!L51))</f>
        <v/>
      </c>
      <c r="S104" t="str">
        <f>IF($B104="","",IF(中学一覧表!U51="","",中学一覧表!U51&amp;".")&amp;IF(中学一覧表!V51="","",TEXT(中学一覧表!V51,"00")&amp;".")&amp;TEXT(中学一覧表!W51,"00"))</f>
        <v/>
      </c>
      <c r="T104" t="str">
        <f t="shared" si="20"/>
        <v/>
      </c>
      <c r="U104" t="str">
        <f t="shared" si="21"/>
        <v/>
      </c>
    </row>
    <row r="105" spans="1:21" x14ac:dyDescent="0.45">
      <c r="A105">
        <f t="shared" si="17"/>
        <v>0</v>
      </c>
      <c r="B105" t="str">
        <f>IF(中学一覧表!R52="","",20000+中学一覧表!R52)</f>
        <v/>
      </c>
      <c r="C105" t="str">
        <f>IF($B105="","",VLOOKUP(VLOOKUP(中学一覧表!R52,中学女選手データ!$A:$O,MATCH("所属",中学女選手データ!$1:$1,0),0),所属csv!$A:$H,MATCH("所属コード",所属csv!$1:$1,0),0))</f>
        <v/>
      </c>
      <c r="F105" t="str">
        <f>IF($B105="","",中学一覧表!R52)</f>
        <v/>
      </c>
      <c r="G105" t="str">
        <f>IF($B105="","",VLOOKUP($F105,中学女選手データ!$A:$O,MATCH("姓",中学女選手データ!$1:$1,0),0)&amp;" "&amp;VLOOKUP($F105,中学女選手データ!$A:$O,MATCH("名",中学女選手データ!$1:$1,0),0))</f>
        <v/>
      </c>
      <c r="H105" t="str">
        <f>IF($B105="","",VLOOKUP($F105,中学女選手データ!$A:$O,MATCH("ﾌﾘｶﾞﾅ(姓)",中学女選手データ!$1:$1,0),0)&amp;" "&amp;VLOOKUP($F105,中学女選手データ!$A:$O,MATCH("ﾌﾘｶﾞﾅ(名)",中学女選手データ!$1:$1,0),0))</f>
        <v/>
      </c>
      <c r="I105" t="str">
        <f>IF($B105="","",VLOOKUP($F105,中学女選手データ!$A:$O,MATCH("姓",中学女選手データ!$1:$1,0),0)&amp;" "&amp;VLOOKUP($F105,中学女選手データ!$A:$O,MATCH("名",中学女選手データ!$1:$1,0),0))</f>
        <v/>
      </c>
      <c r="J105" t="str">
        <f>IF($B105="","",VLOOKUP($F105,中学女選手データ!$A:$O,MATCH("FAMILY NAME",中学女選手データ!$1:$1,0),0)&amp;" "&amp;VLOOKUP($F105,中学女選手データ!$A:$O,MATCH("Firstname",中学女選手データ!$1:$1,0),0))</f>
        <v/>
      </c>
      <c r="K105" t="str">
        <f>IF($B105="","",VLOOKUP($F105,中学女選手データ!$A:$O,MATCH("国籍",中学女選手データ!$1:$1,0),0))</f>
        <v/>
      </c>
      <c r="L105" t="str">
        <f t="shared" si="15"/>
        <v/>
      </c>
      <c r="M105" t="str">
        <f>IF($B105="","",VLOOKUP($F105,中学女選手データ!$A:$O,MATCH("学年",中学女選手データ!$1:$1,0),0))</f>
        <v/>
      </c>
      <c r="N105" t="str">
        <f>IF($B105="","",LEFT(VLOOKUP($F105,中学女選手データ!$A:$O,MATCH("Birthday",中学女選手データ!$1:$1,0),0),4))</f>
        <v/>
      </c>
      <c r="O105" t="str">
        <f t="shared" si="18"/>
        <v/>
      </c>
      <c r="P105" t="str">
        <f t="shared" si="19"/>
        <v/>
      </c>
      <c r="R105" t="str">
        <f>IF($B105="","",VALUE(中学一覧表!L52))</f>
        <v/>
      </c>
      <c r="S105" t="str">
        <f>IF($B105="","",IF(中学一覧表!U52="","",中学一覧表!U52&amp;".")&amp;IF(中学一覧表!V52="","",TEXT(中学一覧表!V52,"00")&amp;".")&amp;TEXT(中学一覧表!W52,"00"))</f>
        <v/>
      </c>
      <c r="T105" t="str">
        <f t="shared" si="20"/>
        <v/>
      </c>
      <c r="U105" t="str">
        <f t="shared" si="21"/>
        <v/>
      </c>
    </row>
    <row r="106" spans="1:21" x14ac:dyDescent="0.45">
      <c r="A106">
        <f t="shared" si="17"/>
        <v>0</v>
      </c>
      <c r="B106" t="str">
        <f>IF(中学一覧表!R53="","",20000+中学一覧表!R53)</f>
        <v/>
      </c>
      <c r="C106" t="str">
        <f>IF($B106="","",VLOOKUP(VLOOKUP(中学一覧表!R53,中学女選手データ!$A:$O,MATCH("所属",中学女選手データ!$1:$1,0),0),所属csv!$A:$H,MATCH("所属コード",所属csv!$1:$1,0),0))</f>
        <v/>
      </c>
      <c r="F106" t="str">
        <f>IF($B106="","",中学一覧表!R53)</f>
        <v/>
      </c>
      <c r="G106" t="str">
        <f>IF($B106="","",VLOOKUP($F106,中学女選手データ!$A:$O,MATCH("姓",中学女選手データ!$1:$1,0),0)&amp;" "&amp;VLOOKUP($F106,中学女選手データ!$A:$O,MATCH("名",中学女選手データ!$1:$1,0),0))</f>
        <v/>
      </c>
      <c r="H106" t="str">
        <f>IF($B106="","",VLOOKUP($F106,中学女選手データ!$A:$O,MATCH("ﾌﾘｶﾞﾅ(姓)",中学女選手データ!$1:$1,0),0)&amp;" "&amp;VLOOKUP($F106,中学女選手データ!$A:$O,MATCH("ﾌﾘｶﾞﾅ(名)",中学女選手データ!$1:$1,0),0))</f>
        <v/>
      </c>
      <c r="I106" t="str">
        <f>IF($B106="","",VLOOKUP($F106,中学女選手データ!$A:$O,MATCH("姓",中学女選手データ!$1:$1,0),0)&amp;" "&amp;VLOOKUP($F106,中学女選手データ!$A:$O,MATCH("名",中学女選手データ!$1:$1,0),0))</f>
        <v/>
      </c>
      <c r="J106" t="str">
        <f>IF($B106="","",VLOOKUP($F106,中学女選手データ!$A:$O,MATCH("FAMILY NAME",中学女選手データ!$1:$1,0),0)&amp;" "&amp;VLOOKUP($F106,中学女選手データ!$A:$O,MATCH("Firstname",中学女選手データ!$1:$1,0),0))</f>
        <v/>
      </c>
      <c r="K106" t="str">
        <f>IF($B106="","",VLOOKUP($F106,中学女選手データ!$A:$O,MATCH("国籍",中学女選手データ!$1:$1,0),0))</f>
        <v/>
      </c>
      <c r="L106" t="str">
        <f t="shared" si="15"/>
        <v/>
      </c>
      <c r="M106" t="str">
        <f>IF($B106="","",VLOOKUP($F106,中学女選手データ!$A:$O,MATCH("学年",中学女選手データ!$1:$1,0),0))</f>
        <v/>
      </c>
      <c r="N106" t="str">
        <f>IF($B106="","",LEFT(VLOOKUP($F106,中学女選手データ!$A:$O,MATCH("Birthday",中学女選手データ!$1:$1,0),0),4))</f>
        <v/>
      </c>
      <c r="O106" t="str">
        <f t="shared" si="18"/>
        <v/>
      </c>
      <c r="P106" t="str">
        <f t="shared" si="19"/>
        <v/>
      </c>
      <c r="R106" t="str">
        <f>IF($B106="","",VALUE(中学一覧表!L53))</f>
        <v/>
      </c>
      <c r="S106" t="str">
        <f>IF($B106="","",IF(中学一覧表!U53="","",中学一覧表!U53&amp;".")&amp;IF(中学一覧表!V53="","",TEXT(中学一覧表!V53,"00")&amp;".")&amp;TEXT(中学一覧表!W53,"00"))</f>
        <v/>
      </c>
      <c r="T106" t="str">
        <f t="shared" si="20"/>
        <v/>
      </c>
      <c r="U106" t="str">
        <f t="shared" si="21"/>
        <v/>
      </c>
    </row>
    <row r="107" spans="1:21" x14ac:dyDescent="0.45">
      <c r="A107">
        <f t="shared" si="17"/>
        <v>0</v>
      </c>
      <c r="B107" t="str">
        <f>IF(高校一覧表!F4="","",30000+高校一覧表!F4)</f>
        <v/>
      </c>
      <c r="C107" t="str">
        <f>IF($B107="","",VLOOKUP(VLOOKUP(高校一覧表!F4,高校男選手データ!$A:$O,MATCH("所属",高校男選手データ!$1:$1,0),0),所属csv!$A:$H,MATCH("所属コード",所属csv!$1:$1,0),0))</f>
        <v/>
      </c>
      <c r="F107" t="str">
        <f>IF($B107="","",高校一覧表!F4)</f>
        <v/>
      </c>
      <c r="G107" t="str">
        <f>IF($B107="","",VLOOKUP($F107,高校男選手データ!$A:$O,MATCH("姓",高校男選手データ!$1:$1,0),0)&amp;" "&amp;VLOOKUP($F107,高校男選手データ!$A:$O,MATCH("名",高校男選手データ!$1:$1,0),0))</f>
        <v/>
      </c>
      <c r="H107" t="str">
        <f>IF($B107="","",VLOOKUP($F107,高校男選手データ!$A:$O,MATCH("ﾌﾘｶﾞﾅ(姓)",高校男選手データ!$1:$1,0),0)&amp;" "&amp;VLOOKUP($F107,高校男選手データ!$A:$O,MATCH("ﾌﾘｶﾞﾅ(名)",高校男選手データ!$1:$1,0),0))</f>
        <v/>
      </c>
      <c r="I107" t="str">
        <f>IF($B107="","",VLOOKUP($F107,高校男選手データ!$A:$O,MATCH("姓",高校男選手データ!$1:$1,0),0)&amp;" "&amp;VLOOKUP($F107,高校男選手データ!$A:$O,MATCH("名",高校男選手データ!$1:$1,0),0))</f>
        <v/>
      </c>
      <c r="J107" t="str">
        <f>IF($B107="","",VLOOKUP($F107,高校男選手データ!$A:$O,MATCH("FAMILY NAME",高校男選手データ!$1:$1,0),0)&amp;" "&amp;VLOOKUP($F107,高校男選手データ!$A:$O,MATCH("Firstname",高校男選手データ!$1:$1,0),0))</f>
        <v/>
      </c>
      <c r="K107" t="str">
        <f>IF($B107="","",VLOOKUP($F107,高校男選手データ!$A:$O,MATCH("国籍",高校男選手データ!$1:$1,0),0))</f>
        <v/>
      </c>
      <c r="L107" t="str">
        <f>IF($B107="","",1)</f>
        <v/>
      </c>
      <c r="M107" t="str">
        <f>IF($B107="","",VLOOKUP($F107,高校男選手データ!$A:$O,MATCH("学年",高校男選手データ!$1:$1,0),0))</f>
        <v/>
      </c>
      <c r="N107" t="str">
        <f>IF($B107="","",LEFT(VLOOKUP($F107,高校男選手データ!$A:$O,MATCH("Birthday",高校男選手データ!$1:$1,0),0),4))</f>
        <v/>
      </c>
      <c r="O107" t="str">
        <f t="shared" si="18"/>
        <v/>
      </c>
      <c r="P107" t="str">
        <f>IF($B107="","","千葉")</f>
        <v/>
      </c>
      <c r="R107" t="str">
        <f>IF($B107="","",VALUE(高校一覧表!A4))</f>
        <v/>
      </c>
      <c r="S107" t="str">
        <f>IF($B107="","",IF(高校一覧表!I4="","",高校一覧表!I4&amp;".")&amp;IF(高校一覧表!J4="","",TEXT(高校一覧表!J4,"00")&amp;".")&amp;TEXT(高校一覧表!K4,"00"))</f>
        <v/>
      </c>
      <c r="T107" t="str">
        <f>IF($B107="","",0)</f>
        <v/>
      </c>
      <c r="U107" t="str">
        <f>IF($B107="","",2)</f>
        <v/>
      </c>
    </row>
    <row r="108" spans="1:21" x14ac:dyDescent="0.45">
      <c r="A108">
        <f t="shared" si="17"/>
        <v>0</v>
      </c>
      <c r="B108" t="str">
        <f>IF(高校一覧表!F5="","",30000+高校一覧表!F5)</f>
        <v/>
      </c>
      <c r="C108" t="str">
        <f>IF($B108="","",VLOOKUP(VLOOKUP(高校一覧表!F5,高校男選手データ!$A:$O,MATCH("所属",高校男選手データ!$1:$1,0),0),所属csv!$A:$H,MATCH("所属コード",所属csv!$1:$1,0),0))</f>
        <v/>
      </c>
      <c r="F108" t="str">
        <f>IF($B108="","",高校一覧表!F5)</f>
        <v/>
      </c>
      <c r="G108" t="str">
        <f>IF($B108="","",VLOOKUP($F108,高校男選手データ!$A:$O,MATCH("姓",高校男選手データ!$1:$1,0),0)&amp;" "&amp;VLOOKUP($F108,高校男選手データ!$A:$O,MATCH("名",高校男選手データ!$1:$1,0),0))</f>
        <v/>
      </c>
      <c r="H108" t="str">
        <f>IF($B108="","",VLOOKUP($F108,高校男選手データ!$A:$O,MATCH("ﾌﾘｶﾞﾅ(姓)",高校男選手データ!$1:$1,0),0)&amp;" "&amp;VLOOKUP($F108,高校男選手データ!$A:$O,MATCH("ﾌﾘｶﾞﾅ(名)",高校男選手データ!$1:$1,0),0))</f>
        <v/>
      </c>
      <c r="I108" t="str">
        <f>IF($B108="","",VLOOKUP($F108,高校男選手データ!$A:$O,MATCH("姓",高校男選手データ!$1:$1,0),0)&amp;" "&amp;VLOOKUP($F108,高校男選手データ!$A:$O,MATCH("名",高校男選手データ!$1:$1,0),0))</f>
        <v/>
      </c>
      <c r="J108" t="str">
        <f>IF($B108="","",VLOOKUP($F108,高校男選手データ!$A:$O,MATCH("FAMILY NAME",高校男選手データ!$1:$1,0),0)&amp;" "&amp;VLOOKUP($F108,高校男選手データ!$A:$O,MATCH("Firstname",高校男選手データ!$1:$1,0),0))</f>
        <v/>
      </c>
      <c r="K108" t="str">
        <f>IF($B108="","",VLOOKUP($F108,高校男選手データ!$A:$O,MATCH("国籍",高校男選手データ!$1:$1,0),0))</f>
        <v/>
      </c>
      <c r="L108" t="str">
        <f t="shared" ref="L108:L162" si="22">IF($B108="","",1)</f>
        <v/>
      </c>
      <c r="M108" t="str">
        <f>IF($B108="","",VLOOKUP($F108,高校男選手データ!$A:$O,MATCH("学年",高校男選手データ!$1:$1,0),0))</f>
        <v/>
      </c>
      <c r="N108" t="str">
        <f>IF($B108="","",LEFT(VLOOKUP($F108,高校男選手データ!$A:$O,MATCH("Birthday",高校男選手データ!$1:$1,0),0),4))</f>
        <v/>
      </c>
      <c r="O108" t="str">
        <f t="shared" si="18"/>
        <v/>
      </c>
      <c r="P108" t="str">
        <f t="shared" ref="P108:P162" si="23">IF($B108="","","千葉")</f>
        <v/>
      </c>
      <c r="R108" t="str">
        <f>IF($B108="","",VALUE(高校一覧表!A5))</f>
        <v/>
      </c>
      <c r="S108" t="str">
        <f>IF($B108="","",IF(高校一覧表!I5="","",高校一覧表!I5&amp;".")&amp;IF(高校一覧表!J5="","",TEXT(高校一覧表!J5,"00")&amp;".")&amp;TEXT(高校一覧表!K5,"00"))</f>
        <v/>
      </c>
      <c r="T108" t="str">
        <f t="shared" ref="T108:T162" si="24">IF($B108="","",0)</f>
        <v/>
      </c>
      <c r="U108" t="str">
        <f t="shared" ref="U108:U162" si="25">IF($B108="","",2)</f>
        <v/>
      </c>
    </row>
    <row r="109" spans="1:21" x14ac:dyDescent="0.45">
      <c r="A109">
        <f t="shared" si="17"/>
        <v>0</v>
      </c>
      <c r="B109" t="str">
        <f>IF(高校一覧表!F6="","",30000+高校一覧表!F6)</f>
        <v/>
      </c>
      <c r="C109" t="str">
        <f>IF($B109="","",VLOOKUP(VLOOKUP(高校一覧表!F6,高校男選手データ!$A:$O,MATCH("所属",高校男選手データ!$1:$1,0),0),所属csv!$A:$H,MATCH("所属コード",所属csv!$1:$1,0),0))</f>
        <v/>
      </c>
      <c r="F109" t="str">
        <f>IF($B109="","",高校一覧表!F6)</f>
        <v/>
      </c>
      <c r="G109" t="str">
        <f>IF($B109="","",VLOOKUP($F109,高校男選手データ!$A:$O,MATCH("姓",高校男選手データ!$1:$1,0),0)&amp;" "&amp;VLOOKUP($F109,高校男選手データ!$A:$O,MATCH("名",高校男選手データ!$1:$1,0),0))</f>
        <v/>
      </c>
      <c r="H109" t="str">
        <f>IF($B109="","",VLOOKUP($F109,高校男選手データ!$A:$O,MATCH("ﾌﾘｶﾞﾅ(姓)",高校男選手データ!$1:$1,0),0)&amp;" "&amp;VLOOKUP($F109,高校男選手データ!$A:$O,MATCH("ﾌﾘｶﾞﾅ(名)",高校男選手データ!$1:$1,0),0))</f>
        <v/>
      </c>
      <c r="I109" t="str">
        <f>IF($B109="","",VLOOKUP($F109,高校男選手データ!$A:$O,MATCH("姓",高校男選手データ!$1:$1,0),0)&amp;" "&amp;VLOOKUP($F109,高校男選手データ!$A:$O,MATCH("名",高校男選手データ!$1:$1,0),0))</f>
        <v/>
      </c>
      <c r="J109" t="str">
        <f>IF($B109="","",VLOOKUP($F109,高校男選手データ!$A:$O,MATCH("FAMILY NAME",高校男選手データ!$1:$1,0),0)&amp;" "&amp;VLOOKUP($F109,高校男選手データ!$A:$O,MATCH("Firstname",高校男選手データ!$1:$1,0),0))</f>
        <v/>
      </c>
      <c r="K109" t="str">
        <f>IF($B109="","",VLOOKUP($F109,高校男選手データ!$A:$O,MATCH("国籍",高校男選手データ!$1:$1,0),0))</f>
        <v/>
      </c>
      <c r="L109" t="str">
        <f t="shared" si="22"/>
        <v/>
      </c>
      <c r="M109" t="str">
        <f>IF($B109="","",VLOOKUP($F109,高校男選手データ!$A:$O,MATCH("学年",高校男選手データ!$1:$1,0),0))</f>
        <v/>
      </c>
      <c r="N109" t="str">
        <f>IF($B109="","",LEFT(VLOOKUP($F109,高校男選手データ!$A:$O,MATCH("Birthday",高校男選手データ!$1:$1,0),0),4))</f>
        <v/>
      </c>
      <c r="O109" t="str">
        <f t="shared" si="18"/>
        <v/>
      </c>
      <c r="P109" t="str">
        <f t="shared" si="23"/>
        <v/>
      </c>
      <c r="R109" t="str">
        <f>IF($B109="","",VALUE(高校一覧表!A6))</f>
        <v/>
      </c>
      <c r="S109" t="str">
        <f>IF($B109="","",IF(高校一覧表!I6="","",高校一覧表!I6&amp;".")&amp;IF(高校一覧表!J6="","",TEXT(高校一覧表!J6,"00")&amp;".")&amp;TEXT(高校一覧表!K6,"00"))</f>
        <v/>
      </c>
      <c r="T109" t="str">
        <f t="shared" si="24"/>
        <v/>
      </c>
      <c r="U109" t="str">
        <f t="shared" si="25"/>
        <v/>
      </c>
    </row>
    <row r="110" spans="1:21" x14ac:dyDescent="0.45">
      <c r="A110">
        <f t="shared" si="17"/>
        <v>0</v>
      </c>
      <c r="B110" t="str">
        <f>IF(高校一覧表!F7="","",30000+高校一覧表!F7)</f>
        <v/>
      </c>
      <c r="C110" t="str">
        <f>IF($B110="","",VLOOKUP(VLOOKUP(高校一覧表!F7,高校男選手データ!$A:$O,MATCH("所属",高校男選手データ!$1:$1,0),0),所属csv!$A:$H,MATCH("所属コード",所属csv!$1:$1,0),0))</f>
        <v/>
      </c>
      <c r="F110" t="str">
        <f>IF($B110="","",高校一覧表!F7)</f>
        <v/>
      </c>
      <c r="G110" t="str">
        <f>IF($B110="","",VLOOKUP($F110,高校男選手データ!$A:$O,MATCH("姓",高校男選手データ!$1:$1,0),0)&amp;" "&amp;VLOOKUP($F110,高校男選手データ!$A:$O,MATCH("名",高校男選手データ!$1:$1,0),0))</f>
        <v/>
      </c>
      <c r="H110" t="str">
        <f>IF($B110="","",VLOOKUP($F110,高校男選手データ!$A:$O,MATCH("ﾌﾘｶﾞﾅ(姓)",高校男選手データ!$1:$1,0),0)&amp;" "&amp;VLOOKUP($F110,高校男選手データ!$A:$O,MATCH("ﾌﾘｶﾞﾅ(名)",高校男選手データ!$1:$1,0),0))</f>
        <v/>
      </c>
      <c r="I110" t="str">
        <f>IF($B110="","",VLOOKUP($F110,高校男選手データ!$A:$O,MATCH("姓",高校男選手データ!$1:$1,0),0)&amp;" "&amp;VLOOKUP($F110,高校男選手データ!$A:$O,MATCH("名",高校男選手データ!$1:$1,0),0))</f>
        <v/>
      </c>
      <c r="J110" t="str">
        <f>IF($B110="","",VLOOKUP($F110,高校男選手データ!$A:$O,MATCH("FAMILY NAME",高校男選手データ!$1:$1,0),0)&amp;" "&amp;VLOOKUP($F110,高校男選手データ!$A:$O,MATCH("Firstname",高校男選手データ!$1:$1,0),0))</f>
        <v/>
      </c>
      <c r="K110" t="str">
        <f>IF($B110="","",VLOOKUP($F110,高校男選手データ!$A:$O,MATCH("国籍",高校男選手データ!$1:$1,0),0))</f>
        <v/>
      </c>
      <c r="L110" t="str">
        <f t="shared" si="22"/>
        <v/>
      </c>
      <c r="M110" t="str">
        <f>IF($B110="","",VLOOKUP($F110,高校男選手データ!$A:$O,MATCH("学年",高校男選手データ!$1:$1,0),0))</f>
        <v/>
      </c>
      <c r="N110" t="str">
        <f>IF($B110="","",LEFT(VLOOKUP($F110,高校男選手データ!$A:$O,MATCH("Birthday",高校男選手データ!$1:$1,0),0),4))</f>
        <v/>
      </c>
      <c r="O110" t="str">
        <f t="shared" si="18"/>
        <v/>
      </c>
      <c r="P110" t="str">
        <f t="shared" si="23"/>
        <v/>
      </c>
      <c r="R110" t="str">
        <f>IF($B110="","",VALUE(高校一覧表!A7))</f>
        <v/>
      </c>
      <c r="S110" t="str">
        <f>IF($B110="","",IF(高校一覧表!I7="","",高校一覧表!I7&amp;".")&amp;IF(高校一覧表!J7="","",TEXT(高校一覧表!J7,"00")&amp;".")&amp;TEXT(高校一覧表!K7,"00"))</f>
        <v/>
      </c>
      <c r="T110" t="str">
        <f t="shared" si="24"/>
        <v/>
      </c>
      <c r="U110" t="str">
        <f t="shared" si="25"/>
        <v/>
      </c>
    </row>
    <row r="111" spans="1:21" x14ac:dyDescent="0.45">
      <c r="A111">
        <f t="shared" si="17"/>
        <v>0</v>
      </c>
      <c r="B111" t="str">
        <f>IF(高校一覧表!F8="","",30000+高校一覧表!F8)</f>
        <v/>
      </c>
      <c r="C111" t="str">
        <f>IF($B111="","",VLOOKUP(VLOOKUP(高校一覧表!F8,高校男選手データ!$A:$O,MATCH("所属",高校男選手データ!$1:$1,0),0),所属csv!$A:$H,MATCH("所属コード",所属csv!$1:$1,0),0))</f>
        <v/>
      </c>
      <c r="F111" t="str">
        <f>IF($B111="","",高校一覧表!F8)</f>
        <v/>
      </c>
      <c r="G111" t="str">
        <f>IF($B111="","",VLOOKUP($F111,高校男選手データ!$A:$O,MATCH("姓",高校男選手データ!$1:$1,0),0)&amp;" "&amp;VLOOKUP($F111,高校男選手データ!$A:$O,MATCH("名",高校男選手データ!$1:$1,0),0))</f>
        <v/>
      </c>
      <c r="H111" t="str">
        <f>IF($B111="","",VLOOKUP($F111,高校男選手データ!$A:$O,MATCH("ﾌﾘｶﾞﾅ(姓)",高校男選手データ!$1:$1,0),0)&amp;" "&amp;VLOOKUP($F111,高校男選手データ!$A:$O,MATCH("ﾌﾘｶﾞﾅ(名)",高校男選手データ!$1:$1,0),0))</f>
        <v/>
      </c>
      <c r="I111" t="str">
        <f>IF($B111="","",VLOOKUP($F111,高校男選手データ!$A:$O,MATCH("姓",高校男選手データ!$1:$1,0),0)&amp;" "&amp;VLOOKUP($F111,高校男選手データ!$A:$O,MATCH("名",高校男選手データ!$1:$1,0),0))</f>
        <v/>
      </c>
      <c r="J111" t="str">
        <f>IF($B111="","",VLOOKUP($F111,高校男選手データ!$A:$O,MATCH("FAMILY NAME",高校男選手データ!$1:$1,0),0)&amp;" "&amp;VLOOKUP($F111,高校男選手データ!$A:$O,MATCH("Firstname",高校男選手データ!$1:$1,0),0))</f>
        <v/>
      </c>
      <c r="K111" t="str">
        <f>IF($B111="","",VLOOKUP($F111,高校男選手データ!$A:$O,MATCH("国籍",高校男選手データ!$1:$1,0),0))</f>
        <v/>
      </c>
      <c r="L111" t="str">
        <f t="shared" si="22"/>
        <v/>
      </c>
      <c r="M111" t="str">
        <f>IF($B111="","",VLOOKUP($F111,高校男選手データ!$A:$O,MATCH("学年",高校男選手データ!$1:$1,0),0))</f>
        <v/>
      </c>
      <c r="N111" t="str">
        <f>IF($B111="","",LEFT(VLOOKUP($F111,高校男選手データ!$A:$O,MATCH("Birthday",高校男選手データ!$1:$1,0),0),4))</f>
        <v/>
      </c>
      <c r="O111" t="str">
        <f t="shared" si="18"/>
        <v/>
      </c>
      <c r="P111" t="str">
        <f t="shared" si="23"/>
        <v/>
      </c>
      <c r="R111" t="str">
        <f>IF($B111="","",VALUE(高校一覧表!A8))</f>
        <v/>
      </c>
      <c r="S111" t="str">
        <f>IF($B111="","",IF(高校一覧表!I8="","",高校一覧表!I8&amp;".")&amp;IF(高校一覧表!J8="","",TEXT(高校一覧表!J8,"00")&amp;".")&amp;TEXT(高校一覧表!K8,"00"))</f>
        <v/>
      </c>
      <c r="T111" t="str">
        <f t="shared" si="24"/>
        <v/>
      </c>
      <c r="U111" t="str">
        <f t="shared" si="25"/>
        <v/>
      </c>
    </row>
    <row r="112" spans="1:21" x14ac:dyDescent="0.45">
      <c r="A112">
        <f t="shared" ref="A112:A147" si="26">IF(B112="",A111,A111+1)</f>
        <v>0</v>
      </c>
      <c r="B112" t="str">
        <f>IF(高校一覧表!F9="","",30000+高校一覧表!F9)</f>
        <v/>
      </c>
      <c r="C112" t="str">
        <f>IF($B112="","",VLOOKUP(VLOOKUP(高校一覧表!F9,高校男選手データ!$A:$O,MATCH("所属",高校男選手データ!$1:$1,0),0),所属csv!$A:$H,MATCH("所属コード",所属csv!$1:$1,0),0))</f>
        <v/>
      </c>
      <c r="F112" t="str">
        <f>IF($B112="","",高校一覧表!F9)</f>
        <v/>
      </c>
      <c r="G112" t="str">
        <f>IF($B112="","",VLOOKUP($F112,高校男選手データ!$A:$O,MATCH("姓",高校男選手データ!$1:$1,0),0)&amp;" "&amp;VLOOKUP($F112,高校男選手データ!$A:$O,MATCH("名",高校男選手データ!$1:$1,0),0))</f>
        <v/>
      </c>
      <c r="H112" t="str">
        <f>IF($B112="","",VLOOKUP($F112,高校男選手データ!$A:$O,MATCH("ﾌﾘｶﾞﾅ(姓)",高校男選手データ!$1:$1,0),0)&amp;" "&amp;VLOOKUP($F112,高校男選手データ!$A:$O,MATCH("ﾌﾘｶﾞﾅ(名)",高校男選手データ!$1:$1,0),0))</f>
        <v/>
      </c>
      <c r="I112" t="str">
        <f>IF($B112="","",VLOOKUP($F112,高校男選手データ!$A:$O,MATCH("姓",高校男選手データ!$1:$1,0),0)&amp;" "&amp;VLOOKUP($F112,高校男選手データ!$A:$O,MATCH("名",高校男選手データ!$1:$1,0),0))</f>
        <v/>
      </c>
      <c r="J112" t="str">
        <f>IF($B112="","",VLOOKUP($F112,高校男選手データ!$A:$O,MATCH("FAMILY NAME",高校男選手データ!$1:$1,0),0)&amp;" "&amp;VLOOKUP($F112,高校男選手データ!$A:$O,MATCH("Firstname",高校男選手データ!$1:$1,0),0))</f>
        <v/>
      </c>
      <c r="K112" t="str">
        <f>IF($B112="","",VLOOKUP($F112,高校男選手データ!$A:$O,MATCH("国籍",高校男選手データ!$1:$1,0),0))</f>
        <v/>
      </c>
      <c r="L112" t="str">
        <f t="shared" si="22"/>
        <v/>
      </c>
      <c r="M112" t="str">
        <f>IF($B112="","",VLOOKUP($F112,高校男選手データ!$A:$O,MATCH("学年",高校男選手データ!$1:$1,0),0))</f>
        <v/>
      </c>
      <c r="N112" t="str">
        <f>IF($B112="","",LEFT(VLOOKUP($F112,高校男選手データ!$A:$O,MATCH("Birthday",高校男選手データ!$1:$1,0),0),4))</f>
        <v/>
      </c>
      <c r="O112" t="str">
        <f t="shared" si="18"/>
        <v/>
      </c>
      <c r="P112" t="str">
        <f t="shared" si="23"/>
        <v/>
      </c>
      <c r="R112" t="str">
        <f>IF($B112="","",VALUE(高校一覧表!A9))</f>
        <v/>
      </c>
      <c r="S112" t="str">
        <f>IF($B112="","",IF(高校一覧表!I9="","",高校一覧表!I9&amp;".")&amp;IF(高校一覧表!J9="","",TEXT(高校一覧表!J9,"00")&amp;".")&amp;TEXT(高校一覧表!K9,"00"))</f>
        <v/>
      </c>
      <c r="T112" t="str">
        <f t="shared" si="24"/>
        <v/>
      </c>
      <c r="U112" t="str">
        <f t="shared" si="25"/>
        <v/>
      </c>
    </row>
    <row r="113" spans="1:21" x14ac:dyDescent="0.45">
      <c r="A113">
        <f t="shared" si="26"/>
        <v>0</v>
      </c>
      <c r="B113" t="str">
        <f>IF(高校一覧表!F10="","",30000+高校一覧表!F10)</f>
        <v/>
      </c>
      <c r="C113" t="str">
        <f>IF($B113="","",VLOOKUP(VLOOKUP(高校一覧表!F10,高校男選手データ!$A:$O,MATCH("所属",高校男選手データ!$1:$1,0),0),所属csv!$A:$H,MATCH("所属コード",所属csv!$1:$1,0),0))</f>
        <v/>
      </c>
      <c r="F113" t="str">
        <f>IF($B113="","",高校一覧表!F10)</f>
        <v/>
      </c>
      <c r="G113" t="str">
        <f>IF($B113="","",VLOOKUP($F113,高校男選手データ!$A:$O,MATCH("姓",高校男選手データ!$1:$1,0),0)&amp;" "&amp;VLOOKUP($F113,高校男選手データ!$A:$O,MATCH("名",高校男選手データ!$1:$1,0),0))</f>
        <v/>
      </c>
      <c r="H113" t="str">
        <f>IF($B113="","",VLOOKUP($F113,高校男選手データ!$A:$O,MATCH("ﾌﾘｶﾞﾅ(姓)",高校男選手データ!$1:$1,0),0)&amp;" "&amp;VLOOKUP($F113,高校男選手データ!$A:$O,MATCH("ﾌﾘｶﾞﾅ(名)",高校男選手データ!$1:$1,0),0))</f>
        <v/>
      </c>
      <c r="I113" t="str">
        <f>IF($B113="","",VLOOKUP($F113,高校男選手データ!$A:$O,MATCH("姓",高校男選手データ!$1:$1,0),0)&amp;" "&amp;VLOOKUP($F113,高校男選手データ!$A:$O,MATCH("名",高校男選手データ!$1:$1,0),0))</f>
        <v/>
      </c>
      <c r="J113" t="str">
        <f>IF($B113="","",VLOOKUP($F113,高校男選手データ!$A:$O,MATCH("FAMILY NAME",高校男選手データ!$1:$1,0),0)&amp;" "&amp;VLOOKUP($F113,高校男選手データ!$A:$O,MATCH("Firstname",高校男選手データ!$1:$1,0),0))</f>
        <v/>
      </c>
      <c r="K113" t="str">
        <f>IF($B113="","",VLOOKUP($F113,高校男選手データ!$A:$O,MATCH("国籍",高校男選手データ!$1:$1,0),0))</f>
        <v/>
      </c>
      <c r="L113" t="str">
        <f t="shared" si="22"/>
        <v/>
      </c>
      <c r="M113" t="str">
        <f>IF($B113="","",VLOOKUP($F113,高校男選手データ!$A:$O,MATCH("学年",高校男選手データ!$1:$1,0),0))</f>
        <v/>
      </c>
      <c r="N113" t="str">
        <f>IF($B113="","",LEFT(VLOOKUP($F113,高校男選手データ!$A:$O,MATCH("Birthday",高校男選手データ!$1:$1,0),0),4))</f>
        <v/>
      </c>
      <c r="O113" t="str">
        <f t="shared" si="18"/>
        <v/>
      </c>
      <c r="P113" t="str">
        <f t="shared" si="23"/>
        <v/>
      </c>
      <c r="R113" t="str">
        <f>IF($B113="","",VALUE(高校一覧表!A10))</f>
        <v/>
      </c>
      <c r="S113" t="str">
        <f>IF($B113="","",IF(高校一覧表!I10="","",高校一覧表!I10&amp;".")&amp;IF(高校一覧表!J10="","",TEXT(高校一覧表!J10,"00")&amp;".")&amp;TEXT(高校一覧表!K10,"00"))</f>
        <v/>
      </c>
      <c r="T113" t="str">
        <f t="shared" si="24"/>
        <v/>
      </c>
      <c r="U113" t="str">
        <f t="shared" si="25"/>
        <v/>
      </c>
    </row>
    <row r="114" spans="1:21" x14ac:dyDescent="0.45">
      <c r="A114">
        <f t="shared" si="26"/>
        <v>0</v>
      </c>
      <c r="B114" t="str">
        <f>IF(高校一覧表!F11="","",30000+高校一覧表!F11)</f>
        <v/>
      </c>
      <c r="C114" t="str">
        <f>IF($B114="","",VLOOKUP(VLOOKUP(高校一覧表!F11,高校男選手データ!$A:$O,MATCH("所属",高校男選手データ!$1:$1,0),0),所属csv!$A:$H,MATCH("所属コード",所属csv!$1:$1,0),0))</f>
        <v/>
      </c>
      <c r="F114" t="str">
        <f>IF($B114="","",高校一覧表!F11)</f>
        <v/>
      </c>
      <c r="G114" t="str">
        <f>IF($B114="","",VLOOKUP($F114,高校男選手データ!$A:$O,MATCH("姓",高校男選手データ!$1:$1,0),0)&amp;" "&amp;VLOOKUP($F114,高校男選手データ!$A:$O,MATCH("名",高校男選手データ!$1:$1,0),0))</f>
        <v/>
      </c>
      <c r="H114" t="str">
        <f>IF($B114="","",VLOOKUP($F114,高校男選手データ!$A:$O,MATCH("ﾌﾘｶﾞﾅ(姓)",高校男選手データ!$1:$1,0),0)&amp;" "&amp;VLOOKUP($F114,高校男選手データ!$A:$O,MATCH("ﾌﾘｶﾞﾅ(名)",高校男選手データ!$1:$1,0),0))</f>
        <v/>
      </c>
      <c r="I114" t="str">
        <f>IF($B114="","",VLOOKUP($F114,高校男選手データ!$A:$O,MATCH("姓",高校男選手データ!$1:$1,0),0)&amp;" "&amp;VLOOKUP($F114,高校男選手データ!$A:$O,MATCH("名",高校男選手データ!$1:$1,0),0))</f>
        <v/>
      </c>
      <c r="J114" t="str">
        <f>IF($B114="","",VLOOKUP($F114,高校男選手データ!$A:$O,MATCH("FAMILY NAME",高校男選手データ!$1:$1,0),0)&amp;" "&amp;VLOOKUP($F114,高校男選手データ!$A:$O,MATCH("Firstname",高校男選手データ!$1:$1,0),0))</f>
        <v/>
      </c>
      <c r="K114" t="str">
        <f>IF($B114="","",VLOOKUP($F114,高校男選手データ!$A:$O,MATCH("国籍",高校男選手データ!$1:$1,0),0))</f>
        <v/>
      </c>
      <c r="L114" t="str">
        <f t="shared" si="22"/>
        <v/>
      </c>
      <c r="M114" t="str">
        <f>IF($B114="","",VLOOKUP($F114,高校男選手データ!$A:$O,MATCH("学年",高校男選手データ!$1:$1,0),0))</f>
        <v/>
      </c>
      <c r="N114" t="str">
        <f>IF($B114="","",LEFT(VLOOKUP($F114,高校男選手データ!$A:$O,MATCH("Birthday",高校男選手データ!$1:$1,0),0),4))</f>
        <v/>
      </c>
      <c r="O114" t="str">
        <f t="shared" si="18"/>
        <v/>
      </c>
      <c r="P114" t="str">
        <f t="shared" si="23"/>
        <v/>
      </c>
      <c r="R114" t="str">
        <f>IF($B114="","",VALUE(高校一覧表!A11))</f>
        <v/>
      </c>
      <c r="S114" t="str">
        <f>IF($B114="","",IF(高校一覧表!I11="","",高校一覧表!I11&amp;".")&amp;IF(高校一覧表!J11="","",TEXT(高校一覧表!J11,"00")&amp;".")&amp;TEXT(高校一覧表!K11,"00"))</f>
        <v/>
      </c>
      <c r="T114" t="str">
        <f t="shared" si="24"/>
        <v/>
      </c>
      <c r="U114" t="str">
        <f t="shared" si="25"/>
        <v/>
      </c>
    </row>
    <row r="115" spans="1:21" x14ac:dyDescent="0.45">
      <c r="A115">
        <f t="shared" si="26"/>
        <v>0</v>
      </c>
      <c r="B115" t="str">
        <f>IF(高校一覧表!F12="","",30000+高校一覧表!F12)</f>
        <v/>
      </c>
      <c r="C115" t="str">
        <f>IF($B115="","",VLOOKUP(VLOOKUP(高校一覧表!F12,高校男選手データ!$A:$O,MATCH("所属",高校男選手データ!$1:$1,0),0),所属csv!$A:$H,MATCH("所属コード",所属csv!$1:$1,0),0))</f>
        <v/>
      </c>
      <c r="F115" t="str">
        <f>IF($B115="","",高校一覧表!F12)</f>
        <v/>
      </c>
      <c r="G115" t="str">
        <f>IF($B115="","",VLOOKUP($F115,高校男選手データ!$A:$O,MATCH("姓",高校男選手データ!$1:$1,0),0)&amp;" "&amp;VLOOKUP($F115,高校男選手データ!$A:$O,MATCH("名",高校男選手データ!$1:$1,0),0))</f>
        <v/>
      </c>
      <c r="H115" t="str">
        <f>IF($B115="","",VLOOKUP($F115,高校男選手データ!$A:$O,MATCH("ﾌﾘｶﾞﾅ(姓)",高校男選手データ!$1:$1,0),0)&amp;" "&amp;VLOOKUP($F115,高校男選手データ!$A:$O,MATCH("ﾌﾘｶﾞﾅ(名)",高校男選手データ!$1:$1,0),0))</f>
        <v/>
      </c>
      <c r="I115" t="str">
        <f>IF($B115="","",VLOOKUP($F115,高校男選手データ!$A:$O,MATCH("姓",高校男選手データ!$1:$1,0),0)&amp;" "&amp;VLOOKUP($F115,高校男選手データ!$A:$O,MATCH("名",高校男選手データ!$1:$1,0),0))</f>
        <v/>
      </c>
      <c r="J115" t="str">
        <f>IF($B115="","",VLOOKUP($F115,高校男選手データ!$A:$O,MATCH("FAMILY NAME",高校男選手データ!$1:$1,0),0)&amp;" "&amp;VLOOKUP($F115,高校男選手データ!$A:$O,MATCH("Firstname",高校男選手データ!$1:$1,0),0))</f>
        <v/>
      </c>
      <c r="K115" t="str">
        <f>IF($B115="","",VLOOKUP($F115,高校男選手データ!$A:$O,MATCH("国籍",高校男選手データ!$1:$1,0),0))</f>
        <v/>
      </c>
      <c r="L115" t="str">
        <f t="shared" si="22"/>
        <v/>
      </c>
      <c r="M115" t="str">
        <f>IF($B115="","",VLOOKUP($F115,高校男選手データ!$A:$O,MATCH("学年",高校男選手データ!$1:$1,0),0))</f>
        <v/>
      </c>
      <c r="N115" t="str">
        <f>IF($B115="","",LEFT(VLOOKUP($F115,高校男選手データ!$A:$O,MATCH("Birthday",高校男選手データ!$1:$1,0),0),4))</f>
        <v/>
      </c>
      <c r="O115" t="str">
        <f t="shared" si="18"/>
        <v/>
      </c>
      <c r="P115" t="str">
        <f t="shared" si="23"/>
        <v/>
      </c>
      <c r="R115" t="str">
        <f>IF($B115="","",VALUE(高校一覧表!A12))</f>
        <v/>
      </c>
      <c r="S115" t="str">
        <f>IF($B115="","",IF(高校一覧表!I12="","",高校一覧表!I12&amp;".")&amp;IF(高校一覧表!J12="","",TEXT(高校一覧表!J12,"00")&amp;".")&amp;TEXT(高校一覧表!K12,"00"))</f>
        <v/>
      </c>
      <c r="T115" t="str">
        <f t="shared" si="24"/>
        <v/>
      </c>
      <c r="U115" t="str">
        <f t="shared" si="25"/>
        <v/>
      </c>
    </row>
    <row r="116" spans="1:21" x14ac:dyDescent="0.45">
      <c r="A116">
        <f t="shared" si="26"/>
        <v>0</v>
      </c>
      <c r="B116" t="str">
        <f>IF(高校一覧表!F13="","",30000+高校一覧表!F13)</f>
        <v/>
      </c>
      <c r="C116" t="str">
        <f>IF($B116="","",VLOOKUP(VLOOKUP(高校一覧表!F13,高校男選手データ!$A:$O,MATCH("所属",高校男選手データ!$1:$1,0),0),所属csv!$A:$H,MATCH("所属コード",所属csv!$1:$1,0),0))</f>
        <v/>
      </c>
      <c r="F116" t="str">
        <f>IF($B116="","",高校一覧表!F13)</f>
        <v/>
      </c>
      <c r="G116" t="str">
        <f>IF($B116="","",VLOOKUP($F116,高校男選手データ!$A:$O,MATCH("姓",高校男選手データ!$1:$1,0),0)&amp;" "&amp;VLOOKUP($F116,高校男選手データ!$A:$O,MATCH("名",高校男選手データ!$1:$1,0),0))</f>
        <v/>
      </c>
      <c r="H116" t="str">
        <f>IF($B116="","",VLOOKUP($F116,高校男選手データ!$A:$O,MATCH("ﾌﾘｶﾞﾅ(姓)",高校男選手データ!$1:$1,0),0)&amp;" "&amp;VLOOKUP($F116,高校男選手データ!$A:$O,MATCH("ﾌﾘｶﾞﾅ(名)",高校男選手データ!$1:$1,0),0))</f>
        <v/>
      </c>
      <c r="I116" t="str">
        <f>IF($B116="","",VLOOKUP($F116,高校男選手データ!$A:$O,MATCH("姓",高校男選手データ!$1:$1,0),0)&amp;" "&amp;VLOOKUP($F116,高校男選手データ!$A:$O,MATCH("名",高校男選手データ!$1:$1,0),0))</f>
        <v/>
      </c>
      <c r="J116" t="str">
        <f>IF($B116="","",VLOOKUP($F116,高校男選手データ!$A:$O,MATCH("FAMILY NAME",高校男選手データ!$1:$1,0),0)&amp;" "&amp;VLOOKUP($F116,高校男選手データ!$A:$O,MATCH("Firstname",高校男選手データ!$1:$1,0),0))</f>
        <v/>
      </c>
      <c r="K116" t="str">
        <f>IF($B116="","",VLOOKUP($F116,高校男選手データ!$A:$O,MATCH("国籍",高校男選手データ!$1:$1,0),0))</f>
        <v/>
      </c>
      <c r="L116" t="str">
        <f t="shared" si="22"/>
        <v/>
      </c>
      <c r="M116" t="str">
        <f>IF($B116="","",VLOOKUP($F116,高校男選手データ!$A:$O,MATCH("学年",高校男選手データ!$1:$1,0),0))</f>
        <v/>
      </c>
      <c r="N116" t="str">
        <f>IF($B116="","",LEFT(VLOOKUP($F116,高校男選手データ!$A:$O,MATCH("Birthday",高校男選手データ!$1:$1,0),0),4))</f>
        <v/>
      </c>
      <c r="O116" t="str">
        <f t="shared" si="18"/>
        <v/>
      </c>
      <c r="P116" t="str">
        <f t="shared" si="23"/>
        <v/>
      </c>
      <c r="R116" t="str">
        <f>IF($B116="","",VALUE(高校一覧表!A13))</f>
        <v/>
      </c>
      <c r="S116" t="str">
        <f>IF($B116="","",IF(高校一覧表!I13="","",高校一覧表!I13&amp;".")&amp;IF(高校一覧表!J13="","",TEXT(高校一覧表!J13,"00")&amp;".")&amp;TEXT(高校一覧表!K13,"00"))</f>
        <v/>
      </c>
      <c r="T116" t="str">
        <f t="shared" si="24"/>
        <v/>
      </c>
      <c r="U116" t="str">
        <f t="shared" si="25"/>
        <v/>
      </c>
    </row>
    <row r="117" spans="1:21" x14ac:dyDescent="0.45">
      <c r="A117">
        <f t="shared" si="26"/>
        <v>0</v>
      </c>
      <c r="B117" t="str">
        <f>IF(高校一覧表!F14="","",30000+高校一覧表!F14)</f>
        <v/>
      </c>
      <c r="C117" t="str">
        <f>IF($B117="","",VLOOKUP(VLOOKUP(高校一覧表!F14,高校男選手データ!$A:$O,MATCH("所属",高校男選手データ!$1:$1,0),0),所属csv!$A:$H,MATCH("所属コード",所属csv!$1:$1,0),0))</f>
        <v/>
      </c>
      <c r="F117" t="str">
        <f>IF($B117="","",高校一覧表!F14)</f>
        <v/>
      </c>
      <c r="G117" t="str">
        <f>IF($B117="","",VLOOKUP($F117,高校男選手データ!$A:$O,MATCH("姓",高校男選手データ!$1:$1,0),0)&amp;" "&amp;VLOOKUP($F117,高校男選手データ!$A:$O,MATCH("名",高校男選手データ!$1:$1,0),0))</f>
        <v/>
      </c>
      <c r="H117" t="str">
        <f>IF($B117="","",VLOOKUP($F117,高校男選手データ!$A:$O,MATCH("ﾌﾘｶﾞﾅ(姓)",高校男選手データ!$1:$1,0),0)&amp;" "&amp;VLOOKUP($F117,高校男選手データ!$A:$O,MATCH("ﾌﾘｶﾞﾅ(名)",高校男選手データ!$1:$1,0),0))</f>
        <v/>
      </c>
      <c r="I117" t="str">
        <f>IF($B117="","",VLOOKUP($F117,高校男選手データ!$A:$O,MATCH("姓",高校男選手データ!$1:$1,0),0)&amp;" "&amp;VLOOKUP($F117,高校男選手データ!$A:$O,MATCH("名",高校男選手データ!$1:$1,0),0))</f>
        <v/>
      </c>
      <c r="J117" t="str">
        <f>IF($B117="","",VLOOKUP($F117,高校男選手データ!$A:$O,MATCH("FAMILY NAME",高校男選手データ!$1:$1,0),0)&amp;" "&amp;VLOOKUP($F117,高校男選手データ!$A:$O,MATCH("Firstname",高校男選手データ!$1:$1,0),0))</f>
        <v/>
      </c>
      <c r="K117" t="str">
        <f>IF($B117="","",VLOOKUP($F117,高校男選手データ!$A:$O,MATCH("国籍",高校男選手データ!$1:$1,0),0))</f>
        <v/>
      </c>
      <c r="L117" t="str">
        <f t="shared" si="22"/>
        <v/>
      </c>
      <c r="M117" t="str">
        <f>IF($B117="","",VLOOKUP($F117,高校男選手データ!$A:$O,MATCH("学年",高校男選手データ!$1:$1,0),0))</f>
        <v/>
      </c>
      <c r="N117" t="str">
        <f>IF($B117="","",LEFT(VLOOKUP($F117,高校男選手データ!$A:$O,MATCH("Birthday",高校男選手データ!$1:$1,0),0),4))</f>
        <v/>
      </c>
      <c r="O117" t="str">
        <f t="shared" si="18"/>
        <v/>
      </c>
      <c r="P117" t="str">
        <f t="shared" si="23"/>
        <v/>
      </c>
      <c r="R117" t="str">
        <f>IF($B117="","",VALUE(高校一覧表!A14))</f>
        <v/>
      </c>
      <c r="S117" t="str">
        <f>IF($B117="","",IF(高校一覧表!I14="","",高校一覧表!I14&amp;".")&amp;IF(高校一覧表!J14="","",TEXT(高校一覧表!J14,"00")&amp;".")&amp;TEXT(高校一覧表!K14,"00"))</f>
        <v/>
      </c>
      <c r="T117" t="str">
        <f t="shared" si="24"/>
        <v/>
      </c>
      <c r="U117" t="str">
        <f t="shared" si="25"/>
        <v/>
      </c>
    </row>
    <row r="118" spans="1:21" x14ac:dyDescent="0.45">
      <c r="A118">
        <f t="shared" si="26"/>
        <v>0</v>
      </c>
      <c r="B118" t="str">
        <f>IF(高校一覧表!F15="","",30000+高校一覧表!F15)</f>
        <v/>
      </c>
      <c r="C118" t="str">
        <f>IF($B118="","",VLOOKUP(VLOOKUP(高校一覧表!F15,高校男選手データ!$A:$O,MATCH("所属",高校男選手データ!$1:$1,0),0),所属csv!$A:$H,MATCH("所属コード",所属csv!$1:$1,0),0))</f>
        <v/>
      </c>
      <c r="F118" t="str">
        <f>IF($B118="","",高校一覧表!F15)</f>
        <v/>
      </c>
      <c r="G118" t="str">
        <f>IF($B118="","",VLOOKUP($F118,高校男選手データ!$A:$O,MATCH("姓",高校男選手データ!$1:$1,0),0)&amp;" "&amp;VLOOKUP($F118,高校男選手データ!$A:$O,MATCH("名",高校男選手データ!$1:$1,0),0))</f>
        <v/>
      </c>
      <c r="H118" t="str">
        <f>IF($B118="","",VLOOKUP($F118,高校男選手データ!$A:$O,MATCH("ﾌﾘｶﾞﾅ(姓)",高校男選手データ!$1:$1,0),0)&amp;" "&amp;VLOOKUP($F118,高校男選手データ!$A:$O,MATCH("ﾌﾘｶﾞﾅ(名)",高校男選手データ!$1:$1,0),0))</f>
        <v/>
      </c>
      <c r="I118" t="str">
        <f>IF($B118="","",VLOOKUP($F118,高校男選手データ!$A:$O,MATCH("姓",高校男選手データ!$1:$1,0),0)&amp;" "&amp;VLOOKUP($F118,高校男選手データ!$A:$O,MATCH("名",高校男選手データ!$1:$1,0),0))</f>
        <v/>
      </c>
      <c r="J118" t="str">
        <f>IF($B118="","",VLOOKUP($F118,高校男選手データ!$A:$O,MATCH("FAMILY NAME",高校男選手データ!$1:$1,0),0)&amp;" "&amp;VLOOKUP($F118,高校男選手データ!$A:$O,MATCH("Firstname",高校男選手データ!$1:$1,0),0))</f>
        <v/>
      </c>
      <c r="K118" t="str">
        <f>IF($B118="","",VLOOKUP($F118,高校男選手データ!$A:$O,MATCH("国籍",高校男選手データ!$1:$1,0),0))</f>
        <v/>
      </c>
      <c r="L118" t="str">
        <f t="shared" si="22"/>
        <v/>
      </c>
      <c r="M118" t="str">
        <f>IF($B118="","",VLOOKUP($F118,高校男選手データ!$A:$O,MATCH("学年",高校男選手データ!$1:$1,0),0))</f>
        <v/>
      </c>
      <c r="N118" t="str">
        <f>IF($B118="","",LEFT(VLOOKUP($F118,高校男選手データ!$A:$O,MATCH("Birthday",高校男選手データ!$1:$1,0),0),4))</f>
        <v/>
      </c>
      <c r="O118" t="str">
        <f t="shared" si="18"/>
        <v/>
      </c>
      <c r="P118" t="str">
        <f t="shared" si="23"/>
        <v/>
      </c>
      <c r="R118" t="str">
        <f>IF($B118="","",VALUE(高校一覧表!A15))</f>
        <v/>
      </c>
      <c r="S118" t="str">
        <f>IF($B118="","",IF(高校一覧表!I15="","",高校一覧表!I15&amp;".")&amp;IF(高校一覧表!J15="","",TEXT(高校一覧表!J15,"00")&amp;".")&amp;TEXT(高校一覧表!K15,"00"))</f>
        <v/>
      </c>
      <c r="T118" t="str">
        <f t="shared" si="24"/>
        <v/>
      </c>
      <c r="U118" t="str">
        <f t="shared" si="25"/>
        <v/>
      </c>
    </row>
    <row r="119" spans="1:21" x14ac:dyDescent="0.45">
      <c r="A119">
        <f t="shared" si="26"/>
        <v>0</v>
      </c>
      <c r="B119" t="str">
        <f>IF(高校一覧表!F16="","",30000+高校一覧表!F16)</f>
        <v/>
      </c>
      <c r="C119" t="str">
        <f>IF($B119="","",VLOOKUP(VLOOKUP(高校一覧表!F16,高校男選手データ!$A:$O,MATCH("所属",高校男選手データ!$1:$1,0),0),所属csv!$A:$H,MATCH("所属コード",所属csv!$1:$1,0),0))</f>
        <v/>
      </c>
      <c r="F119" t="str">
        <f>IF($B119="","",高校一覧表!F16)</f>
        <v/>
      </c>
      <c r="G119" t="str">
        <f>IF($B119="","",VLOOKUP($F119,高校男選手データ!$A:$O,MATCH("姓",高校男選手データ!$1:$1,0),0)&amp;" "&amp;VLOOKUP($F119,高校男選手データ!$A:$O,MATCH("名",高校男選手データ!$1:$1,0),0))</f>
        <v/>
      </c>
      <c r="H119" t="str">
        <f>IF($B119="","",VLOOKUP($F119,高校男選手データ!$A:$O,MATCH("ﾌﾘｶﾞﾅ(姓)",高校男選手データ!$1:$1,0),0)&amp;" "&amp;VLOOKUP($F119,高校男選手データ!$A:$O,MATCH("ﾌﾘｶﾞﾅ(名)",高校男選手データ!$1:$1,0),0))</f>
        <v/>
      </c>
      <c r="I119" t="str">
        <f>IF($B119="","",VLOOKUP($F119,高校男選手データ!$A:$O,MATCH("姓",高校男選手データ!$1:$1,0),0)&amp;" "&amp;VLOOKUP($F119,高校男選手データ!$A:$O,MATCH("名",高校男選手データ!$1:$1,0),0))</f>
        <v/>
      </c>
      <c r="J119" t="str">
        <f>IF($B119="","",VLOOKUP($F119,高校男選手データ!$A:$O,MATCH("FAMILY NAME",高校男選手データ!$1:$1,0),0)&amp;" "&amp;VLOOKUP($F119,高校男選手データ!$A:$O,MATCH("Firstname",高校男選手データ!$1:$1,0),0))</f>
        <v/>
      </c>
      <c r="K119" t="str">
        <f>IF($B119="","",VLOOKUP($F119,高校男選手データ!$A:$O,MATCH("国籍",高校男選手データ!$1:$1,0),0))</f>
        <v/>
      </c>
      <c r="L119" t="str">
        <f t="shared" si="22"/>
        <v/>
      </c>
      <c r="M119" t="str">
        <f>IF($B119="","",VLOOKUP($F119,高校男選手データ!$A:$O,MATCH("学年",高校男選手データ!$1:$1,0),0))</f>
        <v/>
      </c>
      <c r="N119" t="str">
        <f>IF($B119="","",LEFT(VLOOKUP($F119,高校男選手データ!$A:$O,MATCH("Birthday",高校男選手データ!$1:$1,0),0),4))</f>
        <v/>
      </c>
      <c r="O119" t="str">
        <f t="shared" si="18"/>
        <v/>
      </c>
      <c r="P119" t="str">
        <f t="shared" si="23"/>
        <v/>
      </c>
      <c r="R119" t="str">
        <f>IF($B119="","",VALUE(高校一覧表!A16))</f>
        <v/>
      </c>
      <c r="S119" t="str">
        <f>IF($B119="","",IF(高校一覧表!I16="","",高校一覧表!I16&amp;".")&amp;IF(高校一覧表!J16="","",TEXT(高校一覧表!J16,"00")&amp;".")&amp;TEXT(高校一覧表!K16,"00"))</f>
        <v/>
      </c>
      <c r="T119" t="str">
        <f t="shared" si="24"/>
        <v/>
      </c>
      <c r="U119" t="str">
        <f t="shared" si="25"/>
        <v/>
      </c>
    </row>
    <row r="120" spans="1:21" x14ac:dyDescent="0.45">
      <c r="A120">
        <f t="shared" si="26"/>
        <v>0</v>
      </c>
      <c r="B120" t="str">
        <f>IF(高校一覧表!F17="","",30000+高校一覧表!F17)</f>
        <v/>
      </c>
      <c r="C120" t="str">
        <f>IF($B120="","",VLOOKUP(VLOOKUP(高校一覧表!F17,高校男選手データ!$A:$O,MATCH("所属",高校男選手データ!$1:$1,0),0),所属csv!$A:$H,MATCH("所属コード",所属csv!$1:$1,0),0))</f>
        <v/>
      </c>
      <c r="F120" t="str">
        <f>IF($B120="","",高校一覧表!F17)</f>
        <v/>
      </c>
      <c r="G120" t="str">
        <f>IF($B120="","",VLOOKUP($F120,高校男選手データ!$A:$O,MATCH("姓",高校男選手データ!$1:$1,0),0)&amp;" "&amp;VLOOKUP($F120,高校男選手データ!$A:$O,MATCH("名",高校男選手データ!$1:$1,0),0))</f>
        <v/>
      </c>
      <c r="H120" t="str">
        <f>IF($B120="","",VLOOKUP($F120,高校男選手データ!$A:$O,MATCH("ﾌﾘｶﾞﾅ(姓)",高校男選手データ!$1:$1,0),0)&amp;" "&amp;VLOOKUP($F120,高校男選手データ!$A:$O,MATCH("ﾌﾘｶﾞﾅ(名)",高校男選手データ!$1:$1,0),0))</f>
        <v/>
      </c>
      <c r="I120" t="str">
        <f>IF($B120="","",VLOOKUP($F120,高校男選手データ!$A:$O,MATCH("姓",高校男選手データ!$1:$1,0),0)&amp;" "&amp;VLOOKUP($F120,高校男選手データ!$A:$O,MATCH("名",高校男選手データ!$1:$1,0),0))</f>
        <v/>
      </c>
      <c r="J120" t="str">
        <f>IF($B120="","",VLOOKUP($F120,高校男選手データ!$A:$O,MATCH("FAMILY NAME",高校男選手データ!$1:$1,0),0)&amp;" "&amp;VLOOKUP($F120,高校男選手データ!$A:$O,MATCH("Firstname",高校男選手データ!$1:$1,0),0))</f>
        <v/>
      </c>
      <c r="K120" t="str">
        <f>IF($B120="","",VLOOKUP($F120,高校男選手データ!$A:$O,MATCH("国籍",高校男選手データ!$1:$1,0),0))</f>
        <v/>
      </c>
      <c r="L120" t="str">
        <f t="shared" si="22"/>
        <v/>
      </c>
      <c r="M120" t="str">
        <f>IF($B120="","",VLOOKUP($F120,高校男選手データ!$A:$O,MATCH("学年",高校男選手データ!$1:$1,0),0))</f>
        <v/>
      </c>
      <c r="N120" t="str">
        <f>IF($B120="","",LEFT(VLOOKUP($F120,高校男選手データ!$A:$O,MATCH("Birthday",高校男選手データ!$1:$1,0),0),4))</f>
        <v/>
      </c>
      <c r="O120" t="str">
        <f t="shared" si="18"/>
        <v/>
      </c>
      <c r="P120" t="str">
        <f t="shared" si="23"/>
        <v/>
      </c>
      <c r="R120" t="str">
        <f>IF($B120="","",VALUE(高校一覧表!A17))</f>
        <v/>
      </c>
      <c r="S120" t="str">
        <f>IF($B120="","",IF(高校一覧表!I17="","",高校一覧表!I17&amp;".")&amp;IF(高校一覧表!J17="","",TEXT(高校一覧表!J17,"00")&amp;".")&amp;TEXT(高校一覧表!K17,"00"))</f>
        <v/>
      </c>
      <c r="T120" t="str">
        <f t="shared" si="24"/>
        <v/>
      </c>
      <c r="U120" t="str">
        <f t="shared" si="25"/>
        <v/>
      </c>
    </row>
    <row r="121" spans="1:21" x14ac:dyDescent="0.45">
      <c r="A121">
        <f t="shared" si="26"/>
        <v>0</v>
      </c>
      <c r="B121" t="str">
        <f>IF(高校一覧表!F18="","",30000+高校一覧表!F18)</f>
        <v/>
      </c>
      <c r="C121" t="str">
        <f>IF($B121="","",VLOOKUP(VLOOKUP(高校一覧表!F18,高校男選手データ!$A:$O,MATCH("所属",高校男選手データ!$1:$1,0),0),所属csv!$A:$H,MATCH("所属コード",所属csv!$1:$1,0),0))</f>
        <v/>
      </c>
      <c r="F121" t="str">
        <f>IF($B121="","",高校一覧表!F18)</f>
        <v/>
      </c>
      <c r="G121" t="str">
        <f>IF($B121="","",VLOOKUP($F121,高校男選手データ!$A:$O,MATCH("姓",高校男選手データ!$1:$1,0),0)&amp;" "&amp;VLOOKUP($F121,高校男選手データ!$A:$O,MATCH("名",高校男選手データ!$1:$1,0),0))</f>
        <v/>
      </c>
      <c r="H121" t="str">
        <f>IF($B121="","",VLOOKUP($F121,高校男選手データ!$A:$O,MATCH("ﾌﾘｶﾞﾅ(姓)",高校男選手データ!$1:$1,0),0)&amp;" "&amp;VLOOKUP($F121,高校男選手データ!$A:$O,MATCH("ﾌﾘｶﾞﾅ(名)",高校男選手データ!$1:$1,0),0))</f>
        <v/>
      </c>
      <c r="I121" t="str">
        <f>IF($B121="","",VLOOKUP($F121,高校男選手データ!$A:$O,MATCH("姓",高校男選手データ!$1:$1,0),0)&amp;" "&amp;VLOOKUP($F121,高校男選手データ!$A:$O,MATCH("名",高校男選手データ!$1:$1,0),0))</f>
        <v/>
      </c>
      <c r="J121" t="str">
        <f>IF($B121="","",VLOOKUP($F121,高校男選手データ!$A:$O,MATCH("FAMILY NAME",高校男選手データ!$1:$1,0),0)&amp;" "&amp;VLOOKUP($F121,高校男選手データ!$A:$O,MATCH("Firstname",高校男選手データ!$1:$1,0),0))</f>
        <v/>
      </c>
      <c r="K121" t="str">
        <f>IF($B121="","",VLOOKUP($F121,高校男選手データ!$A:$O,MATCH("国籍",高校男選手データ!$1:$1,0),0))</f>
        <v/>
      </c>
      <c r="L121" t="str">
        <f t="shared" si="22"/>
        <v/>
      </c>
      <c r="M121" t="str">
        <f>IF($B121="","",VLOOKUP($F121,高校男選手データ!$A:$O,MATCH("学年",高校男選手データ!$1:$1,0),0))</f>
        <v/>
      </c>
      <c r="N121" t="str">
        <f>IF($B121="","",LEFT(VLOOKUP($F121,高校男選手データ!$A:$O,MATCH("Birthday",高校男選手データ!$1:$1,0),0),4))</f>
        <v/>
      </c>
      <c r="O121" t="str">
        <f t="shared" si="18"/>
        <v/>
      </c>
      <c r="P121" t="str">
        <f t="shared" si="23"/>
        <v/>
      </c>
      <c r="R121" t="str">
        <f>IF($B121="","",VALUE(高校一覧表!A18))</f>
        <v/>
      </c>
      <c r="S121" t="str">
        <f>IF($B121="","",IF(高校一覧表!I18="","",高校一覧表!I18&amp;".")&amp;IF(高校一覧表!J18="","",TEXT(高校一覧表!J18,"00")&amp;".")&amp;TEXT(高校一覧表!K18,"00"))</f>
        <v/>
      </c>
      <c r="T121" t="str">
        <f t="shared" si="24"/>
        <v/>
      </c>
      <c r="U121" t="str">
        <f t="shared" si="25"/>
        <v/>
      </c>
    </row>
    <row r="122" spans="1:21" x14ac:dyDescent="0.45">
      <c r="A122">
        <f t="shared" si="26"/>
        <v>0</v>
      </c>
      <c r="B122" t="str">
        <f>IF(高校一覧表!F19="","",30000+高校一覧表!F19)</f>
        <v/>
      </c>
      <c r="C122" t="str">
        <f>IF($B122="","",VLOOKUP(VLOOKUP(高校一覧表!F19,高校男選手データ!$A:$O,MATCH("所属",高校男選手データ!$1:$1,0),0),所属csv!$A:$H,MATCH("所属コード",所属csv!$1:$1,0),0))</f>
        <v/>
      </c>
      <c r="F122" t="str">
        <f>IF($B122="","",高校一覧表!F19)</f>
        <v/>
      </c>
      <c r="G122" t="str">
        <f>IF($B122="","",VLOOKUP($F122,高校男選手データ!$A:$O,MATCH("姓",高校男選手データ!$1:$1,0),0)&amp;" "&amp;VLOOKUP($F122,高校男選手データ!$A:$O,MATCH("名",高校男選手データ!$1:$1,0),0))</f>
        <v/>
      </c>
      <c r="H122" t="str">
        <f>IF($B122="","",VLOOKUP($F122,高校男選手データ!$A:$O,MATCH("ﾌﾘｶﾞﾅ(姓)",高校男選手データ!$1:$1,0),0)&amp;" "&amp;VLOOKUP($F122,高校男選手データ!$A:$O,MATCH("ﾌﾘｶﾞﾅ(名)",高校男選手データ!$1:$1,0),0))</f>
        <v/>
      </c>
      <c r="I122" t="str">
        <f>IF($B122="","",VLOOKUP($F122,高校男選手データ!$A:$O,MATCH("姓",高校男選手データ!$1:$1,0),0)&amp;" "&amp;VLOOKUP($F122,高校男選手データ!$A:$O,MATCH("名",高校男選手データ!$1:$1,0),0))</f>
        <v/>
      </c>
      <c r="J122" t="str">
        <f>IF($B122="","",VLOOKUP($F122,高校男選手データ!$A:$O,MATCH("FAMILY NAME",高校男選手データ!$1:$1,0),0)&amp;" "&amp;VLOOKUP($F122,高校男選手データ!$A:$O,MATCH("Firstname",高校男選手データ!$1:$1,0),0))</f>
        <v/>
      </c>
      <c r="K122" t="str">
        <f>IF($B122="","",VLOOKUP($F122,高校男選手データ!$A:$O,MATCH("国籍",高校男選手データ!$1:$1,0),0))</f>
        <v/>
      </c>
      <c r="L122" t="str">
        <f t="shared" si="22"/>
        <v/>
      </c>
      <c r="M122" t="str">
        <f>IF($B122="","",VLOOKUP($F122,高校男選手データ!$A:$O,MATCH("学年",高校男選手データ!$1:$1,0),0))</f>
        <v/>
      </c>
      <c r="N122" t="str">
        <f>IF($B122="","",LEFT(VLOOKUP($F122,高校男選手データ!$A:$O,MATCH("Birthday",高校男選手データ!$1:$1,0),0),4))</f>
        <v/>
      </c>
      <c r="O122" t="str">
        <f t="shared" si="18"/>
        <v/>
      </c>
      <c r="P122" t="str">
        <f t="shared" si="23"/>
        <v/>
      </c>
      <c r="R122" t="str">
        <f>IF($B122="","",VALUE(高校一覧表!A19))</f>
        <v/>
      </c>
      <c r="S122" t="str">
        <f>IF($B122="","",IF(高校一覧表!I19="","",高校一覧表!I19&amp;".")&amp;IF(高校一覧表!J19="","",TEXT(高校一覧表!J19,"00")&amp;".")&amp;TEXT(高校一覧表!K19,"00"))</f>
        <v/>
      </c>
      <c r="T122" t="str">
        <f t="shared" si="24"/>
        <v/>
      </c>
      <c r="U122" t="str">
        <f t="shared" si="25"/>
        <v/>
      </c>
    </row>
    <row r="123" spans="1:21" x14ac:dyDescent="0.45">
      <c r="A123">
        <f t="shared" si="26"/>
        <v>0</v>
      </c>
      <c r="B123" t="str">
        <f>IF(高校一覧表!F20="","",30000+高校一覧表!F20)</f>
        <v/>
      </c>
      <c r="C123" t="str">
        <f>IF($B123="","",VLOOKUP(VLOOKUP(高校一覧表!F20,高校男選手データ!$A:$O,MATCH("所属",高校男選手データ!$1:$1,0),0),所属csv!$A:$H,MATCH("所属コード",所属csv!$1:$1,0),0))</f>
        <v/>
      </c>
      <c r="F123" t="str">
        <f>IF($B123="","",高校一覧表!F20)</f>
        <v/>
      </c>
      <c r="G123" t="str">
        <f>IF($B123="","",VLOOKUP($F123,高校男選手データ!$A:$O,MATCH("姓",高校男選手データ!$1:$1,0),0)&amp;" "&amp;VLOOKUP($F123,高校男選手データ!$A:$O,MATCH("名",高校男選手データ!$1:$1,0),0))</f>
        <v/>
      </c>
      <c r="H123" t="str">
        <f>IF($B123="","",VLOOKUP($F123,高校男選手データ!$A:$O,MATCH("ﾌﾘｶﾞﾅ(姓)",高校男選手データ!$1:$1,0),0)&amp;" "&amp;VLOOKUP($F123,高校男選手データ!$A:$O,MATCH("ﾌﾘｶﾞﾅ(名)",高校男選手データ!$1:$1,0),0))</f>
        <v/>
      </c>
      <c r="I123" t="str">
        <f>IF($B123="","",VLOOKUP($F123,高校男選手データ!$A:$O,MATCH("姓",高校男選手データ!$1:$1,0),0)&amp;" "&amp;VLOOKUP($F123,高校男選手データ!$A:$O,MATCH("名",高校男選手データ!$1:$1,0),0))</f>
        <v/>
      </c>
      <c r="J123" t="str">
        <f>IF($B123="","",VLOOKUP($F123,高校男選手データ!$A:$O,MATCH("FAMILY NAME",高校男選手データ!$1:$1,0),0)&amp;" "&amp;VLOOKUP($F123,高校男選手データ!$A:$O,MATCH("Firstname",高校男選手データ!$1:$1,0),0))</f>
        <v/>
      </c>
      <c r="K123" t="str">
        <f>IF($B123="","",VLOOKUP($F123,高校男選手データ!$A:$O,MATCH("国籍",高校男選手データ!$1:$1,0),0))</f>
        <v/>
      </c>
      <c r="L123" t="str">
        <f t="shared" si="22"/>
        <v/>
      </c>
      <c r="M123" t="str">
        <f>IF($B123="","",VLOOKUP($F123,高校男選手データ!$A:$O,MATCH("学年",高校男選手データ!$1:$1,0),0))</f>
        <v/>
      </c>
      <c r="N123" t="str">
        <f>IF($B123="","",LEFT(VLOOKUP($F123,高校男選手データ!$A:$O,MATCH("Birthday",高校男選手データ!$1:$1,0),0),4))</f>
        <v/>
      </c>
      <c r="O123" t="str">
        <f t="shared" si="18"/>
        <v/>
      </c>
      <c r="P123" t="str">
        <f t="shared" si="23"/>
        <v/>
      </c>
      <c r="R123" t="str">
        <f>IF($B123="","",VALUE(高校一覧表!A20))</f>
        <v/>
      </c>
      <c r="S123" t="str">
        <f>IF($B123="","",IF(高校一覧表!I20="","",高校一覧表!I20&amp;".")&amp;IF(高校一覧表!J20="","",TEXT(高校一覧表!J20,"00")&amp;".")&amp;TEXT(高校一覧表!K20,"00"))</f>
        <v/>
      </c>
      <c r="T123" t="str">
        <f t="shared" si="24"/>
        <v/>
      </c>
      <c r="U123" t="str">
        <f t="shared" si="25"/>
        <v/>
      </c>
    </row>
    <row r="124" spans="1:21" x14ac:dyDescent="0.45">
      <c r="A124">
        <f t="shared" si="26"/>
        <v>0</v>
      </c>
      <c r="B124" t="str">
        <f>IF(高校一覧表!F21="","",30000+高校一覧表!F21)</f>
        <v/>
      </c>
      <c r="C124" t="str">
        <f>IF($B124="","",VLOOKUP(VLOOKUP(高校一覧表!F21,高校男選手データ!$A:$O,MATCH("所属",高校男選手データ!$1:$1,0),0),所属csv!$A:$H,MATCH("所属コード",所属csv!$1:$1,0),0))</f>
        <v/>
      </c>
      <c r="F124" t="str">
        <f>IF($B124="","",高校一覧表!F21)</f>
        <v/>
      </c>
      <c r="G124" t="str">
        <f>IF($B124="","",VLOOKUP($F124,高校男選手データ!$A:$O,MATCH("姓",高校男選手データ!$1:$1,0),0)&amp;" "&amp;VLOOKUP($F124,高校男選手データ!$A:$O,MATCH("名",高校男選手データ!$1:$1,0),0))</f>
        <v/>
      </c>
      <c r="H124" t="str">
        <f>IF($B124="","",VLOOKUP($F124,高校男選手データ!$A:$O,MATCH("ﾌﾘｶﾞﾅ(姓)",高校男選手データ!$1:$1,0),0)&amp;" "&amp;VLOOKUP($F124,高校男選手データ!$A:$O,MATCH("ﾌﾘｶﾞﾅ(名)",高校男選手データ!$1:$1,0),0))</f>
        <v/>
      </c>
      <c r="I124" t="str">
        <f>IF($B124="","",VLOOKUP($F124,高校男選手データ!$A:$O,MATCH("姓",高校男選手データ!$1:$1,0),0)&amp;" "&amp;VLOOKUP($F124,高校男選手データ!$A:$O,MATCH("名",高校男選手データ!$1:$1,0),0))</f>
        <v/>
      </c>
      <c r="J124" t="str">
        <f>IF($B124="","",VLOOKUP($F124,高校男選手データ!$A:$O,MATCH("FAMILY NAME",高校男選手データ!$1:$1,0),0)&amp;" "&amp;VLOOKUP($F124,高校男選手データ!$A:$O,MATCH("Firstname",高校男選手データ!$1:$1,0),0))</f>
        <v/>
      </c>
      <c r="K124" t="str">
        <f>IF($B124="","",VLOOKUP($F124,高校男選手データ!$A:$O,MATCH("国籍",高校男選手データ!$1:$1,0),0))</f>
        <v/>
      </c>
      <c r="L124" t="str">
        <f t="shared" si="22"/>
        <v/>
      </c>
      <c r="M124" t="str">
        <f>IF($B124="","",VLOOKUP($F124,高校男選手データ!$A:$O,MATCH("学年",高校男選手データ!$1:$1,0),0))</f>
        <v/>
      </c>
      <c r="N124" t="str">
        <f>IF($B124="","",LEFT(VLOOKUP($F124,高校男選手データ!$A:$O,MATCH("Birthday",高校男選手データ!$1:$1,0),0),4))</f>
        <v/>
      </c>
      <c r="O124" t="str">
        <f t="shared" si="18"/>
        <v/>
      </c>
      <c r="P124" t="str">
        <f t="shared" si="23"/>
        <v/>
      </c>
      <c r="R124" t="str">
        <f>IF($B124="","",VALUE(高校一覧表!A21))</f>
        <v/>
      </c>
      <c r="S124" t="str">
        <f>IF($B124="","",IF(高校一覧表!I21="","",高校一覧表!I21&amp;".")&amp;IF(高校一覧表!J21="","",TEXT(高校一覧表!J21,"00")&amp;".")&amp;TEXT(高校一覧表!K21,"00"))</f>
        <v/>
      </c>
      <c r="T124" t="str">
        <f t="shared" si="24"/>
        <v/>
      </c>
      <c r="U124" t="str">
        <f t="shared" si="25"/>
        <v/>
      </c>
    </row>
    <row r="125" spans="1:21" x14ac:dyDescent="0.45">
      <c r="A125">
        <f t="shared" si="26"/>
        <v>0</v>
      </c>
      <c r="B125" t="str">
        <f>IF(高校一覧表!F22="","",30000+高校一覧表!F22)</f>
        <v/>
      </c>
      <c r="C125" t="str">
        <f>IF($B125="","",VLOOKUP(VLOOKUP(高校一覧表!F22,高校男選手データ!$A:$O,MATCH("所属",高校男選手データ!$1:$1,0),0),所属csv!$A:$H,MATCH("所属コード",所属csv!$1:$1,0),0))</f>
        <v/>
      </c>
      <c r="F125" t="str">
        <f>IF($B125="","",高校一覧表!F22)</f>
        <v/>
      </c>
      <c r="G125" t="str">
        <f>IF($B125="","",VLOOKUP($F125,高校男選手データ!$A:$O,MATCH("姓",高校男選手データ!$1:$1,0),0)&amp;" "&amp;VLOOKUP($F125,高校男選手データ!$A:$O,MATCH("名",高校男選手データ!$1:$1,0),0))</f>
        <v/>
      </c>
      <c r="H125" t="str">
        <f>IF($B125="","",VLOOKUP($F125,高校男選手データ!$A:$O,MATCH("ﾌﾘｶﾞﾅ(姓)",高校男選手データ!$1:$1,0),0)&amp;" "&amp;VLOOKUP($F125,高校男選手データ!$A:$O,MATCH("ﾌﾘｶﾞﾅ(名)",高校男選手データ!$1:$1,0),0))</f>
        <v/>
      </c>
      <c r="I125" t="str">
        <f>IF($B125="","",VLOOKUP($F125,高校男選手データ!$A:$O,MATCH("姓",高校男選手データ!$1:$1,0),0)&amp;" "&amp;VLOOKUP($F125,高校男選手データ!$A:$O,MATCH("名",高校男選手データ!$1:$1,0),0))</f>
        <v/>
      </c>
      <c r="J125" t="str">
        <f>IF($B125="","",VLOOKUP($F125,高校男選手データ!$A:$O,MATCH("FAMILY NAME",高校男選手データ!$1:$1,0),0)&amp;" "&amp;VLOOKUP($F125,高校男選手データ!$A:$O,MATCH("Firstname",高校男選手データ!$1:$1,0),0))</f>
        <v/>
      </c>
      <c r="K125" t="str">
        <f>IF($B125="","",VLOOKUP($F125,高校男選手データ!$A:$O,MATCH("国籍",高校男選手データ!$1:$1,0),0))</f>
        <v/>
      </c>
      <c r="L125" t="str">
        <f t="shared" si="22"/>
        <v/>
      </c>
      <c r="M125" t="str">
        <f>IF($B125="","",VLOOKUP($F125,高校男選手データ!$A:$O,MATCH("学年",高校男選手データ!$1:$1,0),0))</f>
        <v/>
      </c>
      <c r="N125" t="str">
        <f>IF($B125="","",LEFT(VLOOKUP($F125,高校男選手データ!$A:$O,MATCH("Birthday",高校男選手データ!$1:$1,0),0),4))</f>
        <v/>
      </c>
      <c r="O125" t="str">
        <f t="shared" si="18"/>
        <v/>
      </c>
      <c r="P125" t="str">
        <f t="shared" si="23"/>
        <v/>
      </c>
      <c r="R125" t="str">
        <f>IF($B125="","",VALUE(高校一覧表!A22))</f>
        <v/>
      </c>
      <c r="S125" t="str">
        <f>IF($B125="","",IF(高校一覧表!I22="","",高校一覧表!I22&amp;".")&amp;IF(高校一覧表!J22="","",TEXT(高校一覧表!J22,"00")&amp;".")&amp;TEXT(高校一覧表!K22,"00"))</f>
        <v/>
      </c>
      <c r="T125" t="str">
        <f t="shared" si="24"/>
        <v/>
      </c>
      <c r="U125" t="str">
        <f t="shared" si="25"/>
        <v/>
      </c>
    </row>
    <row r="126" spans="1:21" x14ac:dyDescent="0.45">
      <c r="A126">
        <f t="shared" si="26"/>
        <v>0</v>
      </c>
      <c r="B126" t="str">
        <f>IF(高校一覧表!F23="","",30000+高校一覧表!F23)</f>
        <v/>
      </c>
      <c r="C126" t="str">
        <f>IF($B126="","",VLOOKUP(VLOOKUP(高校一覧表!F23,高校男選手データ!$A:$O,MATCH("所属",高校男選手データ!$1:$1,0),0),所属csv!$A:$H,MATCH("所属コード",所属csv!$1:$1,0),0))</f>
        <v/>
      </c>
      <c r="F126" t="str">
        <f>IF($B126="","",高校一覧表!F23)</f>
        <v/>
      </c>
      <c r="G126" t="str">
        <f>IF($B126="","",VLOOKUP($F126,高校男選手データ!$A:$O,MATCH("姓",高校男選手データ!$1:$1,0),0)&amp;" "&amp;VLOOKUP($F126,高校男選手データ!$A:$O,MATCH("名",高校男選手データ!$1:$1,0),0))</f>
        <v/>
      </c>
      <c r="H126" t="str">
        <f>IF($B126="","",VLOOKUP($F126,高校男選手データ!$A:$O,MATCH("ﾌﾘｶﾞﾅ(姓)",高校男選手データ!$1:$1,0),0)&amp;" "&amp;VLOOKUP($F126,高校男選手データ!$A:$O,MATCH("ﾌﾘｶﾞﾅ(名)",高校男選手データ!$1:$1,0),0))</f>
        <v/>
      </c>
      <c r="I126" t="str">
        <f>IF($B126="","",VLOOKUP($F126,高校男選手データ!$A:$O,MATCH("姓",高校男選手データ!$1:$1,0),0)&amp;" "&amp;VLOOKUP($F126,高校男選手データ!$A:$O,MATCH("名",高校男選手データ!$1:$1,0),0))</f>
        <v/>
      </c>
      <c r="J126" t="str">
        <f>IF($B126="","",VLOOKUP($F126,高校男選手データ!$A:$O,MATCH("FAMILY NAME",高校男選手データ!$1:$1,0),0)&amp;" "&amp;VLOOKUP($F126,高校男選手データ!$A:$O,MATCH("Firstname",高校男選手データ!$1:$1,0),0))</f>
        <v/>
      </c>
      <c r="K126" t="str">
        <f>IF($B126="","",VLOOKUP($F126,高校男選手データ!$A:$O,MATCH("国籍",高校男選手データ!$1:$1,0),0))</f>
        <v/>
      </c>
      <c r="L126" t="str">
        <f t="shared" si="22"/>
        <v/>
      </c>
      <c r="M126" t="str">
        <f>IF($B126="","",VLOOKUP($F126,高校男選手データ!$A:$O,MATCH("学年",高校男選手データ!$1:$1,0),0))</f>
        <v/>
      </c>
      <c r="N126" t="str">
        <f>IF($B126="","",LEFT(VLOOKUP($F126,高校男選手データ!$A:$O,MATCH("Birthday",高校男選手データ!$1:$1,0),0),4))</f>
        <v/>
      </c>
      <c r="O126" t="str">
        <f t="shared" si="18"/>
        <v/>
      </c>
      <c r="P126" t="str">
        <f t="shared" si="23"/>
        <v/>
      </c>
      <c r="R126" t="str">
        <f>IF($B126="","",VALUE(高校一覧表!A23))</f>
        <v/>
      </c>
      <c r="S126" t="str">
        <f>IF($B126="","",IF(高校一覧表!I23="","",高校一覧表!I23&amp;".")&amp;IF(高校一覧表!J23="","",TEXT(高校一覧表!J23,"00")&amp;".")&amp;TEXT(高校一覧表!K23,"00"))</f>
        <v/>
      </c>
      <c r="T126" t="str">
        <f t="shared" si="24"/>
        <v/>
      </c>
      <c r="U126" t="str">
        <f t="shared" si="25"/>
        <v/>
      </c>
    </row>
    <row r="127" spans="1:21" x14ac:dyDescent="0.45">
      <c r="A127">
        <f t="shared" si="26"/>
        <v>0</v>
      </c>
      <c r="B127" t="str">
        <f>IF(高校一覧表!F24="","",30000+高校一覧表!F24)</f>
        <v/>
      </c>
      <c r="C127" t="str">
        <f>IF($B127="","",VLOOKUP(VLOOKUP(高校一覧表!F24,高校男選手データ!$A:$O,MATCH("所属",高校男選手データ!$1:$1,0),0),所属csv!$A:$H,MATCH("所属コード",所属csv!$1:$1,0),0))</f>
        <v/>
      </c>
      <c r="F127" t="str">
        <f>IF($B127="","",高校一覧表!F24)</f>
        <v/>
      </c>
      <c r="G127" t="str">
        <f>IF($B127="","",VLOOKUP($F127,高校男選手データ!$A:$O,MATCH("姓",高校男選手データ!$1:$1,0),0)&amp;" "&amp;VLOOKUP($F127,高校男選手データ!$A:$O,MATCH("名",高校男選手データ!$1:$1,0),0))</f>
        <v/>
      </c>
      <c r="H127" t="str">
        <f>IF($B127="","",VLOOKUP($F127,高校男選手データ!$A:$O,MATCH("ﾌﾘｶﾞﾅ(姓)",高校男選手データ!$1:$1,0),0)&amp;" "&amp;VLOOKUP($F127,高校男選手データ!$A:$O,MATCH("ﾌﾘｶﾞﾅ(名)",高校男選手データ!$1:$1,0),0))</f>
        <v/>
      </c>
      <c r="I127" t="str">
        <f>IF($B127="","",VLOOKUP($F127,高校男選手データ!$A:$O,MATCH("姓",高校男選手データ!$1:$1,0),0)&amp;" "&amp;VLOOKUP($F127,高校男選手データ!$A:$O,MATCH("名",高校男選手データ!$1:$1,0),0))</f>
        <v/>
      </c>
      <c r="J127" t="str">
        <f>IF($B127="","",VLOOKUP($F127,高校男選手データ!$A:$O,MATCH("FAMILY NAME",高校男選手データ!$1:$1,0),0)&amp;" "&amp;VLOOKUP($F127,高校男選手データ!$A:$O,MATCH("Firstname",高校男選手データ!$1:$1,0),0))</f>
        <v/>
      </c>
      <c r="K127" t="str">
        <f>IF($B127="","",VLOOKUP($F127,高校男選手データ!$A:$O,MATCH("国籍",高校男選手データ!$1:$1,0),0))</f>
        <v/>
      </c>
      <c r="L127" t="str">
        <f t="shared" si="22"/>
        <v/>
      </c>
      <c r="M127" t="str">
        <f>IF($B127="","",VLOOKUP($F127,高校男選手データ!$A:$O,MATCH("学年",高校男選手データ!$1:$1,0),0))</f>
        <v/>
      </c>
      <c r="N127" t="str">
        <f>IF($B127="","",LEFT(VLOOKUP($F127,高校男選手データ!$A:$O,MATCH("Birthday",高校男選手データ!$1:$1,0),0),4))</f>
        <v/>
      </c>
      <c r="O127" t="str">
        <f t="shared" si="18"/>
        <v/>
      </c>
      <c r="P127" t="str">
        <f t="shared" si="23"/>
        <v/>
      </c>
      <c r="R127" t="str">
        <f>IF($B127="","",VALUE(高校一覧表!A24))</f>
        <v/>
      </c>
      <c r="S127" t="str">
        <f>IF($B127="","",IF(高校一覧表!I24="","",高校一覧表!I24&amp;".")&amp;IF(高校一覧表!J24="","",TEXT(高校一覧表!J24,"00")&amp;".")&amp;TEXT(高校一覧表!K24,"00"))</f>
        <v/>
      </c>
      <c r="T127" t="str">
        <f t="shared" si="24"/>
        <v/>
      </c>
      <c r="U127" t="str">
        <f t="shared" si="25"/>
        <v/>
      </c>
    </row>
    <row r="128" spans="1:21" x14ac:dyDescent="0.45">
      <c r="A128">
        <f t="shared" si="26"/>
        <v>0</v>
      </c>
      <c r="B128" t="str">
        <f>IF(高校一覧表!F25="","",30000+高校一覧表!F25)</f>
        <v/>
      </c>
      <c r="C128" t="str">
        <f>IF($B128="","",VLOOKUP(VLOOKUP(高校一覧表!F25,高校男選手データ!$A:$O,MATCH("所属",高校男選手データ!$1:$1,0),0),所属csv!$A:$H,MATCH("所属コード",所属csv!$1:$1,0),0))</f>
        <v/>
      </c>
      <c r="F128" t="str">
        <f>IF($B128="","",高校一覧表!F25)</f>
        <v/>
      </c>
      <c r="G128" t="str">
        <f>IF($B128="","",VLOOKUP($F128,高校男選手データ!$A:$O,MATCH("姓",高校男選手データ!$1:$1,0),0)&amp;" "&amp;VLOOKUP($F128,高校男選手データ!$A:$O,MATCH("名",高校男選手データ!$1:$1,0),0))</f>
        <v/>
      </c>
      <c r="H128" t="str">
        <f>IF($B128="","",VLOOKUP($F128,高校男選手データ!$A:$O,MATCH("ﾌﾘｶﾞﾅ(姓)",高校男選手データ!$1:$1,0),0)&amp;" "&amp;VLOOKUP($F128,高校男選手データ!$A:$O,MATCH("ﾌﾘｶﾞﾅ(名)",高校男選手データ!$1:$1,0),0))</f>
        <v/>
      </c>
      <c r="I128" t="str">
        <f>IF($B128="","",VLOOKUP($F128,高校男選手データ!$A:$O,MATCH("姓",高校男選手データ!$1:$1,0),0)&amp;" "&amp;VLOOKUP($F128,高校男選手データ!$A:$O,MATCH("名",高校男選手データ!$1:$1,0),0))</f>
        <v/>
      </c>
      <c r="J128" t="str">
        <f>IF($B128="","",VLOOKUP($F128,高校男選手データ!$A:$O,MATCH("FAMILY NAME",高校男選手データ!$1:$1,0),0)&amp;" "&amp;VLOOKUP($F128,高校男選手データ!$A:$O,MATCH("Firstname",高校男選手データ!$1:$1,0),0))</f>
        <v/>
      </c>
      <c r="K128" t="str">
        <f>IF($B128="","",VLOOKUP($F128,高校男選手データ!$A:$O,MATCH("国籍",高校男選手データ!$1:$1,0),0))</f>
        <v/>
      </c>
      <c r="L128" t="str">
        <f t="shared" si="22"/>
        <v/>
      </c>
      <c r="M128" t="str">
        <f>IF($B128="","",VLOOKUP($F128,高校男選手データ!$A:$O,MATCH("学年",高校男選手データ!$1:$1,0),0))</f>
        <v/>
      </c>
      <c r="N128" t="str">
        <f>IF($B128="","",LEFT(VLOOKUP($F128,高校男選手データ!$A:$O,MATCH("Birthday",高校男選手データ!$1:$1,0),0),4))</f>
        <v/>
      </c>
      <c r="O128" t="str">
        <f t="shared" si="18"/>
        <v/>
      </c>
      <c r="P128" t="str">
        <f t="shared" si="23"/>
        <v/>
      </c>
      <c r="R128" t="str">
        <f>IF($B128="","",VALUE(高校一覧表!A25))</f>
        <v/>
      </c>
      <c r="S128" t="str">
        <f>IF($B128="","",IF(高校一覧表!I25="","",高校一覧表!I25&amp;".")&amp;IF(高校一覧表!J25="","",TEXT(高校一覧表!J25,"00")&amp;".")&amp;TEXT(高校一覧表!K25,"00"))</f>
        <v/>
      </c>
      <c r="T128" t="str">
        <f t="shared" si="24"/>
        <v/>
      </c>
      <c r="U128" t="str">
        <f t="shared" si="25"/>
        <v/>
      </c>
    </row>
    <row r="129" spans="1:21" x14ac:dyDescent="0.45">
      <c r="A129">
        <f t="shared" si="26"/>
        <v>0</v>
      </c>
      <c r="B129" t="str">
        <f>IF(高校一覧表!F26="","",30000+高校一覧表!F26)</f>
        <v/>
      </c>
      <c r="C129" t="str">
        <f>IF($B129="","",VLOOKUP(VLOOKUP(高校一覧表!F26,高校男選手データ!$A:$O,MATCH("所属",高校男選手データ!$1:$1,0),0),所属csv!$A:$H,MATCH("所属コード",所属csv!$1:$1,0),0))</f>
        <v/>
      </c>
      <c r="F129" t="str">
        <f>IF($B129="","",高校一覧表!F26)</f>
        <v/>
      </c>
      <c r="G129" t="str">
        <f>IF($B129="","",VLOOKUP($F129,高校男選手データ!$A:$O,MATCH("姓",高校男選手データ!$1:$1,0),0)&amp;" "&amp;VLOOKUP($F129,高校男選手データ!$A:$O,MATCH("名",高校男選手データ!$1:$1,0),0))</f>
        <v/>
      </c>
      <c r="H129" t="str">
        <f>IF($B129="","",VLOOKUP($F129,高校男選手データ!$A:$O,MATCH("ﾌﾘｶﾞﾅ(姓)",高校男選手データ!$1:$1,0),0)&amp;" "&amp;VLOOKUP($F129,高校男選手データ!$A:$O,MATCH("ﾌﾘｶﾞﾅ(名)",高校男選手データ!$1:$1,0),0))</f>
        <v/>
      </c>
      <c r="I129" t="str">
        <f>IF($B129="","",VLOOKUP($F129,高校男選手データ!$A:$O,MATCH("姓",高校男選手データ!$1:$1,0),0)&amp;" "&amp;VLOOKUP($F129,高校男選手データ!$A:$O,MATCH("名",高校男選手データ!$1:$1,0),0))</f>
        <v/>
      </c>
      <c r="J129" t="str">
        <f>IF($B129="","",VLOOKUP($F129,高校男選手データ!$A:$O,MATCH("FAMILY NAME",高校男選手データ!$1:$1,0),0)&amp;" "&amp;VLOOKUP($F129,高校男選手データ!$A:$O,MATCH("Firstname",高校男選手データ!$1:$1,0),0))</f>
        <v/>
      </c>
      <c r="K129" t="str">
        <f>IF($B129="","",VLOOKUP($F129,高校男選手データ!$A:$O,MATCH("国籍",高校男選手データ!$1:$1,0),0))</f>
        <v/>
      </c>
      <c r="L129" t="str">
        <f t="shared" si="22"/>
        <v/>
      </c>
      <c r="M129" t="str">
        <f>IF($B129="","",VLOOKUP($F129,高校男選手データ!$A:$O,MATCH("学年",高校男選手データ!$1:$1,0),0))</f>
        <v/>
      </c>
      <c r="N129" t="str">
        <f>IF($B129="","",LEFT(VLOOKUP($F129,高校男選手データ!$A:$O,MATCH("Birthday",高校男選手データ!$1:$1,0),0),4))</f>
        <v/>
      </c>
      <c r="O129" t="str">
        <f t="shared" si="18"/>
        <v/>
      </c>
      <c r="P129" t="str">
        <f t="shared" si="23"/>
        <v/>
      </c>
      <c r="R129" t="str">
        <f>IF($B129="","",VALUE(高校一覧表!A26))</f>
        <v/>
      </c>
      <c r="S129" t="str">
        <f>IF($B129="","",IF(高校一覧表!I26="","",高校一覧表!I26&amp;".")&amp;IF(高校一覧表!J26="","",TEXT(高校一覧表!J26,"00")&amp;".")&amp;TEXT(高校一覧表!K26,"00"))</f>
        <v/>
      </c>
      <c r="T129" t="str">
        <f t="shared" si="24"/>
        <v/>
      </c>
      <c r="U129" t="str">
        <f t="shared" si="25"/>
        <v/>
      </c>
    </row>
    <row r="130" spans="1:21" x14ac:dyDescent="0.45">
      <c r="A130">
        <f t="shared" si="26"/>
        <v>0</v>
      </c>
      <c r="B130" t="str">
        <f>IF(高校一覧表!F27="","",30000+高校一覧表!F27)</f>
        <v/>
      </c>
      <c r="C130" t="str">
        <f>IF($B130="","",VLOOKUP(VLOOKUP(高校一覧表!F27,高校男選手データ!$A:$O,MATCH("所属",高校男選手データ!$1:$1,0),0),所属csv!$A:$H,MATCH("所属コード",所属csv!$1:$1,0),0))</f>
        <v/>
      </c>
      <c r="F130" t="str">
        <f>IF($B130="","",高校一覧表!F27)</f>
        <v/>
      </c>
      <c r="G130" t="str">
        <f>IF($B130="","",VLOOKUP($F130,高校男選手データ!$A:$O,MATCH("姓",高校男選手データ!$1:$1,0),0)&amp;" "&amp;VLOOKUP($F130,高校男選手データ!$A:$O,MATCH("名",高校男選手データ!$1:$1,0),0))</f>
        <v/>
      </c>
      <c r="H130" t="str">
        <f>IF($B130="","",VLOOKUP($F130,高校男選手データ!$A:$O,MATCH("ﾌﾘｶﾞﾅ(姓)",高校男選手データ!$1:$1,0),0)&amp;" "&amp;VLOOKUP($F130,高校男選手データ!$A:$O,MATCH("ﾌﾘｶﾞﾅ(名)",高校男選手データ!$1:$1,0),0))</f>
        <v/>
      </c>
      <c r="I130" t="str">
        <f>IF($B130="","",VLOOKUP($F130,高校男選手データ!$A:$O,MATCH("姓",高校男選手データ!$1:$1,0),0)&amp;" "&amp;VLOOKUP($F130,高校男選手データ!$A:$O,MATCH("名",高校男選手データ!$1:$1,0),0))</f>
        <v/>
      </c>
      <c r="J130" t="str">
        <f>IF($B130="","",VLOOKUP($F130,高校男選手データ!$A:$O,MATCH("FAMILY NAME",高校男選手データ!$1:$1,0),0)&amp;" "&amp;VLOOKUP($F130,高校男選手データ!$A:$O,MATCH("Firstname",高校男選手データ!$1:$1,0),0))</f>
        <v/>
      </c>
      <c r="K130" t="str">
        <f>IF($B130="","",VLOOKUP($F130,高校男選手データ!$A:$O,MATCH("国籍",高校男選手データ!$1:$1,0),0))</f>
        <v/>
      </c>
      <c r="L130" t="str">
        <f t="shared" si="22"/>
        <v/>
      </c>
      <c r="M130" t="str">
        <f>IF($B130="","",VLOOKUP($F130,高校男選手データ!$A:$O,MATCH("学年",高校男選手データ!$1:$1,0),0))</f>
        <v/>
      </c>
      <c r="N130" t="str">
        <f>IF($B130="","",LEFT(VLOOKUP($F130,高校男選手データ!$A:$O,MATCH("Birthday",高校男選手データ!$1:$1,0),0),4))</f>
        <v/>
      </c>
      <c r="O130" t="str">
        <f t="shared" si="18"/>
        <v/>
      </c>
      <c r="P130" t="str">
        <f t="shared" si="23"/>
        <v/>
      </c>
      <c r="R130" t="str">
        <f>IF($B130="","",VALUE(高校一覧表!A27))</f>
        <v/>
      </c>
      <c r="S130" t="str">
        <f>IF($B130="","",IF(高校一覧表!I27="","",高校一覧表!I27&amp;".")&amp;IF(高校一覧表!J27="","",TEXT(高校一覧表!J27,"00")&amp;".")&amp;TEXT(高校一覧表!K27,"00"))</f>
        <v/>
      </c>
      <c r="T130" t="str">
        <f t="shared" si="24"/>
        <v/>
      </c>
      <c r="U130" t="str">
        <f t="shared" si="25"/>
        <v/>
      </c>
    </row>
    <row r="131" spans="1:21" x14ac:dyDescent="0.45">
      <c r="A131">
        <f t="shared" si="26"/>
        <v>0</v>
      </c>
      <c r="B131" t="str">
        <f>IF(高校一覧表!F28="","",30000+高校一覧表!F28)</f>
        <v/>
      </c>
      <c r="C131" t="str">
        <f>IF($B131="","",VLOOKUP(VLOOKUP(高校一覧表!F28,高校男選手データ!$A:$O,MATCH("所属",高校男選手データ!$1:$1,0),0),所属csv!$A:$H,MATCH("所属コード",所属csv!$1:$1,0),0))</f>
        <v/>
      </c>
      <c r="F131" t="str">
        <f>IF($B131="","",高校一覧表!F28)</f>
        <v/>
      </c>
      <c r="G131" t="str">
        <f>IF($B131="","",VLOOKUP($F131,高校男選手データ!$A:$O,MATCH("姓",高校男選手データ!$1:$1,0),0)&amp;" "&amp;VLOOKUP($F131,高校男選手データ!$A:$O,MATCH("名",高校男選手データ!$1:$1,0),0))</f>
        <v/>
      </c>
      <c r="H131" t="str">
        <f>IF($B131="","",VLOOKUP($F131,高校男選手データ!$A:$O,MATCH("ﾌﾘｶﾞﾅ(姓)",高校男選手データ!$1:$1,0),0)&amp;" "&amp;VLOOKUP($F131,高校男選手データ!$A:$O,MATCH("ﾌﾘｶﾞﾅ(名)",高校男選手データ!$1:$1,0),0))</f>
        <v/>
      </c>
      <c r="I131" t="str">
        <f>IF($B131="","",VLOOKUP($F131,高校男選手データ!$A:$O,MATCH("姓",高校男選手データ!$1:$1,0),0)&amp;" "&amp;VLOOKUP($F131,高校男選手データ!$A:$O,MATCH("名",高校男選手データ!$1:$1,0),0))</f>
        <v/>
      </c>
      <c r="J131" t="str">
        <f>IF($B131="","",VLOOKUP($F131,高校男選手データ!$A:$O,MATCH("FAMILY NAME",高校男選手データ!$1:$1,0),0)&amp;" "&amp;VLOOKUP($F131,高校男選手データ!$A:$O,MATCH("Firstname",高校男選手データ!$1:$1,0),0))</f>
        <v/>
      </c>
      <c r="K131" t="str">
        <f>IF($B131="","",VLOOKUP($F131,高校男選手データ!$A:$O,MATCH("国籍",高校男選手データ!$1:$1,0),0))</f>
        <v/>
      </c>
      <c r="L131" t="str">
        <f t="shared" si="22"/>
        <v/>
      </c>
      <c r="M131" t="str">
        <f>IF($B131="","",VLOOKUP($F131,高校男選手データ!$A:$O,MATCH("学年",高校男選手データ!$1:$1,0),0))</f>
        <v/>
      </c>
      <c r="N131" t="str">
        <f>IF($B131="","",LEFT(VLOOKUP($F131,高校男選手データ!$A:$O,MATCH("Birthday",高校男選手データ!$1:$1,0),0),4))</f>
        <v/>
      </c>
      <c r="O131" t="str">
        <f t="shared" si="18"/>
        <v/>
      </c>
      <c r="P131" t="str">
        <f t="shared" si="23"/>
        <v/>
      </c>
      <c r="R131" t="str">
        <f>IF($B131="","",VALUE(高校一覧表!A28))</f>
        <v/>
      </c>
      <c r="S131" t="str">
        <f>IF($B131="","",IF(高校一覧表!I28="","",高校一覧表!I28&amp;".")&amp;IF(高校一覧表!J28="","",TEXT(高校一覧表!J28,"00")&amp;".")&amp;TEXT(高校一覧表!K28,"00"))</f>
        <v/>
      </c>
      <c r="T131" t="str">
        <f t="shared" si="24"/>
        <v/>
      </c>
      <c r="U131" t="str">
        <f t="shared" si="25"/>
        <v/>
      </c>
    </row>
    <row r="132" spans="1:21" x14ac:dyDescent="0.45">
      <c r="A132">
        <f t="shared" si="26"/>
        <v>0</v>
      </c>
      <c r="B132" t="str">
        <f>IF(高校一覧表!F29="","",30000+高校一覧表!F29)</f>
        <v/>
      </c>
      <c r="C132" t="str">
        <f>IF($B132="","",VLOOKUP(VLOOKUP(高校一覧表!F29,高校男選手データ!$A:$O,MATCH("所属",高校男選手データ!$1:$1,0),0),所属csv!$A:$H,MATCH("所属コード",所属csv!$1:$1,0),0))</f>
        <v/>
      </c>
      <c r="F132" t="str">
        <f>IF($B132="","",高校一覧表!F29)</f>
        <v/>
      </c>
      <c r="G132" t="str">
        <f>IF($B132="","",VLOOKUP($F132,高校男選手データ!$A:$O,MATCH("姓",高校男選手データ!$1:$1,0),0)&amp;" "&amp;VLOOKUP($F132,高校男選手データ!$A:$O,MATCH("名",高校男選手データ!$1:$1,0),0))</f>
        <v/>
      </c>
      <c r="H132" t="str">
        <f>IF($B132="","",VLOOKUP($F132,高校男選手データ!$A:$O,MATCH("ﾌﾘｶﾞﾅ(姓)",高校男選手データ!$1:$1,0),0)&amp;" "&amp;VLOOKUP($F132,高校男選手データ!$A:$O,MATCH("ﾌﾘｶﾞﾅ(名)",高校男選手データ!$1:$1,0),0))</f>
        <v/>
      </c>
      <c r="I132" t="str">
        <f>IF($B132="","",VLOOKUP($F132,高校男選手データ!$A:$O,MATCH("姓",高校男選手データ!$1:$1,0),0)&amp;" "&amp;VLOOKUP($F132,高校男選手データ!$A:$O,MATCH("名",高校男選手データ!$1:$1,0),0))</f>
        <v/>
      </c>
      <c r="J132" t="str">
        <f>IF($B132="","",VLOOKUP($F132,高校男選手データ!$A:$O,MATCH("FAMILY NAME",高校男選手データ!$1:$1,0),0)&amp;" "&amp;VLOOKUP($F132,高校男選手データ!$A:$O,MATCH("Firstname",高校男選手データ!$1:$1,0),0))</f>
        <v/>
      </c>
      <c r="K132" t="str">
        <f>IF($B132="","",VLOOKUP($F132,高校男選手データ!$A:$O,MATCH("国籍",高校男選手データ!$1:$1,0),0))</f>
        <v/>
      </c>
      <c r="L132" t="str">
        <f t="shared" si="22"/>
        <v/>
      </c>
      <c r="M132" t="str">
        <f>IF($B132="","",VLOOKUP($F132,高校男選手データ!$A:$O,MATCH("学年",高校男選手データ!$1:$1,0),0))</f>
        <v/>
      </c>
      <c r="N132" t="str">
        <f>IF($B132="","",LEFT(VLOOKUP($F132,高校男選手データ!$A:$O,MATCH("Birthday",高校男選手データ!$1:$1,0),0),4))</f>
        <v/>
      </c>
      <c r="O132" t="str">
        <f t="shared" si="18"/>
        <v/>
      </c>
      <c r="P132" t="str">
        <f t="shared" si="23"/>
        <v/>
      </c>
      <c r="R132" t="str">
        <f>IF($B132="","",VALUE(高校一覧表!A29))</f>
        <v/>
      </c>
      <c r="S132" t="str">
        <f>IF($B132="","",IF(高校一覧表!I29="","",高校一覧表!I29&amp;".")&amp;IF(高校一覧表!J29="","",TEXT(高校一覧表!J29,"00")&amp;".")&amp;TEXT(高校一覧表!K29,"00"))</f>
        <v/>
      </c>
      <c r="T132" t="str">
        <f t="shared" si="24"/>
        <v/>
      </c>
      <c r="U132" t="str">
        <f t="shared" si="25"/>
        <v/>
      </c>
    </row>
    <row r="133" spans="1:21" x14ac:dyDescent="0.45">
      <c r="A133">
        <f t="shared" si="26"/>
        <v>0</v>
      </c>
      <c r="B133" t="str">
        <f>IF(高校一覧表!F30="","",30000+高校一覧表!F30)</f>
        <v/>
      </c>
      <c r="C133" t="str">
        <f>IF($B133="","",VLOOKUP(VLOOKUP(高校一覧表!F30,高校男選手データ!$A:$O,MATCH("所属",高校男選手データ!$1:$1,0),0),所属csv!$A:$H,MATCH("所属コード",所属csv!$1:$1,0),0))</f>
        <v/>
      </c>
      <c r="F133" t="str">
        <f>IF($B133="","",高校一覧表!F30)</f>
        <v/>
      </c>
      <c r="G133" t="str">
        <f>IF($B133="","",VLOOKUP($F133,高校男選手データ!$A:$O,MATCH("姓",高校男選手データ!$1:$1,0),0)&amp;" "&amp;VLOOKUP($F133,高校男選手データ!$A:$O,MATCH("名",高校男選手データ!$1:$1,0),0))</f>
        <v/>
      </c>
      <c r="H133" t="str">
        <f>IF($B133="","",VLOOKUP($F133,高校男選手データ!$A:$O,MATCH("ﾌﾘｶﾞﾅ(姓)",高校男選手データ!$1:$1,0),0)&amp;" "&amp;VLOOKUP($F133,高校男選手データ!$A:$O,MATCH("ﾌﾘｶﾞﾅ(名)",高校男選手データ!$1:$1,0),0))</f>
        <v/>
      </c>
      <c r="I133" t="str">
        <f>IF($B133="","",VLOOKUP($F133,高校男選手データ!$A:$O,MATCH("姓",高校男選手データ!$1:$1,0),0)&amp;" "&amp;VLOOKUP($F133,高校男選手データ!$A:$O,MATCH("名",高校男選手データ!$1:$1,0),0))</f>
        <v/>
      </c>
      <c r="J133" t="str">
        <f>IF($B133="","",VLOOKUP($F133,高校男選手データ!$A:$O,MATCH("FAMILY NAME",高校男選手データ!$1:$1,0),0)&amp;" "&amp;VLOOKUP($F133,高校男選手データ!$A:$O,MATCH("Firstname",高校男選手データ!$1:$1,0),0))</f>
        <v/>
      </c>
      <c r="K133" t="str">
        <f>IF($B133="","",VLOOKUP($F133,高校男選手データ!$A:$O,MATCH("国籍",高校男選手データ!$1:$1,0),0))</f>
        <v/>
      </c>
      <c r="L133" t="str">
        <f t="shared" si="22"/>
        <v/>
      </c>
      <c r="M133" t="str">
        <f>IF($B133="","",VLOOKUP($F133,高校男選手データ!$A:$O,MATCH("学年",高校男選手データ!$1:$1,0),0))</f>
        <v/>
      </c>
      <c r="N133" t="str">
        <f>IF($B133="","",LEFT(VLOOKUP($F133,高校男選手データ!$A:$O,MATCH("Birthday",高校男選手データ!$1:$1,0),0),4))</f>
        <v/>
      </c>
      <c r="O133" t="str">
        <f t="shared" si="18"/>
        <v/>
      </c>
      <c r="P133" t="str">
        <f t="shared" si="23"/>
        <v/>
      </c>
      <c r="R133" t="str">
        <f>IF($B133="","",VALUE(高校一覧表!A30))</f>
        <v/>
      </c>
      <c r="S133" t="str">
        <f>IF($B133="","",IF(高校一覧表!I30="","",高校一覧表!I30&amp;".")&amp;IF(高校一覧表!J30="","",TEXT(高校一覧表!J30,"00")&amp;".")&amp;TEXT(高校一覧表!K30,"00"))</f>
        <v/>
      </c>
      <c r="T133" t="str">
        <f t="shared" si="24"/>
        <v/>
      </c>
      <c r="U133" t="str">
        <f t="shared" si="25"/>
        <v/>
      </c>
    </row>
    <row r="134" spans="1:21" x14ac:dyDescent="0.45">
      <c r="A134">
        <f t="shared" si="26"/>
        <v>0</v>
      </c>
      <c r="B134" t="str">
        <f>IF(高校一覧表!F31="","",30000+高校一覧表!F31)</f>
        <v/>
      </c>
      <c r="C134" t="str">
        <f>IF($B134="","",VLOOKUP(VLOOKUP(高校一覧表!F31,高校男選手データ!$A:$O,MATCH("所属",高校男選手データ!$1:$1,0),0),所属csv!$A:$H,MATCH("所属コード",所属csv!$1:$1,0),0))</f>
        <v/>
      </c>
      <c r="F134" t="str">
        <f>IF($B134="","",高校一覧表!F31)</f>
        <v/>
      </c>
      <c r="G134" t="str">
        <f>IF($B134="","",VLOOKUP($F134,高校男選手データ!$A:$O,MATCH("姓",高校男選手データ!$1:$1,0),0)&amp;" "&amp;VLOOKUP($F134,高校男選手データ!$A:$O,MATCH("名",高校男選手データ!$1:$1,0),0))</f>
        <v/>
      </c>
      <c r="H134" t="str">
        <f>IF($B134="","",VLOOKUP($F134,高校男選手データ!$A:$O,MATCH("ﾌﾘｶﾞﾅ(姓)",高校男選手データ!$1:$1,0),0)&amp;" "&amp;VLOOKUP($F134,高校男選手データ!$A:$O,MATCH("ﾌﾘｶﾞﾅ(名)",高校男選手データ!$1:$1,0),0))</f>
        <v/>
      </c>
      <c r="I134" t="str">
        <f>IF($B134="","",VLOOKUP($F134,高校男選手データ!$A:$O,MATCH("姓",高校男選手データ!$1:$1,0),0)&amp;" "&amp;VLOOKUP($F134,高校男選手データ!$A:$O,MATCH("名",高校男選手データ!$1:$1,0),0))</f>
        <v/>
      </c>
      <c r="J134" t="str">
        <f>IF($B134="","",VLOOKUP($F134,高校男選手データ!$A:$O,MATCH("FAMILY NAME",高校男選手データ!$1:$1,0),0)&amp;" "&amp;VLOOKUP($F134,高校男選手データ!$A:$O,MATCH("Firstname",高校男選手データ!$1:$1,0),0))</f>
        <v/>
      </c>
      <c r="K134" t="str">
        <f>IF($B134="","",VLOOKUP($F134,高校男選手データ!$A:$O,MATCH("国籍",高校男選手データ!$1:$1,0),0))</f>
        <v/>
      </c>
      <c r="L134" t="str">
        <f t="shared" si="22"/>
        <v/>
      </c>
      <c r="M134" t="str">
        <f>IF($B134="","",VLOOKUP($F134,高校男選手データ!$A:$O,MATCH("学年",高校男選手データ!$1:$1,0),0))</f>
        <v/>
      </c>
      <c r="N134" t="str">
        <f>IF($B134="","",LEFT(VLOOKUP($F134,高校男選手データ!$A:$O,MATCH("Birthday",高校男選手データ!$1:$1,0),0),4))</f>
        <v/>
      </c>
      <c r="O134" t="str">
        <f t="shared" si="18"/>
        <v/>
      </c>
      <c r="P134" t="str">
        <f t="shared" si="23"/>
        <v/>
      </c>
      <c r="R134" t="str">
        <f>IF($B134="","",VALUE(高校一覧表!A31))</f>
        <v/>
      </c>
      <c r="S134" t="str">
        <f>IF($B134="","",IF(高校一覧表!I31="","",高校一覧表!I31&amp;".")&amp;IF(高校一覧表!J31="","",TEXT(高校一覧表!J31,"00")&amp;".")&amp;TEXT(高校一覧表!K31,"00"))</f>
        <v/>
      </c>
      <c r="T134" t="str">
        <f t="shared" si="24"/>
        <v/>
      </c>
      <c r="U134" t="str">
        <f t="shared" si="25"/>
        <v/>
      </c>
    </row>
    <row r="135" spans="1:21" x14ac:dyDescent="0.45">
      <c r="A135">
        <f t="shared" si="26"/>
        <v>0</v>
      </c>
      <c r="B135" t="str">
        <f>IF(高校一覧表!F32="","",30000+高校一覧表!F32)</f>
        <v/>
      </c>
      <c r="C135" t="str">
        <f>IF($B135="","",VLOOKUP(VLOOKUP(高校一覧表!F32,高校男選手データ!$A:$O,MATCH("所属",高校男選手データ!$1:$1,0),0),所属csv!$A:$H,MATCH("所属コード",所属csv!$1:$1,0),0))</f>
        <v/>
      </c>
      <c r="F135" t="str">
        <f>IF($B135="","",高校一覧表!F32)</f>
        <v/>
      </c>
      <c r="G135" t="str">
        <f>IF($B135="","",VLOOKUP($F135,高校男選手データ!$A:$O,MATCH("姓",高校男選手データ!$1:$1,0),0)&amp;" "&amp;VLOOKUP($F135,高校男選手データ!$A:$O,MATCH("名",高校男選手データ!$1:$1,0),0))</f>
        <v/>
      </c>
      <c r="H135" t="str">
        <f>IF($B135="","",VLOOKUP($F135,高校男選手データ!$A:$O,MATCH("ﾌﾘｶﾞﾅ(姓)",高校男選手データ!$1:$1,0),0)&amp;" "&amp;VLOOKUP($F135,高校男選手データ!$A:$O,MATCH("ﾌﾘｶﾞﾅ(名)",高校男選手データ!$1:$1,0),0))</f>
        <v/>
      </c>
      <c r="I135" t="str">
        <f>IF($B135="","",VLOOKUP($F135,高校男選手データ!$A:$O,MATCH("姓",高校男選手データ!$1:$1,0),0)&amp;" "&amp;VLOOKUP($F135,高校男選手データ!$A:$O,MATCH("名",高校男選手データ!$1:$1,0),0))</f>
        <v/>
      </c>
      <c r="J135" t="str">
        <f>IF($B135="","",VLOOKUP($F135,高校男選手データ!$A:$O,MATCH("FAMILY NAME",高校男選手データ!$1:$1,0),0)&amp;" "&amp;VLOOKUP($F135,高校男選手データ!$A:$O,MATCH("Firstname",高校男選手データ!$1:$1,0),0))</f>
        <v/>
      </c>
      <c r="K135" t="str">
        <f>IF($B135="","",VLOOKUP($F135,高校男選手データ!$A:$O,MATCH("国籍",高校男選手データ!$1:$1,0),0))</f>
        <v/>
      </c>
      <c r="L135" t="str">
        <f t="shared" si="22"/>
        <v/>
      </c>
      <c r="M135" t="str">
        <f>IF($B135="","",VLOOKUP($F135,高校男選手データ!$A:$O,MATCH("学年",高校男選手データ!$1:$1,0),0))</f>
        <v/>
      </c>
      <c r="N135" t="str">
        <f>IF($B135="","",LEFT(VLOOKUP($F135,高校男選手データ!$A:$O,MATCH("Birthday",高校男選手データ!$1:$1,0),0),4))</f>
        <v/>
      </c>
      <c r="O135" t="str">
        <f t="shared" si="18"/>
        <v/>
      </c>
      <c r="P135" t="str">
        <f t="shared" si="23"/>
        <v/>
      </c>
      <c r="R135" t="str">
        <f>IF($B135="","",VALUE(高校一覧表!A32))</f>
        <v/>
      </c>
      <c r="S135" t="str">
        <f>IF($B135="","",IF(高校一覧表!I32="","",高校一覧表!I32&amp;".")&amp;IF(高校一覧表!J32="","",TEXT(高校一覧表!J32,"00")&amp;".")&amp;TEXT(高校一覧表!K32,"00"))</f>
        <v/>
      </c>
      <c r="T135" t="str">
        <f t="shared" si="24"/>
        <v/>
      </c>
      <c r="U135" t="str">
        <f t="shared" si="25"/>
        <v/>
      </c>
    </row>
    <row r="136" spans="1:21" x14ac:dyDescent="0.45">
      <c r="A136">
        <f t="shared" si="26"/>
        <v>0</v>
      </c>
      <c r="B136" t="str">
        <f>IF(高校一覧表!F33="","",30000+高校一覧表!F33)</f>
        <v/>
      </c>
      <c r="C136" t="str">
        <f>IF($B136="","",VLOOKUP(VLOOKUP(高校一覧表!F33,高校男選手データ!$A:$O,MATCH("所属",高校男選手データ!$1:$1,0),0),所属csv!$A:$H,MATCH("所属コード",所属csv!$1:$1,0),0))</f>
        <v/>
      </c>
      <c r="F136" t="str">
        <f>IF($B136="","",高校一覧表!F33)</f>
        <v/>
      </c>
      <c r="G136" t="str">
        <f>IF($B136="","",VLOOKUP($F136,高校男選手データ!$A:$O,MATCH("姓",高校男選手データ!$1:$1,0),0)&amp;" "&amp;VLOOKUP($F136,高校男選手データ!$A:$O,MATCH("名",高校男選手データ!$1:$1,0),0))</f>
        <v/>
      </c>
      <c r="H136" t="str">
        <f>IF($B136="","",VLOOKUP($F136,高校男選手データ!$A:$O,MATCH("ﾌﾘｶﾞﾅ(姓)",高校男選手データ!$1:$1,0),0)&amp;" "&amp;VLOOKUP($F136,高校男選手データ!$A:$O,MATCH("ﾌﾘｶﾞﾅ(名)",高校男選手データ!$1:$1,0),0))</f>
        <v/>
      </c>
      <c r="I136" t="str">
        <f>IF($B136="","",VLOOKUP($F136,高校男選手データ!$A:$O,MATCH("姓",高校男選手データ!$1:$1,0),0)&amp;" "&amp;VLOOKUP($F136,高校男選手データ!$A:$O,MATCH("名",高校男選手データ!$1:$1,0),0))</f>
        <v/>
      </c>
      <c r="J136" t="str">
        <f>IF($B136="","",VLOOKUP($F136,高校男選手データ!$A:$O,MATCH("FAMILY NAME",高校男選手データ!$1:$1,0),0)&amp;" "&amp;VLOOKUP($F136,高校男選手データ!$A:$O,MATCH("Firstname",高校男選手データ!$1:$1,0),0))</f>
        <v/>
      </c>
      <c r="K136" t="str">
        <f>IF($B136="","",VLOOKUP($F136,高校男選手データ!$A:$O,MATCH("国籍",高校男選手データ!$1:$1,0),0))</f>
        <v/>
      </c>
      <c r="L136" t="str">
        <f t="shared" si="22"/>
        <v/>
      </c>
      <c r="M136" t="str">
        <f>IF($B136="","",VLOOKUP($F136,高校男選手データ!$A:$O,MATCH("学年",高校男選手データ!$1:$1,0),0))</f>
        <v/>
      </c>
      <c r="N136" t="str">
        <f>IF($B136="","",LEFT(VLOOKUP($F136,高校男選手データ!$A:$O,MATCH("Birthday",高校男選手データ!$1:$1,0),0),4))</f>
        <v/>
      </c>
      <c r="O136" t="str">
        <f t="shared" si="18"/>
        <v/>
      </c>
      <c r="P136" t="str">
        <f t="shared" si="23"/>
        <v/>
      </c>
      <c r="R136" t="str">
        <f>IF($B136="","",VALUE(高校一覧表!A33))</f>
        <v/>
      </c>
      <c r="S136" t="str">
        <f>IF($B136="","",IF(高校一覧表!I33="","",高校一覧表!I33&amp;".")&amp;IF(高校一覧表!J33="","",TEXT(高校一覧表!J33,"00")&amp;".")&amp;TEXT(高校一覧表!K33,"00"))</f>
        <v/>
      </c>
      <c r="T136" t="str">
        <f t="shared" si="24"/>
        <v/>
      </c>
      <c r="U136" t="str">
        <f t="shared" si="25"/>
        <v/>
      </c>
    </row>
    <row r="137" spans="1:21" x14ac:dyDescent="0.45">
      <c r="A137">
        <f t="shared" si="26"/>
        <v>0</v>
      </c>
      <c r="B137" t="str">
        <f>IF(高校一覧表!F34="","",30000+高校一覧表!F34)</f>
        <v/>
      </c>
      <c r="C137" t="str">
        <f>IF($B137="","",VLOOKUP(VLOOKUP(高校一覧表!F34,高校男選手データ!$A:$O,MATCH("所属",高校男選手データ!$1:$1,0),0),所属csv!$A:$H,MATCH("所属コード",所属csv!$1:$1,0),0))</f>
        <v/>
      </c>
      <c r="F137" t="str">
        <f>IF($B137="","",高校一覧表!F34)</f>
        <v/>
      </c>
      <c r="G137" t="str">
        <f>IF($B137="","",VLOOKUP($F137,高校男選手データ!$A:$O,MATCH("姓",高校男選手データ!$1:$1,0),0)&amp;" "&amp;VLOOKUP($F137,高校男選手データ!$A:$O,MATCH("名",高校男選手データ!$1:$1,0),0))</f>
        <v/>
      </c>
      <c r="H137" t="str">
        <f>IF($B137="","",VLOOKUP($F137,高校男選手データ!$A:$O,MATCH("ﾌﾘｶﾞﾅ(姓)",高校男選手データ!$1:$1,0),0)&amp;" "&amp;VLOOKUP($F137,高校男選手データ!$A:$O,MATCH("ﾌﾘｶﾞﾅ(名)",高校男選手データ!$1:$1,0),0))</f>
        <v/>
      </c>
      <c r="I137" t="str">
        <f>IF($B137="","",VLOOKUP($F137,高校男選手データ!$A:$O,MATCH("姓",高校男選手データ!$1:$1,0),0)&amp;" "&amp;VLOOKUP($F137,高校男選手データ!$A:$O,MATCH("名",高校男選手データ!$1:$1,0),0))</f>
        <v/>
      </c>
      <c r="J137" t="str">
        <f>IF($B137="","",VLOOKUP($F137,高校男選手データ!$A:$O,MATCH("FAMILY NAME",高校男選手データ!$1:$1,0),0)&amp;" "&amp;VLOOKUP($F137,高校男選手データ!$A:$O,MATCH("Firstname",高校男選手データ!$1:$1,0),0))</f>
        <v/>
      </c>
      <c r="K137" t="str">
        <f>IF($B137="","",VLOOKUP($F137,高校男選手データ!$A:$O,MATCH("国籍",高校男選手データ!$1:$1,0),0))</f>
        <v/>
      </c>
      <c r="L137" t="str">
        <f t="shared" si="22"/>
        <v/>
      </c>
      <c r="M137" t="str">
        <f>IF($B137="","",VLOOKUP($F137,高校男選手データ!$A:$O,MATCH("学年",高校男選手データ!$1:$1,0),0))</f>
        <v/>
      </c>
      <c r="N137" t="str">
        <f>IF($B137="","",LEFT(VLOOKUP($F137,高校男選手データ!$A:$O,MATCH("Birthday",高校男選手データ!$1:$1,0),0),4))</f>
        <v/>
      </c>
      <c r="O137" t="str">
        <f t="shared" si="18"/>
        <v/>
      </c>
      <c r="P137" t="str">
        <f t="shared" si="23"/>
        <v/>
      </c>
      <c r="R137" t="str">
        <f>IF($B137="","",VALUE(高校一覧表!A34))</f>
        <v/>
      </c>
      <c r="S137" t="str">
        <f>IF($B137="","",IF(高校一覧表!I34="","",高校一覧表!I34&amp;".")&amp;IF(高校一覧表!J34="","",TEXT(高校一覧表!J34,"00")&amp;".")&amp;TEXT(高校一覧表!K34,"00"))</f>
        <v/>
      </c>
      <c r="T137" t="str">
        <f t="shared" si="24"/>
        <v/>
      </c>
      <c r="U137" t="str">
        <f t="shared" si="25"/>
        <v/>
      </c>
    </row>
    <row r="138" spans="1:21" x14ac:dyDescent="0.45">
      <c r="A138">
        <f t="shared" si="26"/>
        <v>0</v>
      </c>
      <c r="B138" t="str">
        <f>IF(高校一覧表!F35="","",30000+高校一覧表!F35)</f>
        <v/>
      </c>
      <c r="C138" t="str">
        <f>IF($B138="","",VLOOKUP(VLOOKUP(高校一覧表!F35,高校男選手データ!$A:$O,MATCH("所属",高校男選手データ!$1:$1,0),0),所属csv!$A:$H,MATCH("所属コード",所属csv!$1:$1,0),0))</f>
        <v/>
      </c>
      <c r="F138" t="str">
        <f>IF($B138="","",高校一覧表!F35)</f>
        <v/>
      </c>
      <c r="G138" t="str">
        <f>IF($B138="","",VLOOKUP($F138,高校男選手データ!$A:$O,MATCH("姓",高校男選手データ!$1:$1,0),0)&amp;" "&amp;VLOOKUP($F138,高校男選手データ!$A:$O,MATCH("名",高校男選手データ!$1:$1,0),0))</f>
        <v/>
      </c>
      <c r="H138" t="str">
        <f>IF($B138="","",VLOOKUP($F138,高校男選手データ!$A:$O,MATCH("ﾌﾘｶﾞﾅ(姓)",高校男選手データ!$1:$1,0),0)&amp;" "&amp;VLOOKUP($F138,高校男選手データ!$A:$O,MATCH("ﾌﾘｶﾞﾅ(名)",高校男選手データ!$1:$1,0),0))</f>
        <v/>
      </c>
      <c r="I138" t="str">
        <f>IF($B138="","",VLOOKUP($F138,高校男選手データ!$A:$O,MATCH("姓",高校男選手データ!$1:$1,0),0)&amp;" "&amp;VLOOKUP($F138,高校男選手データ!$A:$O,MATCH("名",高校男選手データ!$1:$1,0),0))</f>
        <v/>
      </c>
      <c r="J138" t="str">
        <f>IF($B138="","",VLOOKUP($F138,高校男選手データ!$A:$O,MATCH("FAMILY NAME",高校男選手データ!$1:$1,0),0)&amp;" "&amp;VLOOKUP($F138,高校男選手データ!$A:$O,MATCH("Firstname",高校男選手データ!$1:$1,0),0))</f>
        <v/>
      </c>
      <c r="K138" t="str">
        <f>IF($B138="","",VLOOKUP($F138,高校男選手データ!$A:$O,MATCH("国籍",高校男選手データ!$1:$1,0),0))</f>
        <v/>
      </c>
      <c r="L138" t="str">
        <f t="shared" si="22"/>
        <v/>
      </c>
      <c r="M138" t="str">
        <f>IF($B138="","",VLOOKUP($F138,高校男選手データ!$A:$O,MATCH("学年",高校男選手データ!$1:$1,0),0))</f>
        <v/>
      </c>
      <c r="N138" t="str">
        <f>IF($B138="","",LEFT(VLOOKUP($F138,高校男選手データ!$A:$O,MATCH("Birthday",高校男選手データ!$1:$1,0),0),4))</f>
        <v/>
      </c>
      <c r="O138" t="str">
        <f t="shared" si="18"/>
        <v/>
      </c>
      <c r="P138" t="str">
        <f t="shared" si="23"/>
        <v/>
      </c>
      <c r="R138" t="str">
        <f>IF($B138="","",VALUE(高校一覧表!A35))</f>
        <v/>
      </c>
      <c r="S138" t="str">
        <f>IF($B138="","",IF(高校一覧表!I35="","",高校一覧表!I35&amp;".")&amp;IF(高校一覧表!J35="","",TEXT(高校一覧表!J35,"00")&amp;".")&amp;TEXT(高校一覧表!K35,"00"))</f>
        <v/>
      </c>
      <c r="T138" t="str">
        <f t="shared" si="24"/>
        <v/>
      </c>
      <c r="U138" t="str">
        <f t="shared" si="25"/>
        <v/>
      </c>
    </row>
    <row r="139" spans="1:21" x14ac:dyDescent="0.45">
      <c r="A139">
        <f t="shared" si="26"/>
        <v>0</v>
      </c>
      <c r="B139" t="str">
        <f>IF(高校一覧表!F36="","",30000+高校一覧表!F36)</f>
        <v/>
      </c>
      <c r="C139" t="str">
        <f>IF($B139="","",VLOOKUP(VLOOKUP(高校一覧表!F36,高校男選手データ!$A:$O,MATCH("所属",高校男選手データ!$1:$1,0),0),所属csv!$A:$H,MATCH("所属コード",所属csv!$1:$1,0),0))</f>
        <v/>
      </c>
      <c r="F139" t="str">
        <f>IF($B139="","",高校一覧表!F36)</f>
        <v/>
      </c>
      <c r="G139" t="str">
        <f>IF($B139="","",VLOOKUP($F139,高校男選手データ!$A:$O,MATCH("姓",高校男選手データ!$1:$1,0),0)&amp;" "&amp;VLOOKUP($F139,高校男選手データ!$A:$O,MATCH("名",高校男選手データ!$1:$1,0),0))</f>
        <v/>
      </c>
      <c r="H139" t="str">
        <f>IF($B139="","",VLOOKUP($F139,高校男選手データ!$A:$O,MATCH("ﾌﾘｶﾞﾅ(姓)",高校男選手データ!$1:$1,0),0)&amp;" "&amp;VLOOKUP($F139,高校男選手データ!$A:$O,MATCH("ﾌﾘｶﾞﾅ(名)",高校男選手データ!$1:$1,0),0))</f>
        <v/>
      </c>
      <c r="I139" t="str">
        <f>IF($B139="","",VLOOKUP($F139,高校男選手データ!$A:$O,MATCH("姓",高校男選手データ!$1:$1,0),0)&amp;" "&amp;VLOOKUP($F139,高校男選手データ!$A:$O,MATCH("名",高校男選手データ!$1:$1,0),0))</f>
        <v/>
      </c>
      <c r="J139" t="str">
        <f>IF($B139="","",VLOOKUP($F139,高校男選手データ!$A:$O,MATCH("FAMILY NAME",高校男選手データ!$1:$1,0),0)&amp;" "&amp;VLOOKUP($F139,高校男選手データ!$A:$O,MATCH("Firstname",高校男選手データ!$1:$1,0),0))</f>
        <v/>
      </c>
      <c r="K139" t="str">
        <f>IF($B139="","",VLOOKUP($F139,高校男選手データ!$A:$O,MATCH("国籍",高校男選手データ!$1:$1,0),0))</f>
        <v/>
      </c>
      <c r="L139" t="str">
        <f t="shared" si="22"/>
        <v/>
      </c>
      <c r="M139" t="str">
        <f>IF($B139="","",VLOOKUP($F139,高校男選手データ!$A:$O,MATCH("学年",高校男選手データ!$1:$1,0),0))</f>
        <v/>
      </c>
      <c r="N139" t="str">
        <f>IF($B139="","",LEFT(VLOOKUP($F139,高校男選手データ!$A:$O,MATCH("Birthday",高校男選手データ!$1:$1,0),0),4))</f>
        <v/>
      </c>
      <c r="O139" t="str">
        <f t="shared" ref="O139:O202" si="27">IF($B139="","",)</f>
        <v/>
      </c>
      <c r="P139" t="str">
        <f t="shared" si="23"/>
        <v/>
      </c>
      <c r="R139" t="str">
        <f>IF($B139="","",VALUE(高校一覧表!A36))</f>
        <v/>
      </c>
      <c r="S139" t="str">
        <f>IF($B139="","",IF(高校一覧表!I36="","",高校一覧表!I36&amp;".")&amp;IF(高校一覧表!J36="","",TEXT(高校一覧表!J36,"00")&amp;".")&amp;TEXT(高校一覧表!K36,"00"))</f>
        <v/>
      </c>
      <c r="T139" t="str">
        <f t="shared" si="24"/>
        <v/>
      </c>
      <c r="U139" t="str">
        <f t="shared" si="25"/>
        <v/>
      </c>
    </row>
    <row r="140" spans="1:21" x14ac:dyDescent="0.45">
      <c r="A140">
        <f t="shared" si="26"/>
        <v>0</v>
      </c>
      <c r="B140" t="str">
        <f>IF(高校一覧表!F37="","",30000+高校一覧表!F37)</f>
        <v/>
      </c>
      <c r="C140" t="str">
        <f>IF($B140="","",VLOOKUP(VLOOKUP(高校一覧表!F37,高校男選手データ!$A:$O,MATCH("所属",高校男選手データ!$1:$1,0),0),所属csv!$A:$H,MATCH("所属コード",所属csv!$1:$1,0),0))</f>
        <v/>
      </c>
      <c r="F140" t="str">
        <f>IF($B140="","",高校一覧表!F37)</f>
        <v/>
      </c>
      <c r="G140" t="str">
        <f>IF($B140="","",VLOOKUP($F140,高校男選手データ!$A:$O,MATCH("姓",高校男選手データ!$1:$1,0),0)&amp;" "&amp;VLOOKUP($F140,高校男選手データ!$A:$O,MATCH("名",高校男選手データ!$1:$1,0),0))</f>
        <v/>
      </c>
      <c r="H140" t="str">
        <f>IF($B140="","",VLOOKUP($F140,高校男選手データ!$A:$O,MATCH("ﾌﾘｶﾞﾅ(姓)",高校男選手データ!$1:$1,0),0)&amp;" "&amp;VLOOKUP($F140,高校男選手データ!$A:$O,MATCH("ﾌﾘｶﾞﾅ(名)",高校男選手データ!$1:$1,0),0))</f>
        <v/>
      </c>
      <c r="I140" t="str">
        <f>IF($B140="","",VLOOKUP($F140,高校男選手データ!$A:$O,MATCH("姓",高校男選手データ!$1:$1,0),0)&amp;" "&amp;VLOOKUP($F140,高校男選手データ!$A:$O,MATCH("名",高校男選手データ!$1:$1,0),0))</f>
        <v/>
      </c>
      <c r="J140" t="str">
        <f>IF($B140="","",VLOOKUP($F140,高校男選手データ!$A:$O,MATCH("FAMILY NAME",高校男選手データ!$1:$1,0),0)&amp;" "&amp;VLOOKUP($F140,高校男選手データ!$A:$O,MATCH("Firstname",高校男選手データ!$1:$1,0),0))</f>
        <v/>
      </c>
      <c r="K140" t="str">
        <f>IF($B140="","",VLOOKUP($F140,高校男選手データ!$A:$O,MATCH("国籍",高校男選手データ!$1:$1,0),0))</f>
        <v/>
      </c>
      <c r="L140" t="str">
        <f t="shared" si="22"/>
        <v/>
      </c>
      <c r="M140" t="str">
        <f>IF($B140="","",VLOOKUP($F140,高校男選手データ!$A:$O,MATCH("学年",高校男選手データ!$1:$1,0),0))</f>
        <v/>
      </c>
      <c r="N140" t="str">
        <f>IF($B140="","",LEFT(VLOOKUP($F140,高校男選手データ!$A:$O,MATCH("Birthday",高校男選手データ!$1:$1,0),0),4))</f>
        <v/>
      </c>
      <c r="O140" t="str">
        <f t="shared" si="27"/>
        <v/>
      </c>
      <c r="P140" t="str">
        <f t="shared" si="23"/>
        <v/>
      </c>
      <c r="R140" t="str">
        <f>IF($B140="","",VALUE(高校一覧表!A37))</f>
        <v/>
      </c>
      <c r="S140" t="str">
        <f>IF($B140="","",IF(高校一覧表!I37="","",高校一覧表!I37&amp;".")&amp;IF(高校一覧表!J37="","",TEXT(高校一覧表!J37,"00")&amp;".")&amp;TEXT(高校一覧表!K37,"00"))</f>
        <v/>
      </c>
      <c r="T140" t="str">
        <f t="shared" si="24"/>
        <v/>
      </c>
      <c r="U140" t="str">
        <f t="shared" si="25"/>
        <v/>
      </c>
    </row>
    <row r="141" spans="1:21" x14ac:dyDescent="0.45">
      <c r="A141">
        <f t="shared" si="26"/>
        <v>0</v>
      </c>
      <c r="B141" t="str">
        <f>IF(高校一覧表!F38="","",30000+高校一覧表!F38)</f>
        <v/>
      </c>
      <c r="C141" t="str">
        <f>IF($B141="","",VLOOKUP(VLOOKUP(高校一覧表!F38,高校男選手データ!$A:$O,MATCH("所属",高校男選手データ!$1:$1,0),0),所属csv!$A:$H,MATCH("所属コード",所属csv!$1:$1,0),0))</f>
        <v/>
      </c>
      <c r="F141" t="str">
        <f>IF($B141="","",高校一覧表!F38)</f>
        <v/>
      </c>
      <c r="G141" t="str">
        <f>IF($B141="","",VLOOKUP($F141,高校男選手データ!$A:$O,MATCH("姓",高校男選手データ!$1:$1,0),0)&amp;" "&amp;VLOOKUP($F141,高校男選手データ!$A:$O,MATCH("名",高校男選手データ!$1:$1,0),0))</f>
        <v/>
      </c>
      <c r="H141" t="str">
        <f>IF($B141="","",VLOOKUP($F141,高校男選手データ!$A:$O,MATCH("ﾌﾘｶﾞﾅ(姓)",高校男選手データ!$1:$1,0),0)&amp;" "&amp;VLOOKUP($F141,高校男選手データ!$A:$O,MATCH("ﾌﾘｶﾞﾅ(名)",高校男選手データ!$1:$1,0),0))</f>
        <v/>
      </c>
      <c r="I141" t="str">
        <f>IF($B141="","",VLOOKUP($F141,高校男選手データ!$A:$O,MATCH("姓",高校男選手データ!$1:$1,0),0)&amp;" "&amp;VLOOKUP($F141,高校男選手データ!$A:$O,MATCH("名",高校男選手データ!$1:$1,0),0))</f>
        <v/>
      </c>
      <c r="J141" t="str">
        <f>IF($B141="","",VLOOKUP($F141,高校男選手データ!$A:$O,MATCH("FAMILY NAME",高校男選手データ!$1:$1,0),0)&amp;" "&amp;VLOOKUP($F141,高校男選手データ!$A:$O,MATCH("Firstname",高校男選手データ!$1:$1,0),0))</f>
        <v/>
      </c>
      <c r="K141" t="str">
        <f>IF($B141="","",VLOOKUP($F141,高校男選手データ!$A:$O,MATCH("国籍",高校男選手データ!$1:$1,0),0))</f>
        <v/>
      </c>
      <c r="L141" t="str">
        <f t="shared" si="22"/>
        <v/>
      </c>
      <c r="M141" t="str">
        <f>IF($B141="","",VLOOKUP($F141,高校男選手データ!$A:$O,MATCH("学年",高校男選手データ!$1:$1,0),0))</f>
        <v/>
      </c>
      <c r="N141" t="str">
        <f>IF($B141="","",LEFT(VLOOKUP($F141,高校男選手データ!$A:$O,MATCH("Birthday",高校男選手データ!$1:$1,0),0),4))</f>
        <v/>
      </c>
      <c r="O141" t="str">
        <f t="shared" si="27"/>
        <v/>
      </c>
      <c r="P141" t="str">
        <f t="shared" si="23"/>
        <v/>
      </c>
      <c r="R141" t="str">
        <f>IF($B141="","",VALUE(高校一覧表!A38))</f>
        <v/>
      </c>
      <c r="S141" t="str">
        <f>IF($B141="","",IF(高校一覧表!I38="","",高校一覧表!I38&amp;".")&amp;IF(高校一覧表!J38="","",TEXT(高校一覧表!J38,"00")&amp;".")&amp;TEXT(高校一覧表!K38,"00"))</f>
        <v/>
      </c>
      <c r="T141" t="str">
        <f t="shared" si="24"/>
        <v/>
      </c>
      <c r="U141" t="str">
        <f t="shared" si="25"/>
        <v/>
      </c>
    </row>
    <row r="142" spans="1:21" x14ac:dyDescent="0.45">
      <c r="A142">
        <f t="shared" si="26"/>
        <v>0</v>
      </c>
      <c r="B142" t="str">
        <f>IF(高校一覧表!F39="","",30000+高校一覧表!F39)</f>
        <v/>
      </c>
      <c r="C142" t="str">
        <f>IF($B142="","",VLOOKUP(VLOOKUP(高校一覧表!F39,高校男選手データ!$A:$O,MATCH("所属",高校男選手データ!$1:$1,0),0),所属csv!$A:$H,MATCH("所属コード",所属csv!$1:$1,0),0))</f>
        <v/>
      </c>
      <c r="F142" t="str">
        <f>IF($B142="","",高校一覧表!F39)</f>
        <v/>
      </c>
      <c r="G142" t="str">
        <f>IF($B142="","",VLOOKUP($F142,高校男選手データ!$A:$O,MATCH("姓",高校男選手データ!$1:$1,0),0)&amp;" "&amp;VLOOKUP($F142,高校男選手データ!$A:$O,MATCH("名",高校男選手データ!$1:$1,0),0))</f>
        <v/>
      </c>
      <c r="H142" t="str">
        <f>IF($B142="","",VLOOKUP($F142,高校男選手データ!$A:$O,MATCH("ﾌﾘｶﾞﾅ(姓)",高校男選手データ!$1:$1,0),0)&amp;" "&amp;VLOOKUP($F142,高校男選手データ!$A:$O,MATCH("ﾌﾘｶﾞﾅ(名)",高校男選手データ!$1:$1,0),0))</f>
        <v/>
      </c>
      <c r="I142" t="str">
        <f>IF($B142="","",VLOOKUP($F142,高校男選手データ!$A:$O,MATCH("姓",高校男選手データ!$1:$1,0),0)&amp;" "&amp;VLOOKUP($F142,高校男選手データ!$A:$O,MATCH("名",高校男選手データ!$1:$1,0),0))</f>
        <v/>
      </c>
      <c r="J142" t="str">
        <f>IF($B142="","",VLOOKUP($F142,高校男選手データ!$A:$O,MATCH("FAMILY NAME",高校男選手データ!$1:$1,0),0)&amp;" "&amp;VLOOKUP($F142,高校男選手データ!$A:$O,MATCH("Firstname",高校男選手データ!$1:$1,0),0))</f>
        <v/>
      </c>
      <c r="K142" t="str">
        <f>IF($B142="","",VLOOKUP($F142,高校男選手データ!$A:$O,MATCH("国籍",高校男選手データ!$1:$1,0),0))</f>
        <v/>
      </c>
      <c r="L142" t="str">
        <f t="shared" si="22"/>
        <v/>
      </c>
      <c r="M142" t="str">
        <f>IF($B142="","",VLOOKUP($F142,高校男選手データ!$A:$O,MATCH("学年",高校男選手データ!$1:$1,0),0))</f>
        <v/>
      </c>
      <c r="N142" t="str">
        <f>IF($B142="","",LEFT(VLOOKUP($F142,高校男選手データ!$A:$O,MATCH("Birthday",高校男選手データ!$1:$1,0),0),4))</f>
        <v/>
      </c>
      <c r="O142" t="str">
        <f t="shared" si="27"/>
        <v/>
      </c>
      <c r="P142" t="str">
        <f t="shared" si="23"/>
        <v/>
      </c>
      <c r="R142" t="str">
        <f>IF($B142="","",VALUE(高校一覧表!A39))</f>
        <v/>
      </c>
      <c r="S142" t="str">
        <f>IF($B142="","",IF(高校一覧表!I39="","",高校一覧表!I39&amp;".")&amp;IF(高校一覧表!J39="","",TEXT(高校一覧表!J39,"00")&amp;".")&amp;TEXT(高校一覧表!K39,"00"))</f>
        <v/>
      </c>
      <c r="T142" t="str">
        <f t="shared" si="24"/>
        <v/>
      </c>
      <c r="U142" t="str">
        <f t="shared" si="25"/>
        <v/>
      </c>
    </row>
    <row r="143" spans="1:21" x14ac:dyDescent="0.45">
      <c r="A143">
        <f t="shared" si="26"/>
        <v>0</v>
      </c>
      <c r="B143" t="str">
        <f>IF(高校一覧表!F40="","",30000+高校一覧表!F40)</f>
        <v/>
      </c>
      <c r="C143" t="str">
        <f>IF($B143="","",VLOOKUP(VLOOKUP(高校一覧表!F40,高校男選手データ!$A:$O,MATCH("所属",高校男選手データ!$1:$1,0),0),所属csv!$A:$H,MATCH("所属コード",所属csv!$1:$1,0),0))</f>
        <v/>
      </c>
      <c r="F143" t="str">
        <f>IF($B143="","",高校一覧表!F40)</f>
        <v/>
      </c>
      <c r="G143" t="str">
        <f>IF($B143="","",VLOOKUP($F143,高校男選手データ!$A:$O,MATCH("姓",高校男選手データ!$1:$1,0),0)&amp;" "&amp;VLOOKUP($F143,高校男選手データ!$A:$O,MATCH("名",高校男選手データ!$1:$1,0),0))</f>
        <v/>
      </c>
      <c r="H143" t="str">
        <f>IF($B143="","",VLOOKUP($F143,高校男選手データ!$A:$O,MATCH("ﾌﾘｶﾞﾅ(姓)",高校男選手データ!$1:$1,0),0)&amp;" "&amp;VLOOKUP($F143,高校男選手データ!$A:$O,MATCH("ﾌﾘｶﾞﾅ(名)",高校男選手データ!$1:$1,0),0))</f>
        <v/>
      </c>
      <c r="I143" t="str">
        <f>IF($B143="","",VLOOKUP($F143,高校男選手データ!$A:$O,MATCH("姓",高校男選手データ!$1:$1,0),0)&amp;" "&amp;VLOOKUP($F143,高校男選手データ!$A:$O,MATCH("名",高校男選手データ!$1:$1,0),0))</f>
        <v/>
      </c>
      <c r="J143" t="str">
        <f>IF($B143="","",VLOOKUP($F143,高校男選手データ!$A:$O,MATCH("FAMILY NAME",高校男選手データ!$1:$1,0),0)&amp;" "&amp;VLOOKUP($F143,高校男選手データ!$A:$O,MATCH("Firstname",高校男選手データ!$1:$1,0),0))</f>
        <v/>
      </c>
      <c r="K143" t="str">
        <f>IF($B143="","",VLOOKUP($F143,高校男選手データ!$A:$O,MATCH("国籍",高校男選手データ!$1:$1,0),0))</f>
        <v/>
      </c>
      <c r="L143" t="str">
        <f t="shared" si="22"/>
        <v/>
      </c>
      <c r="M143" t="str">
        <f>IF($B143="","",VLOOKUP($F143,高校男選手データ!$A:$O,MATCH("学年",高校男選手データ!$1:$1,0),0))</f>
        <v/>
      </c>
      <c r="N143" t="str">
        <f>IF($B143="","",LEFT(VLOOKUP($F143,高校男選手データ!$A:$O,MATCH("Birthday",高校男選手データ!$1:$1,0),0),4))</f>
        <v/>
      </c>
      <c r="O143" t="str">
        <f t="shared" si="27"/>
        <v/>
      </c>
      <c r="P143" t="str">
        <f t="shared" si="23"/>
        <v/>
      </c>
      <c r="R143" t="str">
        <f>IF($B143="","",VALUE(高校一覧表!A40))</f>
        <v/>
      </c>
      <c r="S143" t="str">
        <f>IF($B143="","",IF(高校一覧表!I40="","",高校一覧表!I40&amp;".")&amp;IF(高校一覧表!J40="","",TEXT(高校一覧表!J40,"00")&amp;".")&amp;TEXT(高校一覧表!K40,"00"))</f>
        <v/>
      </c>
      <c r="T143" t="str">
        <f t="shared" si="24"/>
        <v/>
      </c>
      <c r="U143" t="str">
        <f t="shared" si="25"/>
        <v/>
      </c>
    </row>
    <row r="144" spans="1:21" x14ac:dyDescent="0.45">
      <c r="A144">
        <f t="shared" si="26"/>
        <v>0</v>
      </c>
      <c r="B144" t="str">
        <f>IF(高校一覧表!F41="","",30000+高校一覧表!F41)</f>
        <v/>
      </c>
      <c r="C144" t="str">
        <f>IF($B144="","",VLOOKUP(VLOOKUP(高校一覧表!F41,高校男選手データ!$A:$O,MATCH("所属",高校男選手データ!$1:$1,0),0),所属csv!$A:$H,MATCH("所属コード",所属csv!$1:$1,0),0))</f>
        <v/>
      </c>
      <c r="F144" t="str">
        <f>IF($B144="","",高校一覧表!F41)</f>
        <v/>
      </c>
      <c r="G144" t="str">
        <f>IF($B144="","",VLOOKUP($F144,高校男選手データ!$A:$O,MATCH("姓",高校男選手データ!$1:$1,0),0)&amp;" "&amp;VLOOKUP($F144,高校男選手データ!$A:$O,MATCH("名",高校男選手データ!$1:$1,0),0))</f>
        <v/>
      </c>
      <c r="H144" t="str">
        <f>IF($B144="","",VLOOKUP($F144,高校男選手データ!$A:$O,MATCH("ﾌﾘｶﾞﾅ(姓)",高校男選手データ!$1:$1,0),0)&amp;" "&amp;VLOOKUP($F144,高校男選手データ!$A:$O,MATCH("ﾌﾘｶﾞﾅ(名)",高校男選手データ!$1:$1,0),0))</f>
        <v/>
      </c>
      <c r="I144" t="str">
        <f>IF($B144="","",VLOOKUP($F144,高校男選手データ!$A:$O,MATCH("姓",高校男選手データ!$1:$1,0),0)&amp;" "&amp;VLOOKUP($F144,高校男選手データ!$A:$O,MATCH("名",高校男選手データ!$1:$1,0),0))</f>
        <v/>
      </c>
      <c r="J144" t="str">
        <f>IF($B144="","",VLOOKUP($F144,高校男選手データ!$A:$O,MATCH("FAMILY NAME",高校男選手データ!$1:$1,0),0)&amp;" "&amp;VLOOKUP($F144,高校男選手データ!$A:$O,MATCH("Firstname",高校男選手データ!$1:$1,0),0))</f>
        <v/>
      </c>
      <c r="K144" t="str">
        <f>IF($B144="","",VLOOKUP($F144,高校男選手データ!$A:$O,MATCH("国籍",高校男選手データ!$1:$1,0),0))</f>
        <v/>
      </c>
      <c r="L144" t="str">
        <f t="shared" si="22"/>
        <v/>
      </c>
      <c r="M144" t="str">
        <f>IF($B144="","",VLOOKUP($F144,高校男選手データ!$A:$O,MATCH("学年",高校男選手データ!$1:$1,0),0))</f>
        <v/>
      </c>
      <c r="N144" t="str">
        <f>IF($B144="","",LEFT(VLOOKUP($F144,高校男選手データ!$A:$O,MATCH("Birthday",高校男選手データ!$1:$1,0),0),4))</f>
        <v/>
      </c>
      <c r="O144" t="str">
        <f t="shared" si="27"/>
        <v/>
      </c>
      <c r="P144" t="str">
        <f t="shared" si="23"/>
        <v/>
      </c>
      <c r="R144" t="str">
        <f>IF($B144="","",VALUE(高校一覧表!A41))</f>
        <v/>
      </c>
      <c r="S144" t="str">
        <f>IF($B144="","",IF(高校一覧表!I41="","",高校一覧表!I41&amp;".")&amp;IF(高校一覧表!J41="","",TEXT(高校一覧表!J41,"00")&amp;".")&amp;TEXT(高校一覧表!K41,"00"))</f>
        <v/>
      </c>
      <c r="T144" t="str">
        <f t="shared" si="24"/>
        <v/>
      </c>
      <c r="U144" t="str">
        <f t="shared" si="25"/>
        <v/>
      </c>
    </row>
    <row r="145" spans="1:21" x14ac:dyDescent="0.45">
      <c r="A145">
        <f t="shared" si="26"/>
        <v>0</v>
      </c>
      <c r="B145" t="str">
        <f>IF(高校一覧表!F42="","",30000+高校一覧表!F42)</f>
        <v/>
      </c>
      <c r="C145" t="str">
        <f>IF($B145="","",VLOOKUP(VLOOKUP(高校一覧表!F42,高校男選手データ!$A:$O,MATCH("所属",高校男選手データ!$1:$1,0),0),所属csv!$A:$H,MATCH("所属コード",所属csv!$1:$1,0),0))</f>
        <v/>
      </c>
      <c r="F145" t="str">
        <f>IF($B145="","",高校一覧表!F42)</f>
        <v/>
      </c>
      <c r="G145" t="str">
        <f>IF($B145="","",VLOOKUP($F145,高校男選手データ!$A:$O,MATCH("姓",高校男選手データ!$1:$1,0),0)&amp;" "&amp;VLOOKUP($F145,高校男選手データ!$A:$O,MATCH("名",高校男選手データ!$1:$1,0),0))</f>
        <v/>
      </c>
      <c r="H145" t="str">
        <f>IF($B145="","",VLOOKUP($F145,高校男選手データ!$A:$O,MATCH("ﾌﾘｶﾞﾅ(姓)",高校男選手データ!$1:$1,0),0)&amp;" "&amp;VLOOKUP($F145,高校男選手データ!$A:$O,MATCH("ﾌﾘｶﾞﾅ(名)",高校男選手データ!$1:$1,0),0))</f>
        <v/>
      </c>
      <c r="I145" t="str">
        <f>IF($B145="","",VLOOKUP($F145,高校男選手データ!$A:$O,MATCH("姓",高校男選手データ!$1:$1,0),0)&amp;" "&amp;VLOOKUP($F145,高校男選手データ!$A:$O,MATCH("名",高校男選手データ!$1:$1,0),0))</f>
        <v/>
      </c>
      <c r="J145" t="str">
        <f>IF($B145="","",VLOOKUP($F145,高校男選手データ!$A:$O,MATCH("FAMILY NAME",高校男選手データ!$1:$1,0),0)&amp;" "&amp;VLOOKUP($F145,高校男選手データ!$A:$O,MATCH("Firstname",高校男選手データ!$1:$1,0),0))</f>
        <v/>
      </c>
      <c r="K145" t="str">
        <f>IF($B145="","",VLOOKUP($F145,高校男選手データ!$A:$O,MATCH("国籍",高校男選手データ!$1:$1,0),0))</f>
        <v/>
      </c>
      <c r="L145" t="str">
        <f t="shared" si="22"/>
        <v/>
      </c>
      <c r="M145" t="str">
        <f>IF($B145="","",VLOOKUP($F145,高校男選手データ!$A:$O,MATCH("学年",高校男選手データ!$1:$1,0),0))</f>
        <v/>
      </c>
      <c r="N145" t="str">
        <f>IF($B145="","",LEFT(VLOOKUP($F145,高校男選手データ!$A:$O,MATCH("Birthday",高校男選手データ!$1:$1,0),0),4))</f>
        <v/>
      </c>
      <c r="O145" t="str">
        <f t="shared" si="27"/>
        <v/>
      </c>
      <c r="P145" t="str">
        <f t="shared" si="23"/>
        <v/>
      </c>
      <c r="R145" t="str">
        <f>IF($B145="","",VALUE(高校一覧表!A42))</f>
        <v/>
      </c>
      <c r="S145" t="str">
        <f>IF($B145="","",IF(高校一覧表!I42="","",高校一覧表!I42&amp;".")&amp;IF(高校一覧表!J42="","",TEXT(高校一覧表!J42,"00")&amp;".")&amp;TEXT(高校一覧表!K42,"00"))</f>
        <v/>
      </c>
      <c r="T145" t="str">
        <f t="shared" si="24"/>
        <v/>
      </c>
      <c r="U145" t="str">
        <f t="shared" si="25"/>
        <v/>
      </c>
    </row>
    <row r="146" spans="1:21" x14ac:dyDescent="0.45">
      <c r="A146">
        <f t="shared" si="26"/>
        <v>0</v>
      </c>
      <c r="B146" t="str">
        <f>IF(高校一覧表!F43="","",30000+高校一覧表!F43)</f>
        <v/>
      </c>
      <c r="C146" t="str">
        <f>IF($B146="","",VLOOKUP(VLOOKUP(高校一覧表!F43,高校男選手データ!$A:$O,MATCH("所属",高校男選手データ!$1:$1,0),0),所属csv!$A:$H,MATCH("所属コード",所属csv!$1:$1,0),0))</f>
        <v/>
      </c>
      <c r="F146" t="str">
        <f>IF($B146="","",高校一覧表!F43)</f>
        <v/>
      </c>
      <c r="G146" t="str">
        <f>IF($B146="","",VLOOKUP($F146,高校男選手データ!$A:$O,MATCH("姓",高校男選手データ!$1:$1,0),0)&amp;" "&amp;VLOOKUP($F146,高校男選手データ!$A:$O,MATCH("名",高校男選手データ!$1:$1,0),0))</f>
        <v/>
      </c>
      <c r="H146" t="str">
        <f>IF($B146="","",VLOOKUP($F146,高校男選手データ!$A:$O,MATCH("ﾌﾘｶﾞﾅ(姓)",高校男選手データ!$1:$1,0),0)&amp;" "&amp;VLOOKUP($F146,高校男選手データ!$A:$O,MATCH("ﾌﾘｶﾞﾅ(名)",高校男選手データ!$1:$1,0),0))</f>
        <v/>
      </c>
      <c r="I146" t="str">
        <f>IF($B146="","",VLOOKUP($F146,高校男選手データ!$A:$O,MATCH("姓",高校男選手データ!$1:$1,0),0)&amp;" "&amp;VLOOKUP($F146,高校男選手データ!$A:$O,MATCH("名",高校男選手データ!$1:$1,0),0))</f>
        <v/>
      </c>
      <c r="J146" t="str">
        <f>IF($B146="","",VLOOKUP($F146,高校男選手データ!$A:$O,MATCH("FAMILY NAME",高校男選手データ!$1:$1,0),0)&amp;" "&amp;VLOOKUP($F146,高校男選手データ!$A:$O,MATCH("Firstname",高校男選手データ!$1:$1,0),0))</f>
        <v/>
      </c>
      <c r="K146" t="str">
        <f>IF($B146="","",VLOOKUP($F146,高校男選手データ!$A:$O,MATCH("国籍",高校男選手データ!$1:$1,0),0))</f>
        <v/>
      </c>
      <c r="L146" t="str">
        <f t="shared" si="22"/>
        <v/>
      </c>
      <c r="M146" t="str">
        <f>IF($B146="","",VLOOKUP($F146,高校男選手データ!$A:$O,MATCH("学年",高校男選手データ!$1:$1,0),0))</f>
        <v/>
      </c>
      <c r="N146" t="str">
        <f>IF($B146="","",LEFT(VLOOKUP($F146,高校男選手データ!$A:$O,MATCH("Birthday",高校男選手データ!$1:$1,0),0),4))</f>
        <v/>
      </c>
      <c r="O146" t="str">
        <f t="shared" si="27"/>
        <v/>
      </c>
      <c r="P146" t="str">
        <f t="shared" si="23"/>
        <v/>
      </c>
      <c r="R146" t="str">
        <f>IF($B146="","",VALUE(高校一覧表!A43))</f>
        <v/>
      </c>
      <c r="S146" t="str">
        <f>IF($B146="","",IF(高校一覧表!I43="","",高校一覧表!I43&amp;".")&amp;IF(高校一覧表!J43="","",TEXT(高校一覧表!J43,"00")&amp;".")&amp;TEXT(高校一覧表!K43,"00"))</f>
        <v/>
      </c>
      <c r="T146" t="str">
        <f t="shared" si="24"/>
        <v/>
      </c>
      <c r="U146" t="str">
        <f t="shared" si="25"/>
        <v/>
      </c>
    </row>
    <row r="147" spans="1:21" x14ac:dyDescent="0.45">
      <c r="A147">
        <f t="shared" si="26"/>
        <v>0</v>
      </c>
      <c r="B147" t="str">
        <f>IF(高校一覧表!F44="","",30000+高校一覧表!F44)</f>
        <v/>
      </c>
      <c r="C147" t="str">
        <f>IF($B147="","",VLOOKUP(VLOOKUP(高校一覧表!F44,高校男選手データ!$A:$O,MATCH("所属",高校男選手データ!$1:$1,0),0),所属csv!$A:$H,MATCH("所属コード",所属csv!$1:$1,0),0))</f>
        <v/>
      </c>
      <c r="F147" t="str">
        <f>IF($B147="","",高校一覧表!F44)</f>
        <v/>
      </c>
      <c r="G147" t="str">
        <f>IF($B147="","",VLOOKUP($F147,高校男選手データ!$A:$O,MATCH("姓",高校男選手データ!$1:$1,0),0)&amp;" "&amp;VLOOKUP($F147,高校男選手データ!$A:$O,MATCH("名",高校男選手データ!$1:$1,0),0))</f>
        <v/>
      </c>
      <c r="H147" t="str">
        <f>IF($B147="","",VLOOKUP($F147,高校男選手データ!$A:$O,MATCH("ﾌﾘｶﾞﾅ(姓)",高校男選手データ!$1:$1,0),0)&amp;" "&amp;VLOOKUP($F147,高校男選手データ!$A:$O,MATCH("ﾌﾘｶﾞﾅ(名)",高校男選手データ!$1:$1,0),0))</f>
        <v/>
      </c>
      <c r="I147" t="str">
        <f>IF($B147="","",VLOOKUP($F147,高校男選手データ!$A:$O,MATCH("姓",高校男選手データ!$1:$1,0),0)&amp;" "&amp;VLOOKUP($F147,高校男選手データ!$A:$O,MATCH("名",高校男選手データ!$1:$1,0),0))</f>
        <v/>
      </c>
      <c r="J147" t="str">
        <f>IF($B147="","",VLOOKUP($F147,高校男選手データ!$A:$O,MATCH("FAMILY NAME",高校男選手データ!$1:$1,0),0)&amp;" "&amp;VLOOKUP($F147,高校男選手データ!$A:$O,MATCH("Firstname",高校男選手データ!$1:$1,0),0))</f>
        <v/>
      </c>
      <c r="K147" t="str">
        <f>IF($B147="","",VLOOKUP($F147,高校男選手データ!$A:$O,MATCH("国籍",高校男選手データ!$1:$1,0),0))</f>
        <v/>
      </c>
      <c r="L147" t="str">
        <f t="shared" si="22"/>
        <v/>
      </c>
      <c r="M147" t="str">
        <f>IF($B147="","",VLOOKUP($F147,高校男選手データ!$A:$O,MATCH("学年",高校男選手データ!$1:$1,0),0))</f>
        <v/>
      </c>
      <c r="N147" t="str">
        <f>IF($B147="","",LEFT(VLOOKUP($F147,高校男選手データ!$A:$O,MATCH("Birthday",高校男選手データ!$1:$1,0),0),4))</f>
        <v/>
      </c>
      <c r="O147" t="str">
        <f t="shared" si="27"/>
        <v/>
      </c>
      <c r="P147" t="str">
        <f t="shared" si="23"/>
        <v/>
      </c>
      <c r="R147" t="str">
        <f>IF($B147="","",VALUE(高校一覧表!A44))</f>
        <v/>
      </c>
      <c r="S147" t="str">
        <f>IF($B147="","",IF(高校一覧表!I44="","",高校一覧表!I44&amp;".")&amp;IF(高校一覧表!J44="","",TEXT(高校一覧表!J44,"00")&amp;".")&amp;TEXT(高校一覧表!K44,"00"))</f>
        <v/>
      </c>
      <c r="T147" t="str">
        <f t="shared" si="24"/>
        <v/>
      </c>
      <c r="U147" t="str">
        <f t="shared" si="25"/>
        <v/>
      </c>
    </row>
    <row r="148" spans="1:21" x14ac:dyDescent="0.45">
      <c r="A148">
        <f t="shared" ref="A148:A163" si="28">IF(B148="",A147,A147+1)</f>
        <v>0</v>
      </c>
      <c r="B148" t="str">
        <f>IF(高校一覧表!F45="","",30000+高校一覧表!F45)</f>
        <v/>
      </c>
      <c r="C148" t="str">
        <f>IF($B148="","",VLOOKUP(VLOOKUP(高校一覧表!F45,高校男選手データ!$A:$O,MATCH("所属",高校男選手データ!$1:$1,0),0),所属csv!$A:$H,MATCH("所属コード",所属csv!$1:$1,0),0))</f>
        <v/>
      </c>
      <c r="F148" t="str">
        <f>IF($B148="","",高校一覧表!F45)</f>
        <v/>
      </c>
      <c r="G148" t="str">
        <f>IF($B148="","",VLOOKUP($F148,高校男選手データ!$A:$O,MATCH("姓",高校男選手データ!$1:$1,0),0)&amp;" "&amp;VLOOKUP($F148,高校男選手データ!$A:$O,MATCH("名",高校男選手データ!$1:$1,0),0))</f>
        <v/>
      </c>
      <c r="H148" t="str">
        <f>IF($B148="","",VLOOKUP($F148,高校男選手データ!$A:$O,MATCH("ﾌﾘｶﾞﾅ(姓)",高校男選手データ!$1:$1,0),0)&amp;" "&amp;VLOOKUP($F148,高校男選手データ!$A:$O,MATCH("ﾌﾘｶﾞﾅ(名)",高校男選手データ!$1:$1,0),0))</f>
        <v/>
      </c>
      <c r="I148" t="str">
        <f>IF($B148="","",VLOOKUP($F148,高校男選手データ!$A:$O,MATCH("姓",高校男選手データ!$1:$1,0),0)&amp;" "&amp;VLOOKUP($F148,高校男選手データ!$A:$O,MATCH("名",高校男選手データ!$1:$1,0),0))</f>
        <v/>
      </c>
      <c r="J148" t="str">
        <f>IF($B148="","",VLOOKUP($F148,高校男選手データ!$A:$O,MATCH("FAMILY NAME",高校男選手データ!$1:$1,0),0)&amp;" "&amp;VLOOKUP($F148,高校男選手データ!$A:$O,MATCH("Firstname",高校男選手データ!$1:$1,0),0))</f>
        <v/>
      </c>
      <c r="K148" t="str">
        <f>IF($B148="","",VLOOKUP($F148,高校男選手データ!$A:$O,MATCH("国籍",高校男選手データ!$1:$1,0),0))</f>
        <v/>
      </c>
      <c r="L148" t="str">
        <f t="shared" si="22"/>
        <v/>
      </c>
      <c r="M148" t="str">
        <f>IF($B148="","",VLOOKUP($F148,高校男選手データ!$A:$O,MATCH("学年",高校男選手データ!$1:$1,0),0))</f>
        <v/>
      </c>
      <c r="N148" t="str">
        <f>IF($B148="","",LEFT(VLOOKUP($F148,高校男選手データ!$A:$O,MATCH("Birthday",高校男選手データ!$1:$1,0),0),4))</f>
        <v/>
      </c>
      <c r="O148" t="str">
        <f t="shared" si="27"/>
        <v/>
      </c>
      <c r="P148" t="str">
        <f t="shared" si="23"/>
        <v/>
      </c>
      <c r="R148" t="str">
        <f>IF($B148="","",VALUE(高校一覧表!A45))</f>
        <v/>
      </c>
      <c r="S148" t="str">
        <f>IF($B148="","",IF(高校一覧表!I45="","",高校一覧表!I45&amp;".")&amp;IF(高校一覧表!J45="","",TEXT(高校一覧表!J45,"00")&amp;"m")&amp;TEXT(高校一覧表!K45,"00"))</f>
        <v/>
      </c>
      <c r="T148" t="str">
        <f t="shared" si="24"/>
        <v/>
      </c>
      <c r="U148" t="str">
        <f t="shared" si="25"/>
        <v/>
      </c>
    </row>
    <row r="149" spans="1:21" x14ac:dyDescent="0.45">
      <c r="A149">
        <f t="shared" si="28"/>
        <v>0</v>
      </c>
      <c r="B149" t="str">
        <f>IF(高校一覧表!F46="","",30000+高校一覧表!F46)</f>
        <v/>
      </c>
      <c r="C149" t="str">
        <f>IF($B149="","",VLOOKUP(VLOOKUP(高校一覧表!F46,高校男選手データ!$A:$O,MATCH("所属",高校男選手データ!$1:$1,0),0),所属csv!$A:$H,MATCH("所属コード",所属csv!$1:$1,0),0))</f>
        <v/>
      </c>
      <c r="F149" t="str">
        <f>IF($B149="","",高校一覧表!F46)</f>
        <v/>
      </c>
      <c r="G149" t="str">
        <f>IF($B149="","",VLOOKUP($F149,高校男選手データ!$A:$O,MATCH("姓",高校男選手データ!$1:$1,0),0)&amp;" "&amp;VLOOKUP($F149,高校男選手データ!$A:$O,MATCH("名",高校男選手データ!$1:$1,0),0))</f>
        <v/>
      </c>
      <c r="H149" t="str">
        <f>IF($B149="","",VLOOKUP($F149,高校男選手データ!$A:$O,MATCH("ﾌﾘｶﾞﾅ(姓)",高校男選手データ!$1:$1,0),0)&amp;" "&amp;VLOOKUP($F149,高校男選手データ!$A:$O,MATCH("ﾌﾘｶﾞﾅ(名)",高校男選手データ!$1:$1,0),0))</f>
        <v/>
      </c>
      <c r="I149" t="str">
        <f>IF($B149="","",VLOOKUP($F149,高校男選手データ!$A:$O,MATCH("姓",高校男選手データ!$1:$1,0),0)&amp;" "&amp;VLOOKUP($F149,高校男選手データ!$A:$O,MATCH("名",高校男選手データ!$1:$1,0),0))</f>
        <v/>
      </c>
      <c r="J149" t="str">
        <f>IF($B149="","",VLOOKUP($F149,高校男選手データ!$A:$O,MATCH("FAMILY NAME",高校男選手データ!$1:$1,0),0)&amp;" "&amp;VLOOKUP($F149,高校男選手データ!$A:$O,MATCH("Firstname",高校男選手データ!$1:$1,0),0))</f>
        <v/>
      </c>
      <c r="K149" t="str">
        <f>IF($B149="","",VLOOKUP($F149,高校男選手データ!$A:$O,MATCH("国籍",高校男選手データ!$1:$1,0),0))</f>
        <v/>
      </c>
      <c r="L149" t="str">
        <f t="shared" si="22"/>
        <v/>
      </c>
      <c r="M149" t="str">
        <f>IF($B149="","",VLOOKUP($F149,高校男選手データ!$A:$O,MATCH("学年",高校男選手データ!$1:$1,0),0))</f>
        <v/>
      </c>
      <c r="N149" t="str">
        <f>IF($B149="","",LEFT(VLOOKUP($F149,高校男選手データ!$A:$O,MATCH("Birthday",高校男選手データ!$1:$1,0),0),4))</f>
        <v/>
      </c>
      <c r="O149" t="str">
        <f t="shared" si="27"/>
        <v/>
      </c>
      <c r="P149" t="str">
        <f t="shared" si="23"/>
        <v/>
      </c>
      <c r="R149" t="str">
        <f>IF($B149="","",VALUE(高校一覧表!A46))</f>
        <v/>
      </c>
      <c r="S149" t="str">
        <f>IF($B149="","",IF(高校一覧表!I46="","",高校一覧表!I46&amp;".")&amp;IF(高校一覧表!J46="","",TEXT(高校一覧表!J46,"00")&amp;"m")&amp;TEXT(高校一覧表!K46,"00"))</f>
        <v/>
      </c>
      <c r="T149" t="str">
        <f t="shared" si="24"/>
        <v/>
      </c>
      <c r="U149" t="str">
        <f t="shared" si="25"/>
        <v/>
      </c>
    </row>
    <row r="150" spans="1:21" x14ac:dyDescent="0.45">
      <c r="A150">
        <f t="shared" si="28"/>
        <v>0</v>
      </c>
      <c r="B150" t="str">
        <f>IF(高校一覧表!F47="","",30000+高校一覧表!F47)</f>
        <v/>
      </c>
      <c r="C150" t="str">
        <f>IF($B150="","",VLOOKUP(VLOOKUP(高校一覧表!F47,高校男選手データ!$A:$O,MATCH("所属",高校男選手データ!$1:$1,0),0),所属csv!$A:$H,MATCH("所属コード",所属csv!$1:$1,0),0))</f>
        <v/>
      </c>
      <c r="F150" t="str">
        <f>IF($B150="","",高校一覧表!F47)</f>
        <v/>
      </c>
      <c r="G150" t="str">
        <f>IF($B150="","",VLOOKUP($F150,高校男選手データ!$A:$O,MATCH("姓",高校男選手データ!$1:$1,0),0)&amp;" "&amp;VLOOKUP($F150,高校男選手データ!$A:$O,MATCH("名",高校男選手データ!$1:$1,0),0))</f>
        <v/>
      </c>
      <c r="H150" t="str">
        <f>IF($B150="","",VLOOKUP($F150,高校男選手データ!$A:$O,MATCH("ﾌﾘｶﾞﾅ(姓)",高校男選手データ!$1:$1,0),0)&amp;" "&amp;VLOOKUP($F150,高校男選手データ!$A:$O,MATCH("ﾌﾘｶﾞﾅ(名)",高校男選手データ!$1:$1,0),0))</f>
        <v/>
      </c>
      <c r="I150" t="str">
        <f>IF($B150="","",VLOOKUP($F150,高校男選手データ!$A:$O,MATCH("姓",高校男選手データ!$1:$1,0),0)&amp;" "&amp;VLOOKUP($F150,高校男選手データ!$A:$O,MATCH("名",高校男選手データ!$1:$1,0),0))</f>
        <v/>
      </c>
      <c r="J150" t="str">
        <f>IF($B150="","",VLOOKUP($F150,高校男選手データ!$A:$O,MATCH("FAMILY NAME",高校男選手データ!$1:$1,0),0)&amp;" "&amp;VLOOKUP($F150,高校男選手データ!$A:$O,MATCH("Firstname",高校男選手データ!$1:$1,0),0))</f>
        <v/>
      </c>
      <c r="K150" t="str">
        <f>IF($B150="","",VLOOKUP($F150,高校男選手データ!$A:$O,MATCH("国籍",高校男選手データ!$1:$1,0),0))</f>
        <v/>
      </c>
      <c r="L150" t="str">
        <f t="shared" si="22"/>
        <v/>
      </c>
      <c r="M150" t="str">
        <f>IF($B150="","",VLOOKUP($F150,高校男選手データ!$A:$O,MATCH("学年",高校男選手データ!$1:$1,0),0))</f>
        <v/>
      </c>
      <c r="N150" t="str">
        <f>IF($B150="","",LEFT(VLOOKUP($F150,高校男選手データ!$A:$O,MATCH("Birthday",高校男選手データ!$1:$1,0),0),4))</f>
        <v/>
      </c>
      <c r="O150" t="str">
        <f t="shared" si="27"/>
        <v/>
      </c>
      <c r="P150" t="str">
        <f t="shared" si="23"/>
        <v/>
      </c>
      <c r="R150" t="str">
        <f>IF($B150="","",VALUE(高校一覧表!A47))</f>
        <v/>
      </c>
      <c r="S150" t="str">
        <f>IF($B150="","",IF(高校一覧表!I47="","",高校一覧表!I47&amp;".")&amp;IF(高校一覧表!J47="","",TEXT(高校一覧表!J47,"00")&amp;"m")&amp;TEXT(高校一覧表!K47,"00"))</f>
        <v/>
      </c>
      <c r="T150" t="str">
        <f t="shared" si="24"/>
        <v/>
      </c>
      <c r="U150" t="str">
        <f t="shared" si="25"/>
        <v/>
      </c>
    </row>
    <row r="151" spans="1:21" x14ac:dyDescent="0.45">
      <c r="A151">
        <f t="shared" si="28"/>
        <v>0</v>
      </c>
      <c r="B151" t="str">
        <f>IF(高校一覧表!F48="","",30000+高校一覧表!F48)</f>
        <v/>
      </c>
      <c r="C151" t="str">
        <f>IF($B151="","",VLOOKUP(VLOOKUP(高校一覧表!F48,高校男選手データ!$A:$O,MATCH("所属",高校男選手データ!$1:$1,0),0),所属csv!$A:$H,MATCH("所属コード",所属csv!$1:$1,0),0))</f>
        <v/>
      </c>
      <c r="F151" t="str">
        <f>IF($B151="","",高校一覧表!F48)</f>
        <v/>
      </c>
      <c r="G151" t="str">
        <f>IF($B151="","",VLOOKUP($F151,高校男選手データ!$A:$O,MATCH("姓",高校男選手データ!$1:$1,0),0)&amp;" "&amp;VLOOKUP($F151,高校男選手データ!$A:$O,MATCH("名",高校男選手データ!$1:$1,0),0))</f>
        <v/>
      </c>
      <c r="H151" t="str">
        <f>IF($B151="","",VLOOKUP($F151,高校男選手データ!$A:$O,MATCH("ﾌﾘｶﾞﾅ(姓)",高校男選手データ!$1:$1,0),0)&amp;" "&amp;VLOOKUP($F151,高校男選手データ!$A:$O,MATCH("ﾌﾘｶﾞﾅ(名)",高校男選手データ!$1:$1,0),0))</f>
        <v/>
      </c>
      <c r="I151" t="str">
        <f>IF($B151="","",VLOOKUP($F151,高校男選手データ!$A:$O,MATCH("姓",高校男選手データ!$1:$1,0),0)&amp;" "&amp;VLOOKUP($F151,高校男選手データ!$A:$O,MATCH("名",高校男選手データ!$1:$1,0),0))</f>
        <v/>
      </c>
      <c r="J151" t="str">
        <f>IF($B151="","",VLOOKUP($F151,高校男選手データ!$A:$O,MATCH("FAMILY NAME",高校男選手データ!$1:$1,0),0)&amp;" "&amp;VLOOKUP($F151,高校男選手データ!$A:$O,MATCH("Firstname",高校男選手データ!$1:$1,0),0))</f>
        <v/>
      </c>
      <c r="K151" t="str">
        <f>IF($B151="","",VLOOKUP($F151,高校男選手データ!$A:$O,MATCH("国籍",高校男選手データ!$1:$1,0),0))</f>
        <v/>
      </c>
      <c r="L151" t="str">
        <f t="shared" si="22"/>
        <v/>
      </c>
      <c r="M151" t="str">
        <f>IF($B151="","",VLOOKUP($F151,高校男選手データ!$A:$O,MATCH("学年",高校男選手データ!$1:$1,0),0))</f>
        <v/>
      </c>
      <c r="N151" t="str">
        <f>IF($B151="","",LEFT(VLOOKUP($F151,高校男選手データ!$A:$O,MATCH("Birthday",高校男選手データ!$1:$1,0),0),4))</f>
        <v/>
      </c>
      <c r="O151" t="str">
        <f t="shared" si="27"/>
        <v/>
      </c>
      <c r="P151" t="str">
        <f t="shared" si="23"/>
        <v/>
      </c>
      <c r="R151" t="str">
        <f>IF($B151="","",VALUE(高校一覧表!A48))</f>
        <v/>
      </c>
      <c r="S151" t="str">
        <f>IF($B151="","",IF(高校一覧表!I48="","",高校一覧表!I48&amp;".")&amp;IF(高校一覧表!J48="","",TEXT(高校一覧表!J48,"00")&amp;"m")&amp;TEXT(高校一覧表!K48,"00"))</f>
        <v/>
      </c>
      <c r="T151" t="str">
        <f t="shared" si="24"/>
        <v/>
      </c>
      <c r="U151" t="str">
        <f t="shared" si="25"/>
        <v/>
      </c>
    </row>
    <row r="152" spans="1:21" x14ac:dyDescent="0.45">
      <c r="A152">
        <f t="shared" si="28"/>
        <v>0</v>
      </c>
      <c r="B152" t="str">
        <f>IF(高校一覧表!F49="","",30000+高校一覧表!F49)</f>
        <v/>
      </c>
      <c r="C152" t="str">
        <f>IF($B152="","",VLOOKUP(VLOOKUP(高校一覧表!F49,高校男選手データ!$A:$O,MATCH("所属",高校男選手データ!$1:$1,0),0),所属csv!$A:$H,MATCH("所属コード",所属csv!$1:$1,0),0))</f>
        <v/>
      </c>
      <c r="F152" t="str">
        <f>IF($B152="","",高校一覧表!F49)</f>
        <v/>
      </c>
      <c r="G152" t="str">
        <f>IF($B152="","",VLOOKUP($F152,高校男選手データ!$A:$O,MATCH("姓",高校男選手データ!$1:$1,0),0)&amp;" "&amp;VLOOKUP($F152,高校男選手データ!$A:$O,MATCH("名",高校男選手データ!$1:$1,0),0))</f>
        <v/>
      </c>
      <c r="H152" t="str">
        <f>IF($B152="","",VLOOKUP($F152,高校男選手データ!$A:$O,MATCH("ﾌﾘｶﾞﾅ(姓)",高校男選手データ!$1:$1,0),0)&amp;" "&amp;VLOOKUP($F152,高校男選手データ!$A:$O,MATCH("ﾌﾘｶﾞﾅ(名)",高校男選手データ!$1:$1,0),0))</f>
        <v/>
      </c>
      <c r="I152" t="str">
        <f>IF($B152="","",VLOOKUP($F152,高校男選手データ!$A:$O,MATCH("姓",高校男選手データ!$1:$1,0),0)&amp;" "&amp;VLOOKUP($F152,高校男選手データ!$A:$O,MATCH("名",高校男選手データ!$1:$1,0),0))</f>
        <v/>
      </c>
      <c r="J152" t="str">
        <f>IF($B152="","",VLOOKUP($F152,高校男選手データ!$A:$O,MATCH("FAMILY NAME",高校男選手データ!$1:$1,0),0)&amp;" "&amp;VLOOKUP($F152,高校男選手データ!$A:$O,MATCH("Firstname",高校男選手データ!$1:$1,0),0))</f>
        <v/>
      </c>
      <c r="K152" t="str">
        <f>IF($B152="","",VLOOKUP($F152,高校男選手データ!$A:$O,MATCH("国籍",高校男選手データ!$1:$1,0),0))</f>
        <v/>
      </c>
      <c r="L152" t="str">
        <f t="shared" si="22"/>
        <v/>
      </c>
      <c r="M152" t="str">
        <f>IF($B152="","",VLOOKUP($F152,高校男選手データ!$A:$O,MATCH("学年",高校男選手データ!$1:$1,0),0))</f>
        <v/>
      </c>
      <c r="N152" t="str">
        <f>IF($B152="","",LEFT(VLOOKUP($F152,高校男選手データ!$A:$O,MATCH("Birthday",高校男選手データ!$1:$1,0),0),4))</f>
        <v/>
      </c>
      <c r="O152" t="str">
        <f t="shared" si="27"/>
        <v/>
      </c>
      <c r="P152" t="str">
        <f t="shared" si="23"/>
        <v/>
      </c>
      <c r="R152" t="str">
        <f>IF($B152="","",VALUE(高校一覧表!A49))</f>
        <v/>
      </c>
      <c r="S152" t="str">
        <f>IF($B152="","",IF(高校一覧表!I49="","",高校一覧表!I49&amp;".")&amp;IF(高校一覧表!J49="","",TEXT(高校一覧表!J49,"00")&amp;"m")&amp;TEXT(高校一覧表!K49,"00"))</f>
        <v/>
      </c>
      <c r="T152" t="str">
        <f t="shared" si="24"/>
        <v/>
      </c>
      <c r="U152" t="str">
        <f t="shared" si="25"/>
        <v/>
      </c>
    </row>
    <row r="153" spans="1:21" x14ac:dyDescent="0.45">
      <c r="A153">
        <f t="shared" si="28"/>
        <v>0</v>
      </c>
      <c r="B153" t="str">
        <f>IF(高校一覧表!F50="","",30000+高校一覧表!F50)</f>
        <v/>
      </c>
      <c r="C153" t="str">
        <f>IF($B153="","",VLOOKUP(VLOOKUP(高校一覧表!F50,高校男選手データ!$A:$O,MATCH("所属",高校男選手データ!$1:$1,0),0),所属csv!$A:$H,MATCH("所属コード",所属csv!$1:$1,0),0))</f>
        <v/>
      </c>
      <c r="F153" t="str">
        <f>IF($B153="","",高校一覧表!F50)</f>
        <v/>
      </c>
      <c r="G153" t="str">
        <f>IF($B153="","",VLOOKUP($F153,高校男選手データ!$A:$O,MATCH("姓",高校男選手データ!$1:$1,0),0)&amp;" "&amp;VLOOKUP($F153,高校男選手データ!$A:$O,MATCH("名",高校男選手データ!$1:$1,0),0))</f>
        <v/>
      </c>
      <c r="H153" t="str">
        <f>IF($B153="","",VLOOKUP($F153,高校男選手データ!$A:$O,MATCH("ﾌﾘｶﾞﾅ(姓)",高校男選手データ!$1:$1,0),0)&amp;" "&amp;VLOOKUP($F153,高校男選手データ!$A:$O,MATCH("ﾌﾘｶﾞﾅ(名)",高校男選手データ!$1:$1,0),0))</f>
        <v/>
      </c>
      <c r="I153" t="str">
        <f>IF($B153="","",VLOOKUP($F153,高校男選手データ!$A:$O,MATCH("姓",高校男選手データ!$1:$1,0),0)&amp;" "&amp;VLOOKUP($F153,高校男選手データ!$A:$O,MATCH("名",高校男選手データ!$1:$1,0),0))</f>
        <v/>
      </c>
      <c r="J153" t="str">
        <f>IF($B153="","",VLOOKUP($F153,高校男選手データ!$A:$O,MATCH("FAMILY NAME",高校男選手データ!$1:$1,0),0)&amp;" "&amp;VLOOKUP($F153,高校男選手データ!$A:$O,MATCH("Firstname",高校男選手データ!$1:$1,0),0))</f>
        <v/>
      </c>
      <c r="K153" t="str">
        <f>IF($B153="","",VLOOKUP($F153,高校男選手データ!$A:$O,MATCH("国籍",高校男選手データ!$1:$1,0),0))</f>
        <v/>
      </c>
      <c r="L153" t="str">
        <f t="shared" si="22"/>
        <v/>
      </c>
      <c r="M153" t="str">
        <f>IF($B153="","",VLOOKUP($F153,高校男選手データ!$A:$O,MATCH("学年",高校男選手データ!$1:$1,0),0))</f>
        <v/>
      </c>
      <c r="N153" t="str">
        <f>IF($B153="","",LEFT(VLOOKUP($F153,高校男選手データ!$A:$O,MATCH("Birthday",高校男選手データ!$1:$1,0),0),4))</f>
        <v/>
      </c>
      <c r="O153" t="str">
        <f t="shared" si="27"/>
        <v/>
      </c>
      <c r="P153" t="str">
        <f t="shared" si="23"/>
        <v/>
      </c>
      <c r="R153" t="str">
        <f>IF($B153="","",VALUE(高校一覧表!A50))</f>
        <v/>
      </c>
      <c r="S153" t="str">
        <f>IF($B153="","",IF(高校一覧表!I50="","",高校一覧表!I50&amp;".")&amp;IF(高校一覧表!J50="","",TEXT(高校一覧表!J50,"00")&amp;"m")&amp;TEXT(高校一覧表!K50,"00"))</f>
        <v/>
      </c>
      <c r="T153" t="str">
        <f t="shared" si="24"/>
        <v/>
      </c>
      <c r="U153" t="str">
        <f t="shared" si="25"/>
        <v/>
      </c>
    </row>
    <row r="154" spans="1:21" x14ac:dyDescent="0.45">
      <c r="A154">
        <f t="shared" si="28"/>
        <v>0</v>
      </c>
      <c r="B154" t="str">
        <f>IF(高校一覧表!F51="","",30000+高校一覧表!F51)</f>
        <v/>
      </c>
      <c r="C154" t="str">
        <f>IF($B154="","",VLOOKUP(VLOOKUP(高校一覧表!F51,高校男選手データ!$A:$O,MATCH("所属",高校男選手データ!$1:$1,0),0),所属csv!$A:$H,MATCH("所属コード",所属csv!$1:$1,0),0))</f>
        <v/>
      </c>
      <c r="F154" t="str">
        <f>IF($B154="","",高校一覧表!F51)</f>
        <v/>
      </c>
      <c r="G154" t="str">
        <f>IF($B154="","",VLOOKUP($F154,高校男選手データ!$A:$O,MATCH("姓",高校男選手データ!$1:$1,0),0)&amp;" "&amp;VLOOKUP($F154,高校男選手データ!$A:$O,MATCH("名",高校男選手データ!$1:$1,0),0))</f>
        <v/>
      </c>
      <c r="H154" t="str">
        <f>IF($B154="","",VLOOKUP($F154,高校男選手データ!$A:$O,MATCH("ﾌﾘｶﾞﾅ(姓)",高校男選手データ!$1:$1,0),0)&amp;" "&amp;VLOOKUP($F154,高校男選手データ!$A:$O,MATCH("ﾌﾘｶﾞﾅ(名)",高校男選手データ!$1:$1,0),0))</f>
        <v/>
      </c>
      <c r="I154" t="str">
        <f>IF($B154="","",VLOOKUP($F154,高校男選手データ!$A:$O,MATCH("姓",高校男選手データ!$1:$1,0),0)&amp;" "&amp;VLOOKUP($F154,高校男選手データ!$A:$O,MATCH("名",高校男選手データ!$1:$1,0),0))</f>
        <v/>
      </c>
      <c r="J154" t="str">
        <f>IF($B154="","",VLOOKUP($F154,高校男選手データ!$A:$O,MATCH("FAMILY NAME",高校男選手データ!$1:$1,0),0)&amp;" "&amp;VLOOKUP($F154,高校男選手データ!$A:$O,MATCH("Firstname",高校男選手データ!$1:$1,0),0))</f>
        <v/>
      </c>
      <c r="K154" t="str">
        <f>IF($B154="","",VLOOKUP($F154,高校男選手データ!$A:$O,MATCH("国籍",高校男選手データ!$1:$1,0),0))</f>
        <v/>
      </c>
      <c r="L154" t="str">
        <f t="shared" si="22"/>
        <v/>
      </c>
      <c r="M154" t="str">
        <f>IF($B154="","",VLOOKUP($F154,高校男選手データ!$A:$O,MATCH("学年",高校男選手データ!$1:$1,0),0))</f>
        <v/>
      </c>
      <c r="N154" t="str">
        <f>IF($B154="","",LEFT(VLOOKUP($F154,高校男選手データ!$A:$O,MATCH("Birthday",高校男選手データ!$1:$1,0),0),4))</f>
        <v/>
      </c>
      <c r="O154" t="str">
        <f t="shared" si="27"/>
        <v/>
      </c>
      <c r="P154" t="str">
        <f t="shared" si="23"/>
        <v/>
      </c>
      <c r="R154" t="str">
        <f>IF($B154="","",VALUE(高校一覧表!A51))</f>
        <v/>
      </c>
      <c r="S154" t="str">
        <f>IF($B154="","",IF(高校一覧表!I51="","",高校一覧表!I51&amp;".")&amp;IF(高校一覧表!J51="","",TEXT(高校一覧表!J51,"00")&amp;"m")&amp;TEXT(高校一覧表!K51,"00"))</f>
        <v/>
      </c>
      <c r="T154" t="str">
        <f t="shared" si="24"/>
        <v/>
      </c>
      <c r="U154" t="str">
        <f t="shared" si="25"/>
        <v/>
      </c>
    </row>
    <row r="155" spans="1:21" x14ac:dyDescent="0.45">
      <c r="A155">
        <f t="shared" si="28"/>
        <v>0</v>
      </c>
      <c r="B155" t="str">
        <f>IF(高校一覧表!F52="","",30000+高校一覧表!F52)</f>
        <v/>
      </c>
      <c r="C155" t="str">
        <f>IF($B155="","",VLOOKUP(VLOOKUP(高校一覧表!F52,高校男選手データ!$A:$O,MATCH("所属",高校男選手データ!$1:$1,0),0),所属csv!$A:$H,MATCH("所属コード",所属csv!$1:$1,0),0))</f>
        <v/>
      </c>
      <c r="F155" t="str">
        <f>IF($B155="","",高校一覧表!F52)</f>
        <v/>
      </c>
      <c r="G155" t="str">
        <f>IF($B155="","",VLOOKUP($F155,高校男選手データ!$A:$O,MATCH("姓",高校男選手データ!$1:$1,0),0)&amp;" "&amp;VLOOKUP($F155,高校男選手データ!$A:$O,MATCH("名",高校男選手データ!$1:$1,0),0))</f>
        <v/>
      </c>
      <c r="H155" t="str">
        <f>IF($B155="","",VLOOKUP($F155,高校男選手データ!$A:$O,MATCH("ﾌﾘｶﾞﾅ(姓)",高校男選手データ!$1:$1,0),0)&amp;" "&amp;VLOOKUP($F155,高校男選手データ!$A:$O,MATCH("ﾌﾘｶﾞﾅ(名)",高校男選手データ!$1:$1,0),0))</f>
        <v/>
      </c>
      <c r="I155" t="str">
        <f>IF($B155="","",VLOOKUP($F155,高校男選手データ!$A:$O,MATCH("姓",高校男選手データ!$1:$1,0),0)&amp;" "&amp;VLOOKUP($F155,高校男選手データ!$A:$O,MATCH("名",高校男選手データ!$1:$1,0),0))</f>
        <v/>
      </c>
      <c r="J155" t="str">
        <f>IF($B155="","",VLOOKUP($F155,高校男選手データ!$A:$O,MATCH("FAMILY NAME",高校男選手データ!$1:$1,0),0)&amp;" "&amp;VLOOKUP($F155,高校男選手データ!$A:$O,MATCH("Firstname",高校男選手データ!$1:$1,0),0))</f>
        <v/>
      </c>
      <c r="K155" t="str">
        <f>IF($B155="","",VLOOKUP($F155,高校男選手データ!$A:$O,MATCH("国籍",高校男選手データ!$1:$1,0),0))</f>
        <v/>
      </c>
      <c r="L155" t="str">
        <f t="shared" si="22"/>
        <v/>
      </c>
      <c r="M155" t="str">
        <f>IF($B155="","",VLOOKUP($F155,高校男選手データ!$A:$O,MATCH("学年",高校男選手データ!$1:$1,0),0))</f>
        <v/>
      </c>
      <c r="N155" t="str">
        <f>IF($B155="","",LEFT(VLOOKUP($F155,高校男選手データ!$A:$O,MATCH("Birthday",高校男選手データ!$1:$1,0),0),4))</f>
        <v/>
      </c>
      <c r="O155" t="str">
        <f t="shared" si="27"/>
        <v/>
      </c>
      <c r="P155" t="str">
        <f t="shared" si="23"/>
        <v/>
      </c>
      <c r="R155" t="str">
        <f>IF($B155="","",VALUE(高校一覧表!A52))</f>
        <v/>
      </c>
      <c r="S155" t="str">
        <f>IF($B155="","",IF(高校一覧表!I52="","",高校一覧表!I52&amp;".")&amp;IF(高校一覧表!J52="","",TEXT(高校一覧表!J52,"00")&amp;"m")&amp;TEXT(高校一覧表!K52,"00"))</f>
        <v/>
      </c>
      <c r="T155" t="str">
        <f t="shared" si="24"/>
        <v/>
      </c>
      <c r="U155" t="str">
        <f t="shared" si="25"/>
        <v/>
      </c>
    </row>
    <row r="156" spans="1:21" x14ac:dyDescent="0.45">
      <c r="A156">
        <f t="shared" si="28"/>
        <v>0</v>
      </c>
      <c r="B156" t="str">
        <f>IF(高校一覧表!F53="","",30000+高校一覧表!F53)</f>
        <v/>
      </c>
      <c r="C156" t="str">
        <f>IF($B156="","",VLOOKUP(VLOOKUP(高校一覧表!F53,高校男選手データ!$A:$O,MATCH("所属",高校男選手データ!$1:$1,0),0),所属csv!$A:$H,MATCH("所属コード",所属csv!$1:$1,0),0))</f>
        <v/>
      </c>
      <c r="F156" t="str">
        <f>IF($B156="","",高校一覧表!F53)</f>
        <v/>
      </c>
      <c r="G156" t="str">
        <f>IF($B156="","",VLOOKUP($F156,高校男選手データ!$A:$O,MATCH("姓",高校男選手データ!$1:$1,0),0)&amp;" "&amp;VLOOKUP($F156,高校男選手データ!$A:$O,MATCH("名",高校男選手データ!$1:$1,0),0))</f>
        <v/>
      </c>
      <c r="H156" t="str">
        <f>IF($B156="","",VLOOKUP($F156,高校男選手データ!$A:$O,MATCH("ﾌﾘｶﾞﾅ(姓)",高校男選手データ!$1:$1,0),0)&amp;" "&amp;VLOOKUP($F156,高校男選手データ!$A:$O,MATCH("ﾌﾘｶﾞﾅ(名)",高校男選手データ!$1:$1,0),0))</f>
        <v/>
      </c>
      <c r="I156" t="str">
        <f>IF($B156="","",VLOOKUP($F156,高校男選手データ!$A:$O,MATCH("姓",高校男選手データ!$1:$1,0),0)&amp;" "&amp;VLOOKUP($F156,高校男選手データ!$A:$O,MATCH("名",高校男選手データ!$1:$1,0),0))</f>
        <v/>
      </c>
      <c r="J156" t="str">
        <f>IF($B156="","",VLOOKUP($F156,高校男選手データ!$A:$O,MATCH("FAMILY NAME",高校男選手データ!$1:$1,0),0)&amp;" "&amp;VLOOKUP($F156,高校男選手データ!$A:$O,MATCH("Firstname",高校男選手データ!$1:$1,0),0))</f>
        <v/>
      </c>
      <c r="K156" t="str">
        <f>IF($B156="","",VLOOKUP($F156,高校男選手データ!$A:$O,MATCH("国籍",高校男選手データ!$1:$1,0),0))</f>
        <v/>
      </c>
      <c r="L156" t="str">
        <f t="shared" si="22"/>
        <v/>
      </c>
      <c r="M156" t="str">
        <f>IF($B156="","",VLOOKUP($F156,高校男選手データ!$A:$O,MATCH("学年",高校男選手データ!$1:$1,0),0))</f>
        <v/>
      </c>
      <c r="N156" t="str">
        <f>IF($B156="","",LEFT(VLOOKUP($F156,高校男選手データ!$A:$O,MATCH("Birthday",高校男選手データ!$1:$1,0),0),4))</f>
        <v/>
      </c>
      <c r="O156" t="str">
        <f t="shared" si="27"/>
        <v/>
      </c>
      <c r="P156" t="str">
        <f t="shared" si="23"/>
        <v/>
      </c>
      <c r="R156" t="str">
        <f>IF($B156="","",VALUE(高校一覧表!A53))</f>
        <v/>
      </c>
      <c r="S156" t="str">
        <f>IF($B156="","",IF(高校一覧表!I53="","",高校一覧表!I53&amp;".")&amp;IF(高校一覧表!J53="","",TEXT(高校一覧表!J53,"00")&amp;"m")&amp;TEXT(高校一覧表!K53,"00"))</f>
        <v/>
      </c>
      <c r="T156" t="str">
        <f t="shared" si="24"/>
        <v/>
      </c>
      <c r="U156" t="str">
        <f t="shared" si="25"/>
        <v/>
      </c>
    </row>
    <row r="157" spans="1:21" x14ac:dyDescent="0.45">
      <c r="A157">
        <f t="shared" si="28"/>
        <v>0</v>
      </c>
      <c r="B157" t="str">
        <f>IF(高校一覧表!F54="","",30000+高校一覧表!F54)</f>
        <v/>
      </c>
      <c r="C157" t="str">
        <f>IF($B157="","",VLOOKUP(VLOOKUP(高校一覧表!F54,高校男選手データ!$A:$O,MATCH("所属",高校男選手データ!$1:$1,0),0),所属csv!$A:$H,MATCH("所属コード",所属csv!$1:$1,0),0))</f>
        <v/>
      </c>
      <c r="F157" t="str">
        <f>IF($B157="","",高校一覧表!F54)</f>
        <v/>
      </c>
      <c r="G157" t="str">
        <f>IF($B157="","",VLOOKUP($F157,高校男選手データ!$A:$O,MATCH("姓",高校男選手データ!$1:$1,0),0)&amp;" "&amp;VLOOKUP($F157,高校男選手データ!$A:$O,MATCH("名",高校男選手データ!$1:$1,0),0))</f>
        <v/>
      </c>
      <c r="H157" t="str">
        <f>IF($B157="","",VLOOKUP($F157,高校男選手データ!$A:$O,MATCH("ﾌﾘｶﾞﾅ(姓)",高校男選手データ!$1:$1,0),0)&amp;" "&amp;VLOOKUP($F157,高校男選手データ!$A:$O,MATCH("ﾌﾘｶﾞﾅ(名)",高校男選手データ!$1:$1,0),0))</f>
        <v/>
      </c>
      <c r="I157" t="str">
        <f>IF($B157="","",VLOOKUP($F157,高校男選手データ!$A:$O,MATCH("姓",高校男選手データ!$1:$1,0),0)&amp;" "&amp;VLOOKUP($F157,高校男選手データ!$A:$O,MATCH("名",高校男選手データ!$1:$1,0),0))</f>
        <v/>
      </c>
      <c r="J157" t="str">
        <f>IF($B157="","",VLOOKUP($F157,高校男選手データ!$A:$O,MATCH("FAMILY NAME",高校男選手データ!$1:$1,0),0)&amp;" "&amp;VLOOKUP($F157,高校男選手データ!$A:$O,MATCH("Firstname",高校男選手データ!$1:$1,0),0))</f>
        <v/>
      </c>
      <c r="K157" t="str">
        <f>IF($B157="","",VLOOKUP($F157,高校男選手データ!$A:$O,MATCH("国籍",高校男選手データ!$1:$1,0),0))</f>
        <v/>
      </c>
      <c r="L157" t="str">
        <f t="shared" si="22"/>
        <v/>
      </c>
      <c r="M157" t="str">
        <f>IF($B157="","",VLOOKUP($F157,高校男選手データ!$A:$O,MATCH("学年",高校男選手データ!$1:$1,0),0))</f>
        <v/>
      </c>
      <c r="N157" t="str">
        <f>IF($B157="","",LEFT(VLOOKUP($F157,高校男選手データ!$A:$O,MATCH("Birthday",高校男選手データ!$1:$1,0),0),4))</f>
        <v/>
      </c>
      <c r="O157" t="str">
        <f t="shared" si="27"/>
        <v/>
      </c>
      <c r="P157" t="str">
        <f t="shared" si="23"/>
        <v/>
      </c>
      <c r="R157" t="str">
        <f>IF($B157="","",VALUE(高校一覧表!A54))</f>
        <v/>
      </c>
      <c r="S157" t="str">
        <f>IF($B157="","",IF(高校一覧表!I54="","",高校一覧表!I54&amp;".")&amp;IF(高校一覧表!J54="","",TEXT(高校一覧表!J54,"00")&amp;".")&amp;TEXT(高校一覧表!K54,"00"))</f>
        <v/>
      </c>
      <c r="T157" t="str">
        <f t="shared" si="24"/>
        <v/>
      </c>
      <c r="U157" t="str">
        <f t="shared" si="25"/>
        <v/>
      </c>
    </row>
    <row r="158" spans="1:21" x14ac:dyDescent="0.45">
      <c r="A158">
        <f t="shared" si="28"/>
        <v>0</v>
      </c>
      <c r="B158" t="str">
        <f>IF(高校一覧表!F55="","",30000+高校一覧表!F55)</f>
        <v/>
      </c>
      <c r="C158" t="str">
        <f>IF($B158="","",VLOOKUP(VLOOKUP(高校一覧表!F55,高校男選手データ!$A:$O,MATCH("所属",高校男選手データ!$1:$1,0),0),所属csv!$A:$H,MATCH("所属コード",所属csv!$1:$1,0),0))</f>
        <v/>
      </c>
      <c r="F158" t="str">
        <f>IF($B158="","",高校一覧表!F55)</f>
        <v/>
      </c>
      <c r="G158" t="str">
        <f>IF($B158="","",VLOOKUP($F158,高校男選手データ!$A:$O,MATCH("姓",高校男選手データ!$1:$1,0),0)&amp;" "&amp;VLOOKUP($F158,高校男選手データ!$A:$O,MATCH("名",高校男選手データ!$1:$1,0),0))</f>
        <v/>
      </c>
      <c r="H158" t="str">
        <f>IF($B158="","",VLOOKUP($F158,高校男選手データ!$A:$O,MATCH("ﾌﾘｶﾞﾅ(姓)",高校男選手データ!$1:$1,0),0)&amp;" "&amp;VLOOKUP($F158,高校男選手データ!$A:$O,MATCH("ﾌﾘｶﾞﾅ(名)",高校男選手データ!$1:$1,0),0))</f>
        <v/>
      </c>
      <c r="I158" t="str">
        <f>IF($B158="","",VLOOKUP($F158,高校男選手データ!$A:$O,MATCH("姓",高校男選手データ!$1:$1,0),0)&amp;" "&amp;VLOOKUP($F158,高校男選手データ!$A:$O,MATCH("名",高校男選手データ!$1:$1,0),0))</f>
        <v/>
      </c>
      <c r="J158" t="str">
        <f>IF($B158="","",VLOOKUP($F158,高校男選手データ!$A:$O,MATCH("FAMILY NAME",高校男選手データ!$1:$1,0),0)&amp;" "&amp;VLOOKUP($F158,高校男選手データ!$A:$O,MATCH("Firstname",高校男選手データ!$1:$1,0),0))</f>
        <v/>
      </c>
      <c r="K158" t="str">
        <f>IF($B158="","",VLOOKUP($F158,高校男選手データ!$A:$O,MATCH("国籍",高校男選手データ!$1:$1,0),0))</f>
        <v/>
      </c>
      <c r="L158" t="str">
        <f t="shared" si="22"/>
        <v/>
      </c>
      <c r="M158" t="str">
        <f>IF($B158="","",VLOOKUP($F158,高校男選手データ!$A:$O,MATCH("学年",高校男選手データ!$1:$1,0),0))</f>
        <v/>
      </c>
      <c r="N158" t="str">
        <f>IF($B158="","",LEFT(VLOOKUP($F158,高校男選手データ!$A:$O,MATCH("Birthday",高校男選手データ!$1:$1,0),0),4))</f>
        <v/>
      </c>
      <c r="O158" t="str">
        <f t="shared" si="27"/>
        <v/>
      </c>
      <c r="P158" t="str">
        <f t="shared" si="23"/>
        <v/>
      </c>
      <c r="R158" t="str">
        <f>IF($B158="","",VALUE(高校一覧表!A55))</f>
        <v/>
      </c>
      <c r="S158" t="str">
        <f>IF($B158="","",IF(高校一覧表!I55="","",高校一覧表!I55&amp;".")&amp;IF(高校一覧表!J55="","",TEXT(高校一覧表!J55,"00")&amp;".")&amp;TEXT(高校一覧表!K55,"00"))</f>
        <v/>
      </c>
      <c r="T158" t="str">
        <f t="shared" si="24"/>
        <v/>
      </c>
      <c r="U158" t="str">
        <f t="shared" si="25"/>
        <v/>
      </c>
    </row>
    <row r="159" spans="1:21" x14ac:dyDescent="0.45">
      <c r="A159">
        <f t="shared" si="28"/>
        <v>0</v>
      </c>
      <c r="B159" t="str">
        <f>IF(高校一覧表!F56="","",30000+高校一覧表!F56)</f>
        <v/>
      </c>
      <c r="C159" t="str">
        <f>IF($B159="","",VLOOKUP(VLOOKUP(高校一覧表!F56,高校男選手データ!$A:$O,MATCH("所属",高校男選手データ!$1:$1,0),0),所属csv!$A:$H,MATCH("所属コード",所属csv!$1:$1,0),0))</f>
        <v/>
      </c>
      <c r="F159" t="str">
        <f>IF($B159="","",高校一覧表!F56)</f>
        <v/>
      </c>
      <c r="G159" t="str">
        <f>IF($B159="","",VLOOKUP($F159,高校男選手データ!$A:$O,MATCH("姓",高校男選手データ!$1:$1,0),0)&amp;" "&amp;VLOOKUP($F159,高校男選手データ!$A:$O,MATCH("名",高校男選手データ!$1:$1,0),0))</f>
        <v/>
      </c>
      <c r="H159" t="str">
        <f>IF($B159="","",VLOOKUP($F159,高校男選手データ!$A:$O,MATCH("ﾌﾘｶﾞﾅ(姓)",高校男選手データ!$1:$1,0),0)&amp;" "&amp;VLOOKUP($F159,高校男選手データ!$A:$O,MATCH("ﾌﾘｶﾞﾅ(名)",高校男選手データ!$1:$1,0),0))</f>
        <v/>
      </c>
      <c r="I159" t="str">
        <f>IF($B159="","",VLOOKUP($F159,高校男選手データ!$A:$O,MATCH("姓",高校男選手データ!$1:$1,0),0)&amp;" "&amp;VLOOKUP($F159,高校男選手データ!$A:$O,MATCH("名",高校男選手データ!$1:$1,0),0))</f>
        <v/>
      </c>
      <c r="J159" t="str">
        <f>IF($B159="","",VLOOKUP($F159,高校男選手データ!$A:$O,MATCH("FAMILY NAME",高校男選手データ!$1:$1,0),0)&amp;" "&amp;VLOOKUP($F159,高校男選手データ!$A:$O,MATCH("Firstname",高校男選手データ!$1:$1,0),0))</f>
        <v/>
      </c>
      <c r="K159" t="str">
        <f>IF($B159="","",VLOOKUP($F159,高校男選手データ!$A:$O,MATCH("国籍",高校男選手データ!$1:$1,0),0))</f>
        <v/>
      </c>
      <c r="L159" t="str">
        <f t="shared" si="22"/>
        <v/>
      </c>
      <c r="M159" t="str">
        <f>IF($B159="","",VLOOKUP($F159,高校男選手データ!$A:$O,MATCH("学年",高校男選手データ!$1:$1,0),0))</f>
        <v/>
      </c>
      <c r="N159" t="str">
        <f>IF($B159="","",LEFT(VLOOKUP($F159,高校男選手データ!$A:$O,MATCH("Birthday",高校男選手データ!$1:$1,0),0),4))</f>
        <v/>
      </c>
      <c r="O159" t="str">
        <f t="shared" si="27"/>
        <v/>
      </c>
      <c r="P159" t="str">
        <f t="shared" si="23"/>
        <v/>
      </c>
      <c r="R159" t="str">
        <f>IF($B159="","",VALUE(高校一覧表!A56))</f>
        <v/>
      </c>
      <c r="S159" t="str">
        <f>IF($B159="","",IF(高校一覧表!I56="","",高校一覧表!I56&amp;".")&amp;IF(高校一覧表!J56="","",TEXT(高校一覧表!J56,"00")&amp;".")&amp;TEXT(高校一覧表!K56,"00"))</f>
        <v/>
      </c>
      <c r="T159" t="str">
        <f t="shared" si="24"/>
        <v/>
      </c>
      <c r="U159" t="str">
        <f t="shared" si="25"/>
        <v/>
      </c>
    </row>
    <row r="160" spans="1:21" x14ac:dyDescent="0.45">
      <c r="A160">
        <f t="shared" si="28"/>
        <v>0</v>
      </c>
      <c r="B160" t="str">
        <f>IF(高校一覧表!F57="","",30000+高校一覧表!F57)</f>
        <v/>
      </c>
      <c r="C160" t="str">
        <f>IF($B160="","",VLOOKUP(VLOOKUP(高校一覧表!F57,高校男選手データ!$A:$O,MATCH("所属",高校男選手データ!$1:$1,0),0),所属csv!$A:$H,MATCH("所属コード",所属csv!$1:$1,0),0))</f>
        <v/>
      </c>
      <c r="F160" t="str">
        <f>IF($B160="","",高校一覧表!F57)</f>
        <v/>
      </c>
      <c r="G160" t="str">
        <f>IF($B160="","",VLOOKUP($F160,高校男選手データ!$A:$O,MATCH("姓",高校男選手データ!$1:$1,0),0)&amp;" "&amp;VLOOKUP($F160,高校男選手データ!$A:$O,MATCH("名",高校男選手データ!$1:$1,0),0))</f>
        <v/>
      </c>
      <c r="H160" t="str">
        <f>IF($B160="","",VLOOKUP($F160,高校男選手データ!$A:$O,MATCH("ﾌﾘｶﾞﾅ(姓)",高校男選手データ!$1:$1,0),0)&amp;" "&amp;VLOOKUP($F160,高校男選手データ!$A:$O,MATCH("ﾌﾘｶﾞﾅ(名)",高校男選手データ!$1:$1,0),0))</f>
        <v/>
      </c>
      <c r="I160" t="str">
        <f>IF($B160="","",VLOOKUP($F160,高校男選手データ!$A:$O,MATCH("姓",高校男選手データ!$1:$1,0),0)&amp;" "&amp;VLOOKUP($F160,高校男選手データ!$A:$O,MATCH("名",高校男選手データ!$1:$1,0),0))</f>
        <v/>
      </c>
      <c r="J160" t="str">
        <f>IF($B160="","",VLOOKUP($F160,高校男選手データ!$A:$O,MATCH("FAMILY NAME",高校男選手データ!$1:$1,0),0)&amp;" "&amp;VLOOKUP($F160,高校男選手データ!$A:$O,MATCH("Firstname",高校男選手データ!$1:$1,0),0))</f>
        <v/>
      </c>
      <c r="K160" t="str">
        <f>IF($B160="","",VLOOKUP($F160,高校男選手データ!$A:$O,MATCH("国籍",高校男選手データ!$1:$1,0),0))</f>
        <v/>
      </c>
      <c r="L160" t="str">
        <f t="shared" si="22"/>
        <v/>
      </c>
      <c r="M160" t="str">
        <f>IF($B160="","",VLOOKUP($F160,高校男選手データ!$A:$O,MATCH("学年",高校男選手データ!$1:$1,0),0))</f>
        <v/>
      </c>
      <c r="N160" t="str">
        <f>IF($B160="","",LEFT(VLOOKUP($F160,高校男選手データ!$A:$O,MATCH("Birthday",高校男選手データ!$1:$1,0),0),4))</f>
        <v/>
      </c>
      <c r="O160" t="str">
        <f t="shared" si="27"/>
        <v/>
      </c>
      <c r="P160" t="str">
        <f t="shared" si="23"/>
        <v/>
      </c>
      <c r="R160" t="str">
        <f>IF($B160="","",VALUE(高校一覧表!A57))</f>
        <v/>
      </c>
      <c r="S160" t="str">
        <f>IF($B160="","",IF(高校一覧表!I57="","",高校一覧表!I57&amp;".")&amp;IF(高校一覧表!J57="","",TEXT(高校一覧表!J57,"00")&amp;".")&amp;TEXT(高校一覧表!K57,"00"))</f>
        <v/>
      </c>
      <c r="T160" t="str">
        <f t="shared" si="24"/>
        <v/>
      </c>
      <c r="U160" t="str">
        <f t="shared" si="25"/>
        <v/>
      </c>
    </row>
    <row r="161" spans="1:21" x14ac:dyDescent="0.45">
      <c r="A161">
        <f t="shared" si="28"/>
        <v>0</v>
      </c>
      <c r="B161" t="str">
        <f>IF(高校一覧表!F58="","",30000+高校一覧表!F58)</f>
        <v/>
      </c>
      <c r="C161" t="str">
        <f>IF($B161="","",VLOOKUP(VLOOKUP(高校一覧表!F58,高校男選手データ!$A:$O,MATCH("所属",高校男選手データ!$1:$1,0),0),所属csv!$A:$H,MATCH("所属コード",所属csv!$1:$1,0),0))</f>
        <v/>
      </c>
      <c r="F161" t="str">
        <f>IF($B161="","",高校一覧表!F58)</f>
        <v/>
      </c>
      <c r="G161" t="str">
        <f>IF($B161="","",VLOOKUP($F161,高校男選手データ!$A:$O,MATCH("姓",高校男選手データ!$1:$1,0),0)&amp;" "&amp;VLOOKUP($F161,高校男選手データ!$A:$O,MATCH("名",高校男選手データ!$1:$1,0),0))</f>
        <v/>
      </c>
      <c r="H161" t="str">
        <f>IF($B161="","",VLOOKUP($F161,高校男選手データ!$A:$O,MATCH("ﾌﾘｶﾞﾅ(姓)",高校男選手データ!$1:$1,0),0)&amp;" "&amp;VLOOKUP($F161,高校男選手データ!$A:$O,MATCH("ﾌﾘｶﾞﾅ(名)",高校男選手データ!$1:$1,0),0))</f>
        <v/>
      </c>
      <c r="I161" t="str">
        <f>IF($B161="","",VLOOKUP($F161,高校男選手データ!$A:$O,MATCH("姓",高校男選手データ!$1:$1,0),0)&amp;" "&amp;VLOOKUP($F161,高校男選手データ!$A:$O,MATCH("名",高校男選手データ!$1:$1,0),0))</f>
        <v/>
      </c>
      <c r="J161" t="str">
        <f>IF($B161="","",VLOOKUP($F161,高校男選手データ!$A:$O,MATCH("FAMILY NAME",高校男選手データ!$1:$1,0),0)&amp;" "&amp;VLOOKUP($F161,高校男選手データ!$A:$O,MATCH("Firstname",高校男選手データ!$1:$1,0),0))</f>
        <v/>
      </c>
      <c r="K161" t="str">
        <f>IF($B161="","",VLOOKUP($F161,高校男選手データ!$A:$O,MATCH("国籍",高校男選手データ!$1:$1,0),0))</f>
        <v/>
      </c>
      <c r="L161" t="str">
        <f t="shared" si="22"/>
        <v/>
      </c>
      <c r="M161" t="str">
        <f>IF($B161="","",VLOOKUP($F161,高校男選手データ!$A:$O,MATCH("学年",高校男選手データ!$1:$1,0),0))</f>
        <v/>
      </c>
      <c r="N161" t="str">
        <f>IF($B161="","",LEFT(VLOOKUP($F161,高校男選手データ!$A:$O,MATCH("Birthday",高校男選手データ!$1:$1,0),0),4))</f>
        <v/>
      </c>
      <c r="O161" t="str">
        <f t="shared" si="27"/>
        <v/>
      </c>
      <c r="P161" t="str">
        <f t="shared" si="23"/>
        <v/>
      </c>
      <c r="R161" t="str">
        <f>IF($B161="","",VALUE(高校一覧表!A58))</f>
        <v/>
      </c>
      <c r="S161" t="str">
        <f>IF($B161="","",IF(高校一覧表!I58="","",高校一覧表!I58&amp;".")&amp;IF(高校一覧表!J58="","",TEXT(高校一覧表!J58,"00")&amp;".")&amp;TEXT(高校一覧表!K58,"00"))</f>
        <v/>
      </c>
      <c r="T161" t="str">
        <f t="shared" si="24"/>
        <v/>
      </c>
      <c r="U161" t="str">
        <f t="shared" si="25"/>
        <v/>
      </c>
    </row>
    <row r="162" spans="1:21" x14ac:dyDescent="0.45">
      <c r="A162">
        <f t="shared" si="28"/>
        <v>0</v>
      </c>
      <c r="B162" t="str">
        <f>IF(高校一覧表!F59="","",30000+高校一覧表!F59)</f>
        <v/>
      </c>
      <c r="C162" t="str">
        <f>IF($B162="","",VLOOKUP(VLOOKUP(高校一覧表!F59,高校男選手データ!$A:$O,MATCH("所属",高校男選手データ!$1:$1,0),0),所属csv!$A:$H,MATCH("所属コード",所属csv!$1:$1,0),0))</f>
        <v/>
      </c>
      <c r="F162" t="str">
        <f>IF($B162="","",高校一覧表!F59)</f>
        <v/>
      </c>
      <c r="G162" t="str">
        <f>IF($B162="","",VLOOKUP($F162,高校男選手データ!$A:$O,MATCH("姓",高校男選手データ!$1:$1,0),0)&amp;" "&amp;VLOOKUP($F162,高校男選手データ!$A:$O,MATCH("名",高校男選手データ!$1:$1,0),0))</f>
        <v/>
      </c>
      <c r="H162" t="str">
        <f>IF($B162="","",VLOOKUP($F162,高校男選手データ!$A:$O,MATCH("ﾌﾘｶﾞﾅ(姓)",高校男選手データ!$1:$1,0),0)&amp;" "&amp;VLOOKUP($F162,高校男選手データ!$A:$O,MATCH("ﾌﾘｶﾞﾅ(名)",高校男選手データ!$1:$1,0),0))</f>
        <v/>
      </c>
      <c r="I162" t="str">
        <f>IF($B162="","",VLOOKUP($F162,高校男選手データ!$A:$O,MATCH("姓",高校男選手データ!$1:$1,0),0)&amp;" "&amp;VLOOKUP($F162,高校男選手データ!$A:$O,MATCH("名",高校男選手データ!$1:$1,0),0))</f>
        <v/>
      </c>
      <c r="J162" t="str">
        <f>IF($B162="","",VLOOKUP($F162,高校男選手データ!$A:$O,MATCH("FAMILY NAME",高校男選手データ!$1:$1,0),0)&amp;" "&amp;VLOOKUP($F162,高校男選手データ!$A:$O,MATCH("Firstname",高校男選手データ!$1:$1,0),0))</f>
        <v/>
      </c>
      <c r="K162" t="str">
        <f>IF($B162="","",VLOOKUP($F162,高校男選手データ!$A:$O,MATCH("国籍",高校男選手データ!$1:$1,0),0))</f>
        <v/>
      </c>
      <c r="L162" t="str">
        <f t="shared" si="22"/>
        <v/>
      </c>
      <c r="M162" t="str">
        <f>IF($B162="","",VLOOKUP($F162,高校男選手データ!$A:$O,MATCH("学年",高校男選手データ!$1:$1,0),0))</f>
        <v/>
      </c>
      <c r="N162" t="str">
        <f>IF($B162="","",LEFT(VLOOKUP($F162,高校男選手データ!$A:$O,MATCH("Birthday",高校男選手データ!$1:$1,0),0),4))</f>
        <v/>
      </c>
      <c r="O162" t="str">
        <f t="shared" si="27"/>
        <v/>
      </c>
      <c r="P162" t="str">
        <f t="shared" si="23"/>
        <v/>
      </c>
      <c r="R162" t="str">
        <f>IF($B162="","",VALUE(高校一覧表!A59))</f>
        <v/>
      </c>
      <c r="S162" t="str">
        <f>IF($B162="","",IF(高校一覧表!I59="","",高校一覧表!I59&amp;".")&amp;IF(高校一覧表!J59="","",TEXT(高校一覧表!J59,"00")&amp;".")&amp;TEXT(高校一覧表!K59,"00"))</f>
        <v/>
      </c>
      <c r="T162" t="str">
        <f t="shared" si="24"/>
        <v/>
      </c>
      <c r="U162" t="str">
        <f t="shared" si="25"/>
        <v/>
      </c>
    </row>
    <row r="163" spans="1:21" x14ac:dyDescent="0.45">
      <c r="A163">
        <f t="shared" si="28"/>
        <v>0</v>
      </c>
      <c r="B163" t="str">
        <f>IF(高校一覧表!R4="","",40000+高校一覧表!R4)</f>
        <v/>
      </c>
      <c r="C163" t="str">
        <f>IF($B163="","",VLOOKUP(VLOOKUP(高校一覧表!R4,高校女選手データ!$A:$O,MATCH("所属",高校女選手データ!$1:$1,0),0),所属csv!$A:$H,MATCH("所属コード",所属csv!$1:$1,0),0))</f>
        <v/>
      </c>
      <c r="F163" t="str">
        <f>IF($B163="","",高校一覧表!R4)</f>
        <v/>
      </c>
      <c r="G163" t="str">
        <f>IF($B163="","",VLOOKUP($F163,高校女選手データ!$A:$O,MATCH("姓",高校女選手データ!$1:$1,0),0)&amp;" "&amp;VLOOKUP($F163,高校女選手データ!$A:$O,MATCH("名",高校女選手データ!$1:$1,0),0))</f>
        <v/>
      </c>
      <c r="H163" t="str">
        <f>IF($B163="","",VLOOKUP($F163,高校女選手データ!$A:$O,MATCH("ﾌﾘｶﾞﾅ(姓)",高校女選手データ!$1:$1,0),0)&amp;" "&amp;VLOOKUP($F163,高校女選手データ!$A:$O,MATCH("ﾌﾘｶﾞﾅ(名)",高校女選手データ!$1:$1,0),0))</f>
        <v/>
      </c>
      <c r="I163" t="str">
        <f>IF($B163="","",VLOOKUP($F163,高校女選手データ!$A:$O,MATCH("姓",高校女選手データ!$1:$1,0),0)&amp;" "&amp;VLOOKUP($F163,高校女選手データ!$A:$O,MATCH("名",高校女選手データ!$1:$1,0),0))</f>
        <v/>
      </c>
      <c r="J163" t="str">
        <f>IF($B163="","",VLOOKUP($F163,高校女選手データ!$A:$O,MATCH("FAMILY NAME",高校女選手データ!$1:$1,0),0)&amp;" "&amp;VLOOKUP($F163,高校女選手データ!$A:$O,MATCH("Firstname",高校女選手データ!$1:$1,0),0))</f>
        <v/>
      </c>
      <c r="K163" t="str">
        <f>IF($B163="","",VLOOKUP($F163,高校女選手データ!$A:$O,MATCH("国籍",高校女選手データ!$1:$1,0),0))</f>
        <v/>
      </c>
      <c r="L163" t="str">
        <f>IF($B163="","",2)</f>
        <v/>
      </c>
      <c r="M163" t="str">
        <f>IF($B163="","",VLOOKUP($F163,高校女選手データ!$A:$O,MATCH("学年",高校女選手データ!$1:$1,0),0))</f>
        <v/>
      </c>
      <c r="N163" t="str">
        <f>IF($B163="","",LEFT(VLOOKUP($F163,高校女選手データ!$A:$O,MATCH("Birthday",高校女選手データ!$1:$1,0),0),4))</f>
        <v/>
      </c>
      <c r="O163" t="str">
        <f t="shared" si="27"/>
        <v/>
      </c>
      <c r="P163" t="str">
        <f>IF($B163="","","千葉")</f>
        <v/>
      </c>
      <c r="R163" t="str">
        <f>IF($B163="","",VALUE(高校一覧表!L4))</f>
        <v/>
      </c>
      <c r="S163" t="str">
        <f>IF($B163="","",IF(高校一覧表!U4="","",高校一覧表!U4&amp;".")&amp;IF(高校一覧表!V4="","",TEXT(高校一覧表!V4,"00")&amp;".")&amp;TEXT(高校一覧表!W4,"00"))</f>
        <v/>
      </c>
      <c r="T163" t="str">
        <f>IF($B163="","",0)</f>
        <v/>
      </c>
      <c r="U163" t="str">
        <f>IF($B163="","",2)</f>
        <v/>
      </c>
    </row>
    <row r="164" spans="1:21" x14ac:dyDescent="0.45">
      <c r="A164">
        <f t="shared" ref="A164:A218" si="29">IF(B164="",A163,A163+1)</f>
        <v>0</v>
      </c>
      <c r="B164" t="str">
        <f>IF(高校一覧表!R5="","",40000+高校一覧表!R5)</f>
        <v/>
      </c>
      <c r="C164" t="str">
        <f>IF($B164="","",VLOOKUP(VLOOKUP(高校一覧表!R5,高校女選手データ!$A:$O,MATCH("所属",高校女選手データ!$1:$1,0),0),所属csv!$A:$H,MATCH("所属コード",所属csv!$1:$1,0),0))</f>
        <v/>
      </c>
      <c r="F164" t="str">
        <f>IF($B164="","",高校一覧表!R5)</f>
        <v/>
      </c>
      <c r="G164" t="str">
        <f>IF($B164="","",VLOOKUP($F164,高校女選手データ!$A:$O,MATCH("姓",高校女選手データ!$1:$1,0),0)&amp;" "&amp;VLOOKUP($F164,高校女選手データ!$A:$O,MATCH("名",高校女選手データ!$1:$1,0),0))</f>
        <v/>
      </c>
      <c r="H164" t="str">
        <f>IF($B164="","",VLOOKUP($F164,高校女選手データ!$A:$O,MATCH("ﾌﾘｶﾞﾅ(姓)",高校女選手データ!$1:$1,0),0)&amp;" "&amp;VLOOKUP($F164,高校女選手データ!$A:$O,MATCH("ﾌﾘｶﾞﾅ(名)",高校女選手データ!$1:$1,0),0))</f>
        <v/>
      </c>
      <c r="I164" t="str">
        <f>IF($B164="","",VLOOKUP($F164,高校女選手データ!$A:$O,MATCH("姓",高校女選手データ!$1:$1,0),0)&amp;" "&amp;VLOOKUP($F164,高校女選手データ!$A:$O,MATCH("名",高校女選手データ!$1:$1,0),0))</f>
        <v/>
      </c>
      <c r="J164" t="str">
        <f>IF($B164="","",VLOOKUP($F164,高校女選手データ!$A:$O,MATCH("FAMILY NAME",高校女選手データ!$1:$1,0),0)&amp;" "&amp;VLOOKUP($F164,高校女選手データ!$A:$O,MATCH("Firstname",高校女選手データ!$1:$1,0),0))</f>
        <v/>
      </c>
      <c r="K164" t="str">
        <f>IF($B164="","",VLOOKUP($F164,高校女選手データ!$A:$O,MATCH("国籍",高校女選手データ!$1:$1,0),0))</f>
        <v/>
      </c>
      <c r="L164" t="str">
        <f t="shared" ref="L164:L218" si="30">IF($B164="","",2)</f>
        <v/>
      </c>
      <c r="M164" t="str">
        <f>IF($B164="","",VLOOKUP($F164,高校女選手データ!$A:$O,MATCH("学年",高校女選手データ!$1:$1,0),0))</f>
        <v/>
      </c>
      <c r="N164" t="str">
        <f>IF($B164="","",LEFT(VLOOKUP($F164,高校女選手データ!$A:$O,MATCH("Birthday",高校女選手データ!$1:$1,0),0),4))</f>
        <v/>
      </c>
      <c r="O164" t="str">
        <f t="shared" si="27"/>
        <v/>
      </c>
      <c r="P164" t="str">
        <f t="shared" ref="P164:P218" si="31">IF($B164="","","千葉")</f>
        <v/>
      </c>
      <c r="R164" t="str">
        <f>IF($B164="","",VALUE(高校一覧表!L5))</f>
        <v/>
      </c>
      <c r="S164" t="str">
        <f>IF($B164="","",IF(高校一覧表!U5="","",高校一覧表!U5&amp;".")&amp;IF(高校一覧表!V5="","",TEXT(高校一覧表!V5,"00")&amp;".")&amp;TEXT(高校一覧表!W5,"00"))</f>
        <v/>
      </c>
      <c r="T164" t="str">
        <f t="shared" ref="T164:T218" si="32">IF($B164="","",0)</f>
        <v/>
      </c>
      <c r="U164" t="str">
        <f t="shared" ref="U164:U218" si="33">IF($B164="","",2)</f>
        <v/>
      </c>
    </row>
    <row r="165" spans="1:21" x14ac:dyDescent="0.45">
      <c r="A165">
        <f t="shared" si="29"/>
        <v>0</v>
      </c>
      <c r="B165" t="str">
        <f>IF(高校一覧表!R6="","",40000+高校一覧表!R6)</f>
        <v/>
      </c>
      <c r="C165" t="str">
        <f>IF($B165="","",VLOOKUP(VLOOKUP(高校一覧表!R6,高校女選手データ!$A:$O,MATCH("所属",高校女選手データ!$1:$1,0),0),所属csv!$A:$H,MATCH("所属コード",所属csv!$1:$1,0),0))</f>
        <v/>
      </c>
      <c r="F165" t="str">
        <f>IF($B165="","",高校一覧表!R6)</f>
        <v/>
      </c>
      <c r="G165" t="str">
        <f>IF($B165="","",VLOOKUP($F165,高校女選手データ!$A:$O,MATCH("姓",高校女選手データ!$1:$1,0),0)&amp;" "&amp;VLOOKUP($F165,高校女選手データ!$A:$O,MATCH("名",高校女選手データ!$1:$1,0),0))</f>
        <v/>
      </c>
      <c r="H165" t="str">
        <f>IF($B165="","",VLOOKUP($F165,高校女選手データ!$A:$O,MATCH("ﾌﾘｶﾞﾅ(姓)",高校女選手データ!$1:$1,0),0)&amp;" "&amp;VLOOKUP($F165,高校女選手データ!$A:$O,MATCH("ﾌﾘｶﾞﾅ(名)",高校女選手データ!$1:$1,0),0))</f>
        <v/>
      </c>
      <c r="I165" t="str">
        <f>IF($B165="","",VLOOKUP($F165,高校女選手データ!$A:$O,MATCH("姓",高校女選手データ!$1:$1,0),0)&amp;" "&amp;VLOOKUP($F165,高校女選手データ!$A:$O,MATCH("名",高校女選手データ!$1:$1,0),0))</f>
        <v/>
      </c>
      <c r="J165" t="str">
        <f>IF($B165="","",VLOOKUP($F165,高校女選手データ!$A:$O,MATCH("FAMILY NAME",高校女選手データ!$1:$1,0),0)&amp;" "&amp;VLOOKUP($F165,高校女選手データ!$A:$O,MATCH("Firstname",高校女選手データ!$1:$1,0),0))</f>
        <v/>
      </c>
      <c r="K165" t="str">
        <f>IF($B165="","",VLOOKUP($F165,高校女選手データ!$A:$O,MATCH("国籍",高校女選手データ!$1:$1,0),0))</f>
        <v/>
      </c>
      <c r="L165" t="str">
        <f t="shared" si="30"/>
        <v/>
      </c>
      <c r="M165" t="str">
        <f>IF($B165="","",VLOOKUP($F165,高校女選手データ!$A:$O,MATCH("学年",高校女選手データ!$1:$1,0),0))</f>
        <v/>
      </c>
      <c r="N165" t="str">
        <f>IF($B165="","",LEFT(VLOOKUP($F165,高校女選手データ!$A:$O,MATCH("Birthday",高校女選手データ!$1:$1,0),0),4))</f>
        <v/>
      </c>
      <c r="O165" t="str">
        <f t="shared" si="27"/>
        <v/>
      </c>
      <c r="P165" t="str">
        <f t="shared" si="31"/>
        <v/>
      </c>
      <c r="R165" t="str">
        <f>IF($B165="","",VALUE(高校一覧表!L6))</f>
        <v/>
      </c>
      <c r="S165" t="str">
        <f>IF($B165="","",IF(高校一覧表!U6="","",高校一覧表!U6&amp;".")&amp;IF(高校一覧表!V6="","",TEXT(高校一覧表!V6,"00")&amp;".")&amp;TEXT(高校一覧表!W6,"00"))</f>
        <v/>
      </c>
      <c r="T165" t="str">
        <f t="shared" si="32"/>
        <v/>
      </c>
      <c r="U165" t="str">
        <f t="shared" si="33"/>
        <v/>
      </c>
    </row>
    <row r="166" spans="1:21" x14ac:dyDescent="0.45">
      <c r="A166">
        <f t="shared" si="29"/>
        <v>0</v>
      </c>
      <c r="B166" t="str">
        <f>IF(高校一覧表!R7="","",40000+高校一覧表!R7)</f>
        <v/>
      </c>
      <c r="C166" t="str">
        <f>IF($B166="","",VLOOKUP(VLOOKUP(高校一覧表!R7,高校女選手データ!$A:$O,MATCH("所属",高校女選手データ!$1:$1,0),0),所属csv!$A:$H,MATCH("所属コード",所属csv!$1:$1,0),0))</f>
        <v/>
      </c>
      <c r="F166" t="str">
        <f>IF($B166="","",高校一覧表!R7)</f>
        <v/>
      </c>
      <c r="G166" t="str">
        <f>IF($B166="","",VLOOKUP($F166,高校女選手データ!$A:$O,MATCH("姓",高校女選手データ!$1:$1,0),0)&amp;" "&amp;VLOOKUP($F166,高校女選手データ!$A:$O,MATCH("名",高校女選手データ!$1:$1,0),0))</f>
        <v/>
      </c>
      <c r="H166" t="str">
        <f>IF($B166="","",VLOOKUP($F166,高校女選手データ!$A:$O,MATCH("ﾌﾘｶﾞﾅ(姓)",高校女選手データ!$1:$1,0),0)&amp;" "&amp;VLOOKUP($F166,高校女選手データ!$A:$O,MATCH("ﾌﾘｶﾞﾅ(名)",高校女選手データ!$1:$1,0),0))</f>
        <v/>
      </c>
      <c r="I166" t="str">
        <f>IF($B166="","",VLOOKUP($F166,高校女選手データ!$A:$O,MATCH("姓",高校女選手データ!$1:$1,0),0)&amp;" "&amp;VLOOKUP($F166,高校女選手データ!$A:$O,MATCH("名",高校女選手データ!$1:$1,0),0))</f>
        <v/>
      </c>
      <c r="J166" t="str">
        <f>IF($B166="","",VLOOKUP($F166,高校女選手データ!$A:$O,MATCH("FAMILY NAME",高校女選手データ!$1:$1,0),0)&amp;" "&amp;VLOOKUP($F166,高校女選手データ!$A:$O,MATCH("Firstname",高校女選手データ!$1:$1,0),0))</f>
        <v/>
      </c>
      <c r="K166" t="str">
        <f>IF($B166="","",VLOOKUP($F166,高校女選手データ!$A:$O,MATCH("国籍",高校女選手データ!$1:$1,0),0))</f>
        <v/>
      </c>
      <c r="L166" t="str">
        <f t="shared" si="30"/>
        <v/>
      </c>
      <c r="M166" t="str">
        <f>IF($B166="","",VLOOKUP($F166,高校女選手データ!$A:$O,MATCH("学年",高校女選手データ!$1:$1,0),0))</f>
        <v/>
      </c>
      <c r="N166" t="str">
        <f>IF($B166="","",LEFT(VLOOKUP($F166,高校女選手データ!$A:$O,MATCH("Birthday",高校女選手データ!$1:$1,0),0),4))</f>
        <v/>
      </c>
      <c r="O166" t="str">
        <f t="shared" si="27"/>
        <v/>
      </c>
      <c r="P166" t="str">
        <f t="shared" si="31"/>
        <v/>
      </c>
      <c r="R166" t="str">
        <f>IF($B166="","",VALUE(高校一覧表!L7))</f>
        <v/>
      </c>
      <c r="S166" t="str">
        <f>IF($B166="","",IF(高校一覧表!U7="","",高校一覧表!U7&amp;".")&amp;IF(高校一覧表!V7="","",TEXT(高校一覧表!V7,"00")&amp;".")&amp;TEXT(高校一覧表!W7,"00"))</f>
        <v/>
      </c>
      <c r="T166" t="str">
        <f t="shared" si="32"/>
        <v/>
      </c>
      <c r="U166" t="str">
        <f t="shared" si="33"/>
        <v/>
      </c>
    </row>
    <row r="167" spans="1:21" x14ac:dyDescent="0.45">
      <c r="A167">
        <f t="shared" si="29"/>
        <v>0</v>
      </c>
      <c r="B167" t="str">
        <f>IF(高校一覧表!R8="","",40000+高校一覧表!R8)</f>
        <v/>
      </c>
      <c r="C167" t="str">
        <f>IF($B167="","",VLOOKUP(VLOOKUP(高校一覧表!R8,高校女選手データ!$A:$O,MATCH("所属",高校女選手データ!$1:$1,0),0),所属csv!$A:$H,MATCH("所属コード",所属csv!$1:$1,0),0))</f>
        <v/>
      </c>
      <c r="F167" t="str">
        <f>IF($B167="","",高校一覧表!R8)</f>
        <v/>
      </c>
      <c r="G167" t="str">
        <f>IF($B167="","",VLOOKUP($F167,高校女選手データ!$A:$O,MATCH("姓",高校女選手データ!$1:$1,0),0)&amp;" "&amp;VLOOKUP($F167,高校女選手データ!$A:$O,MATCH("名",高校女選手データ!$1:$1,0),0))</f>
        <v/>
      </c>
      <c r="H167" t="str">
        <f>IF($B167="","",VLOOKUP($F167,高校女選手データ!$A:$O,MATCH("ﾌﾘｶﾞﾅ(姓)",高校女選手データ!$1:$1,0),0)&amp;" "&amp;VLOOKUP($F167,高校女選手データ!$A:$O,MATCH("ﾌﾘｶﾞﾅ(名)",高校女選手データ!$1:$1,0),0))</f>
        <v/>
      </c>
      <c r="I167" t="str">
        <f>IF($B167="","",VLOOKUP($F167,高校女選手データ!$A:$O,MATCH("姓",高校女選手データ!$1:$1,0),0)&amp;" "&amp;VLOOKUP($F167,高校女選手データ!$A:$O,MATCH("名",高校女選手データ!$1:$1,0),0))</f>
        <v/>
      </c>
      <c r="J167" t="str">
        <f>IF($B167="","",VLOOKUP($F167,高校女選手データ!$A:$O,MATCH("FAMILY NAME",高校女選手データ!$1:$1,0),0)&amp;" "&amp;VLOOKUP($F167,高校女選手データ!$A:$O,MATCH("Firstname",高校女選手データ!$1:$1,0),0))</f>
        <v/>
      </c>
      <c r="K167" t="str">
        <f>IF($B167="","",VLOOKUP($F167,高校女選手データ!$A:$O,MATCH("国籍",高校女選手データ!$1:$1,0),0))</f>
        <v/>
      </c>
      <c r="L167" t="str">
        <f t="shared" si="30"/>
        <v/>
      </c>
      <c r="M167" t="str">
        <f>IF($B167="","",VLOOKUP($F167,高校女選手データ!$A:$O,MATCH("学年",高校女選手データ!$1:$1,0),0))</f>
        <v/>
      </c>
      <c r="N167" t="str">
        <f>IF($B167="","",LEFT(VLOOKUP($F167,高校女選手データ!$A:$O,MATCH("Birthday",高校女選手データ!$1:$1,0),0),4))</f>
        <v/>
      </c>
      <c r="O167" t="str">
        <f t="shared" si="27"/>
        <v/>
      </c>
      <c r="P167" t="str">
        <f t="shared" si="31"/>
        <v/>
      </c>
      <c r="R167" t="str">
        <f>IF($B167="","",VALUE(高校一覧表!L8))</f>
        <v/>
      </c>
      <c r="S167" t="str">
        <f>IF($B167="","",IF(高校一覧表!U8="","",高校一覧表!U8&amp;".")&amp;IF(高校一覧表!V8="","",TEXT(高校一覧表!V8,"00")&amp;".")&amp;TEXT(高校一覧表!W8,"00"))</f>
        <v/>
      </c>
      <c r="T167" t="str">
        <f t="shared" si="32"/>
        <v/>
      </c>
      <c r="U167" t="str">
        <f t="shared" si="33"/>
        <v/>
      </c>
    </row>
    <row r="168" spans="1:21" x14ac:dyDescent="0.45">
      <c r="A168">
        <f t="shared" si="29"/>
        <v>0</v>
      </c>
      <c r="B168" t="str">
        <f>IF(高校一覧表!R9="","",40000+高校一覧表!R9)</f>
        <v/>
      </c>
      <c r="C168" t="str">
        <f>IF($B168="","",VLOOKUP(VLOOKUP(高校一覧表!R9,高校女選手データ!$A:$O,MATCH("所属",高校女選手データ!$1:$1,0),0),所属csv!$A:$H,MATCH("所属コード",所属csv!$1:$1,0),0))</f>
        <v/>
      </c>
      <c r="F168" t="str">
        <f>IF($B168="","",高校一覧表!R9)</f>
        <v/>
      </c>
      <c r="G168" t="str">
        <f>IF($B168="","",VLOOKUP($F168,高校女選手データ!$A:$O,MATCH("姓",高校女選手データ!$1:$1,0),0)&amp;" "&amp;VLOOKUP($F168,高校女選手データ!$A:$O,MATCH("名",高校女選手データ!$1:$1,0),0))</f>
        <v/>
      </c>
      <c r="H168" t="str">
        <f>IF($B168="","",VLOOKUP($F168,高校女選手データ!$A:$O,MATCH("ﾌﾘｶﾞﾅ(姓)",高校女選手データ!$1:$1,0),0)&amp;" "&amp;VLOOKUP($F168,高校女選手データ!$A:$O,MATCH("ﾌﾘｶﾞﾅ(名)",高校女選手データ!$1:$1,0),0))</f>
        <v/>
      </c>
      <c r="I168" t="str">
        <f>IF($B168="","",VLOOKUP($F168,高校女選手データ!$A:$O,MATCH("姓",高校女選手データ!$1:$1,0),0)&amp;" "&amp;VLOOKUP($F168,高校女選手データ!$A:$O,MATCH("名",高校女選手データ!$1:$1,0),0))</f>
        <v/>
      </c>
      <c r="J168" t="str">
        <f>IF($B168="","",VLOOKUP($F168,高校女選手データ!$A:$O,MATCH("FAMILY NAME",高校女選手データ!$1:$1,0),0)&amp;" "&amp;VLOOKUP($F168,高校女選手データ!$A:$O,MATCH("Firstname",高校女選手データ!$1:$1,0),0))</f>
        <v/>
      </c>
      <c r="K168" t="str">
        <f>IF($B168="","",VLOOKUP($F168,高校女選手データ!$A:$O,MATCH("国籍",高校女選手データ!$1:$1,0),0))</f>
        <v/>
      </c>
      <c r="L168" t="str">
        <f t="shared" si="30"/>
        <v/>
      </c>
      <c r="M168" t="str">
        <f>IF($B168="","",VLOOKUP($F168,高校女選手データ!$A:$O,MATCH("学年",高校女選手データ!$1:$1,0),0))</f>
        <v/>
      </c>
      <c r="N168" t="str">
        <f>IF($B168="","",LEFT(VLOOKUP($F168,高校女選手データ!$A:$O,MATCH("Birthday",高校女選手データ!$1:$1,0),0),4))</f>
        <v/>
      </c>
      <c r="O168" t="str">
        <f t="shared" si="27"/>
        <v/>
      </c>
      <c r="P168" t="str">
        <f t="shared" si="31"/>
        <v/>
      </c>
      <c r="R168" t="str">
        <f>IF($B168="","",VALUE(高校一覧表!L9))</f>
        <v/>
      </c>
      <c r="S168" t="str">
        <f>IF($B168="","",IF(高校一覧表!U9="","",高校一覧表!U9&amp;".")&amp;IF(高校一覧表!V9="","",TEXT(高校一覧表!V9,"00")&amp;".")&amp;TEXT(高校一覧表!W9,"00"))</f>
        <v/>
      </c>
      <c r="T168" t="str">
        <f t="shared" si="32"/>
        <v/>
      </c>
      <c r="U168" t="str">
        <f t="shared" si="33"/>
        <v/>
      </c>
    </row>
    <row r="169" spans="1:21" x14ac:dyDescent="0.45">
      <c r="A169">
        <f t="shared" si="29"/>
        <v>0</v>
      </c>
      <c r="B169" t="str">
        <f>IF(高校一覧表!R10="","",40000+高校一覧表!R10)</f>
        <v/>
      </c>
      <c r="C169" t="str">
        <f>IF($B169="","",VLOOKUP(VLOOKUP(高校一覧表!R10,高校女選手データ!$A:$O,MATCH("所属",高校女選手データ!$1:$1,0),0),所属csv!$A:$H,MATCH("所属コード",所属csv!$1:$1,0),0))</f>
        <v/>
      </c>
      <c r="F169" t="str">
        <f>IF($B169="","",高校一覧表!R10)</f>
        <v/>
      </c>
      <c r="G169" t="str">
        <f>IF($B169="","",VLOOKUP($F169,高校女選手データ!$A:$O,MATCH("姓",高校女選手データ!$1:$1,0),0)&amp;" "&amp;VLOOKUP($F169,高校女選手データ!$A:$O,MATCH("名",高校女選手データ!$1:$1,0),0))</f>
        <v/>
      </c>
      <c r="H169" t="str">
        <f>IF($B169="","",VLOOKUP($F169,高校女選手データ!$A:$O,MATCH("ﾌﾘｶﾞﾅ(姓)",高校女選手データ!$1:$1,0),0)&amp;" "&amp;VLOOKUP($F169,高校女選手データ!$A:$O,MATCH("ﾌﾘｶﾞﾅ(名)",高校女選手データ!$1:$1,0),0))</f>
        <v/>
      </c>
      <c r="I169" t="str">
        <f>IF($B169="","",VLOOKUP($F169,高校女選手データ!$A:$O,MATCH("姓",高校女選手データ!$1:$1,0),0)&amp;" "&amp;VLOOKUP($F169,高校女選手データ!$A:$O,MATCH("名",高校女選手データ!$1:$1,0),0))</f>
        <v/>
      </c>
      <c r="J169" t="str">
        <f>IF($B169="","",VLOOKUP($F169,高校女選手データ!$A:$O,MATCH("FAMILY NAME",高校女選手データ!$1:$1,0),0)&amp;" "&amp;VLOOKUP($F169,高校女選手データ!$A:$O,MATCH("Firstname",高校女選手データ!$1:$1,0),0))</f>
        <v/>
      </c>
      <c r="K169" t="str">
        <f>IF($B169="","",VLOOKUP($F169,高校女選手データ!$A:$O,MATCH("国籍",高校女選手データ!$1:$1,0),0))</f>
        <v/>
      </c>
      <c r="L169" t="str">
        <f t="shared" si="30"/>
        <v/>
      </c>
      <c r="M169" t="str">
        <f>IF($B169="","",VLOOKUP($F169,高校女選手データ!$A:$O,MATCH("学年",高校女選手データ!$1:$1,0),0))</f>
        <v/>
      </c>
      <c r="N169" t="str">
        <f>IF($B169="","",LEFT(VLOOKUP($F169,高校女選手データ!$A:$O,MATCH("Birthday",高校女選手データ!$1:$1,0),0),4))</f>
        <v/>
      </c>
      <c r="O169" t="str">
        <f t="shared" si="27"/>
        <v/>
      </c>
      <c r="P169" t="str">
        <f t="shared" si="31"/>
        <v/>
      </c>
      <c r="R169" t="str">
        <f>IF($B169="","",VALUE(高校一覧表!L10))</f>
        <v/>
      </c>
      <c r="S169" t="str">
        <f>IF($B169="","",IF(高校一覧表!U10="","",高校一覧表!U10&amp;".")&amp;IF(高校一覧表!V10="","",TEXT(高校一覧表!V10,"00")&amp;".")&amp;TEXT(高校一覧表!W10,"00"))</f>
        <v/>
      </c>
      <c r="T169" t="str">
        <f t="shared" si="32"/>
        <v/>
      </c>
      <c r="U169" t="str">
        <f t="shared" si="33"/>
        <v/>
      </c>
    </row>
    <row r="170" spans="1:21" x14ac:dyDescent="0.45">
      <c r="A170">
        <f t="shared" si="29"/>
        <v>0</v>
      </c>
      <c r="B170" t="str">
        <f>IF(高校一覧表!R11="","",40000+高校一覧表!R11)</f>
        <v/>
      </c>
      <c r="C170" t="str">
        <f>IF($B170="","",VLOOKUP(VLOOKUP(高校一覧表!R11,高校女選手データ!$A:$O,MATCH("所属",高校女選手データ!$1:$1,0),0),所属csv!$A:$H,MATCH("所属コード",所属csv!$1:$1,0),0))</f>
        <v/>
      </c>
      <c r="F170" t="str">
        <f>IF($B170="","",高校一覧表!R11)</f>
        <v/>
      </c>
      <c r="G170" t="str">
        <f>IF($B170="","",VLOOKUP($F170,高校女選手データ!$A:$O,MATCH("姓",高校女選手データ!$1:$1,0),0)&amp;" "&amp;VLOOKUP($F170,高校女選手データ!$A:$O,MATCH("名",高校女選手データ!$1:$1,0),0))</f>
        <v/>
      </c>
      <c r="H170" t="str">
        <f>IF($B170="","",VLOOKUP($F170,高校女選手データ!$A:$O,MATCH("ﾌﾘｶﾞﾅ(姓)",高校女選手データ!$1:$1,0),0)&amp;" "&amp;VLOOKUP($F170,高校女選手データ!$A:$O,MATCH("ﾌﾘｶﾞﾅ(名)",高校女選手データ!$1:$1,0),0))</f>
        <v/>
      </c>
      <c r="I170" t="str">
        <f>IF($B170="","",VLOOKUP($F170,高校女選手データ!$A:$O,MATCH("姓",高校女選手データ!$1:$1,0),0)&amp;" "&amp;VLOOKUP($F170,高校女選手データ!$A:$O,MATCH("名",高校女選手データ!$1:$1,0),0))</f>
        <v/>
      </c>
      <c r="J170" t="str">
        <f>IF($B170="","",VLOOKUP($F170,高校女選手データ!$A:$O,MATCH("FAMILY NAME",高校女選手データ!$1:$1,0),0)&amp;" "&amp;VLOOKUP($F170,高校女選手データ!$A:$O,MATCH("Firstname",高校女選手データ!$1:$1,0),0))</f>
        <v/>
      </c>
      <c r="K170" t="str">
        <f>IF($B170="","",VLOOKUP($F170,高校女選手データ!$A:$O,MATCH("国籍",高校女選手データ!$1:$1,0),0))</f>
        <v/>
      </c>
      <c r="L170" t="str">
        <f t="shared" si="30"/>
        <v/>
      </c>
      <c r="M170" t="str">
        <f>IF($B170="","",VLOOKUP($F170,高校女選手データ!$A:$O,MATCH("学年",高校女選手データ!$1:$1,0),0))</f>
        <v/>
      </c>
      <c r="N170" t="str">
        <f>IF($B170="","",LEFT(VLOOKUP($F170,高校女選手データ!$A:$O,MATCH("Birthday",高校女選手データ!$1:$1,0),0),4))</f>
        <v/>
      </c>
      <c r="O170" t="str">
        <f t="shared" si="27"/>
        <v/>
      </c>
      <c r="P170" t="str">
        <f t="shared" si="31"/>
        <v/>
      </c>
      <c r="R170" t="str">
        <f>IF($B170="","",VALUE(高校一覧表!L11))</f>
        <v/>
      </c>
      <c r="S170" t="str">
        <f>IF($B170="","",IF(高校一覧表!U11="","",高校一覧表!U11&amp;".")&amp;IF(高校一覧表!V11="","",TEXT(高校一覧表!V11,"00")&amp;".")&amp;TEXT(高校一覧表!W11,"00"))</f>
        <v/>
      </c>
      <c r="T170" t="str">
        <f t="shared" si="32"/>
        <v/>
      </c>
      <c r="U170" t="str">
        <f t="shared" si="33"/>
        <v/>
      </c>
    </row>
    <row r="171" spans="1:21" x14ac:dyDescent="0.45">
      <c r="A171">
        <f t="shared" si="29"/>
        <v>0</v>
      </c>
      <c r="B171" t="str">
        <f>IF(高校一覧表!R12="","",40000+高校一覧表!R12)</f>
        <v/>
      </c>
      <c r="C171" t="str">
        <f>IF($B171="","",VLOOKUP(VLOOKUP(高校一覧表!R12,高校女選手データ!$A:$O,MATCH("所属",高校女選手データ!$1:$1,0),0),所属csv!$A:$H,MATCH("所属コード",所属csv!$1:$1,0),0))</f>
        <v/>
      </c>
      <c r="F171" t="str">
        <f>IF($B171="","",高校一覧表!R12)</f>
        <v/>
      </c>
      <c r="G171" t="str">
        <f>IF($B171="","",VLOOKUP($F171,高校女選手データ!$A:$O,MATCH("姓",高校女選手データ!$1:$1,0),0)&amp;" "&amp;VLOOKUP($F171,高校女選手データ!$A:$O,MATCH("名",高校女選手データ!$1:$1,0),0))</f>
        <v/>
      </c>
      <c r="H171" t="str">
        <f>IF($B171="","",VLOOKUP($F171,高校女選手データ!$A:$O,MATCH("ﾌﾘｶﾞﾅ(姓)",高校女選手データ!$1:$1,0),0)&amp;" "&amp;VLOOKUP($F171,高校女選手データ!$A:$O,MATCH("ﾌﾘｶﾞﾅ(名)",高校女選手データ!$1:$1,0),0))</f>
        <v/>
      </c>
      <c r="I171" t="str">
        <f>IF($B171="","",VLOOKUP($F171,高校女選手データ!$A:$O,MATCH("姓",高校女選手データ!$1:$1,0),0)&amp;" "&amp;VLOOKUP($F171,高校女選手データ!$A:$O,MATCH("名",高校女選手データ!$1:$1,0),0))</f>
        <v/>
      </c>
      <c r="J171" t="str">
        <f>IF($B171="","",VLOOKUP($F171,高校女選手データ!$A:$O,MATCH("FAMILY NAME",高校女選手データ!$1:$1,0),0)&amp;" "&amp;VLOOKUP($F171,高校女選手データ!$A:$O,MATCH("Firstname",高校女選手データ!$1:$1,0),0))</f>
        <v/>
      </c>
      <c r="K171" t="str">
        <f>IF($B171="","",VLOOKUP($F171,高校女選手データ!$A:$O,MATCH("国籍",高校女選手データ!$1:$1,0),0))</f>
        <v/>
      </c>
      <c r="L171" t="str">
        <f t="shared" si="30"/>
        <v/>
      </c>
      <c r="M171" t="str">
        <f>IF($B171="","",VLOOKUP($F171,高校女選手データ!$A:$O,MATCH("学年",高校女選手データ!$1:$1,0),0))</f>
        <v/>
      </c>
      <c r="N171" t="str">
        <f>IF($B171="","",LEFT(VLOOKUP($F171,高校女選手データ!$A:$O,MATCH("Birthday",高校女選手データ!$1:$1,0),0),4))</f>
        <v/>
      </c>
      <c r="O171" t="str">
        <f t="shared" si="27"/>
        <v/>
      </c>
      <c r="P171" t="str">
        <f t="shared" si="31"/>
        <v/>
      </c>
      <c r="R171" t="str">
        <f>IF($B171="","",VALUE(高校一覧表!L12))</f>
        <v/>
      </c>
      <c r="S171" t="str">
        <f>IF($B171="","",IF(高校一覧表!U12="","",高校一覧表!U12&amp;".")&amp;IF(高校一覧表!V12="","",TEXT(高校一覧表!V12,"00")&amp;".")&amp;TEXT(高校一覧表!W12,"00"))</f>
        <v/>
      </c>
      <c r="T171" t="str">
        <f t="shared" si="32"/>
        <v/>
      </c>
      <c r="U171" t="str">
        <f t="shared" si="33"/>
        <v/>
      </c>
    </row>
    <row r="172" spans="1:21" x14ac:dyDescent="0.45">
      <c r="A172">
        <f t="shared" si="29"/>
        <v>0</v>
      </c>
      <c r="B172" t="str">
        <f>IF(高校一覧表!R13="","",40000+高校一覧表!R13)</f>
        <v/>
      </c>
      <c r="C172" t="str">
        <f>IF($B172="","",VLOOKUP(VLOOKUP(高校一覧表!R13,高校女選手データ!$A:$O,MATCH("所属",高校女選手データ!$1:$1,0),0),所属csv!$A:$H,MATCH("所属コード",所属csv!$1:$1,0),0))</f>
        <v/>
      </c>
      <c r="F172" t="str">
        <f>IF($B172="","",高校一覧表!R13)</f>
        <v/>
      </c>
      <c r="G172" t="str">
        <f>IF($B172="","",VLOOKUP($F172,高校女選手データ!$A:$O,MATCH("姓",高校女選手データ!$1:$1,0),0)&amp;" "&amp;VLOOKUP($F172,高校女選手データ!$A:$O,MATCH("名",高校女選手データ!$1:$1,0),0))</f>
        <v/>
      </c>
      <c r="H172" t="str">
        <f>IF($B172="","",VLOOKUP($F172,高校女選手データ!$A:$O,MATCH("ﾌﾘｶﾞﾅ(姓)",高校女選手データ!$1:$1,0),0)&amp;" "&amp;VLOOKUP($F172,高校女選手データ!$A:$O,MATCH("ﾌﾘｶﾞﾅ(名)",高校女選手データ!$1:$1,0),0))</f>
        <v/>
      </c>
      <c r="I172" t="str">
        <f>IF($B172="","",VLOOKUP($F172,高校女選手データ!$A:$O,MATCH("姓",高校女選手データ!$1:$1,0),0)&amp;" "&amp;VLOOKUP($F172,高校女選手データ!$A:$O,MATCH("名",高校女選手データ!$1:$1,0),0))</f>
        <v/>
      </c>
      <c r="J172" t="str">
        <f>IF($B172="","",VLOOKUP($F172,高校女選手データ!$A:$O,MATCH("FAMILY NAME",高校女選手データ!$1:$1,0),0)&amp;" "&amp;VLOOKUP($F172,高校女選手データ!$A:$O,MATCH("Firstname",高校女選手データ!$1:$1,0),0))</f>
        <v/>
      </c>
      <c r="K172" t="str">
        <f>IF($B172="","",VLOOKUP($F172,高校女選手データ!$A:$O,MATCH("国籍",高校女選手データ!$1:$1,0),0))</f>
        <v/>
      </c>
      <c r="L172" t="str">
        <f t="shared" si="30"/>
        <v/>
      </c>
      <c r="M172" t="str">
        <f>IF($B172="","",VLOOKUP($F172,高校女選手データ!$A:$O,MATCH("学年",高校女選手データ!$1:$1,0),0))</f>
        <v/>
      </c>
      <c r="N172" t="str">
        <f>IF($B172="","",LEFT(VLOOKUP($F172,高校女選手データ!$A:$O,MATCH("Birthday",高校女選手データ!$1:$1,0),0),4))</f>
        <v/>
      </c>
      <c r="O172" t="str">
        <f t="shared" si="27"/>
        <v/>
      </c>
      <c r="P172" t="str">
        <f t="shared" si="31"/>
        <v/>
      </c>
      <c r="R172" t="str">
        <f>IF($B172="","",VALUE(高校一覧表!L13))</f>
        <v/>
      </c>
      <c r="S172" t="str">
        <f>IF($B172="","",IF(高校一覧表!U13="","",高校一覧表!U13&amp;".")&amp;IF(高校一覧表!V13="","",TEXT(高校一覧表!V13,"00")&amp;".")&amp;TEXT(高校一覧表!W13,"00"))</f>
        <v/>
      </c>
      <c r="T172" t="str">
        <f t="shared" si="32"/>
        <v/>
      </c>
      <c r="U172" t="str">
        <f t="shared" si="33"/>
        <v/>
      </c>
    </row>
    <row r="173" spans="1:21" x14ac:dyDescent="0.45">
      <c r="A173">
        <f t="shared" si="29"/>
        <v>0</v>
      </c>
      <c r="B173" t="str">
        <f>IF(高校一覧表!R14="","",40000+高校一覧表!R14)</f>
        <v/>
      </c>
      <c r="C173" t="str">
        <f>IF($B173="","",VLOOKUP(VLOOKUP(高校一覧表!R14,高校女選手データ!$A:$O,MATCH("所属",高校女選手データ!$1:$1,0),0),所属csv!$A:$H,MATCH("所属コード",所属csv!$1:$1,0),0))</f>
        <v/>
      </c>
      <c r="F173" t="str">
        <f>IF($B173="","",高校一覧表!R14)</f>
        <v/>
      </c>
      <c r="G173" t="str">
        <f>IF($B173="","",VLOOKUP($F173,高校女選手データ!$A:$O,MATCH("姓",高校女選手データ!$1:$1,0),0)&amp;" "&amp;VLOOKUP($F173,高校女選手データ!$A:$O,MATCH("名",高校女選手データ!$1:$1,0),0))</f>
        <v/>
      </c>
      <c r="H173" t="str">
        <f>IF($B173="","",VLOOKUP($F173,高校女選手データ!$A:$O,MATCH("ﾌﾘｶﾞﾅ(姓)",高校女選手データ!$1:$1,0),0)&amp;" "&amp;VLOOKUP($F173,高校女選手データ!$A:$O,MATCH("ﾌﾘｶﾞﾅ(名)",高校女選手データ!$1:$1,0),0))</f>
        <v/>
      </c>
      <c r="I173" t="str">
        <f>IF($B173="","",VLOOKUP($F173,高校女選手データ!$A:$O,MATCH("姓",高校女選手データ!$1:$1,0),0)&amp;" "&amp;VLOOKUP($F173,高校女選手データ!$A:$O,MATCH("名",高校女選手データ!$1:$1,0),0))</f>
        <v/>
      </c>
      <c r="J173" t="str">
        <f>IF($B173="","",VLOOKUP($F173,高校女選手データ!$A:$O,MATCH("FAMILY NAME",高校女選手データ!$1:$1,0),0)&amp;" "&amp;VLOOKUP($F173,高校女選手データ!$A:$O,MATCH("Firstname",高校女選手データ!$1:$1,0),0))</f>
        <v/>
      </c>
      <c r="K173" t="str">
        <f>IF($B173="","",VLOOKUP($F173,高校女選手データ!$A:$O,MATCH("国籍",高校女選手データ!$1:$1,0),0))</f>
        <v/>
      </c>
      <c r="L173" t="str">
        <f t="shared" si="30"/>
        <v/>
      </c>
      <c r="M173" t="str">
        <f>IF($B173="","",VLOOKUP($F173,高校女選手データ!$A:$O,MATCH("学年",高校女選手データ!$1:$1,0),0))</f>
        <v/>
      </c>
      <c r="N173" t="str">
        <f>IF($B173="","",LEFT(VLOOKUP($F173,高校女選手データ!$A:$O,MATCH("Birthday",高校女選手データ!$1:$1,0),0),4))</f>
        <v/>
      </c>
      <c r="O173" t="str">
        <f t="shared" si="27"/>
        <v/>
      </c>
      <c r="P173" t="str">
        <f t="shared" si="31"/>
        <v/>
      </c>
      <c r="R173" t="str">
        <f>IF($B173="","",VALUE(高校一覧表!L14))</f>
        <v/>
      </c>
      <c r="S173" t="str">
        <f>IF($B173="","",IF(高校一覧表!U14="","",高校一覧表!U14&amp;".")&amp;IF(高校一覧表!V14="","",TEXT(高校一覧表!V14,"00")&amp;".")&amp;TEXT(高校一覧表!W14,"00"))</f>
        <v/>
      </c>
      <c r="T173" t="str">
        <f t="shared" si="32"/>
        <v/>
      </c>
      <c r="U173" t="str">
        <f t="shared" si="33"/>
        <v/>
      </c>
    </row>
    <row r="174" spans="1:21" x14ac:dyDescent="0.45">
      <c r="A174">
        <f t="shared" si="29"/>
        <v>0</v>
      </c>
      <c r="B174" t="str">
        <f>IF(高校一覧表!R15="","",40000+高校一覧表!R15)</f>
        <v/>
      </c>
      <c r="C174" t="str">
        <f>IF($B174="","",VLOOKUP(VLOOKUP(高校一覧表!R15,高校女選手データ!$A:$O,MATCH("所属",高校女選手データ!$1:$1,0),0),所属csv!$A:$H,MATCH("所属コード",所属csv!$1:$1,0),0))</f>
        <v/>
      </c>
      <c r="F174" t="str">
        <f>IF($B174="","",高校一覧表!R15)</f>
        <v/>
      </c>
      <c r="G174" t="str">
        <f>IF($B174="","",VLOOKUP($F174,高校女選手データ!$A:$O,MATCH("姓",高校女選手データ!$1:$1,0),0)&amp;" "&amp;VLOOKUP($F174,高校女選手データ!$A:$O,MATCH("名",高校女選手データ!$1:$1,0),0))</f>
        <v/>
      </c>
      <c r="H174" t="str">
        <f>IF($B174="","",VLOOKUP($F174,高校女選手データ!$A:$O,MATCH("ﾌﾘｶﾞﾅ(姓)",高校女選手データ!$1:$1,0),0)&amp;" "&amp;VLOOKUP($F174,高校女選手データ!$A:$O,MATCH("ﾌﾘｶﾞﾅ(名)",高校女選手データ!$1:$1,0),0))</f>
        <v/>
      </c>
      <c r="I174" t="str">
        <f>IF($B174="","",VLOOKUP($F174,高校女選手データ!$A:$O,MATCH("姓",高校女選手データ!$1:$1,0),0)&amp;" "&amp;VLOOKUP($F174,高校女選手データ!$A:$O,MATCH("名",高校女選手データ!$1:$1,0),0))</f>
        <v/>
      </c>
      <c r="J174" t="str">
        <f>IF($B174="","",VLOOKUP($F174,高校女選手データ!$A:$O,MATCH("FAMILY NAME",高校女選手データ!$1:$1,0),0)&amp;" "&amp;VLOOKUP($F174,高校女選手データ!$A:$O,MATCH("Firstname",高校女選手データ!$1:$1,0),0))</f>
        <v/>
      </c>
      <c r="K174" t="str">
        <f>IF($B174="","",VLOOKUP($F174,高校女選手データ!$A:$O,MATCH("国籍",高校女選手データ!$1:$1,0),0))</f>
        <v/>
      </c>
      <c r="L174" t="str">
        <f t="shared" si="30"/>
        <v/>
      </c>
      <c r="M174" t="str">
        <f>IF($B174="","",VLOOKUP($F174,高校女選手データ!$A:$O,MATCH("学年",高校女選手データ!$1:$1,0),0))</f>
        <v/>
      </c>
      <c r="N174" t="str">
        <f>IF($B174="","",LEFT(VLOOKUP($F174,高校女選手データ!$A:$O,MATCH("Birthday",高校女選手データ!$1:$1,0),0),4))</f>
        <v/>
      </c>
      <c r="O174" t="str">
        <f t="shared" si="27"/>
        <v/>
      </c>
      <c r="P174" t="str">
        <f t="shared" si="31"/>
        <v/>
      </c>
      <c r="R174" t="str">
        <f>IF($B174="","",VALUE(高校一覧表!L15))</f>
        <v/>
      </c>
      <c r="S174" t="str">
        <f>IF($B174="","",IF(高校一覧表!U15="","",高校一覧表!U15&amp;".")&amp;IF(高校一覧表!V15="","",TEXT(高校一覧表!V15,"00")&amp;".")&amp;TEXT(高校一覧表!W15,"00"))</f>
        <v/>
      </c>
      <c r="T174" t="str">
        <f t="shared" si="32"/>
        <v/>
      </c>
      <c r="U174" t="str">
        <f t="shared" si="33"/>
        <v/>
      </c>
    </row>
    <row r="175" spans="1:21" x14ac:dyDescent="0.45">
      <c r="A175">
        <f t="shared" si="29"/>
        <v>0</v>
      </c>
      <c r="B175" t="str">
        <f>IF(高校一覧表!R16="","",40000+高校一覧表!R16)</f>
        <v/>
      </c>
      <c r="C175" t="str">
        <f>IF($B175="","",VLOOKUP(VLOOKUP(高校一覧表!R16,高校女選手データ!$A:$O,MATCH("所属",高校女選手データ!$1:$1,0),0),所属csv!$A:$H,MATCH("所属コード",所属csv!$1:$1,0),0))</f>
        <v/>
      </c>
      <c r="F175" t="str">
        <f>IF($B175="","",高校一覧表!R16)</f>
        <v/>
      </c>
      <c r="G175" t="str">
        <f>IF($B175="","",VLOOKUP($F175,高校女選手データ!$A:$O,MATCH("姓",高校女選手データ!$1:$1,0),0)&amp;" "&amp;VLOOKUP($F175,高校女選手データ!$A:$O,MATCH("名",高校女選手データ!$1:$1,0),0))</f>
        <v/>
      </c>
      <c r="H175" t="str">
        <f>IF($B175="","",VLOOKUP($F175,高校女選手データ!$A:$O,MATCH("ﾌﾘｶﾞﾅ(姓)",高校女選手データ!$1:$1,0),0)&amp;" "&amp;VLOOKUP($F175,高校女選手データ!$A:$O,MATCH("ﾌﾘｶﾞﾅ(名)",高校女選手データ!$1:$1,0),0))</f>
        <v/>
      </c>
      <c r="I175" t="str">
        <f>IF($B175="","",VLOOKUP($F175,高校女選手データ!$A:$O,MATCH("姓",高校女選手データ!$1:$1,0),0)&amp;" "&amp;VLOOKUP($F175,高校女選手データ!$A:$O,MATCH("名",高校女選手データ!$1:$1,0),0))</f>
        <v/>
      </c>
      <c r="J175" t="str">
        <f>IF($B175="","",VLOOKUP($F175,高校女選手データ!$A:$O,MATCH("FAMILY NAME",高校女選手データ!$1:$1,0),0)&amp;" "&amp;VLOOKUP($F175,高校女選手データ!$A:$O,MATCH("Firstname",高校女選手データ!$1:$1,0),0))</f>
        <v/>
      </c>
      <c r="K175" t="str">
        <f>IF($B175="","",VLOOKUP($F175,高校女選手データ!$A:$O,MATCH("国籍",高校女選手データ!$1:$1,0),0))</f>
        <v/>
      </c>
      <c r="L175" t="str">
        <f t="shared" si="30"/>
        <v/>
      </c>
      <c r="M175" t="str">
        <f>IF($B175="","",VLOOKUP($F175,高校女選手データ!$A:$O,MATCH("学年",高校女選手データ!$1:$1,0),0))</f>
        <v/>
      </c>
      <c r="N175" t="str">
        <f>IF($B175="","",LEFT(VLOOKUP($F175,高校女選手データ!$A:$O,MATCH("Birthday",高校女選手データ!$1:$1,0),0),4))</f>
        <v/>
      </c>
      <c r="O175" t="str">
        <f t="shared" si="27"/>
        <v/>
      </c>
      <c r="P175" t="str">
        <f t="shared" si="31"/>
        <v/>
      </c>
      <c r="R175" t="str">
        <f>IF($B175="","",VALUE(高校一覧表!L16))</f>
        <v/>
      </c>
      <c r="S175" t="str">
        <f>IF($B175="","",IF(高校一覧表!U16="","",高校一覧表!U16&amp;".")&amp;IF(高校一覧表!V16="","",TEXT(高校一覧表!V16,"00")&amp;".")&amp;TEXT(高校一覧表!W16,"00"))</f>
        <v/>
      </c>
      <c r="T175" t="str">
        <f t="shared" si="32"/>
        <v/>
      </c>
      <c r="U175" t="str">
        <f t="shared" si="33"/>
        <v/>
      </c>
    </row>
    <row r="176" spans="1:21" x14ac:dyDescent="0.45">
      <c r="A176">
        <f t="shared" si="29"/>
        <v>0</v>
      </c>
      <c r="B176" t="str">
        <f>IF(高校一覧表!R17="","",40000+高校一覧表!R17)</f>
        <v/>
      </c>
      <c r="C176" t="str">
        <f>IF($B176="","",VLOOKUP(VLOOKUP(高校一覧表!R17,高校女選手データ!$A:$O,MATCH("所属",高校女選手データ!$1:$1,0),0),所属csv!$A:$H,MATCH("所属コード",所属csv!$1:$1,0),0))</f>
        <v/>
      </c>
      <c r="F176" t="str">
        <f>IF($B176="","",高校一覧表!R17)</f>
        <v/>
      </c>
      <c r="G176" t="str">
        <f>IF($B176="","",VLOOKUP($F176,高校女選手データ!$A:$O,MATCH("姓",高校女選手データ!$1:$1,0),0)&amp;" "&amp;VLOOKUP($F176,高校女選手データ!$A:$O,MATCH("名",高校女選手データ!$1:$1,0),0))</f>
        <v/>
      </c>
      <c r="H176" t="str">
        <f>IF($B176="","",VLOOKUP($F176,高校女選手データ!$A:$O,MATCH("ﾌﾘｶﾞﾅ(姓)",高校女選手データ!$1:$1,0),0)&amp;" "&amp;VLOOKUP($F176,高校女選手データ!$A:$O,MATCH("ﾌﾘｶﾞﾅ(名)",高校女選手データ!$1:$1,0),0))</f>
        <v/>
      </c>
      <c r="I176" t="str">
        <f>IF($B176="","",VLOOKUP($F176,高校女選手データ!$A:$O,MATCH("姓",高校女選手データ!$1:$1,0),0)&amp;" "&amp;VLOOKUP($F176,高校女選手データ!$A:$O,MATCH("名",高校女選手データ!$1:$1,0),0))</f>
        <v/>
      </c>
      <c r="J176" t="str">
        <f>IF($B176="","",VLOOKUP($F176,高校女選手データ!$A:$O,MATCH("FAMILY NAME",高校女選手データ!$1:$1,0),0)&amp;" "&amp;VLOOKUP($F176,高校女選手データ!$A:$O,MATCH("Firstname",高校女選手データ!$1:$1,0),0))</f>
        <v/>
      </c>
      <c r="K176" t="str">
        <f>IF($B176="","",VLOOKUP($F176,高校女選手データ!$A:$O,MATCH("国籍",高校女選手データ!$1:$1,0),0))</f>
        <v/>
      </c>
      <c r="L176" t="str">
        <f t="shared" si="30"/>
        <v/>
      </c>
      <c r="M176" t="str">
        <f>IF($B176="","",VLOOKUP($F176,高校女選手データ!$A:$O,MATCH("学年",高校女選手データ!$1:$1,0),0))</f>
        <v/>
      </c>
      <c r="N176" t="str">
        <f>IF($B176="","",LEFT(VLOOKUP($F176,高校女選手データ!$A:$O,MATCH("Birthday",高校女選手データ!$1:$1,0),0),4))</f>
        <v/>
      </c>
      <c r="O176" t="str">
        <f t="shared" si="27"/>
        <v/>
      </c>
      <c r="P176" t="str">
        <f t="shared" si="31"/>
        <v/>
      </c>
      <c r="R176" t="str">
        <f>IF($B176="","",VALUE(高校一覧表!L17))</f>
        <v/>
      </c>
      <c r="S176" t="str">
        <f>IF($B176="","",IF(高校一覧表!U17="","",高校一覧表!U17&amp;".")&amp;IF(高校一覧表!V17="","",TEXT(高校一覧表!V17,"00")&amp;".")&amp;TEXT(高校一覧表!W17,"00"))</f>
        <v/>
      </c>
      <c r="T176" t="str">
        <f t="shared" si="32"/>
        <v/>
      </c>
      <c r="U176" t="str">
        <f t="shared" si="33"/>
        <v/>
      </c>
    </row>
    <row r="177" spans="1:21" x14ac:dyDescent="0.45">
      <c r="A177">
        <f t="shared" si="29"/>
        <v>0</v>
      </c>
      <c r="B177" t="str">
        <f>IF(高校一覧表!R18="","",40000+高校一覧表!R18)</f>
        <v/>
      </c>
      <c r="C177" t="str">
        <f>IF($B177="","",VLOOKUP(VLOOKUP(高校一覧表!R18,高校女選手データ!$A:$O,MATCH("所属",高校女選手データ!$1:$1,0),0),所属csv!$A:$H,MATCH("所属コード",所属csv!$1:$1,0),0))</f>
        <v/>
      </c>
      <c r="F177" t="str">
        <f>IF($B177="","",高校一覧表!R18)</f>
        <v/>
      </c>
      <c r="G177" t="str">
        <f>IF($B177="","",VLOOKUP($F177,高校女選手データ!$A:$O,MATCH("姓",高校女選手データ!$1:$1,0),0)&amp;" "&amp;VLOOKUP($F177,高校女選手データ!$A:$O,MATCH("名",高校女選手データ!$1:$1,0),0))</f>
        <v/>
      </c>
      <c r="H177" t="str">
        <f>IF($B177="","",VLOOKUP($F177,高校女選手データ!$A:$O,MATCH("ﾌﾘｶﾞﾅ(姓)",高校女選手データ!$1:$1,0),0)&amp;" "&amp;VLOOKUP($F177,高校女選手データ!$A:$O,MATCH("ﾌﾘｶﾞﾅ(名)",高校女選手データ!$1:$1,0),0))</f>
        <v/>
      </c>
      <c r="I177" t="str">
        <f>IF($B177="","",VLOOKUP($F177,高校女選手データ!$A:$O,MATCH("姓",高校女選手データ!$1:$1,0),0)&amp;" "&amp;VLOOKUP($F177,高校女選手データ!$A:$O,MATCH("名",高校女選手データ!$1:$1,0),0))</f>
        <v/>
      </c>
      <c r="J177" t="str">
        <f>IF($B177="","",VLOOKUP($F177,高校女選手データ!$A:$O,MATCH("FAMILY NAME",高校女選手データ!$1:$1,0),0)&amp;" "&amp;VLOOKUP($F177,高校女選手データ!$A:$O,MATCH("Firstname",高校女選手データ!$1:$1,0),0))</f>
        <v/>
      </c>
      <c r="K177" t="str">
        <f>IF($B177="","",VLOOKUP($F177,高校女選手データ!$A:$O,MATCH("国籍",高校女選手データ!$1:$1,0),0))</f>
        <v/>
      </c>
      <c r="L177" t="str">
        <f t="shared" si="30"/>
        <v/>
      </c>
      <c r="M177" t="str">
        <f>IF($B177="","",VLOOKUP($F177,高校女選手データ!$A:$O,MATCH("学年",高校女選手データ!$1:$1,0),0))</f>
        <v/>
      </c>
      <c r="N177" t="str">
        <f>IF($B177="","",LEFT(VLOOKUP($F177,高校女選手データ!$A:$O,MATCH("Birthday",高校女選手データ!$1:$1,0),0),4))</f>
        <v/>
      </c>
      <c r="O177" t="str">
        <f t="shared" si="27"/>
        <v/>
      </c>
      <c r="P177" t="str">
        <f t="shared" si="31"/>
        <v/>
      </c>
      <c r="R177" t="str">
        <f>IF($B177="","",VALUE(高校一覧表!L18))</f>
        <v/>
      </c>
      <c r="S177" t="str">
        <f>IF($B177="","",IF(高校一覧表!U18="","",高校一覧表!U18&amp;".")&amp;IF(高校一覧表!V18="","",TEXT(高校一覧表!V18,"00")&amp;".")&amp;TEXT(高校一覧表!W18,"00"))</f>
        <v/>
      </c>
      <c r="T177" t="str">
        <f t="shared" si="32"/>
        <v/>
      </c>
      <c r="U177" t="str">
        <f t="shared" si="33"/>
        <v/>
      </c>
    </row>
    <row r="178" spans="1:21" x14ac:dyDescent="0.45">
      <c r="A178">
        <f t="shared" si="29"/>
        <v>0</v>
      </c>
      <c r="B178" t="str">
        <f>IF(高校一覧表!R19="","",40000+高校一覧表!R19)</f>
        <v/>
      </c>
      <c r="C178" t="str">
        <f>IF($B178="","",VLOOKUP(VLOOKUP(高校一覧表!R19,高校女選手データ!$A:$O,MATCH("所属",高校女選手データ!$1:$1,0),0),所属csv!$A:$H,MATCH("所属コード",所属csv!$1:$1,0),0))</f>
        <v/>
      </c>
      <c r="F178" t="str">
        <f>IF($B178="","",高校一覧表!R19)</f>
        <v/>
      </c>
      <c r="G178" t="str">
        <f>IF($B178="","",VLOOKUP($F178,高校女選手データ!$A:$O,MATCH("姓",高校女選手データ!$1:$1,0),0)&amp;" "&amp;VLOOKUP($F178,高校女選手データ!$A:$O,MATCH("名",高校女選手データ!$1:$1,0),0))</f>
        <v/>
      </c>
      <c r="H178" t="str">
        <f>IF($B178="","",VLOOKUP($F178,高校女選手データ!$A:$O,MATCH("ﾌﾘｶﾞﾅ(姓)",高校女選手データ!$1:$1,0),0)&amp;" "&amp;VLOOKUP($F178,高校女選手データ!$A:$O,MATCH("ﾌﾘｶﾞﾅ(名)",高校女選手データ!$1:$1,0),0))</f>
        <v/>
      </c>
      <c r="I178" t="str">
        <f>IF($B178="","",VLOOKUP($F178,高校女選手データ!$A:$O,MATCH("姓",高校女選手データ!$1:$1,0),0)&amp;" "&amp;VLOOKUP($F178,高校女選手データ!$A:$O,MATCH("名",高校女選手データ!$1:$1,0),0))</f>
        <v/>
      </c>
      <c r="J178" t="str">
        <f>IF($B178="","",VLOOKUP($F178,高校女選手データ!$A:$O,MATCH("FAMILY NAME",高校女選手データ!$1:$1,0),0)&amp;" "&amp;VLOOKUP($F178,高校女選手データ!$A:$O,MATCH("Firstname",高校女選手データ!$1:$1,0),0))</f>
        <v/>
      </c>
      <c r="K178" t="str">
        <f>IF($B178="","",VLOOKUP($F178,高校女選手データ!$A:$O,MATCH("国籍",高校女選手データ!$1:$1,0),0))</f>
        <v/>
      </c>
      <c r="L178" t="str">
        <f t="shared" si="30"/>
        <v/>
      </c>
      <c r="M178" t="str">
        <f>IF($B178="","",VLOOKUP($F178,高校女選手データ!$A:$O,MATCH("学年",高校女選手データ!$1:$1,0),0))</f>
        <v/>
      </c>
      <c r="N178" t="str">
        <f>IF($B178="","",LEFT(VLOOKUP($F178,高校女選手データ!$A:$O,MATCH("Birthday",高校女選手データ!$1:$1,0),0),4))</f>
        <v/>
      </c>
      <c r="O178" t="str">
        <f t="shared" si="27"/>
        <v/>
      </c>
      <c r="P178" t="str">
        <f t="shared" si="31"/>
        <v/>
      </c>
      <c r="R178" t="str">
        <f>IF($B178="","",VALUE(高校一覧表!L19))</f>
        <v/>
      </c>
      <c r="S178" t="str">
        <f>IF($B178="","",IF(高校一覧表!U19="","",高校一覧表!U19&amp;".")&amp;IF(高校一覧表!V19="","",TEXT(高校一覧表!V19,"00")&amp;".")&amp;TEXT(高校一覧表!W19,"00"))</f>
        <v/>
      </c>
      <c r="T178" t="str">
        <f t="shared" si="32"/>
        <v/>
      </c>
      <c r="U178" t="str">
        <f t="shared" si="33"/>
        <v/>
      </c>
    </row>
    <row r="179" spans="1:21" x14ac:dyDescent="0.45">
      <c r="A179">
        <f t="shared" si="29"/>
        <v>0</v>
      </c>
      <c r="B179" t="str">
        <f>IF(高校一覧表!R20="","",40000+高校一覧表!R20)</f>
        <v/>
      </c>
      <c r="C179" t="str">
        <f>IF($B179="","",VLOOKUP(VLOOKUP(高校一覧表!R20,高校女選手データ!$A:$O,MATCH("所属",高校女選手データ!$1:$1,0),0),所属csv!$A:$H,MATCH("所属コード",所属csv!$1:$1,0),0))</f>
        <v/>
      </c>
      <c r="F179" t="str">
        <f>IF($B179="","",高校一覧表!R20)</f>
        <v/>
      </c>
      <c r="G179" t="str">
        <f>IF($B179="","",VLOOKUP($F179,高校女選手データ!$A:$O,MATCH("姓",高校女選手データ!$1:$1,0),0)&amp;" "&amp;VLOOKUP($F179,高校女選手データ!$A:$O,MATCH("名",高校女選手データ!$1:$1,0),0))</f>
        <v/>
      </c>
      <c r="H179" t="str">
        <f>IF($B179="","",VLOOKUP($F179,高校女選手データ!$A:$O,MATCH("ﾌﾘｶﾞﾅ(姓)",高校女選手データ!$1:$1,0),0)&amp;" "&amp;VLOOKUP($F179,高校女選手データ!$A:$O,MATCH("ﾌﾘｶﾞﾅ(名)",高校女選手データ!$1:$1,0),0))</f>
        <v/>
      </c>
      <c r="I179" t="str">
        <f>IF($B179="","",VLOOKUP($F179,高校女選手データ!$A:$O,MATCH("姓",高校女選手データ!$1:$1,0),0)&amp;" "&amp;VLOOKUP($F179,高校女選手データ!$A:$O,MATCH("名",高校女選手データ!$1:$1,0),0))</f>
        <v/>
      </c>
      <c r="J179" t="str">
        <f>IF($B179="","",VLOOKUP($F179,高校女選手データ!$A:$O,MATCH("FAMILY NAME",高校女選手データ!$1:$1,0),0)&amp;" "&amp;VLOOKUP($F179,高校女選手データ!$A:$O,MATCH("Firstname",高校女選手データ!$1:$1,0),0))</f>
        <v/>
      </c>
      <c r="K179" t="str">
        <f>IF($B179="","",VLOOKUP($F179,高校女選手データ!$A:$O,MATCH("国籍",高校女選手データ!$1:$1,0),0))</f>
        <v/>
      </c>
      <c r="L179" t="str">
        <f t="shared" si="30"/>
        <v/>
      </c>
      <c r="M179" t="str">
        <f>IF($B179="","",VLOOKUP($F179,高校女選手データ!$A:$O,MATCH("学年",高校女選手データ!$1:$1,0),0))</f>
        <v/>
      </c>
      <c r="N179" t="str">
        <f>IF($B179="","",LEFT(VLOOKUP($F179,高校女選手データ!$A:$O,MATCH("Birthday",高校女選手データ!$1:$1,0),0),4))</f>
        <v/>
      </c>
      <c r="O179" t="str">
        <f t="shared" si="27"/>
        <v/>
      </c>
      <c r="P179" t="str">
        <f t="shared" si="31"/>
        <v/>
      </c>
      <c r="R179" t="str">
        <f>IF($B179="","",VALUE(高校一覧表!L20))</f>
        <v/>
      </c>
      <c r="S179" t="str">
        <f>IF($B179="","",IF(高校一覧表!U20="","",高校一覧表!U20&amp;".")&amp;IF(高校一覧表!V20="","",TEXT(高校一覧表!V20,"00")&amp;".")&amp;TEXT(高校一覧表!W20,"00"))</f>
        <v/>
      </c>
      <c r="T179" t="str">
        <f t="shared" si="32"/>
        <v/>
      </c>
      <c r="U179" t="str">
        <f t="shared" si="33"/>
        <v/>
      </c>
    </row>
    <row r="180" spans="1:21" x14ac:dyDescent="0.45">
      <c r="A180">
        <f t="shared" si="29"/>
        <v>0</v>
      </c>
      <c r="B180" t="str">
        <f>IF(高校一覧表!R21="","",40000+高校一覧表!R21)</f>
        <v/>
      </c>
      <c r="C180" t="str">
        <f>IF($B180="","",VLOOKUP(VLOOKUP(高校一覧表!R21,高校女選手データ!$A:$O,MATCH("所属",高校女選手データ!$1:$1,0),0),所属csv!$A:$H,MATCH("所属コード",所属csv!$1:$1,0),0))</f>
        <v/>
      </c>
      <c r="F180" t="str">
        <f>IF($B180="","",高校一覧表!R21)</f>
        <v/>
      </c>
      <c r="G180" t="str">
        <f>IF($B180="","",VLOOKUP($F180,高校女選手データ!$A:$O,MATCH("姓",高校女選手データ!$1:$1,0),0)&amp;" "&amp;VLOOKUP($F180,高校女選手データ!$A:$O,MATCH("名",高校女選手データ!$1:$1,0),0))</f>
        <v/>
      </c>
      <c r="H180" t="str">
        <f>IF($B180="","",VLOOKUP($F180,高校女選手データ!$A:$O,MATCH("ﾌﾘｶﾞﾅ(姓)",高校女選手データ!$1:$1,0),0)&amp;" "&amp;VLOOKUP($F180,高校女選手データ!$A:$O,MATCH("ﾌﾘｶﾞﾅ(名)",高校女選手データ!$1:$1,0),0))</f>
        <v/>
      </c>
      <c r="I180" t="str">
        <f>IF($B180="","",VLOOKUP($F180,高校女選手データ!$A:$O,MATCH("姓",高校女選手データ!$1:$1,0),0)&amp;" "&amp;VLOOKUP($F180,高校女選手データ!$A:$O,MATCH("名",高校女選手データ!$1:$1,0),0))</f>
        <v/>
      </c>
      <c r="J180" t="str">
        <f>IF($B180="","",VLOOKUP($F180,高校女選手データ!$A:$O,MATCH("FAMILY NAME",高校女選手データ!$1:$1,0),0)&amp;" "&amp;VLOOKUP($F180,高校女選手データ!$A:$O,MATCH("Firstname",高校女選手データ!$1:$1,0),0))</f>
        <v/>
      </c>
      <c r="K180" t="str">
        <f>IF($B180="","",VLOOKUP($F180,高校女選手データ!$A:$O,MATCH("国籍",高校女選手データ!$1:$1,0),0))</f>
        <v/>
      </c>
      <c r="L180" t="str">
        <f t="shared" si="30"/>
        <v/>
      </c>
      <c r="M180" t="str">
        <f>IF($B180="","",VLOOKUP($F180,高校女選手データ!$A:$O,MATCH("学年",高校女選手データ!$1:$1,0),0))</f>
        <v/>
      </c>
      <c r="N180" t="str">
        <f>IF($B180="","",LEFT(VLOOKUP($F180,高校女選手データ!$A:$O,MATCH("Birthday",高校女選手データ!$1:$1,0),0),4))</f>
        <v/>
      </c>
      <c r="O180" t="str">
        <f t="shared" si="27"/>
        <v/>
      </c>
      <c r="P180" t="str">
        <f t="shared" si="31"/>
        <v/>
      </c>
      <c r="R180" t="str">
        <f>IF($B180="","",VALUE(高校一覧表!L21))</f>
        <v/>
      </c>
      <c r="S180" t="str">
        <f>IF($B180="","",IF(高校一覧表!U21="","",高校一覧表!U21&amp;".")&amp;IF(高校一覧表!V21="","",TEXT(高校一覧表!V21,"00")&amp;".")&amp;TEXT(高校一覧表!W21,"00"))</f>
        <v/>
      </c>
      <c r="T180" t="str">
        <f t="shared" si="32"/>
        <v/>
      </c>
      <c r="U180" t="str">
        <f t="shared" si="33"/>
        <v/>
      </c>
    </row>
    <row r="181" spans="1:21" x14ac:dyDescent="0.45">
      <c r="A181">
        <f t="shared" si="29"/>
        <v>0</v>
      </c>
      <c r="B181" t="str">
        <f>IF(高校一覧表!R22="","",40000+高校一覧表!R22)</f>
        <v/>
      </c>
      <c r="C181" t="str">
        <f>IF($B181="","",VLOOKUP(VLOOKUP(高校一覧表!R22,高校女選手データ!$A:$O,MATCH("所属",高校女選手データ!$1:$1,0),0),所属csv!$A:$H,MATCH("所属コード",所属csv!$1:$1,0),0))</f>
        <v/>
      </c>
      <c r="F181" t="str">
        <f>IF($B181="","",高校一覧表!R22)</f>
        <v/>
      </c>
      <c r="G181" t="str">
        <f>IF($B181="","",VLOOKUP($F181,高校女選手データ!$A:$O,MATCH("姓",高校女選手データ!$1:$1,0),0)&amp;" "&amp;VLOOKUP($F181,高校女選手データ!$A:$O,MATCH("名",高校女選手データ!$1:$1,0),0))</f>
        <v/>
      </c>
      <c r="H181" t="str">
        <f>IF($B181="","",VLOOKUP($F181,高校女選手データ!$A:$O,MATCH("ﾌﾘｶﾞﾅ(姓)",高校女選手データ!$1:$1,0),0)&amp;" "&amp;VLOOKUP($F181,高校女選手データ!$A:$O,MATCH("ﾌﾘｶﾞﾅ(名)",高校女選手データ!$1:$1,0),0))</f>
        <v/>
      </c>
      <c r="I181" t="str">
        <f>IF($B181="","",VLOOKUP($F181,高校女選手データ!$A:$O,MATCH("姓",高校女選手データ!$1:$1,0),0)&amp;" "&amp;VLOOKUP($F181,高校女選手データ!$A:$O,MATCH("名",高校女選手データ!$1:$1,0),0))</f>
        <v/>
      </c>
      <c r="J181" t="str">
        <f>IF($B181="","",VLOOKUP($F181,高校女選手データ!$A:$O,MATCH("FAMILY NAME",高校女選手データ!$1:$1,0),0)&amp;" "&amp;VLOOKUP($F181,高校女選手データ!$A:$O,MATCH("Firstname",高校女選手データ!$1:$1,0),0))</f>
        <v/>
      </c>
      <c r="K181" t="str">
        <f>IF($B181="","",VLOOKUP($F181,高校女選手データ!$A:$O,MATCH("国籍",高校女選手データ!$1:$1,0),0))</f>
        <v/>
      </c>
      <c r="L181" t="str">
        <f t="shared" si="30"/>
        <v/>
      </c>
      <c r="M181" t="str">
        <f>IF($B181="","",VLOOKUP($F181,高校女選手データ!$A:$O,MATCH("学年",高校女選手データ!$1:$1,0),0))</f>
        <v/>
      </c>
      <c r="N181" t="str">
        <f>IF($B181="","",LEFT(VLOOKUP($F181,高校女選手データ!$A:$O,MATCH("Birthday",高校女選手データ!$1:$1,0),0),4))</f>
        <v/>
      </c>
      <c r="O181" t="str">
        <f t="shared" si="27"/>
        <v/>
      </c>
      <c r="P181" t="str">
        <f t="shared" si="31"/>
        <v/>
      </c>
      <c r="R181" t="str">
        <f>IF($B181="","",VALUE(高校一覧表!L22))</f>
        <v/>
      </c>
      <c r="S181" t="str">
        <f>IF($B181="","",IF(高校一覧表!U22="","",高校一覧表!U22&amp;".")&amp;IF(高校一覧表!V22="","",TEXT(高校一覧表!V22,"00")&amp;".")&amp;TEXT(高校一覧表!W22,"00"))</f>
        <v/>
      </c>
      <c r="T181" t="str">
        <f t="shared" si="32"/>
        <v/>
      </c>
      <c r="U181" t="str">
        <f t="shared" si="33"/>
        <v/>
      </c>
    </row>
    <row r="182" spans="1:21" x14ac:dyDescent="0.45">
      <c r="A182">
        <f t="shared" si="29"/>
        <v>0</v>
      </c>
      <c r="B182" t="str">
        <f>IF(高校一覧表!R23="","",40000+高校一覧表!R23)</f>
        <v/>
      </c>
      <c r="C182" t="str">
        <f>IF($B182="","",VLOOKUP(VLOOKUP(高校一覧表!R23,高校女選手データ!$A:$O,MATCH("所属",高校女選手データ!$1:$1,0),0),所属csv!$A:$H,MATCH("所属コード",所属csv!$1:$1,0),0))</f>
        <v/>
      </c>
      <c r="F182" t="str">
        <f>IF($B182="","",高校一覧表!R23)</f>
        <v/>
      </c>
      <c r="G182" t="str">
        <f>IF($B182="","",VLOOKUP($F182,高校女選手データ!$A:$O,MATCH("姓",高校女選手データ!$1:$1,0),0)&amp;" "&amp;VLOOKUP($F182,高校女選手データ!$A:$O,MATCH("名",高校女選手データ!$1:$1,0),0))</f>
        <v/>
      </c>
      <c r="H182" t="str">
        <f>IF($B182="","",VLOOKUP($F182,高校女選手データ!$A:$O,MATCH("ﾌﾘｶﾞﾅ(姓)",高校女選手データ!$1:$1,0),0)&amp;" "&amp;VLOOKUP($F182,高校女選手データ!$A:$O,MATCH("ﾌﾘｶﾞﾅ(名)",高校女選手データ!$1:$1,0),0))</f>
        <v/>
      </c>
      <c r="I182" t="str">
        <f>IF($B182="","",VLOOKUP($F182,高校女選手データ!$A:$O,MATCH("姓",高校女選手データ!$1:$1,0),0)&amp;" "&amp;VLOOKUP($F182,高校女選手データ!$A:$O,MATCH("名",高校女選手データ!$1:$1,0),0))</f>
        <v/>
      </c>
      <c r="J182" t="str">
        <f>IF($B182="","",VLOOKUP($F182,高校女選手データ!$A:$O,MATCH("FAMILY NAME",高校女選手データ!$1:$1,0),0)&amp;" "&amp;VLOOKUP($F182,高校女選手データ!$A:$O,MATCH("Firstname",高校女選手データ!$1:$1,0),0))</f>
        <v/>
      </c>
      <c r="K182" t="str">
        <f>IF($B182="","",VLOOKUP($F182,高校女選手データ!$A:$O,MATCH("国籍",高校女選手データ!$1:$1,0),0))</f>
        <v/>
      </c>
      <c r="L182" t="str">
        <f t="shared" si="30"/>
        <v/>
      </c>
      <c r="M182" t="str">
        <f>IF($B182="","",VLOOKUP($F182,高校女選手データ!$A:$O,MATCH("学年",高校女選手データ!$1:$1,0),0))</f>
        <v/>
      </c>
      <c r="N182" t="str">
        <f>IF($B182="","",LEFT(VLOOKUP($F182,高校女選手データ!$A:$O,MATCH("Birthday",高校女選手データ!$1:$1,0),0),4))</f>
        <v/>
      </c>
      <c r="O182" t="str">
        <f t="shared" si="27"/>
        <v/>
      </c>
      <c r="P182" t="str">
        <f t="shared" si="31"/>
        <v/>
      </c>
      <c r="R182" t="str">
        <f>IF($B182="","",VALUE(高校一覧表!L23))</f>
        <v/>
      </c>
      <c r="S182" t="str">
        <f>IF($B182="","",IF(高校一覧表!U23="","",高校一覧表!U23&amp;".")&amp;IF(高校一覧表!V23="","",TEXT(高校一覧表!V23,"00")&amp;".")&amp;TEXT(高校一覧表!W23,"00"))</f>
        <v/>
      </c>
      <c r="T182" t="str">
        <f t="shared" si="32"/>
        <v/>
      </c>
      <c r="U182" t="str">
        <f t="shared" si="33"/>
        <v/>
      </c>
    </row>
    <row r="183" spans="1:21" x14ac:dyDescent="0.45">
      <c r="A183">
        <f t="shared" si="29"/>
        <v>0</v>
      </c>
      <c r="B183" t="str">
        <f>IF(高校一覧表!R24="","",40000+高校一覧表!R24)</f>
        <v/>
      </c>
      <c r="C183" t="str">
        <f>IF($B183="","",VLOOKUP(VLOOKUP(高校一覧表!R24,高校女選手データ!$A:$O,MATCH("所属",高校女選手データ!$1:$1,0),0),所属csv!$A:$H,MATCH("所属コード",所属csv!$1:$1,0),0))</f>
        <v/>
      </c>
      <c r="F183" t="str">
        <f>IF($B183="","",高校一覧表!R24)</f>
        <v/>
      </c>
      <c r="G183" t="str">
        <f>IF($B183="","",VLOOKUP($F183,高校女選手データ!$A:$O,MATCH("姓",高校女選手データ!$1:$1,0),0)&amp;" "&amp;VLOOKUP($F183,高校女選手データ!$A:$O,MATCH("名",高校女選手データ!$1:$1,0),0))</f>
        <v/>
      </c>
      <c r="H183" t="str">
        <f>IF($B183="","",VLOOKUP($F183,高校女選手データ!$A:$O,MATCH("ﾌﾘｶﾞﾅ(姓)",高校女選手データ!$1:$1,0),0)&amp;" "&amp;VLOOKUP($F183,高校女選手データ!$A:$O,MATCH("ﾌﾘｶﾞﾅ(名)",高校女選手データ!$1:$1,0),0))</f>
        <v/>
      </c>
      <c r="I183" t="str">
        <f>IF($B183="","",VLOOKUP($F183,高校女選手データ!$A:$O,MATCH("姓",高校女選手データ!$1:$1,0),0)&amp;" "&amp;VLOOKUP($F183,高校女選手データ!$A:$O,MATCH("名",高校女選手データ!$1:$1,0),0))</f>
        <v/>
      </c>
      <c r="J183" t="str">
        <f>IF($B183="","",VLOOKUP($F183,高校女選手データ!$A:$O,MATCH("FAMILY NAME",高校女選手データ!$1:$1,0),0)&amp;" "&amp;VLOOKUP($F183,高校女選手データ!$A:$O,MATCH("Firstname",高校女選手データ!$1:$1,0),0))</f>
        <v/>
      </c>
      <c r="K183" t="str">
        <f>IF($B183="","",VLOOKUP($F183,高校女選手データ!$A:$O,MATCH("国籍",高校女選手データ!$1:$1,0),0))</f>
        <v/>
      </c>
      <c r="L183" t="str">
        <f t="shared" si="30"/>
        <v/>
      </c>
      <c r="M183" t="str">
        <f>IF($B183="","",VLOOKUP($F183,高校女選手データ!$A:$O,MATCH("学年",高校女選手データ!$1:$1,0),0))</f>
        <v/>
      </c>
      <c r="N183" t="str">
        <f>IF($B183="","",LEFT(VLOOKUP($F183,高校女選手データ!$A:$O,MATCH("Birthday",高校女選手データ!$1:$1,0),0),4))</f>
        <v/>
      </c>
      <c r="O183" t="str">
        <f t="shared" si="27"/>
        <v/>
      </c>
      <c r="P183" t="str">
        <f t="shared" si="31"/>
        <v/>
      </c>
      <c r="R183" t="str">
        <f>IF($B183="","",VALUE(高校一覧表!L24))</f>
        <v/>
      </c>
      <c r="S183" t="str">
        <f>IF($B183="","",IF(高校一覧表!U24="","",高校一覧表!U24&amp;".")&amp;IF(高校一覧表!V24="","",TEXT(高校一覧表!V24,"00")&amp;".")&amp;TEXT(高校一覧表!W24,"00"))</f>
        <v/>
      </c>
      <c r="T183" t="str">
        <f t="shared" si="32"/>
        <v/>
      </c>
      <c r="U183" t="str">
        <f t="shared" si="33"/>
        <v/>
      </c>
    </row>
    <row r="184" spans="1:21" x14ac:dyDescent="0.45">
      <c r="A184">
        <f t="shared" si="29"/>
        <v>0</v>
      </c>
      <c r="B184" t="str">
        <f>IF(高校一覧表!R25="","",40000+高校一覧表!R25)</f>
        <v/>
      </c>
      <c r="C184" t="str">
        <f>IF($B184="","",VLOOKUP(VLOOKUP(高校一覧表!R25,高校女選手データ!$A:$O,MATCH("所属",高校女選手データ!$1:$1,0),0),所属csv!$A:$H,MATCH("所属コード",所属csv!$1:$1,0),0))</f>
        <v/>
      </c>
      <c r="F184" t="str">
        <f>IF($B184="","",高校一覧表!R25)</f>
        <v/>
      </c>
      <c r="G184" t="str">
        <f>IF($B184="","",VLOOKUP($F184,高校女選手データ!$A:$O,MATCH("姓",高校女選手データ!$1:$1,0),0)&amp;" "&amp;VLOOKUP($F184,高校女選手データ!$A:$O,MATCH("名",高校女選手データ!$1:$1,0),0))</f>
        <v/>
      </c>
      <c r="H184" t="str">
        <f>IF($B184="","",VLOOKUP($F184,高校女選手データ!$A:$O,MATCH("ﾌﾘｶﾞﾅ(姓)",高校女選手データ!$1:$1,0),0)&amp;" "&amp;VLOOKUP($F184,高校女選手データ!$A:$O,MATCH("ﾌﾘｶﾞﾅ(名)",高校女選手データ!$1:$1,0),0))</f>
        <v/>
      </c>
      <c r="I184" t="str">
        <f>IF($B184="","",VLOOKUP($F184,高校女選手データ!$A:$O,MATCH("姓",高校女選手データ!$1:$1,0),0)&amp;" "&amp;VLOOKUP($F184,高校女選手データ!$A:$O,MATCH("名",高校女選手データ!$1:$1,0),0))</f>
        <v/>
      </c>
      <c r="J184" t="str">
        <f>IF($B184="","",VLOOKUP($F184,高校女選手データ!$A:$O,MATCH("FAMILY NAME",高校女選手データ!$1:$1,0),0)&amp;" "&amp;VLOOKUP($F184,高校女選手データ!$A:$O,MATCH("Firstname",高校女選手データ!$1:$1,0),0))</f>
        <v/>
      </c>
      <c r="K184" t="str">
        <f>IF($B184="","",VLOOKUP($F184,高校女選手データ!$A:$O,MATCH("国籍",高校女選手データ!$1:$1,0),0))</f>
        <v/>
      </c>
      <c r="L184" t="str">
        <f t="shared" si="30"/>
        <v/>
      </c>
      <c r="M184" t="str">
        <f>IF($B184="","",VLOOKUP($F184,高校女選手データ!$A:$O,MATCH("学年",高校女選手データ!$1:$1,0),0))</f>
        <v/>
      </c>
      <c r="N184" t="str">
        <f>IF($B184="","",LEFT(VLOOKUP($F184,高校女選手データ!$A:$O,MATCH("Birthday",高校女選手データ!$1:$1,0),0),4))</f>
        <v/>
      </c>
      <c r="O184" t="str">
        <f t="shared" si="27"/>
        <v/>
      </c>
      <c r="P184" t="str">
        <f t="shared" si="31"/>
        <v/>
      </c>
      <c r="R184" t="str">
        <f>IF($B184="","",VALUE(高校一覧表!L25))</f>
        <v/>
      </c>
      <c r="S184" t="str">
        <f>IF($B184="","",IF(高校一覧表!U25="","",高校一覧表!U25&amp;".")&amp;IF(高校一覧表!V25="","",TEXT(高校一覧表!V25,"00")&amp;".")&amp;TEXT(高校一覧表!W25,"00"))</f>
        <v/>
      </c>
      <c r="T184" t="str">
        <f t="shared" si="32"/>
        <v/>
      </c>
      <c r="U184" t="str">
        <f t="shared" si="33"/>
        <v/>
      </c>
    </row>
    <row r="185" spans="1:21" x14ac:dyDescent="0.45">
      <c r="A185">
        <f t="shared" si="29"/>
        <v>0</v>
      </c>
      <c r="B185" t="str">
        <f>IF(高校一覧表!R26="","",40000+高校一覧表!R26)</f>
        <v/>
      </c>
      <c r="C185" t="str">
        <f>IF($B185="","",VLOOKUP(VLOOKUP(高校一覧表!R26,高校女選手データ!$A:$O,MATCH("所属",高校女選手データ!$1:$1,0),0),所属csv!$A:$H,MATCH("所属コード",所属csv!$1:$1,0),0))</f>
        <v/>
      </c>
      <c r="F185" t="str">
        <f>IF($B185="","",高校一覧表!R26)</f>
        <v/>
      </c>
      <c r="G185" t="str">
        <f>IF($B185="","",VLOOKUP($F185,高校女選手データ!$A:$O,MATCH("姓",高校女選手データ!$1:$1,0),0)&amp;" "&amp;VLOOKUP($F185,高校女選手データ!$A:$O,MATCH("名",高校女選手データ!$1:$1,0),0))</f>
        <v/>
      </c>
      <c r="H185" t="str">
        <f>IF($B185="","",VLOOKUP($F185,高校女選手データ!$A:$O,MATCH("ﾌﾘｶﾞﾅ(姓)",高校女選手データ!$1:$1,0),0)&amp;" "&amp;VLOOKUP($F185,高校女選手データ!$A:$O,MATCH("ﾌﾘｶﾞﾅ(名)",高校女選手データ!$1:$1,0),0))</f>
        <v/>
      </c>
      <c r="I185" t="str">
        <f>IF($B185="","",VLOOKUP($F185,高校女選手データ!$A:$O,MATCH("姓",高校女選手データ!$1:$1,0),0)&amp;" "&amp;VLOOKUP($F185,高校女選手データ!$A:$O,MATCH("名",高校女選手データ!$1:$1,0),0))</f>
        <v/>
      </c>
      <c r="J185" t="str">
        <f>IF($B185="","",VLOOKUP($F185,高校女選手データ!$A:$O,MATCH("FAMILY NAME",高校女選手データ!$1:$1,0),0)&amp;" "&amp;VLOOKUP($F185,高校女選手データ!$A:$O,MATCH("Firstname",高校女選手データ!$1:$1,0),0))</f>
        <v/>
      </c>
      <c r="K185" t="str">
        <f>IF($B185="","",VLOOKUP($F185,高校女選手データ!$A:$O,MATCH("国籍",高校女選手データ!$1:$1,0),0))</f>
        <v/>
      </c>
      <c r="L185" t="str">
        <f t="shared" si="30"/>
        <v/>
      </c>
      <c r="M185" t="str">
        <f>IF($B185="","",VLOOKUP($F185,高校女選手データ!$A:$O,MATCH("学年",高校女選手データ!$1:$1,0),0))</f>
        <v/>
      </c>
      <c r="N185" t="str">
        <f>IF($B185="","",LEFT(VLOOKUP($F185,高校女選手データ!$A:$O,MATCH("Birthday",高校女選手データ!$1:$1,0),0),4))</f>
        <v/>
      </c>
      <c r="O185" t="str">
        <f t="shared" si="27"/>
        <v/>
      </c>
      <c r="P185" t="str">
        <f t="shared" si="31"/>
        <v/>
      </c>
      <c r="R185" t="str">
        <f>IF($B185="","",VALUE(高校一覧表!L26))</f>
        <v/>
      </c>
      <c r="S185" t="str">
        <f>IF($B185="","",IF(高校一覧表!U26="","",高校一覧表!U26&amp;".")&amp;IF(高校一覧表!V26="","",TEXT(高校一覧表!V26,"00")&amp;".")&amp;TEXT(高校一覧表!W26,"00"))</f>
        <v/>
      </c>
      <c r="T185" t="str">
        <f t="shared" si="32"/>
        <v/>
      </c>
      <c r="U185" t="str">
        <f t="shared" si="33"/>
        <v/>
      </c>
    </row>
    <row r="186" spans="1:21" x14ac:dyDescent="0.45">
      <c r="A186">
        <f t="shared" si="29"/>
        <v>0</v>
      </c>
      <c r="B186" t="str">
        <f>IF(高校一覧表!R27="","",40000+高校一覧表!R27)</f>
        <v/>
      </c>
      <c r="C186" t="str">
        <f>IF($B186="","",VLOOKUP(VLOOKUP(高校一覧表!R27,高校女選手データ!$A:$O,MATCH("所属",高校女選手データ!$1:$1,0),0),所属csv!$A:$H,MATCH("所属コード",所属csv!$1:$1,0),0))</f>
        <v/>
      </c>
      <c r="F186" t="str">
        <f>IF($B186="","",高校一覧表!R27)</f>
        <v/>
      </c>
      <c r="G186" t="str">
        <f>IF($B186="","",VLOOKUP($F186,高校女選手データ!$A:$O,MATCH("姓",高校女選手データ!$1:$1,0),0)&amp;" "&amp;VLOOKUP($F186,高校女選手データ!$A:$O,MATCH("名",高校女選手データ!$1:$1,0),0))</f>
        <v/>
      </c>
      <c r="H186" t="str">
        <f>IF($B186="","",VLOOKUP($F186,高校女選手データ!$A:$O,MATCH("ﾌﾘｶﾞﾅ(姓)",高校女選手データ!$1:$1,0),0)&amp;" "&amp;VLOOKUP($F186,高校女選手データ!$A:$O,MATCH("ﾌﾘｶﾞﾅ(名)",高校女選手データ!$1:$1,0),0))</f>
        <v/>
      </c>
      <c r="I186" t="str">
        <f>IF($B186="","",VLOOKUP($F186,高校女選手データ!$A:$O,MATCH("姓",高校女選手データ!$1:$1,0),0)&amp;" "&amp;VLOOKUP($F186,高校女選手データ!$A:$O,MATCH("名",高校女選手データ!$1:$1,0),0))</f>
        <v/>
      </c>
      <c r="J186" t="str">
        <f>IF($B186="","",VLOOKUP($F186,高校女選手データ!$A:$O,MATCH("FAMILY NAME",高校女選手データ!$1:$1,0),0)&amp;" "&amp;VLOOKUP($F186,高校女選手データ!$A:$O,MATCH("Firstname",高校女選手データ!$1:$1,0),0))</f>
        <v/>
      </c>
      <c r="K186" t="str">
        <f>IF($B186="","",VLOOKUP($F186,高校女選手データ!$A:$O,MATCH("国籍",高校女選手データ!$1:$1,0),0))</f>
        <v/>
      </c>
      <c r="L186" t="str">
        <f t="shared" si="30"/>
        <v/>
      </c>
      <c r="M186" t="str">
        <f>IF($B186="","",VLOOKUP($F186,高校女選手データ!$A:$O,MATCH("学年",高校女選手データ!$1:$1,0),0))</f>
        <v/>
      </c>
      <c r="N186" t="str">
        <f>IF($B186="","",LEFT(VLOOKUP($F186,高校女選手データ!$A:$O,MATCH("Birthday",高校女選手データ!$1:$1,0),0),4))</f>
        <v/>
      </c>
      <c r="O186" t="str">
        <f t="shared" si="27"/>
        <v/>
      </c>
      <c r="P186" t="str">
        <f t="shared" si="31"/>
        <v/>
      </c>
      <c r="R186" t="str">
        <f>IF($B186="","",VALUE(高校一覧表!L27))</f>
        <v/>
      </c>
      <c r="S186" t="str">
        <f>IF($B186="","",IF(高校一覧表!U27="","",高校一覧表!U27&amp;".")&amp;IF(高校一覧表!V27="","",TEXT(高校一覧表!V27,"00")&amp;".")&amp;TEXT(高校一覧表!W27,"00"))</f>
        <v/>
      </c>
      <c r="T186" t="str">
        <f t="shared" si="32"/>
        <v/>
      </c>
      <c r="U186" t="str">
        <f t="shared" si="33"/>
        <v/>
      </c>
    </row>
    <row r="187" spans="1:21" x14ac:dyDescent="0.45">
      <c r="A187">
        <f t="shared" si="29"/>
        <v>0</v>
      </c>
      <c r="B187" t="str">
        <f>IF(高校一覧表!R28="","",40000+高校一覧表!R28)</f>
        <v/>
      </c>
      <c r="C187" t="str">
        <f>IF($B187="","",VLOOKUP(VLOOKUP(高校一覧表!R28,高校女選手データ!$A:$O,MATCH("所属",高校女選手データ!$1:$1,0),0),所属csv!$A:$H,MATCH("所属コード",所属csv!$1:$1,0),0))</f>
        <v/>
      </c>
      <c r="F187" t="str">
        <f>IF($B187="","",高校一覧表!R28)</f>
        <v/>
      </c>
      <c r="G187" t="str">
        <f>IF($B187="","",VLOOKUP($F187,高校女選手データ!$A:$O,MATCH("姓",高校女選手データ!$1:$1,0),0)&amp;" "&amp;VLOOKUP($F187,高校女選手データ!$A:$O,MATCH("名",高校女選手データ!$1:$1,0),0))</f>
        <v/>
      </c>
      <c r="H187" t="str">
        <f>IF($B187="","",VLOOKUP($F187,高校女選手データ!$A:$O,MATCH("ﾌﾘｶﾞﾅ(姓)",高校女選手データ!$1:$1,0),0)&amp;" "&amp;VLOOKUP($F187,高校女選手データ!$A:$O,MATCH("ﾌﾘｶﾞﾅ(名)",高校女選手データ!$1:$1,0),0))</f>
        <v/>
      </c>
      <c r="I187" t="str">
        <f>IF($B187="","",VLOOKUP($F187,高校女選手データ!$A:$O,MATCH("姓",高校女選手データ!$1:$1,0),0)&amp;" "&amp;VLOOKUP($F187,高校女選手データ!$A:$O,MATCH("名",高校女選手データ!$1:$1,0),0))</f>
        <v/>
      </c>
      <c r="J187" t="str">
        <f>IF($B187="","",VLOOKUP($F187,高校女選手データ!$A:$O,MATCH("FAMILY NAME",高校女選手データ!$1:$1,0),0)&amp;" "&amp;VLOOKUP($F187,高校女選手データ!$A:$O,MATCH("Firstname",高校女選手データ!$1:$1,0),0))</f>
        <v/>
      </c>
      <c r="K187" t="str">
        <f>IF($B187="","",VLOOKUP($F187,高校女選手データ!$A:$O,MATCH("国籍",高校女選手データ!$1:$1,0),0))</f>
        <v/>
      </c>
      <c r="L187" t="str">
        <f t="shared" si="30"/>
        <v/>
      </c>
      <c r="M187" t="str">
        <f>IF($B187="","",VLOOKUP($F187,高校女選手データ!$A:$O,MATCH("学年",高校女選手データ!$1:$1,0),0))</f>
        <v/>
      </c>
      <c r="N187" t="str">
        <f>IF($B187="","",LEFT(VLOOKUP($F187,高校女選手データ!$A:$O,MATCH("Birthday",高校女選手データ!$1:$1,0),0),4))</f>
        <v/>
      </c>
      <c r="O187" t="str">
        <f t="shared" si="27"/>
        <v/>
      </c>
      <c r="P187" t="str">
        <f t="shared" si="31"/>
        <v/>
      </c>
      <c r="R187" t="str">
        <f>IF($B187="","",VALUE(高校一覧表!L28))</f>
        <v/>
      </c>
      <c r="S187" t="str">
        <f>IF($B187="","",IF(高校一覧表!U28="","",高校一覧表!U28&amp;".")&amp;IF(高校一覧表!V28="","",TEXT(高校一覧表!V28,"00")&amp;".")&amp;TEXT(高校一覧表!W28,"00"))</f>
        <v/>
      </c>
      <c r="T187" t="str">
        <f t="shared" si="32"/>
        <v/>
      </c>
      <c r="U187" t="str">
        <f t="shared" si="33"/>
        <v/>
      </c>
    </row>
    <row r="188" spans="1:21" x14ac:dyDescent="0.45">
      <c r="A188">
        <f t="shared" si="29"/>
        <v>0</v>
      </c>
      <c r="B188" t="str">
        <f>IF(高校一覧表!R29="","",40000+高校一覧表!R29)</f>
        <v/>
      </c>
      <c r="C188" t="str">
        <f>IF($B188="","",VLOOKUP(VLOOKUP(高校一覧表!R29,高校女選手データ!$A:$O,MATCH("所属",高校女選手データ!$1:$1,0),0),所属csv!$A:$H,MATCH("所属コード",所属csv!$1:$1,0),0))</f>
        <v/>
      </c>
      <c r="F188" t="str">
        <f>IF($B188="","",高校一覧表!R29)</f>
        <v/>
      </c>
      <c r="G188" t="str">
        <f>IF($B188="","",VLOOKUP($F188,高校女選手データ!$A:$O,MATCH("姓",高校女選手データ!$1:$1,0),0)&amp;" "&amp;VLOOKUP($F188,高校女選手データ!$A:$O,MATCH("名",高校女選手データ!$1:$1,0),0))</f>
        <v/>
      </c>
      <c r="H188" t="str">
        <f>IF($B188="","",VLOOKUP($F188,高校女選手データ!$A:$O,MATCH("ﾌﾘｶﾞﾅ(姓)",高校女選手データ!$1:$1,0),0)&amp;" "&amp;VLOOKUP($F188,高校女選手データ!$A:$O,MATCH("ﾌﾘｶﾞﾅ(名)",高校女選手データ!$1:$1,0),0))</f>
        <v/>
      </c>
      <c r="I188" t="str">
        <f>IF($B188="","",VLOOKUP($F188,高校女選手データ!$A:$O,MATCH("姓",高校女選手データ!$1:$1,0),0)&amp;" "&amp;VLOOKUP($F188,高校女選手データ!$A:$O,MATCH("名",高校女選手データ!$1:$1,0),0))</f>
        <v/>
      </c>
      <c r="J188" t="str">
        <f>IF($B188="","",VLOOKUP($F188,高校女選手データ!$A:$O,MATCH("FAMILY NAME",高校女選手データ!$1:$1,0),0)&amp;" "&amp;VLOOKUP($F188,高校女選手データ!$A:$O,MATCH("Firstname",高校女選手データ!$1:$1,0),0))</f>
        <v/>
      </c>
      <c r="K188" t="str">
        <f>IF($B188="","",VLOOKUP($F188,高校女選手データ!$A:$O,MATCH("国籍",高校女選手データ!$1:$1,0),0))</f>
        <v/>
      </c>
      <c r="L188" t="str">
        <f t="shared" si="30"/>
        <v/>
      </c>
      <c r="M188" t="str">
        <f>IF($B188="","",VLOOKUP($F188,高校女選手データ!$A:$O,MATCH("学年",高校女選手データ!$1:$1,0),0))</f>
        <v/>
      </c>
      <c r="N188" t="str">
        <f>IF($B188="","",LEFT(VLOOKUP($F188,高校女選手データ!$A:$O,MATCH("Birthday",高校女選手データ!$1:$1,0),0),4))</f>
        <v/>
      </c>
      <c r="O188" t="str">
        <f t="shared" si="27"/>
        <v/>
      </c>
      <c r="P188" t="str">
        <f t="shared" si="31"/>
        <v/>
      </c>
      <c r="R188" t="str">
        <f>IF($B188="","",VALUE(高校一覧表!L29))</f>
        <v/>
      </c>
      <c r="S188" t="str">
        <f>IF($B188="","",IF(高校一覧表!U29="","",高校一覧表!U29&amp;".")&amp;IF(高校一覧表!V29="","",TEXT(高校一覧表!V29,"00")&amp;".")&amp;TEXT(高校一覧表!W29,"00"))</f>
        <v/>
      </c>
      <c r="T188" t="str">
        <f t="shared" si="32"/>
        <v/>
      </c>
      <c r="U188" t="str">
        <f t="shared" si="33"/>
        <v/>
      </c>
    </row>
    <row r="189" spans="1:21" x14ac:dyDescent="0.45">
      <c r="A189">
        <f t="shared" si="29"/>
        <v>0</v>
      </c>
      <c r="B189" t="str">
        <f>IF(高校一覧表!R30="","",40000+高校一覧表!R30)</f>
        <v/>
      </c>
      <c r="C189" t="str">
        <f>IF($B189="","",VLOOKUP(VLOOKUP(高校一覧表!R30,高校女選手データ!$A:$O,MATCH("所属",高校女選手データ!$1:$1,0),0),所属csv!$A:$H,MATCH("所属コード",所属csv!$1:$1,0),0))</f>
        <v/>
      </c>
      <c r="F189" t="str">
        <f>IF($B189="","",高校一覧表!R30)</f>
        <v/>
      </c>
      <c r="G189" t="str">
        <f>IF($B189="","",VLOOKUP($F189,高校女選手データ!$A:$O,MATCH("姓",高校女選手データ!$1:$1,0),0)&amp;" "&amp;VLOOKUP($F189,高校女選手データ!$A:$O,MATCH("名",高校女選手データ!$1:$1,0),0))</f>
        <v/>
      </c>
      <c r="H189" t="str">
        <f>IF($B189="","",VLOOKUP($F189,高校女選手データ!$A:$O,MATCH("ﾌﾘｶﾞﾅ(姓)",高校女選手データ!$1:$1,0),0)&amp;" "&amp;VLOOKUP($F189,高校女選手データ!$A:$O,MATCH("ﾌﾘｶﾞﾅ(名)",高校女選手データ!$1:$1,0),0))</f>
        <v/>
      </c>
      <c r="I189" t="str">
        <f>IF($B189="","",VLOOKUP($F189,高校女選手データ!$A:$O,MATCH("姓",高校女選手データ!$1:$1,0),0)&amp;" "&amp;VLOOKUP($F189,高校女選手データ!$A:$O,MATCH("名",高校女選手データ!$1:$1,0),0))</f>
        <v/>
      </c>
      <c r="J189" t="str">
        <f>IF($B189="","",VLOOKUP($F189,高校女選手データ!$A:$O,MATCH("FAMILY NAME",高校女選手データ!$1:$1,0),0)&amp;" "&amp;VLOOKUP($F189,高校女選手データ!$A:$O,MATCH("Firstname",高校女選手データ!$1:$1,0),0))</f>
        <v/>
      </c>
      <c r="K189" t="str">
        <f>IF($B189="","",VLOOKUP($F189,高校女選手データ!$A:$O,MATCH("国籍",高校女選手データ!$1:$1,0),0))</f>
        <v/>
      </c>
      <c r="L189" t="str">
        <f t="shared" si="30"/>
        <v/>
      </c>
      <c r="M189" t="str">
        <f>IF($B189="","",VLOOKUP($F189,高校女選手データ!$A:$O,MATCH("学年",高校女選手データ!$1:$1,0),0))</f>
        <v/>
      </c>
      <c r="N189" t="str">
        <f>IF($B189="","",LEFT(VLOOKUP($F189,高校女選手データ!$A:$O,MATCH("Birthday",高校女選手データ!$1:$1,0),0),4))</f>
        <v/>
      </c>
      <c r="O189" t="str">
        <f t="shared" si="27"/>
        <v/>
      </c>
      <c r="P189" t="str">
        <f t="shared" si="31"/>
        <v/>
      </c>
      <c r="R189" t="str">
        <f>IF($B189="","",VALUE(高校一覧表!L30))</f>
        <v/>
      </c>
      <c r="S189" t="str">
        <f>IF($B189="","",IF(高校一覧表!U30="","",高校一覧表!U30&amp;".")&amp;IF(高校一覧表!V30="","",TEXT(高校一覧表!V30,"00")&amp;".")&amp;TEXT(高校一覧表!W30,"00"))</f>
        <v/>
      </c>
      <c r="T189" t="str">
        <f t="shared" si="32"/>
        <v/>
      </c>
      <c r="U189" t="str">
        <f t="shared" si="33"/>
        <v/>
      </c>
    </row>
    <row r="190" spans="1:21" x14ac:dyDescent="0.45">
      <c r="A190">
        <f t="shared" si="29"/>
        <v>0</v>
      </c>
      <c r="B190" t="str">
        <f>IF(高校一覧表!R31="","",40000+高校一覧表!R31)</f>
        <v/>
      </c>
      <c r="C190" t="str">
        <f>IF($B190="","",VLOOKUP(VLOOKUP(高校一覧表!R31,高校女選手データ!$A:$O,MATCH("所属",高校女選手データ!$1:$1,0),0),所属csv!$A:$H,MATCH("所属コード",所属csv!$1:$1,0),0))</f>
        <v/>
      </c>
      <c r="F190" t="str">
        <f>IF($B190="","",高校一覧表!R31)</f>
        <v/>
      </c>
      <c r="G190" t="str">
        <f>IF($B190="","",VLOOKUP($F190,高校女選手データ!$A:$O,MATCH("姓",高校女選手データ!$1:$1,0),0)&amp;" "&amp;VLOOKUP($F190,高校女選手データ!$A:$O,MATCH("名",高校女選手データ!$1:$1,0),0))</f>
        <v/>
      </c>
      <c r="H190" t="str">
        <f>IF($B190="","",VLOOKUP($F190,高校女選手データ!$A:$O,MATCH("ﾌﾘｶﾞﾅ(姓)",高校女選手データ!$1:$1,0),0)&amp;" "&amp;VLOOKUP($F190,高校女選手データ!$A:$O,MATCH("ﾌﾘｶﾞﾅ(名)",高校女選手データ!$1:$1,0),0))</f>
        <v/>
      </c>
      <c r="I190" t="str">
        <f>IF($B190="","",VLOOKUP($F190,高校女選手データ!$A:$O,MATCH("姓",高校女選手データ!$1:$1,0),0)&amp;" "&amp;VLOOKUP($F190,高校女選手データ!$A:$O,MATCH("名",高校女選手データ!$1:$1,0),0))</f>
        <v/>
      </c>
      <c r="J190" t="str">
        <f>IF($B190="","",VLOOKUP($F190,高校女選手データ!$A:$O,MATCH("FAMILY NAME",高校女選手データ!$1:$1,0),0)&amp;" "&amp;VLOOKUP($F190,高校女選手データ!$A:$O,MATCH("Firstname",高校女選手データ!$1:$1,0),0))</f>
        <v/>
      </c>
      <c r="K190" t="str">
        <f>IF($B190="","",VLOOKUP($F190,高校女選手データ!$A:$O,MATCH("国籍",高校女選手データ!$1:$1,0),0))</f>
        <v/>
      </c>
      <c r="L190" t="str">
        <f t="shared" si="30"/>
        <v/>
      </c>
      <c r="M190" t="str">
        <f>IF($B190="","",VLOOKUP($F190,高校女選手データ!$A:$O,MATCH("学年",高校女選手データ!$1:$1,0),0))</f>
        <v/>
      </c>
      <c r="N190" t="str">
        <f>IF($B190="","",LEFT(VLOOKUP($F190,高校女選手データ!$A:$O,MATCH("Birthday",高校女選手データ!$1:$1,0),0),4))</f>
        <v/>
      </c>
      <c r="O190" t="str">
        <f t="shared" si="27"/>
        <v/>
      </c>
      <c r="P190" t="str">
        <f t="shared" si="31"/>
        <v/>
      </c>
      <c r="R190" t="str">
        <f>IF($B190="","",VALUE(高校一覧表!L31))</f>
        <v/>
      </c>
      <c r="S190" t="str">
        <f>IF($B190="","",IF(高校一覧表!U31="","",高校一覧表!U31&amp;".")&amp;IF(高校一覧表!V31="","",TEXT(高校一覧表!V31,"00")&amp;".")&amp;TEXT(高校一覧表!W31,"00"))</f>
        <v/>
      </c>
      <c r="T190" t="str">
        <f t="shared" si="32"/>
        <v/>
      </c>
      <c r="U190" t="str">
        <f t="shared" si="33"/>
        <v/>
      </c>
    </row>
    <row r="191" spans="1:21" x14ac:dyDescent="0.45">
      <c r="A191">
        <f t="shared" si="29"/>
        <v>0</v>
      </c>
      <c r="B191" t="str">
        <f>IF(高校一覧表!R32="","",40000+高校一覧表!R32)</f>
        <v/>
      </c>
      <c r="C191" t="str">
        <f>IF($B191="","",VLOOKUP(VLOOKUP(高校一覧表!R32,高校女選手データ!$A:$O,MATCH("所属",高校女選手データ!$1:$1,0),0),所属csv!$A:$H,MATCH("所属コード",所属csv!$1:$1,0),0))</f>
        <v/>
      </c>
      <c r="F191" t="str">
        <f>IF($B191="","",高校一覧表!R32)</f>
        <v/>
      </c>
      <c r="G191" t="str">
        <f>IF($B191="","",VLOOKUP($F191,高校女選手データ!$A:$O,MATCH("姓",高校女選手データ!$1:$1,0),0)&amp;" "&amp;VLOOKUP($F191,高校女選手データ!$A:$O,MATCH("名",高校女選手データ!$1:$1,0),0))</f>
        <v/>
      </c>
      <c r="H191" t="str">
        <f>IF($B191="","",VLOOKUP($F191,高校女選手データ!$A:$O,MATCH("ﾌﾘｶﾞﾅ(姓)",高校女選手データ!$1:$1,0),0)&amp;" "&amp;VLOOKUP($F191,高校女選手データ!$A:$O,MATCH("ﾌﾘｶﾞﾅ(名)",高校女選手データ!$1:$1,0),0))</f>
        <v/>
      </c>
      <c r="I191" t="str">
        <f>IF($B191="","",VLOOKUP($F191,高校女選手データ!$A:$O,MATCH("姓",高校女選手データ!$1:$1,0),0)&amp;" "&amp;VLOOKUP($F191,高校女選手データ!$A:$O,MATCH("名",高校女選手データ!$1:$1,0),0))</f>
        <v/>
      </c>
      <c r="J191" t="str">
        <f>IF($B191="","",VLOOKUP($F191,高校女選手データ!$A:$O,MATCH("FAMILY NAME",高校女選手データ!$1:$1,0),0)&amp;" "&amp;VLOOKUP($F191,高校女選手データ!$A:$O,MATCH("Firstname",高校女選手データ!$1:$1,0),0))</f>
        <v/>
      </c>
      <c r="K191" t="str">
        <f>IF($B191="","",VLOOKUP($F191,高校女選手データ!$A:$O,MATCH("国籍",高校女選手データ!$1:$1,0),0))</f>
        <v/>
      </c>
      <c r="L191" t="str">
        <f t="shared" si="30"/>
        <v/>
      </c>
      <c r="M191" t="str">
        <f>IF($B191="","",VLOOKUP($F191,高校女選手データ!$A:$O,MATCH("学年",高校女選手データ!$1:$1,0),0))</f>
        <v/>
      </c>
      <c r="N191" t="str">
        <f>IF($B191="","",LEFT(VLOOKUP($F191,高校女選手データ!$A:$O,MATCH("Birthday",高校女選手データ!$1:$1,0),0),4))</f>
        <v/>
      </c>
      <c r="O191" t="str">
        <f t="shared" si="27"/>
        <v/>
      </c>
      <c r="P191" t="str">
        <f t="shared" si="31"/>
        <v/>
      </c>
      <c r="R191" t="str">
        <f>IF($B191="","",VALUE(高校一覧表!L32))</f>
        <v/>
      </c>
      <c r="S191" t="str">
        <f>IF($B191="","",IF(高校一覧表!U32="","",高校一覧表!U32&amp;".")&amp;IF(高校一覧表!V32="","",TEXT(高校一覧表!V32,"00")&amp;".")&amp;TEXT(高校一覧表!W32,"00"))</f>
        <v/>
      </c>
      <c r="T191" t="str">
        <f t="shared" si="32"/>
        <v/>
      </c>
      <c r="U191" t="str">
        <f t="shared" si="33"/>
        <v/>
      </c>
    </row>
    <row r="192" spans="1:21" x14ac:dyDescent="0.45">
      <c r="A192">
        <f t="shared" si="29"/>
        <v>0</v>
      </c>
      <c r="B192" t="str">
        <f>IF(高校一覧表!R33="","",40000+高校一覧表!R33)</f>
        <v/>
      </c>
      <c r="C192" t="str">
        <f>IF($B192="","",VLOOKUP(VLOOKUP(高校一覧表!R33,高校女選手データ!$A:$O,MATCH("所属",高校女選手データ!$1:$1,0),0),所属csv!$A:$H,MATCH("所属コード",所属csv!$1:$1,0),0))</f>
        <v/>
      </c>
      <c r="F192" t="str">
        <f>IF($B192="","",高校一覧表!R33)</f>
        <v/>
      </c>
      <c r="G192" t="str">
        <f>IF($B192="","",VLOOKUP($F192,高校女選手データ!$A:$O,MATCH("姓",高校女選手データ!$1:$1,0),0)&amp;" "&amp;VLOOKUP($F192,高校女選手データ!$A:$O,MATCH("名",高校女選手データ!$1:$1,0),0))</f>
        <v/>
      </c>
      <c r="H192" t="str">
        <f>IF($B192="","",VLOOKUP($F192,高校女選手データ!$A:$O,MATCH("ﾌﾘｶﾞﾅ(姓)",高校女選手データ!$1:$1,0),0)&amp;" "&amp;VLOOKUP($F192,高校女選手データ!$A:$O,MATCH("ﾌﾘｶﾞﾅ(名)",高校女選手データ!$1:$1,0),0))</f>
        <v/>
      </c>
      <c r="I192" t="str">
        <f>IF($B192="","",VLOOKUP($F192,高校女選手データ!$A:$O,MATCH("姓",高校女選手データ!$1:$1,0),0)&amp;" "&amp;VLOOKUP($F192,高校女選手データ!$A:$O,MATCH("名",高校女選手データ!$1:$1,0),0))</f>
        <v/>
      </c>
      <c r="J192" t="str">
        <f>IF($B192="","",VLOOKUP($F192,高校女選手データ!$A:$O,MATCH("FAMILY NAME",高校女選手データ!$1:$1,0),0)&amp;" "&amp;VLOOKUP($F192,高校女選手データ!$A:$O,MATCH("Firstname",高校女選手データ!$1:$1,0),0))</f>
        <v/>
      </c>
      <c r="K192" t="str">
        <f>IF($B192="","",VLOOKUP($F192,高校女選手データ!$A:$O,MATCH("国籍",高校女選手データ!$1:$1,0),0))</f>
        <v/>
      </c>
      <c r="L192" t="str">
        <f t="shared" si="30"/>
        <v/>
      </c>
      <c r="M192" t="str">
        <f>IF($B192="","",VLOOKUP($F192,高校女選手データ!$A:$O,MATCH("学年",高校女選手データ!$1:$1,0),0))</f>
        <v/>
      </c>
      <c r="N192" t="str">
        <f>IF($B192="","",LEFT(VLOOKUP($F192,高校女選手データ!$A:$O,MATCH("Birthday",高校女選手データ!$1:$1,0),0),4))</f>
        <v/>
      </c>
      <c r="O192" t="str">
        <f t="shared" si="27"/>
        <v/>
      </c>
      <c r="P192" t="str">
        <f t="shared" si="31"/>
        <v/>
      </c>
      <c r="R192" t="str">
        <f>IF($B192="","",VALUE(高校一覧表!L33))</f>
        <v/>
      </c>
      <c r="S192" t="str">
        <f>IF($B192="","",IF(高校一覧表!U33="","",高校一覧表!U33&amp;".")&amp;IF(高校一覧表!V33="","",TEXT(高校一覧表!V33,"00")&amp;".")&amp;TEXT(高校一覧表!W33,"00"))</f>
        <v/>
      </c>
      <c r="T192" t="str">
        <f t="shared" si="32"/>
        <v/>
      </c>
      <c r="U192" t="str">
        <f t="shared" si="33"/>
        <v/>
      </c>
    </row>
    <row r="193" spans="1:21" x14ac:dyDescent="0.45">
      <c r="A193">
        <f t="shared" si="29"/>
        <v>0</v>
      </c>
      <c r="B193" t="str">
        <f>IF(高校一覧表!R34="","",40000+高校一覧表!R34)</f>
        <v/>
      </c>
      <c r="C193" t="str">
        <f>IF($B193="","",VLOOKUP(VLOOKUP(高校一覧表!R34,高校女選手データ!$A:$O,MATCH("所属",高校女選手データ!$1:$1,0),0),所属csv!$A:$H,MATCH("所属コード",所属csv!$1:$1,0),0))</f>
        <v/>
      </c>
      <c r="F193" t="str">
        <f>IF($B193="","",高校一覧表!R34)</f>
        <v/>
      </c>
      <c r="G193" t="str">
        <f>IF($B193="","",VLOOKUP($F193,高校女選手データ!$A:$O,MATCH("姓",高校女選手データ!$1:$1,0),0)&amp;" "&amp;VLOOKUP($F193,高校女選手データ!$A:$O,MATCH("名",高校女選手データ!$1:$1,0),0))</f>
        <v/>
      </c>
      <c r="H193" t="str">
        <f>IF($B193="","",VLOOKUP($F193,高校女選手データ!$A:$O,MATCH("ﾌﾘｶﾞﾅ(姓)",高校女選手データ!$1:$1,0),0)&amp;" "&amp;VLOOKUP($F193,高校女選手データ!$A:$O,MATCH("ﾌﾘｶﾞﾅ(名)",高校女選手データ!$1:$1,0),0))</f>
        <v/>
      </c>
      <c r="I193" t="str">
        <f>IF($B193="","",VLOOKUP($F193,高校女選手データ!$A:$O,MATCH("姓",高校女選手データ!$1:$1,0),0)&amp;" "&amp;VLOOKUP($F193,高校女選手データ!$A:$O,MATCH("名",高校女選手データ!$1:$1,0),0))</f>
        <v/>
      </c>
      <c r="J193" t="str">
        <f>IF($B193="","",VLOOKUP($F193,高校女選手データ!$A:$O,MATCH("FAMILY NAME",高校女選手データ!$1:$1,0),0)&amp;" "&amp;VLOOKUP($F193,高校女選手データ!$A:$O,MATCH("Firstname",高校女選手データ!$1:$1,0),0))</f>
        <v/>
      </c>
      <c r="K193" t="str">
        <f>IF($B193="","",VLOOKUP($F193,高校女選手データ!$A:$O,MATCH("国籍",高校女選手データ!$1:$1,0),0))</f>
        <v/>
      </c>
      <c r="L193" t="str">
        <f t="shared" si="30"/>
        <v/>
      </c>
      <c r="M193" t="str">
        <f>IF($B193="","",VLOOKUP($F193,高校女選手データ!$A:$O,MATCH("学年",高校女選手データ!$1:$1,0),0))</f>
        <v/>
      </c>
      <c r="N193" t="str">
        <f>IF($B193="","",LEFT(VLOOKUP($F193,高校女選手データ!$A:$O,MATCH("Birthday",高校女選手データ!$1:$1,0),0),4))</f>
        <v/>
      </c>
      <c r="O193" t="str">
        <f t="shared" si="27"/>
        <v/>
      </c>
      <c r="P193" t="str">
        <f t="shared" si="31"/>
        <v/>
      </c>
      <c r="R193" t="str">
        <f>IF($B193="","",VALUE(高校一覧表!L34))</f>
        <v/>
      </c>
      <c r="S193" t="str">
        <f>IF($B193="","",IF(高校一覧表!U34="","",高校一覧表!U34&amp;".")&amp;IF(高校一覧表!V34="","",TEXT(高校一覧表!V34,"00")&amp;".")&amp;TEXT(高校一覧表!W34,"00"))</f>
        <v/>
      </c>
      <c r="T193" t="str">
        <f t="shared" si="32"/>
        <v/>
      </c>
      <c r="U193" t="str">
        <f t="shared" si="33"/>
        <v/>
      </c>
    </row>
    <row r="194" spans="1:21" x14ac:dyDescent="0.45">
      <c r="A194">
        <f t="shared" si="29"/>
        <v>0</v>
      </c>
      <c r="B194" t="str">
        <f>IF(高校一覧表!R35="","",40000+高校一覧表!R35)</f>
        <v/>
      </c>
      <c r="C194" t="str">
        <f>IF($B194="","",VLOOKUP(VLOOKUP(高校一覧表!R35,高校女選手データ!$A:$O,MATCH("所属",高校女選手データ!$1:$1,0),0),所属csv!$A:$H,MATCH("所属コード",所属csv!$1:$1,0),0))</f>
        <v/>
      </c>
      <c r="F194" t="str">
        <f>IF($B194="","",高校一覧表!R35)</f>
        <v/>
      </c>
      <c r="G194" t="str">
        <f>IF($B194="","",VLOOKUP($F194,高校女選手データ!$A:$O,MATCH("姓",高校女選手データ!$1:$1,0),0)&amp;" "&amp;VLOOKUP($F194,高校女選手データ!$A:$O,MATCH("名",高校女選手データ!$1:$1,0),0))</f>
        <v/>
      </c>
      <c r="H194" t="str">
        <f>IF($B194="","",VLOOKUP($F194,高校女選手データ!$A:$O,MATCH("ﾌﾘｶﾞﾅ(姓)",高校女選手データ!$1:$1,0),0)&amp;" "&amp;VLOOKUP($F194,高校女選手データ!$A:$O,MATCH("ﾌﾘｶﾞﾅ(名)",高校女選手データ!$1:$1,0),0))</f>
        <v/>
      </c>
      <c r="I194" t="str">
        <f>IF($B194="","",VLOOKUP($F194,高校女選手データ!$A:$O,MATCH("姓",高校女選手データ!$1:$1,0),0)&amp;" "&amp;VLOOKUP($F194,高校女選手データ!$A:$O,MATCH("名",高校女選手データ!$1:$1,0),0))</f>
        <v/>
      </c>
      <c r="J194" t="str">
        <f>IF($B194="","",VLOOKUP($F194,高校女選手データ!$A:$O,MATCH("FAMILY NAME",高校女選手データ!$1:$1,0),0)&amp;" "&amp;VLOOKUP($F194,高校女選手データ!$A:$O,MATCH("Firstname",高校女選手データ!$1:$1,0),0))</f>
        <v/>
      </c>
      <c r="K194" t="str">
        <f>IF($B194="","",VLOOKUP($F194,高校女選手データ!$A:$O,MATCH("国籍",高校女選手データ!$1:$1,0),0))</f>
        <v/>
      </c>
      <c r="L194" t="str">
        <f t="shared" si="30"/>
        <v/>
      </c>
      <c r="M194" t="str">
        <f>IF($B194="","",VLOOKUP($F194,高校女選手データ!$A:$O,MATCH("学年",高校女選手データ!$1:$1,0),0))</f>
        <v/>
      </c>
      <c r="N194" t="str">
        <f>IF($B194="","",LEFT(VLOOKUP($F194,高校女選手データ!$A:$O,MATCH("Birthday",高校女選手データ!$1:$1,0),0),4))</f>
        <v/>
      </c>
      <c r="O194" t="str">
        <f t="shared" si="27"/>
        <v/>
      </c>
      <c r="P194" t="str">
        <f t="shared" si="31"/>
        <v/>
      </c>
      <c r="R194" t="str">
        <f>IF($B194="","",VALUE(高校一覧表!L35))</f>
        <v/>
      </c>
      <c r="S194" t="str">
        <f>IF($B194="","",IF(高校一覧表!U35="","",高校一覧表!U35&amp;".")&amp;IF(高校一覧表!V35="","",TEXT(高校一覧表!V35,"00")&amp;".")&amp;TEXT(高校一覧表!W35,"00"))</f>
        <v/>
      </c>
      <c r="T194" t="str">
        <f t="shared" si="32"/>
        <v/>
      </c>
      <c r="U194" t="str">
        <f t="shared" si="33"/>
        <v/>
      </c>
    </row>
    <row r="195" spans="1:21" x14ac:dyDescent="0.45">
      <c r="A195">
        <f t="shared" si="29"/>
        <v>0</v>
      </c>
      <c r="B195" t="str">
        <f>IF(高校一覧表!R36="","",40000+高校一覧表!R36)</f>
        <v/>
      </c>
      <c r="C195" t="str">
        <f>IF($B195="","",VLOOKUP(VLOOKUP(高校一覧表!R36,高校女選手データ!$A:$O,MATCH("所属",高校女選手データ!$1:$1,0),0),所属csv!$A:$H,MATCH("所属コード",所属csv!$1:$1,0),0))</f>
        <v/>
      </c>
      <c r="F195" t="str">
        <f>IF($B195="","",高校一覧表!R36)</f>
        <v/>
      </c>
      <c r="G195" t="str">
        <f>IF($B195="","",VLOOKUP($F195,高校女選手データ!$A:$O,MATCH("姓",高校女選手データ!$1:$1,0),0)&amp;" "&amp;VLOOKUP($F195,高校女選手データ!$A:$O,MATCH("名",高校女選手データ!$1:$1,0),0))</f>
        <v/>
      </c>
      <c r="H195" t="str">
        <f>IF($B195="","",VLOOKUP($F195,高校女選手データ!$A:$O,MATCH("ﾌﾘｶﾞﾅ(姓)",高校女選手データ!$1:$1,0),0)&amp;" "&amp;VLOOKUP($F195,高校女選手データ!$A:$O,MATCH("ﾌﾘｶﾞﾅ(名)",高校女選手データ!$1:$1,0),0))</f>
        <v/>
      </c>
      <c r="I195" t="str">
        <f>IF($B195="","",VLOOKUP($F195,高校女選手データ!$A:$O,MATCH("姓",高校女選手データ!$1:$1,0),0)&amp;" "&amp;VLOOKUP($F195,高校女選手データ!$A:$O,MATCH("名",高校女選手データ!$1:$1,0),0))</f>
        <v/>
      </c>
      <c r="J195" t="str">
        <f>IF($B195="","",VLOOKUP($F195,高校女選手データ!$A:$O,MATCH("FAMILY NAME",高校女選手データ!$1:$1,0),0)&amp;" "&amp;VLOOKUP($F195,高校女選手データ!$A:$O,MATCH("Firstname",高校女選手データ!$1:$1,0),0))</f>
        <v/>
      </c>
      <c r="K195" t="str">
        <f>IF($B195="","",VLOOKUP($F195,高校女選手データ!$A:$O,MATCH("国籍",高校女選手データ!$1:$1,0),0))</f>
        <v/>
      </c>
      <c r="L195" t="str">
        <f t="shared" si="30"/>
        <v/>
      </c>
      <c r="M195" t="str">
        <f>IF($B195="","",VLOOKUP($F195,高校女選手データ!$A:$O,MATCH("学年",高校女選手データ!$1:$1,0),0))</f>
        <v/>
      </c>
      <c r="N195" t="str">
        <f>IF($B195="","",LEFT(VLOOKUP($F195,高校女選手データ!$A:$O,MATCH("Birthday",高校女選手データ!$1:$1,0),0),4))</f>
        <v/>
      </c>
      <c r="O195" t="str">
        <f t="shared" si="27"/>
        <v/>
      </c>
      <c r="P195" t="str">
        <f t="shared" si="31"/>
        <v/>
      </c>
      <c r="R195" t="str">
        <f>IF($B195="","",VALUE(高校一覧表!L36))</f>
        <v/>
      </c>
      <c r="S195" t="str">
        <f>IF($B195="","",IF(高校一覧表!U36="","",高校一覧表!U36&amp;".")&amp;IF(高校一覧表!V36="","",TEXT(高校一覧表!V36,"00")&amp;".")&amp;TEXT(高校一覧表!W36,"00"))</f>
        <v/>
      </c>
      <c r="T195" t="str">
        <f t="shared" si="32"/>
        <v/>
      </c>
      <c r="U195" t="str">
        <f t="shared" si="33"/>
        <v/>
      </c>
    </row>
    <row r="196" spans="1:21" x14ac:dyDescent="0.45">
      <c r="A196">
        <f t="shared" si="29"/>
        <v>0</v>
      </c>
      <c r="B196" t="str">
        <f>IF(高校一覧表!R37="","",40000+高校一覧表!R37)</f>
        <v/>
      </c>
      <c r="C196" t="str">
        <f>IF($B196="","",VLOOKUP(VLOOKUP(高校一覧表!R37,高校女選手データ!$A:$O,MATCH("所属",高校女選手データ!$1:$1,0),0),所属csv!$A:$H,MATCH("所属コード",所属csv!$1:$1,0),0))</f>
        <v/>
      </c>
      <c r="F196" t="str">
        <f>IF($B196="","",高校一覧表!R37)</f>
        <v/>
      </c>
      <c r="G196" t="str">
        <f>IF($B196="","",VLOOKUP($F196,高校女選手データ!$A:$O,MATCH("姓",高校女選手データ!$1:$1,0),0)&amp;" "&amp;VLOOKUP($F196,高校女選手データ!$A:$O,MATCH("名",高校女選手データ!$1:$1,0),0))</f>
        <v/>
      </c>
      <c r="H196" t="str">
        <f>IF($B196="","",VLOOKUP($F196,高校女選手データ!$A:$O,MATCH("ﾌﾘｶﾞﾅ(姓)",高校女選手データ!$1:$1,0),0)&amp;" "&amp;VLOOKUP($F196,高校女選手データ!$A:$O,MATCH("ﾌﾘｶﾞﾅ(名)",高校女選手データ!$1:$1,0),0))</f>
        <v/>
      </c>
      <c r="I196" t="str">
        <f>IF($B196="","",VLOOKUP($F196,高校女選手データ!$A:$O,MATCH("姓",高校女選手データ!$1:$1,0),0)&amp;" "&amp;VLOOKUP($F196,高校女選手データ!$A:$O,MATCH("名",高校女選手データ!$1:$1,0),0))</f>
        <v/>
      </c>
      <c r="J196" t="str">
        <f>IF($B196="","",VLOOKUP($F196,高校女選手データ!$A:$O,MATCH("FAMILY NAME",高校女選手データ!$1:$1,0),0)&amp;" "&amp;VLOOKUP($F196,高校女選手データ!$A:$O,MATCH("Firstname",高校女選手データ!$1:$1,0),0))</f>
        <v/>
      </c>
      <c r="K196" t="str">
        <f>IF($B196="","",VLOOKUP($F196,高校女選手データ!$A:$O,MATCH("国籍",高校女選手データ!$1:$1,0),0))</f>
        <v/>
      </c>
      <c r="L196" t="str">
        <f t="shared" si="30"/>
        <v/>
      </c>
      <c r="M196" t="str">
        <f>IF($B196="","",VLOOKUP($F196,高校女選手データ!$A:$O,MATCH("学年",高校女選手データ!$1:$1,0),0))</f>
        <v/>
      </c>
      <c r="N196" t="str">
        <f>IF($B196="","",LEFT(VLOOKUP($F196,高校女選手データ!$A:$O,MATCH("Birthday",高校女選手データ!$1:$1,0),0),4))</f>
        <v/>
      </c>
      <c r="O196" t="str">
        <f t="shared" si="27"/>
        <v/>
      </c>
      <c r="P196" t="str">
        <f t="shared" si="31"/>
        <v/>
      </c>
      <c r="R196" t="str">
        <f>IF($B196="","",VALUE(高校一覧表!L37))</f>
        <v/>
      </c>
      <c r="S196" t="str">
        <f>IF($B196="","",IF(高校一覧表!U37="","",高校一覧表!U37&amp;".")&amp;IF(高校一覧表!V37="","",TEXT(高校一覧表!V37,"00")&amp;".")&amp;TEXT(高校一覧表!W37,"00"))</f>
        <v/>
      </c>
      <c r="T196" t="str">
        <f t="shared" si="32"/>
        <v/>
      </c>
      <c r="U196" t="str">
        <f t="shared" si="33"/>
        <v/>
      </c>
    </row>
    <row r="197" spans="1:21" x14ac:dyDescent="0.45">
      <c r="A197">
        <f t="shared" si="29"/>
        <v>0</v>
      </c>
      <c r="B197" t="str">
        <f>IF(高校一覧表!R38="","",40000+高校一覧表!R38)</f>
        <v/>
      </c>
      <c r="C197" t="str">
        <f>IF($B197="","",VLOOKUP(VLOOKUP(高校一覧表!R38,高校女選手データ!$A:$O,MATCH("所属",高校女選手データ!$1:$1,0),0),所属csv!$A:$H,MATCH("所属コード",所属csv!$1:$1,0),0))</f>
        <v/>
      </c>
      <c r="F197" t="str">
        <f>IF($B197="","",高校一覧表!R38)</f>
        <v/>
      </c>
      <c r="G197" t="str">
        <f>IF($B197="","",VLOOKUP($F197,高校女選手データ!$A:$O,MATCH("姓",高校女選手データ!$1:$1,0),0)&amp;" "&amp;VLOOKUP($F197,高校女選手データ!$A:$O,MATCH("名",高校女選手データ!$1:$1,0),0))</f>
        <v/>
      </c>
      <c r="H197" t="str">
        <f>IF($B197="","",VLOOKUP($F197,高校女選手データ!$A:$O,MATCH("ﾌﾘｶﾞﾅ(姓)",高校女選手データ!$1:$1,0),0)&amp;" "&amp;VLOOKUP($F197,高校女選手データ!$A:$O,MATCH("ﾌﾘｶﾞﾅ(名)",高校女選手データ!$1:$1,0),0))</f>
        <v/>
      </c>
      <c r="I197" t="str">
        <f>IF($B197="","",VLOOKUP($F197,高校女選手データ!$A:$O,MATCH("姓",高校女選手データ!$1:$1,0),0)&amp;" "&amp;VLOOKUP($F197,高校女選手データ!$A:$O,MATCH("名",高校女選手データ!$1:$1,0),0))</f>
        <v/>
      </c>
      <c r="J197" t="str">
        <f>IF($B197="","",VLOOKUP($F197,高校女選手データ!$A:$O,MATCH("FAMILY NAME",高校女選手データ!$1:$1,0),0)&amp;" "&amp;VLOOKUP($F197,高校女選手データ!$A:$O,MATCH("Firstname",高校女選手データ!$1:$1,0),0))</f>
        <v/>
      </c>
      <c r="K197" t="str">
        <f>IF($B197="","",VLOOKUP($F197,高校女選手データ!$A:$O,MATCH("国籍",高校女選手データ!$1:$1,0),0))</f>
        <v/>
      </c>
      <c r="L197" t="str">
        <f t="shared" si="30"/>
        <v/>
      </c>
      <c r="M197" t="str">
        <f>IF($B197="","",VLOOKUP($F197,高校女選手データ!$A:$O,MATCH("学年",高校女選手データ!$1:$1,0),0))</f>
        <v/>
      </c>
      <c r="N197" t="str">
        <f>IF($B197="","",LEFT(VLOOKUP($F197,高校女選手データ!$A:$O,MATCH("Birthday",高校女選手データ!$1:$1,0),0),4))</f>
        <v/>
      </c>
      <c r="O197" t="str">
        <f t="shared" si="27"/>
        <v/>
      </c>
      <c r="P197" t="str">
        <f t="shared" si="31"/>
        <v/>
      </c>
      <c r="R197" t="str">
        <f>IF($B197="","",VALUE(高校一覧表!L38))</f>
        <v/>
      </c>
      <c r="S197" t="str">
        <f>IF($B197="","",IF(高校一覧表!U38="","",高校一覧表!U38&amp;".")&amp;IF(高校一覧表!V38="","",TEXT(高校一覧表!V38,"00")&amp;".")&amp;TEXT(高校一覧表!W38,"00"))</f>
        <v/>
      </c>
      <c r="T197" t="str">
        <f t="shared" si="32"/>
        <v/>
      </c>
      <c r="U197" t="str">
        <f t="shared" si="33"/>
        <v/>
      </c>
    </row>
    <row r="198" spans="1:21" x14ac:dyDescent="0.45">
      <c r="A198">
        <f t="shared" si="29"/>
        <v>0</v>
      </c>
      <c r="B198" t="str">
        <f>IF(高校一覧表!R39="","",40000+高校一覧表!R39)</f>
        <v/>
      </c>
      <c r="C198" t="str">
        <f>IF($B198="","",VLOOKUP(VLOOKUP(高校一覧表!R39,高校女選手データ!$A:$O,MATCH("所属",高校女選手データ!$1:$1,0),0),所属csv!$A:$H,MATCH("所属コード",所属csv!$1:$1,0),0))</f>
        <v/>
      </c>
      <c r="F198" t="str">
        <f>IF($B198="","",高校一覧表!R39)</f>
        <v/>
      </c>
      <c r="G198" t="str">
        <f>IF($B198="","",VLOOKUP($F198,高校女選手データ!$A:$O,MATCH("姓",高校女選手データ!$1:$1,0),0)&amp;" "&amp;VLOOKUP($F198,高校女選手データ!$A:$O,MATCH("名",高校女選手データ!$1:$1,0),0))</f>
        <v/>
      </c>
      <c r="H198" t="str">
        <f>IF($B198="","",VLOOKUP($F198,高校女選手データ!$A:$O,MATCH("ﾌﾘｶﾞﾅ(姓)",高校女選手データ!$1:$1,0),0)&amp;" "&amp;VLOOKUP($F198,高校女選手データ!$A:$O,MATCH("ﾌﾘｶﾞﾅ(名)",高校女選手データ!$1:$1,0),0))</f>
        <v/>
      </c>
      <c r="I198" t="str">
        <f>IF($B198="","",VLOOKUP($F198,高校女選手データ!$A:$O,MATCH("姓",高校女選手データ!$1:$1,0),0)&amp;" "&amp;VLOOKUP($F198,高校女選手データ!$A:$O,MATCH("名",高校女選手データ!$1:$1,0),0))</f>
        <v/>
      </c>
      <c r="J198" t="str">
        <f>IF($B198="","",VLOOKUP($F198,高校女選手データ!$A:$O,MATCH("FAMILY NAME",高校女選手データ!$1:$1,0),0)&amp;" "&amp;VLOOKUP($F198,高校女選手データ!$A:$O,MATCH("Firstname",高校女選手データ!$1:$1,0),0))</f>
        <v/>
      </c>
      <c r="K198" t="str">
        <f>IF($B198="","",VLOOKUP($F198,高校女選手データ!$A:$O,MATCH("国籍",高校女選手データ!$1:$1,0),0))</f>
        <v/>
      </c>
      <c r="L198" t="str">
        <f t="shared" si="30"/>
        <v/>
      </c>
      <c r="M198" t="str">
        <f>IF($B198="","",VLOOKUP($F198,高校女選手データ!$A:$O,MATCH("学年",高校女選手データ!$1:$1,0),0))</f>
        <v/>
      </c>
      <c r="N198" t="str">
        <f>IF($B198="","",LEFT(VLOOKUP($F198,高校女選手データ!$A:$O,MATCH("Birthday",高校女選手データ!$1:$1,0),0),4))</f>
        <v/>
      </c>
      <c r="O198" t="str">
        <f t="shared" si="27"/>
        <v/>
      </c>
      <c r="P198" t="str">
        <f t="shared" si="31"/>
        <v/>
      </c>
      <c r="R198" t="str">
        <f>IF($B198="","",VALUE(高校一覧表!L39))</f>
        <v/>
      </c>
      <c r="S198" t="str">
        <f>IF($B198="","",IF(高校一覧表!U39="","",高校一覧表!U39&amp;".")&amp;IF(高校一覧表!V39="","",TEXT(高校一覧表!V39,"00")&amp;".")&amp;TEXT(高校一覧表!W39,"00"))</f>
        <v/>
      </c>
      <c r="T198" t="str">
        <f t="shared" si="32"/>
        <v/>
      </c>
      <c r="U198" t="str">
        <f t="shared" si="33"/>
        <v/>
      </c>
    </row>
    <row r="199" spans="1:21" x14ac:dyDescent="0.45">
      <c r="A199">
        <f t="shared" si="29"/>
        <v>0</v>
      </c>
      <c r="B199" t="str">
        <f>IF(高校一覧表!R40="","",40000+高校一覧表!R40)</f>
        <v/>
      </c>
      <c r="C199" t="str">
        <f>IF($B199="","",VLOOKUP(VLOOKUP(高校一覧表!R40,高校女選手データ!$A:$O,MATCH("所属",高校女選手データ!$1:$1,0),0),所属csv!$A:$H,MATCH("所属コード",所属csv!$1:$1,0),0))</f>
        <v/>
      </c>
      <c r="F199" t="str">
        <f>IF($B199="","",高校一覧表!R40)</f>
        <v/>
      </c>
      <c r="G199" t="str">
        <f>IF($B199="","",VLOOKUP($F199,高校女選手データ!$A:$O,MATCH("姓",高校女選手データ!$1:$1,0),0)&amp;" "&amp;VLOOKUP($F199,高校女選手データ!$A:$O,MATCH("名",高校女選手データ!$1:$1,0),0))</f>
        <v/>
      </c>
      <c r="H199" t="str">
        <f>IF($B199="","",VLOOKUP($F199,高校女選手データ!$A:$O,MATCH("ﾌﾘｶﾞﾅ(姓)",高校女選手データ!$1:$1,0),0)&amp;" "&amp;VLOOKUP($F199,高校女選手データ!$A:$O,MATCH("ﾌﾘｶﾞﾅ(名)",高校女選手データ!$1:$1,0),0))</f>
        <v/>
      </c>
      <c r="I199" t="str">
        <f>IF($B199="","",VLOOKUP($F199,高校女選手データ!$A:$O,MATCH("姓",高校女選手データ!$1:$1,0),0)&amp;" "&amp;VLOOKUP($F199,高校女選手データ!$A:$O,MATCH("名",高校女選手データ!$1:$1,0),0))</f>
        <v/>
      </c>
      <c r="J199" t="str">
        <f>IF($B199="","",VLOOKUP($F199,高校女選手データ!$A:$O,MATCH("FAMILY NAME",高校女選手データ!$1:$1,0),0)&amp;" "&amp;VLOOKUP($F199,高校女選手データ!$A:$O,MATCH("Firstname",高校女選手データ!$1:$1,0),0))</f>
        <v/>
      </c>
      <c r="K199" t="str">
        <f>IF($B199="","",VLOOKUP($F199,高校女選手データ!$A:$O,MATCH("国籍",高校女選手データ!$1:$1,0),0))</f>
        <v/>
      </c>
      <c r="L199" t="str">
        <f t="shared" si="30"/>
        <v/>
      </c>
      <c r="M199" t="str">
        <f>IF($B199="","",VLOOKUP($F199,高校女選手データ!$A:$O,MATCH("学年",高校女選手データ!$1:$1,0),0))</f>
        <v/>
      </c>
      <c r="N199" t="str">
        <f>IF($B199="","",LEFT(VLOOKUP($F199,高校女選手データ!$A:$O,MATCH("Birthday",高校女選手データ!$1:$1,0),0),4))</f>
        <v/>
      </c>
      <c r="O199" t="str">
        <f t="shared" si="27"/>
        <v/>
      </c>
      <c r="P199" t="str">
        <f t="shared" si="31"/>
        <v/>
      </c>
      <c r="R199" t="str">
        <f>IF($B199="","",VALUE(高校一覧表!L40))</f>
        <v/>
      </c>
      <c r="S199" t="str">
        <f>IF($B199="","",IF(高校一覧表!U40="","",高校一覧表!U40&amp;".")&amp;IF(高校一覧表!V40="","",TEXT(高校一覧表!V40,"00")&amp;".")&amp;TEXT(高校一覧表!W40,"00"))</f>
        <v/>
      </c>
      <c r="T199" t="str">
        <f t="shared" si="32"/>
        <v/>
      </c>
      <c r="U199" t="str">
        <f t="shared" si="33"/>
        <v/>
      </c>
    </row>
    <row r="200" spans="1:21" x14ac:dyDescent="0.45">
      <c r="A200">
        <f t="shared" si="29"/>
        <v>0</v>
      </c>
      <c r="B200" t="str">
        <f>IF(高校一覧表!R41="","",40000+高校一覧表!R41)</f>
        <v/>
      </c>
      <c r="C200" t="str">
        <f>IF($B200="","",VLOOKUP(VLOOKUP(高校一覧表!R41,高校女選手データ!$A:$O,MATCH("所属",高校女選手データ!$1:$1,0),0),所属csv!$A:$H,MATCH("所属コード",所属csv!$1:$1,0),0))</f>
        <v/>
      </c>
      <c r="F200" t="str">
        <f>IF($B200="","",高校一覧表!R41)</f>
        <v/>
      </c>
      <c r="G200" t="str">
        <f>IF($B200="","",VLOOKUP($F200,高校女選手データ!$A:$O,MATCH("姓",高校女選手データ!$1:$1,0),0)&amp;" "&amp;VLOOKUP($F200,高校女選手データ!$A:$O,MATCH("名",高校女選手データ!$1:$1,0),0))</f>
        <v/>
      </c>
      <c r="H200" t="str">
        <f>IF($B200="","",VLOOKUP($F200,高校女選手データ!$A:$O,MATCH("ﾌﾘｶﾞﾅ(姓)",高校女選手データ!$1:$1,0),0)&amp;" "&amp;VLOOKUP($F200,高校女選手データ!$A:$O,MATCH("ﾌﾘｶﾞﾅ(名)",高校女選手データ!$1:$1,0),0))</f>
        <v/>
      </c>
      <c r="I200" t="str">
        <f>IF($B200="","",VLOOKUP($F200,高校女選手データ!$A:$O,MATCH("姓",高校女選手データ!$1:$1,0),0)&amp;" "&amp;VLOOKUP($F200,高校女選手データ!$A:$O,MATCH("名",高校女選手データ!$1:$1,0),0))</f>
        <v/>
      </c>
      <c r="J200" t="str">
        <f>IF($B200="","",VLOOKUP($F200,高校女選手データ!$A:$O,MATCH("FAMILY NAME",高校女選手データ!$1:$1,0),0)&amp;" "&amp;VLOOKUP($F200,高校女選手データ!$A:$O,MATCH("Firstname",高校女選手データ!$1:$1,0),0))</f>
        <v/>
      </c>
      <c r="K200" t="str">
        <f>IF($B200="","",VLOOKUP($F200,高校女選手データ!$A:$O,MATCH("国籍",高校女選手データ!$1:$1,0),0))</f>
        <v/>
      </c>
      <c r="L200" t="str">
        <f t="shared" si="30"/>
        <v/>
      </c>
      <c r="M200" t="str">
        <f>IF($B200="","",VLOOKUP($F200,高校女選手データ!$A:$O,MATCH("学年",高校女選手データ!$1:$1,0),0))</f>
        <v/>
      </c>
      <c r="N200" t="str">
        <f>IF($B200="","",LEFT(VLOOKUP($F200,高校女選手データ!$A:$O,MATCH("Birthday",高校女選手データ!$1:$1,0),0),4))</f>
        <v/>
      </c>
      <c r="O200" t="str">
        <f t="shared" si="27"/>
        <v/>
      </c>
      <c r="P200" t="str">
        <f t="shared" si="31"/>
        <v/>
      </c>
      <c r="R200" t="str">
        <f>IF($B200="","",VALUE(高校一覧表!L41))</f>
        <v/>
      </c>
      <c r="S200" t="str">
        <f>IF($B200="","",IF(高校一覧表!U41="","",高校一覧表!U41&amp;".")&amp;IF(高校一覧表!V41="","",TEXT(高校一覧表!V41,"00")&amp;".")&amp;TEXT(高校一覧表!W41,"00"))</f>
        <v/>
      </c>
      <c r="T200" t="str">
        <f t="shared" si="32"/>
        <v/>
      </c>
      <c r="U200" t="str">
        <f t="shared" si="33"/>
        <v/>
      </c>
    </row>
    <row r="201" spans="1:21" x14ac:dyDescent="0.45">
      <c r="A201">
        <f t="shared" si="29"/>
        <v>0</v>
      </c>
      <c r="B201" t="str">
        <f>IF(高校一覧表!R42="","",40000+高校一覧表!R42)</f>
        <v/>
      </c>
      <c r="C201" t="str">
        <f>IF($B201="","",VLOOKUP(VLOOKUP(高校一覧表!R42,高校女選手データ!$A:$O,MATCH("所属",高校女選手データ!$1:$1,0),0),所属csv!$A:$H,MATCH("所属コード",所属csv!$1:$1,0),0))</f>
        <v/>
      </c>
      <c r="F201" t="str">
        <f>IF($B201="","",高校一覧表!R42)</f>
        <v/>
      </c>
      <c r="G201" t="str">
        <f>IF($B201="","",VLOOKUP($F201,高校女選手データ!$A:$O,MATCH("姓",高校女選手データ!$1:$1,0),0)&amp;" "&amp;VLOOKUP($F201,高校女選手データ!$A:$O,MATCH("名",高校女選手データ!$1:$1,0),0))</f>
        <v/>
      </c>
      <c r="H201" t="str">
        <f>IF($B201="","",VLOOKUP($F201,高校女選手データ!$A:$O,MATCH("ﾌﾘｶﾞﾅ(姓)",高校女選手データ!$1:$1,0),0)&amp;" "&amp;VLOOKUP($F201,高校女選手データ!$A:$O,MATCH("ﾌﾘｶﾞﾅ(名)",高校女選手データ!$1:$1,0),0))</f>
        <v/>
      </c>
      <c r="I201" t="str">
        <f>IF($B201="","",VLOOKUP($F201,高校女選手データ!$A:$O,MATCH("姓",高校女選手データ!$1:$1,0),0)&amp;" "&amp;VLOOKUP($F201,高校女選手データ!$A:$O,MATCH("名",高校女選手データ!$1:$1,0),0))</f>
        <v/>
      </c>
      <c r="J201" t="str">
        <f>IF($B201="","",VLOOKUP($F201,高校女選手データ!$A:$O,MATCH("FAMILY NAME",高校女選手データ!$1:$1,0),0)&amp;" "&amp;VLOOKUP($F201,高校女選手データ!$A:$O,MATCH("Firstname",高校女選手データ!$1:$1,0),0))</f>
        <v/>
      </c>
      <c r="K201" t="str">
        <f>IF($B201="","",VLOOKUP($F201,高校女選手データ!$A:$O,MATCH("国籍",高校女選手データ!$1:$1,0),0))</f>
        <v/>
      </c>
      <c r="L201" t="str">
        <f t="shared" si="30"/>
        <v/>
      </c>
      <c r="M201" t="str">
        <f>IF($B201="","",VLOOKUP($F201,高校女選手データ!$A:$O,MATCH("学年",高校女選手データ!$1:$1,0),0))</f>
        <v/>
      </c>
      <c r="N201" t="str">
        <f>IF($B201="","",LEFT(VLOOKUP($F201,高校女選手データ!$A:$O,MATCH("Birthday",高校女選手データ!$1:$1,0),0),4))</f>
        <v/>
      </c>
      <c r="O201" t="str">
        <f t="shared" si="27"/>
        <v/>
      </c>
      <c r="P201" t="str">
        <f t="shared" si="31"/>
        <v/>
      </c>
      <c r="R201" t="str">
        <f>IF($B201="","",VALUE(高校一覧表!L42))</f>
        <v/>
      </c>
      <c r="S201" t="str">
        <f>IF($B201="","",IF(高校一覧表!U42="","",高校一覧表!U42&amp;".")&amp;IF(高校一覧表!V42="","",TEXT(高校一覧表!V42,"00")&amp;".")&amp;TEXT(高校一覧表!W42,"00"))</f>
        <v/>
      </c>
      <c r="T201" t="str">
        <f t="shared" si="32"/>
        <v/>
      </c>
      <c r="U201" t="str">
        <f t="shared" si="33"/>
        <v/>
      </c>
    </row>
    <row r="202" spans="1:21" x14ac:dyDescent="0.45">
      <c r="A202">
        <f t="shared" si="29"/>
        <v>0</v>
      </c>
      <c r="B202" t="str">
        <f>IF(高校一覧表!R43="","",40000+高校一覧表!R43)</f>
        <v/>
      </c>
      <c r="C202" t="str">
        <f>IF($B202="","",VLOOKUP(VLOOKUP(高校一覧表!R43,高校女選手データ!$A:$O,MATCH("所属",高校女選手データ!$1:$1,0),0),所属csv!$A:$H,MATCH("所属コード",所属csv!$1:$1,0),0))</f>
        <v/>
      </c>
      <c r="F202" t="str">
        <f>IF($B202="","",高校一覧表!R43)</f>
        <v/>
      </c>
      <c r="G202" t="str">
        <f>IF($B202="","",VLOOKUP($F202,高校女選手データ!$A:$O,MATCH("姓",高校女選手データ!$1:$1,0),0)&amp;" "&amp;VLOOKUP($F202,高校女選手データ!$A:$O,MATCH("名",高校女選手データ!$1:$1,0),0))</f>
        <v/>
      </c>
      <c r="H202" t="str">
        <f>IF($B202="","",VLOOKUP($F202,高校女選手データ!$A:$O,MATCH("ﾌﾘｶﾞﾅ(姓)",高校女選手データ!$1:$1,0),0)&amp;" "&amp;VLOOKUP($F202,高校女選手データ!$A:$O,MATCH("ﾌﾘｶﾞﾅ(名)",高校女選手データ!$1:$1,0),0))</f>
        <v/>
      </c>
      <c r="I202" t="str">
        <f>IF($B202="","",VLOOKUP($F202,高校女選手データ!$A:$O,MATCH("姓",高校女選手データ!$1:$1,0),0)&amp;" "&amp;VLOOKUP($F202,高校女選手データ!$A:$O,MATCH("名",高校女選手データ!$1:$1,0),0))</f>
        <v/>
      </c>
      <c r="J202" t="str">
        <f>IF($B202="","",VLOOKUP($F202,高校女選手データ!$A:$O,MATCH("FAMILY NAME",高校女選手データ!$1:$1,0),0)&amp;" "&amp;VLOOKUP($F202,高校女選手データ!$A:$O,MATCH("Firstname",高校女選手データ!$1:$1,0),0))</f>
        <v/>
      </c>
      <c r="K202" t="str">
        <f>IF($B202="","",VLOOKUP($F202,高校女選手データ!$A:$O,MATCH("国籍",高校女選手データ!$1:$1,0),0))</f>
        <v/>
      </c>
      <c r="L202" t="str">
        <f t="shared" si="30"/>
        <v/>
      </c>
      <c r="M202" t="str">
        <f>IF($B202="","",VLOOKUP($F202,高校女選手データ!$A:$O,MATCH("学年",高校女選手データ!$1:$1,0),0))</f>
        <v/>
      </c>
      <c r="N202" t="str">
        <f>IF($B202="","",LEFT(VLOOKUP($F202,高校女選手データ!$A:$O,MATCH("Birthday",高校女選手データ!$1:$1,0),0),4))</f>
        <v/>
      </c>
      <c r="O202" t="str">
        <f t="shared" si="27"/>
        <v/>
      </c>
      <c r="P202" t="str">
        <f t="shared" si="31"/>
        <v/>
      </c>
      <c r="R202" t="str">
        <f>IF($B202="","",VALUE(高校一覧表!L43))</f>
        <v/>
      </c>
      <c r="S202" t="str">
        <f>IF($B202="","",IF(高校一覧表!U43="","",高校一覧表!U43&amp;".")&amp;IF(高校一覧表!V43="","",TEXT(高校一覧表!V43,"00")&amp;".")&amp;TEXT(高校一覧表!W43,"00"))</f>
        <v/>
      </c>
      <c r="T202" t="str">
        <f t="shared" si="32"/>
        <v/>
      </c>
      <c r="U202" t="str">
        <f t="shared" si="33"/>
        <v/>
      </c>
    </row>
    <row r="203" spans="1:21" x14ac:dyDescent="0.45">
      <c r="A203">
        <f t="shared" si="29"/>
        <v>0</v>
      </c>
      <c r="B203" t="str">
        <f>IF(高校一覧表!R44="","",40000+高校一覧表!R44)</f>
        <v/>
      </c>
      <c r="C203" t="str">
        <f>IF($B203="","",VLOOKUP(VLOOKUP(高校一覧表!R44,高校女選手データ!$A:$O,MATCH("所属",高校女選手データ!$1:$1,0),0),所属csv!$A:$H,MATCH("所属コード",所属csv!$1:$1,0),0))</f>
        <v/>
      </c>
      <c r="F203" t="str">
        <f>IF($B203="","",高校一覧表!R44)</f>
        <v/>
      </c>
      <c r="G203" t="str">
        <f>IF($B203="","",VLOOKUP($F203,高校女選手データ!$A:$O,MATCH("姓",高校女選手データ!$1:$1,0),0)&amp;" "&amp;VLOOKUP($F203,高校女選手データ!$A:$O,MATCH("名",高校女選手データ!$1:$1,0),0))</f>
        <v/>
      </c>
      <c r="H203" t="str">
        <f>IF($B203="","",VLOOKUP($F203,高校女選手データ!$A:$O,MATCH("ﾌﾘｶﾞﾅ(姓)",高校女選手データ!$1:$1,0),0)&amp;" "&amp;VLOOKUP($F203,高校女選手データ!$A:$O,MATCH("ﾌﾘｶﾞﾅ(名)",高校女選手データ!$1:$1,0),0))</f>
        <v/>
      </c>
      <c r="I203" t="str">
        <f>IF($B203="","",VLOOKUP($F203,高校女選手データ!$A:$O,MATCH("姓",高校女選手データ!$1:$1,0),0)&amp;" "&amp;VLOOKUP($F203,高校女選手データ!$A:$O,MATCH("名",高校女選手データ!$1:$1,0),0))</f>
        <v/>
      </c>
      <c r="J203" t="str">
        <f>IF($B203="","",VLOOKUP($F203,高校女選手データ!$A:$O,MATCH("FAMILY NAME",高校女選手データ!$1:$1,0),0)&amp;" "&amp;VLOOKUP($F203,高校女選手データ!$A:$O,MATCH("Firstname",高校女選手データ!$1:$1,0),0))</f>
        <v/>
      </c>
      <c r="K203" t="str">
        <f>IF($B203="","",VLOOKUP($F203,高校女選手データ!$A:$O,MATCH("国籍",高校女選手データ!$1:$1,0),0))</f>
        <v/>
      </c>
      <c r="L203" t="str">
        <f t="shared" si="30"/>
        <v/>
      </c>
      <c r="M203" t="str">
        <f>IF($B203="","",VLOOKUP($F203,高校女選手データ!$A:$O,MATCH("学年",高校女選手データ!$1:$1,0),0))</f>
        <v/>
      </c>
      <c r="N203" t="str">
        <f>IF($B203="","",LEFT(VLOOKUP($F203,高校女選手データ!$A:$O,MATCH("Birthday",高校女選手データ!$1:$1,0),0),4))</f>
        <v/>
      </c>
      <c r="O203" t="str">
        <f t="shared" ref="O203:O218" si="34">IF($B203="","",)</f>
        <v/>
      </c>
      <c r="P203" t="str">
        <f t="shared" si="31"/>
        <v/>
      </c>
      <c r="R203" t="str">
        <f>IF($B203="","",VALUE(高校一覧表!L44))</f>
        <v/>
      </c>
      <c r="S203" t="str">
        <f>IF($B203="","",IF(高校一覧表!U44="","",高校一覧表!U44&amp;".")&amp;IF(高校一覧表!V44="","",TEXT(高校一覧表!V44,"00")&amp;".")&amp;TEXT(高校一覧表!W44,"00"))</f>
        <v/>
      </c>
      <c r="T203" t="str">
        <f t="shared" si="32"/>
        <v/>
      </c>
      <c r="U203" t="str">
        <f t="shared" si="33"/>
        <v/>
      </c>
    </row>
    <row r="204" spans="1:21" x14ac:dyDescent="0.45">
      <c r="A204">
        <f t="shared" si="29"/>
        <v>0</v>
      </c>
      <c r="B204" t="str">
        <f>IF(高校一覧表!R45="","",40000+高校一覧表!R45)</f>
        <v/>
      </c>
      <c r="C204" t="str">
        <f>IF($B204="","",VLOOKUP(VLOOKUP(高校一覧表!R45,高校女選手データ!$A:$O,MATCH("所属",高校女選手データ!$1:$1,0),0),所属csv!$A:$H,MATCH("所属コード",所属csv!$1:$1,0),0))</f>
        <v/>
      </c>
      <c r="F204" t="str">
        <f>IF($B204="","",高校一覧表!R45)</f>
        <v/>
      </c>
      <c r="G204" t="str">
        <f>IF($B204="","",VLOOKUP($F204,高校女選手データ!$A:$O,MATCH("姓",高校女選手データ!$1:$1,0),0)&amp;" "&amp;VLOOKUP($F204,高校女選手データ!$A:$O,MATCH("名",高校女選手データ!$1:$1,0),0))</f>
        <v/>
      </c>
      <c r="H204" t="str">
        <f>IF($B204="","",VLOOKUP($F204,高校女選手データ!$A:$O,MATCH("ﾌﾘｶﾞﾅ(姓)",高校女選手データ!$1:$1,0),0)&amp;" "&amp;VLOOKUP($F204,高校女選手データ!$A:$O,MATCH("ﾌﾘｶﾞﾅ(名)",高校女選手データ!$1:$1,0),0))</f>
        <v/>
      </c>
      <c r="I204" t="str">
        <f>IF($B204="","",VLOOKUP($F204,高校女選手データ!$A:$O,MATCH("姓",高校女選手データ!$1:$1,0),0)&amp;" "&amp;VLOOKUP($F204,高校女選手データ!$A:$O,MATCH("名",高校女選手データ!$1:$1,0),0))</f>
        <v/>
      </c>
      <c r="J204" t="str">
        <f>IF($B204="","",VLOOKUP($F204,高校女選手データ!$A:$O,MATCH("FAMILY NAME",高校女選手データ!$1:$1,0),0)&amp;" "&amp;VLOOKUP($F204,高校女選手データ!$A:$O,MATCH("Firstname",高校女選手データ!$1:$1,0),0))</f>
        <v/>
      </c>
      <c r="K204" t="str">
        <f>IF($B204="","",VLOOKUP($F204,高校女選手データ!$A:$O,MATCH("国籍",高校女選手データ!$1:$1,0),0))</f>
        <v/>
      </c>
      <c r="L204" t="str">
        <f t="shared" si="30"/>
        <v/>
      </c>
      <c r="M204" t="str">
        <f>IF($B204="","",VLOOKUP($F204,高校女選手データ!$A:$O,MATCH("学年",高校女選手データ!$1:$1,0),0))</f>
        <v/>
      </c>
      <c r="N204" t="str">
        <f>IF($B204="","",LEFT(VLOOKUP($F204,高校女選手データ!$A:$O,MATCH("Birthday",高校女選手データ!$1:$1,0),0),4))</f>
        <v/>
      </c>
      <c r="O204" t="str">
        <f t="shared" si="34"/>
        <v/>
      </c>
      <c r="P204" t="str">
        <f t="shared" si="31"/>
        <v/>
      </c>
      <c r="R204" t="str">
        <f>IF($B204="","",VALUE(高校一覧表!L45))</f>
        <v/>
      </c>
      <c r="S204" t="str">
        <f>IF($B204="","",IF(高校一覧表!U45="","",高校一覧表!U45&amp;".")&amp;IF(高校一覧表!V45="","",TEXT(高校一覧表!V45,"00")&amp;"m")&amp;TEXT(高校一覧表!W45,"00"))</f>
        <v/>
      </c>
      <c r="T204" t="str">
        <f t="shared" si="32"/>
        <v/>
      </c>
      <c r="U204" t="str">
        <f t="shared" si="33"/>
        <v/>
      </c>
    </row>
    <row r="205" spans="1:21" x14ac:dyDescent="0.45">
      <c r="A205">
        <f t="shared" si="29"/>
        <v>0</v>
      </c>
      <c r="B205" t="str">
        <f>IF(高校一覧表!R46="","",40000+高校一覧表!R46)</f>
        <v/>
      </c>
      <c r="C205" t="str">
        <f>IF($B205="","",VLOOKUP(VLOOKUP(高校一覧表!R46,高校女選手データ!$A:$O,MATCH("所属",高校女選手データ!$1:$1,0),0),所属csv!$A:$H,MATCH("所属コード",所属csv!$1:$1,0),0))</f>
        <v/>
      </c>
      <c r="F205" t="str">
        <f>IF($B205="","",高校一覧表!R46)</f>
        <v/>
      </c>
      <c r="G205" t="str">
        <f>IF($B205="","",VLOOKUP($F205,高校女選手データ!$A:$O,MATCH("姓",高校女選手データ!$1:$1,0),0)&amp;" "&amp;VLOOKUP($F205,高校女選手データ!$A:$O,MATCH("名",高校女選手データ!$1:$1,0),0))</f>
        <v/>
      </c>
      <c r="H205" t="str">
        <f>IF($B205="","",VLOOKUP($F205,高校女選手データ!$A:$O,MATCH("ﾌﾘｶﾞﾅ(姓)",高校女選手データ!$1:$1,0),0)&amp;" "&amp;VLOOKUP($F205,高校女選手データ!$A:$O,MATCH("ﾌﾘｶﾞﾅ(名)",高校女選手データ!$1:$1,0),0))</f>
        <v/>
      </c>
      <c r="I205" t="str">
        <f>IF($B205="","",VLOOKUP($F205,高校女選手データ!$A:$O,MATCH("姓",高校女選手データ!$1:$1,0),0)&amp;" "&amp;VLOOKUP($F205,高校女選手データ!$A:$O,MATCH("名",高校女選手データ!$1:$1,0),0))</f>
        <v/>
      </c>
      <c r="J205" t="str">
        <f>IF($B205="","",VLOOKUP($F205,高校女選手データ!$A:$O,MATCH("FAMILY NAME",高校女選手データ!$1:$1,0),0)&amp;" "&amp;VLOOKUP($F205,高校女選手データ!$A:$O,MATCH("Firstname",高校女選手データ!$1:$1,0),0))</f>
        <v/>
      </c>
      <c r="K205" t="str">
        <f>IF($B205="","",VLOOKUP($F205,高校女選手データ!$A:$O,MATCH("国籍",高校女選手データ!$1:$1,0),0))</f>
        <v/>
      </c>
      <c r="L205" t="str">
        <f t="shared" si="30"/>
        <v/>
      </c>
      <c r="M205" t="str">
        <f>IF($B205="","",VLOOKUP($F205,高校女選手データ!$A:$O,MATCH("学年",高校女選手データ!$1:$1,0),0))</f>
        <v/>
      </c>
      <c r="N205" t="str">
        <f>IF($B205="","",LEFT(VLOOKUP($F205,高校女選手データ!$A:$O,MATCH("Birthday",高校女選手データ!$1:$1,0),0),4))</f>
        <v/>
      </c>
      <c r="O205" t="str">
        <f t="shared" si="34"/>
        <v/>
      </c>
      <c r="P205" t="str">
        <f t="shared" si="31"/>
        <v/>
      </c>
      <c r="R205" t="str">
        <f>IF($B205="","",VALUE(高校一覧表!L46))</f>
        <v/>
      </c>
      <c r="S205" t="str">
        <f>IF($B205="","",IF(高校一覧表!U46="","",高校一覧表!U46&amp;".")&amp;IF(高校一覧表!V46="","",TEXT(高校一覧表!V46,"00")&amp;"m")&amp;TEXT(高校一覧表!W46,"00"))</f>
        <v/>
      </c>
      <c r="T205" t="str">
        <f t="shared" si="32"/>
        <v/>
      </c>
      <c r="U205" t="str">
        <f t="shared" si="33"/>
        <v/>
      </c>
    </row>
    <row r="206" spans="1:21" x14ac:dyDescent="0.45">
      <c r="A206">
        <f t="shared" si="29"/>
        <v>0</v>
      </c>
      <c r="B206" t="str">
        <f>IF(高校一覧表!R47="","",40000+高校一覧表!R47)</f>
        <v/>
      </c>
      <c r="C206" t="str">
        <f>IF($B206="","",VLOOKUP(VLOOKUP(高校一覧表!R47,高校女選手データ!$A:$O,MATCH("所属",高校女選手データ!$1:$1,0),0),所属csv!$A:$H,MATCH("所属コード",所属csv!$1:$1,0),0))</f>
        <v/>
      </c>
      <c r="F206" t="str">
        <f>IF($B206="","",高校一覧表!R47)</f>
        <v/>
      </c>
      <c r="G206" t="str">
        <f>IF($B206="","",VLOOKUP($F206,高校女選手データ!$A:$O,MATCH("姓",高校女選手データ!$1:$1,0),0)&amp;" "&amp;VLOOKUP($F206,高校女選手データ!$A:$O,MATCH("名",高校女選手データ!$1:$1,0),0))</f>
        <v/>
      </c>
      <c r="H206" t="str">
        <f>IF($B206="","",VLOOKUP($F206,高校女選手データ!$A:$O,MATCH("ﾌﾘｶﾞﾅ(姓)",高校女選手データ!$1:$1,0),0)&amp;" "&amp;VLOOKUP($F206,高校女選手データ!$A:$O,MATCH("ﾌﾘｶﾞﾅ(名)",高校女選手データ!$1:$1,0),0))</f>
        <v/>
      </c>
      <c r="I206" t="str">
        <f>IF($B206="","",VLOOKUP($F206,高校女選手データ!$A:$O,MATCH("姓",高校女選手データ!$1:$1,0),0)&amp;" "&amp;VLOOKUP($F206,高校女選手データ!$A:$O,MATCH("名",高校女選手データ!$1:$1,0),0))</f>
        <v/>
      </c>
      <c r="J206" t="str">
        <f>IF($B206="","",VLOOKUP($F206,高校女選手データ!$A:$O,MATCH("FAMILY NAME",高校女選手データ!$1:$1,0),0)&amp;" "&amp;VLOOKUP($F206,高校女選手データ!$A:$O,MATCH("Firstname",高校女選手データ!$1:$1,0),0))</f>
        <v/>
      </c>
      <c r="K206" t="str">
        <f>IF($B206="","",VLOOKUP($F206,高校女選手データ!$A:$O,MATCH("国籍",高校女選手データ!$1:$1,0),0))</f>
        <v/>
      </c>
      <c r="L206" t="str">
        <f t="shared" si="30"/>
        <v/>
      </c>
      <c r="M206" t="str">
        <f>IF($B206="","",VLOOKUP($F206,高校女選手データ!$A:$O,MATCH("学年",高校女選手データ!$1:$1,0),0))</f>
        <v/>
      </c>
      <c r="N206" t="str">
        <f>IF($B206="","",LEFT(VLOOKUP($F206,高校女選手データ!$A:$O,MATCH("Birthday",高校女選手データ!$1:$1,0),0),4))</f>
        <v/>
      </c>
      <c r="O206" t="str">
        <f t="shared" si="34"/>
        <v/>
      </c>
      <c r="P206" t="str">
        <f t="shared" si="31"/>
        <v/>
      </c>
      <c r="R206" t="str">
        <f>IF($B206="","",VALUE(高校一覧表!L47))</f>
        <v/>
      </c>
      <c r="S206" t="str">
        <f>IF($B206="","",IF(高校一覧表!U47="","",高校一覧表!U47&amp;".")&amp;IF(高校一覧表!V47="","",TEXT(高校一覧表!V47,"00")&amp;"m")&amp;TEXT(高校一覧表!W47,"00"))</f>
        <v/>
      </c>
      <c r="T206" t="str">
        <f t="shared" si="32"/>
        <v/>
      </c>
      <c r="U206" t="str">
        <f t="shared" si="33"/>
        <v/>
      </c>
    </row>
    <row r="207" spans="1:21" x14ac:dyDescent="0.45">
      <c r="A207">
        <f t="shared" si="29"/>
        <v>0</v>
      </c>
      <c r="B207" t="str">
        <f>IF(高校一覧表!R48="","",40000+高校一覧表!R48)</f>
        <v/>
      </c>
      <c r="C207" t="str">
        <f>IF($B207="","",VLOOKUP(VLOOKUP(高校一覧表!R48,高校女選手データ!$A:$O,MATCH("所属",高校女選手データ!$1:$1,0),0),所属csv!$A:$H,MATCH("所属コード",所属csv!$1:$1,0),0))</f>
        <v/>
      </c>
      <c r="F207" t="str">
        <f>IF($B207="","",高校一覧表!R48)</f>
        <v/>
      </c>
      <c r="G207" t="str">
        <f>IF($B207="","",VLOOKUP($F207,高校女選手データ!$A:$O,MATCH("姓",高校女選手データ!$1:$1,0),0)&amp;" "&amp;VLOOKUP($F207,高校女選手データ!$A:$O,MATCH("名",高校女選手データ!$1:$1,0),0))</f>
        <v/>
      </c>
      <c r="H207" t="str">
        <f>IF($B207="","",VLOOKUP($F207,高校女選手データ!$A:$O,MATCH("ﾌﾘｶﾞﾅ(姓)",高校女選手データ!$1:$1,0),0)&amp;" "&amp;VLOOKUP($F207,高校女選手データ!$A:$O,MATCH("ﾌﾘｶﾞﾅ(名)",高校女選手データ!$1:$1,0),0))</f>
        <v/>
      </c>
      <c r="I207" t="str">
        <f>IF($B207="","",VLOOKUP($F207,高校女選手データ!$A:$O,MATCH("姓",高校女選手データ!$1:$1,0),0)&amp;" "&amp;VLOOKUP($F207,高校女選手データ!$A:$O,MATCH("名",高校女選手データ!$1:$1,0),0))</f>
        <v/>
      </c>
      <c r="J207" t="str">
        <f>IF($B207="","",VLOOKUP($F207,高校女選手データ!$A:$O,MATCH("FAMILY NAME",高校女選手データ!$1:$1,0),0)&amp;" "&amp;VLOOKUP($F207,高校女選手データ!$A:$O,MATCH("Firstname",高校女選手データ!$1:$1,0),0))</f>
        <v/>
      </c>
      <c r="K207" t="str">
        <f>IF($B207="","",VLOOKUP($F207,高校女選手データ!$A:$O,MATCH("国籍",高校女選手データ!$1:$1,0),0))</f>
        <v/>
      </c>
      <c r="L207" t="str">
        <f t="shared" si="30"/>
        <v/>
      </c>
      <c r="M207" t="str">
        <f>IF($B207="","",VLOOKUP($F207,高校女選手データ!$A:$O,MATCH("学年",高校女選手データ!$1:$1,0),0))</f>
        <v/>
      </c>
      <c r="N207" t="str">
        <f>IF($B207="","",LEFT(VLOOKUP($F207,高校女選手データ!$A:$O,MATCH("Birthday",高校女選手データ!$1:$1,0),0),4))</f>
        <v/>
      </c>
      <c r="O207" t="str">
        <f t="shared" si="34"/>
        <v/>
      </c>
      <c r="P207" t="str">
        <f t="shared" si="31"/>
        <v/>
      </c>
      <c r="R207" t="str">
        <f>IF($B207="","",VALUE(高校一覧表!L48))</f>
        <v/>
      </c>
      <c r="S207" t="str">
        <f>IF($B207="","",IF(高校一覧表!U48="","",高校一覧表!U48&amp;".")&amp;IF(高校一覧表!V48="","",TEXT(高校一覧表!V48,"00")&amp;"m")&amp;TEXT(高校一覧表!W48,"00"))</f>
        <v/>
      </c>
      <c r="T207" t="str">
        <f t="shared" si="32"/>
        <v/>
      </c>
      <c r="U207" t="str">
        <f t="shared" si="33"/>
        <v/>
      </c>
    </row>
    <row r="208" spans="1:21" x14ac:dyDescent="0.45">
      <c r="A208">
        <f t="shared" si="29"/>
        <v>0</v>
      </c>
      <c r="B208" t="str">
        <f>IF(高校一覧表!R49="","",40000+高校一覧表!R49)</f>
        <v/>
      </c>
      <c r="C208" t="str">
        <f>IF($B208="","",VLOOKUP(VLOOKUP(高校一覧表!R49,高校女選手データ!$A:$O,MATCH("所属",高校女選手データ!$1:$1,0),0),所属csv!$A:$H,MATCH("所属コード",所属csv!$1:$1,0),0))</f>
        <v/>
      </c>
      <c r="F208" t="str">
        <f>IF($B208="","",高校一覧表!R49)</f>
        <v/>
      </c>
      <c r="G208" t="str">
        <f>IF($B208="","",VLOOKUP($F208,高校女選手データ!$A:$O,MATCH("姓",高校女選手データ!$1:$1,0),0)&amp;" "&amp;VLOOKUP($F208,高校女選手データ!$A:$O,MATCH("名",高校女選手データ!$1:$1,0),0))</f>
        <v/>
      </c>
      <c r="H208" t="str">
        <f>IF($B208="","",VLOOKUP($F208,高校女選手データ!$A:$O,MATCH("ﾌﾘｶﾞﾅ(姓)",高校女選手データ!$1:$1,0),0)&amp;" "&amp;VLOOKUP($F208,高校女選手データ!$A:$O,MATCH("ﾌﾘｶﾞﾅ(名)",高校女選手データ!$1:$1,0),0))</f>
        <v/>
      </c>
      <c r="I208" t="str">
        <f>IF($B208="","",VLOOKUP($F208,高校女選手データ!$A:$O,MATCH("姓",高校女選手データ!$1:$1,0),0)&amp;" "&amp;VLOOKUP($F208,高校女選手データ!$A:$O,MATCH("名",高校女選手データ!$1:$1,0),0))</f>
        <v/>
      </c>
      <c r="J208" t="str">
        <f>IF($B208="","",VLOOKUP($F208,高校女選手データ!$A:$O,MATCH("FAMILY NAME",高校女選手データ!$1:$1,0),0)&amp;" "&amp;VLOOKUP($F208,高校女選手データ!$A:$O,MATCH("Firstname",高校女選手データ!$1:$1,0),0))</f>
        <v/>
      </c>
      <c r="K208" t="str">
        <f>IF($B208="","",VLOOKUP($F208,高校女選手データ!$A:$O,MATCH("国籍",高校女選手データ!$1:$1,0),0))</f>
        <v/>
      </c>
      <c r="L208" t="str">
        <f t="shared" si="30"/>
        <v/>
      </c>
      <c r="M208" t="str">
        <f>IF($B208="","",VLOOKUP($F208,高校女選手データ!$A:$O,MATCH("学年",高校女選手データ!$1:$1,0),0))</f>
        <v/>
      </c>
      <c r="N208" t="str">
        <f>IF($B208="","",LEFT(VLOOKUP($F208,高校女選手データ!$A:$O,MATCH("Birthday",高校女選手データ!$1:$1,0),0),4))</f>
        <v/>
      </c>
      <c r="O208" t="str">
        <f t="shared" si="34"/>
        <v/>
      </c>
      <c r="P208" t="str">
        <f t="shared" si="31"/>
        <v/>
      </c>
      <c r="R208" t="str">
        <f>IF($B208="","",VALUE(高校一覧表!L49))</f>
        <v/>
      </c>
      <c r="S208" t="str">
        <f>IF($B208="","",IF(高校一覧表!U49="","",高校一覧表!U49&amp;".")&amp;IF(高校一覧表!V49="","",TEXT(高校一覧表!V49,"00")&amp;"m")&amp;TEXT(高校一覧表!W49,"00"))</f>
        <v/>
      </c>
      <c r="T208" t="str">
        <f t="shared" si="32"/>
        <v/>
      </c>
      <c r="U208" t="str">
        <f t="shared" si="33"/>
        <v/>
      </c>
    </row>
    <row r="209" spans="1:21" x14ac:dyDescent="0.45">
      <c r="A209">
        <f t="shared" si="29"/>
        <v>0</v>
      </c>
      <c r="B209" t="str">
        <f>IF(高校一覧表!R50="","",40000+高校一覧表!R50)</f>
        <v/>
      </c>
      <c r="C209" t="str">
        <f>IF($B209="","",VLOOKUP(VLOOKUP(高校一覧表!R50,高校女選手データ!$A:$O,MATCH("所属",高校女選手データ!$1:$1,0),0),所属csv!$A:$H,MATCH("所属コード",所属csv!$1:$1,0),0))</f>
        <v/>
      </c>
      <c r="F209" t="str">
        <f>IF($B209="","",高校一覧表!R50)</f>
        <v/>
      </c>
      <c r="G209" t="str">
        <f>IF($B209="","",VLOOKUP($F209,高校女選手データ!$A:$O,MATCH("姓",高校女選手データ!$1:$1,0),0)&amp;" "&amp;VLOOKUP($F209,高校女選手データ!$A:$O,MATCH("名",高校女選手データ!$1:$1,0),0))</f>
        <v/>
      </c>
      <c r="H209" t="str">
        <f>IF($B209="","",VLOOKUP($F209,高校女選手データ!$A:$O,MATCH("ﾌﾘｶﾞﾅ(姓)",高校女選手データ!$1:$1,0),0)&amp;" "&amp;VLOOKUP($F209,高校女選手データ!$A:$O,MATCH("ﾌﾘｶﾞﾅ(名)",高校女選手データ!$1:$1,0),0))</f>
        <v/>
      </c>
      <c r="I209" t="str">
        <f>IF($B209="","",VLOOKUP($F209,高校女選手データ!$A:$O,MATCH("姓",高校女選手データ!$1:$1,0),0)&amp;" "&amp;VLOOKUP($F209,高校女選手データ!$A:$O,MATCH("名",高校女選手データ!$1:$1,0),0))</f>
        <v/>
      </c>
      <c r="J209" t="str">
        <f>IF($B209="","",VLOOKUP($F209,高校女選手データ!$A:$O,MATCH("FAMILY NAME",高校女選手データ!$1:$1,0),0)&amp;" "&amp;VLOOKUP($F209,高校女選手データ!$A:$O,MATCH("Firstname",高校女選手データ!$1:$1,0),0))</f>
        <v/>
      </c>
      <c r="K209" t="str">
        <f>IF($B209="","",VLOOKUP($F209,高校女選手データ!$A:$O,MATCH("国籍",高校女選手データ!$1:$1,0),0))</f>
        <v/>
      </c>
      <c r="L209" t="str">
        <f t="shared" si="30"/>
        <v/>
      </c>
      <c r="M209" t="str">
        <f>IF($B209="","",VLOOKUP($F209,高校女選手データ!$A:$O,MATCH("学年",高校女選手データ!$1:$1,0),0))</f>
        <v/>
      </c>
      <c r="N209" t="str">
        <f>IF($B209="","",LEFT(VLOOKUP($F209,高校女選手データ!$A:$O,MATCH("Birthday",高校女選手データ!$1:$1,0),0),4))</f>
        <v/>
      </c>
      <c r="O209" t="str">
        <f t="shared" si="34"/>
        <v/>
      </c>
      <c r="P209" t="str">
        <f t="shared" si="31"/>
        <v/>
      </c>
      <c r="R209" t="str">
        <f>IF($B209="","",VALUE(高校一覧表!L50))</f>
        <v/>
      </c>
      <c r="S209" t="str">
        <f>IF($B209="","",IF(高校一覧表!U50="","",高校一覧表!U50&amp;".")&amp;IF(高校一覧表!V50="","",TEXT(高校一覧表!V50,"00")&amp;"m")&amp;TEXT(高校一覧表!W50,"00"))</f>
        <v/>
      </c>
      <c r="T209" t="str">
        <f t="shared" si="32"/>
        <v/>
      </c>
      <c r="U209" t="str">
        <f t="shared" si="33"/>
        <v/>
      </c>
    </row>
    <row r="210" spans="1:21" x14ac:dyDescent="0.45">
      <c r="A210">
        <f t="shared" si="29"/>
        <v>0</v>
      </c>
      <c r="B210" t="str">
        <f>IF(高校一覧表!R51="","",40000+高校一覧表!R51)</f>
        <v/>
      </c>
      <c r="C210" t="str">
        <f>IF($B210="","",VLOOKUP(VLOOKUP(高校一覧表!R51,高校女選手データ!$A:$O,MATCH("所属",高校女選手データ!$1:$1,0),0),所属csv!$A:$H,MATCH("所属コード",所属csv!$1:$1,0),0))</f>
        <v/>
      </c>
      <c r="F210" t="str">
        <f>IF($B210="","",高校一覧表!R51)</f>
        <v/>
      </c>
      <c r="G210" t="str">
        <f>IF($B210="","",VLOOKUP($F210,高校女選手データ!$A:$O,MATCH("姓",高校女選手データ!$1:$1,0),0)&amp;" "&amp;VLOOKUP($F210,高校女選手データ!$A:$O,MATCH("名",高校女選手データ!$1:$1,0),0))</f>
        <v/>
      </c>
      <c r="H210" t="str">
        <f>IF($B210="","",VLOOKUP($F210,高校女選手データ!$A:$O,MATCH("ﾌﾘｶﾞﾅ(姓)",高校女選手データ!$1:$1,0),0)&amp;" "&amp;VLOOKUP($F210,高校女選手データ!$A:$O,MATCH("ﾌﾘｶﾞﾅ(名)",高校女選手データ!$1:$1,0),0))</f>
        <v/>
      </c>
      <c r="I210" t="str">
        <f>IF($B210="","",VLOOKUP($F210,高校女選手データ!$A:$O,MATCH("姓",高校女選手データ!$1:$1,0),0)&amp;" "&amp;VLOOKUP($F210,高校女選手データ!$A:$O,MATCH("名",高校女選手データ!$1:$1,0),0))</f>
        <v/>
      </c>
      <c r="J210" t="str">
        <f>IF($B210="","",VLOOKUP($F210,高校女選手データ!$A:$O,MATCH("FAMILY NAME",高校女選手データ!$1:$1,0),0)&amp;" "&amp;VLOOKUP($F210,高校女選手データ!$A:$O,MATCH("Firstname",高校女選手データ!$1:$1,0),0))</f>
        <v/>
      </c>
      <c r="K210" t="str">
        <f>IF($B210="","",VLOOKUP($F210,高校女選手データ!$A:$O,MATCH("国籍",高校女選手データ!$1:$1,0),0))</f>
        <v/>
      </c>
      <c r="L210" t="str">
        <f t="shared" si="30"/>
        <v/>
      </c>
      <c r="M210" t="str">
        <f>IF($B210="","",VLOOKUP($F210,高校女選手データ!$A:$O,MATCH("学年",高校女選手データ!$1:$1,0),0))</f>
        <v/>
      </c>
      <c r="N210" t="str">
        <f>IF($B210="","",LEFT(VLOOKUP($F210,高校女選手データ!$A:$O,MATCH("Birthday",高校女選手データ!$1:$1,0),0),4))</f>
        <v/>
      </c>
      <c r="O210" t="str">
        <f t="shared" si="34"/>
        <v/>
      </c>
      <c r="P210" t="str">
        <f t="shared" si="31"/>
        <v/>
      </c>
      <c r="R210" t="str">
        <f>IF($B210="","",VALUE(高校一覧表!L51))</f>
        <v/>
      </c>
      <c r="S210" t="str">
        <f>IF($B210="","",IF(高校一覧表!U51="","",高校一覧表!U51&amp;".")&amp;IF(高校一覧表!V51="","",TEXT(高校一覧表!V51,"00")&amp;"m")&amp;TEXT(高校一覧表!W51,"00"))</f>
        <v/>
      </c>
      <c r="T210" t="str">
        <f t="shared" si="32"/>
        <v/>
      </c>
      <c r="U210" t="str">
        <f t="shared" si="33"/>
        <v/>
      </c>
    </row>
    <row r="211" spans="1:21" x14ac:dyDescent="0.45">
      <c r="A211">
        <f t="shared" si="29"/>
        <v>0</v>
      </c>
      <c r="B211" t="str">
        <f>IF(高校一覧表!R52="","",40000+高校一覧表!R52)</f>
        <v/>
      </c>
      <c r="C211" t="str">
        <f>IF($B211="","",VLOOKUP(VLOOKUP(高校一覧表!R52,高校女選手データ!$A:$O,MATCH("所属",高校女選手データ!$1:$1,0),0),所属csv!$A:$H,MATCH("所属コード",所属csv!$1:$1,0),0))</f>
        <v/>
      </c>
      <c r="F211" t="str">
        <f>IF($B211="","",高校一覧表!R52)</f>
        <v/>
      </c>
      <c r="G211" t="str">
        <f>IF($B211="","",VLOOKUP($F211,高校女選手データ!$A:$O,MATCH("姓",高校女選手データ!$1:$1,0),0)&amp;" "&amp;VLOOKUP($F211,高校女選手データ!$A:$O,MATCH("名",高校女選手データ!$1:$1,0),0))</f>
        <v/>
      </c>
      <c r="H211" t="str">
        <f>IF($B211="","",VLOOKUP($F211,高校女選手データ!$A:$O,MATCH("ﾌﾘｶﾞﾅ(姓)",高校女選手データ!$1:$1,0),0)&amp;" "&amp;VLOOKUP($F211,高校女選手データ!$A:$O,MATCH("ﾌﾘｶﾞﾅ(名)",高校女選手データ!$1:$1,0),0))</f>
        <v/>
      </c>
      <c r="I211" t="str">
        <f>IF($B211="","",VLOOKUP($F211,高校女選手データ!$A:$O,MATCH("姓",高校女選手データ!$1:$1,0),0)&amp;" "&amp;VLOOKUP($F211,高校女選手データ!$A:$O,MATCH("名",高校女選手データ!$1:$1,0),0))</f>
        <v/>
      </c>
      <c r="J211" t="str">
        <f>IF($B211="","",VLOOKUP($F211,高校女選手データ!$A:$O,MATCH("FAMILY NAME",高校女選手データ!$1:$1,0),0)&amp;" "&amp;VLOOKUP($F211,高校女選手データ!$A:$O,MATCH("Firstname",高校女選手データ!$1:$1,0),0))</f>
        <v/>
      </c>
      <c r="K211" t="str">
        <f>IF($B211="","",VLOOKUP($F211,高校女選手データ!$A:$O,MATCH("国籍",高校女選手データ!$1:$1,0),0))</f>
        <v/>
      </c>
      <c r="L211" t="str">
        <f t="shared" si="30"/>
        <v/>
      </c>
      <c r="M211" t="str">
        <f>IF($B211="","",VLOOKUP($F211,高校女選手データ!$A:$O,MATCH("学年",高校女選手データ!$1:$1,0),0))</f>
        <v/>
      </c>
      <c r="N211" t="str">
        <f>IF($B211="","",LEFT(VLOOKUP($F211,高校女選手データ!$A:$O,MATCH("Birthday",高校女選手データ!$1:$1,0),0),4))</f>
        <v/>
      </c>
      <c r="O211" t="str">
        <f t="shared" si="34"/>
        <v/>
      </c>
      <c r="P211" t="str">
        <f t="shared" si="31"/>
        <v/>
      </c>
      <c r="R211" t="str">
        <f>IF($B211="","",VALUE(高校一覧表!L52))</f>
        <v/>
      </c>
      <c r="S211" t="str">
        <f>IF($B211="","",IF(高校一覧表!U52="","",高校一覧表!U52&amp;".")&amp;IF(高校一覧表!V52="","",TEXT(高校一覧表!V52,"00")&amp;"m")&amp;TEXT(高校一覧表!W52,"00"))</f>
        <v/>
      </c>
      <c r="T211" t="str">
        <f t="shared" si="32"/>
        <v/>
      </c>
      <c r="U211" t="str">
        <f t="shared" si="33"/>
        <v/>
      </c>
    </row>
    <row r="212" spans="1:21" x14ac:dyDescent="0.45">
      <c r="A212">
        <f t="shared" si="29"/>
        <v>0</v>
      </c>
      <c r="B212" t="str">
        <f>IF(高校一覧表!R53="","",40000+高校一覧表!R53)</f>
        <v/>
      </c>
      <c r="C212" t="str">
        <f>IF($B212="","",VLOOKUP(VLOOKUP(高校一覧表!R53,高校女選手データ!$A:$O,MATCH("所属",高校女選手データ!$1:$1,0),0),所属csv!$A:$H,MATCH("所属コード",所属csv!$1:$1,0),0))</f>
        <v/>
      </c>
      <c r="F212" t="str">
        <f>IF($B212="","",高校一覧表!R53)</f>
        <v/>
      </c>
      <c r="G212" t="str">
        <f>IF($B212="","",VLOOKUP($F212,高校女選手データ!$A:$O,MATCH("姓",高校女選手データ!$1:$1,0),0)&amp;" "&amp;VLOOKUP($F212,高校女選手データ!$A:$O,MATCH("名",高校女選手データ!$1:$1,0),0))</f>
        <v/>
      </c>
      <c r="H212" t="str">
        <f>IF($B212="","",VLOOKUP($F212,高校女選手データ!$A:$O,MATCH("ﾌﾘｶﾞﾅ(姓)",高校女選手データ!$1:$1,0),0)&amp;" "&amp;VLOOKUP($F212,高校女選手データ!$A:$O,MATCH("ﾌﾘｶﾞﾅ(名)",高校女選手データ!$1:$1,0),0))</f>
        <v/>
      </c>
      <c r="I212" t="str">
        <f>IF($B212="","",VLOOKUP($F212,高校女選手データ!$A:$O,MATCH("姓",高校女選手データ!$1:$1,0),0)&amp;" "&amp;VLOOKUP($F212,高校女選手データ!$A:$O,MATCH("名",高校女選手データ!$1:$1,0),0))</f>
        <v/>
      </c>
      <c r="J212" t="str">
        <f>IF($B212="","",VLOOKUP($F212,高校女選手データ!$A:$O,MATCH("FAMILY NAME",高校女選手データ!$1:$1,0),0)&amp;" "&amp;VLOOKUP($F212,高校女選手データ!$A:$O,MATCH("Firstname",高校女選手データ!$1:$1,0),0))</f>
        <v/>
      </c>
      <c r="K212" t="str">
        <f>IF($B212="","",VLOOKUP($F212,高校女選手データ!$A:$O,MATCH("国籍",高校女選手データ!$1:$1,0),0))</f>
        <v/>
      </c>
      <c r="L212" t="str">
        <f t="shared" si="30"/>
        <v/>
      </c>
      <c r="M212" t="str">
        <f>IF($B212="","",VLOOKUP($F212,高校女選手データ!$A:$O,MATCH("学年",高校女選手データ!$1:$1,0),0))</f>
        <v/>
      </c>
      <c r="N212" t="str">
        <f>IF($B212="","",LEFT(VLOOKUP($F212,高校女選手データ!$A:$O,MATCH("Birthday",高校女選手データ!$1:$1,0),0),4))</f>
        <v/>
      </c>
      <c r="O212" t="str">
        <f t="shared" si="34"/>
        <v/>
      </c>
      <c r="P212" t="str">
        <f t="shared" si="31"/>
        <v/>
      </c>
      <c r="R212" t="str">
        <f>IF($B212="","",VALUE(高校一覧表!L53))</f>
        <v/>
      </c>
      <c r="S212" t="str">
        <f>IF($B212="","",IF(高校一覧表!U53="","",高校一覧表!U53&amp;".")&amp;IF(高校一覧表!V53="","",TEXT(高校一覧表!V53,"00")&amp;"m")&amp;TEXT(高校一覧表!W53,"00"))</f>
        <v/>
      </c>
      <c r="T212" t="str">
        <f t="shared" si="32"/>
        <v/>
      </c>
      <c r="U212" t="str">
        <f t="shared" si="33"/>
        <v/>
      </c>
    </row>
    <row r="213" spans="1:21" x14ac:dyDescent="0.45">
      <c r="A213">
        <f t="shared" si="29"/>
        <v>0</v>
      </c>
      <c r="B213" t="str">
        <f>IF(高校一覧表!R54="","",40000+高校一覧表!R54)</f>
        <v/>
      </c>
      <c r="C213" t="str">
        <f>IF($B213="","",VLOOKUP(VLOOKUP(高校一覧表!R54,高校女選手データ!$A:$O,MATCH("所属",高校女選手データ!$1:$1,0),0),所属csv!$A:$H,MATCH("所属コード",所属csv!$1:$1,0),0))</f>
        <v/>
      </c>
      <c r="F213" t="str">
        <f>IF($B213="","",高校一覧表!R54)</f>
        <v/>
      </c>
      <c r="G213" t="str">
        <f>IF($B213="","",VLOOKUP($F213,高校女選手データ!$A:$O,MATCH("姓",高校女選手データ!$1:$1,0),0)&amp;" "&amp;VLOOKUP($F213,高校女選手データ!$A:$O,MATCH("名",高校女選手データ!$1:$1,0),0))</f>
        <v/>
      </c>
      <c r="H213" t="str">
        <f>IF($B213="","",VLOOKUP($F213,高校女選手データ!$A:$O,MATCH("ﾌﾘｶﾞﾅ(姓)",高校女選手データ!$1:$1,0),0)&amp;" "&amp;VLOOKUP($F213,高校女選手データ!$A:$O,MATCH("ﾌﾘｶﾞﾅ(名)",高校女選手データ!$1:$1,0),0))</f>
        <v/>
      </c>
      <c r="I213" t="str">
        <f>IF($B213="","",VLOOKUP($F213,高校女選手データ!$A:$O,MATCH("姓",高校女選手データ!$1:$1,0),0)&amp;" "&amp;VLOOKUP($F213,高校女選手データ!$A:$O,MATCH("名",高校女選手データ!$1:$1,0),0))</f>
        <v/>
      </c>
      <c r="J213" t="str">
        <f>IF($B213="","",VLOOKUP($F213,高校女選手データ!$A:$O,MATCH("FAMILY NAME",高校女選手データ!$1:$1,0),0)&amp;" "&amp;VLOOKUP($F213,高校女選手データ!$A:$O,MATCH("Firstname",高校女選手データ!$1:$1,0),0))</f>
        <v/>
      </c>
      <c r="K213" t="str">
        <f>IF($B213="","",VLOOKUP($F213,高校女選手データ!$A:$O,MATCH("国籍",高校女選手データ!$1:$1,0),0))</f>
        <v/>
      </c>
      <c r="L213" t="str">
        <f t="shared" si="30"/>
        <v/>
      </c>
      <c r="M213" t="str">
        <f>IF($B213="","",VLOOKUP($F213,高校女選手データ!$A:$O,MATCH("学年",高校女選手データ!$1:$1,0),0))</f>
        <v/>
      </c>
      <c r="N213" t="str">
        <f>IF($B213="","",LEFT(VLOOKUP($F213,高校女選手データ!$A:$O,MATCH("Birthday",高校女選手データ!$1:$1,0),0),4))</f>
        <v/>
      </c>
      <c r="O213" t="str">
        <f t="shared" si="34"/>
        <v/>
      </c>
      <c r="P213" t="str">
        <f t="shared" si="31"/>
        <v/>
      </c>
      <c r="R213" t="str">
        <f>IF($B213="","",VALUE(高校一覧表!L54))</f>
        <v/>
      </c>
      <c r="S213" t="str">
        <f>IF($B213="","",IF(高校一覧表!U54="","",高校一覧表!U54&amp;".")&amp;IF(高校一覧表!V54="","",TEXT(高校一覧表!V54,"00")&amp;".")&amp;TEXT(高校一覧表!W54,"00"))</f>
        <v/>
      </c>
      <c r="T213" t="str">
        <f t="shared" si="32"/>
        <v/>
      </c>
      <c r="U213" t="str">
        <f t="shared" si="33"/>
        <v/>
      </c>
    </row>
    <row r="214" spans="1:21" x14ac:dyDescent="0.45">
      <c r="A214">
        <f t="shared" si="29"/>
        <v>0</v>
      </c>
      <c r="B214" t="str">
        <f>IF(高校一覧表!R55="","",40000+高校一覧表!R55)</f>
        <v/>
      </c>
      <c r="C214" t="str">
        <f>IF($B214="","",VLOOKUP(VLOOKUP(高校一覧表!R55,高校女選手データ!$A:$O,MATCH("所属",高校女選手データ!$1:$1,0),0),所属csv!$A:$H,MATCH("所属コード",所属csv!$1:$1,0),0))</f>
        <v/>
      </c>
      <c r="F214" t="str">
        <f>IF($B214="","",高校一覧表!R55)</f>
        <v/>
      </c>
      <c r="G214" t="str">
        <f>IF($B214="","",VLOOKUP($F214,高校女選手データ!$A:$O,MATCH("姓",高校女選手データ!$1:$1,0),0)&amp;" "&amp;VLOOKUP($F214,高校女選手データ!$A:$O,MATCH("名",高校女選手データ!$1:$1,0),0))</f>
        <v/>
      </c>
      <c r="H214" t="str">
        <f>IF($B214="","",VLOOKUP($F214,高校女選手データ!$A:$O,MATCH("ﾌﾘｶﾞﾅ(姓)",高校女選手データ!$1:$1,0),0)&amp;" "&amp;VLOOKUP($F214,高校女選手データ!$A:$O,MATCH("ﾌﾘｶﾞﾅ(名)",高校女選手データ!$1:$1,0),0))</f>
        <v/>
      </c>
      <c r="I214" t="str">
        <f>IF($B214="","",VLOOKUP($F214,高校女選手データ!$A:$O,MATCH("姓",高校女選手データ!$1:$1,0),0)&amp;" "&amp;VLOOKUP($F214,高校女選手データ!$A:$O,MATCH("名",高校女選手データ!$1:$1,0),0))</f>
        <v/>
      </c>
      <c r="J214" t="str">
        <f>IF($B214="","",VLOOKUP($F214,高校女選手データ!$A:$O,MATCH("FAMILY NAME",高校女選手データ!$1:$1,0),0)&amp;" "&amp;VLOOKUP($F214,高校女選手データ!$A:$O,MATCH("Firstname",高校女選手データ!$1:$1,0),0))</f>
        <v/>
      </c>
      <c r="K214" t="str">
        <f>IF($B214="","",VLOOKUP($F214,高校女選手データ!$A:$O,MATCH("国籍",高校女選手データ!$1:$1,0),0))</f>
        <v/>
      </c>
      <c r="L214" t="str">
        <f t="shared" si="30"/>
        <v/>
      </c>
      <c r="M214" t="str">
        <f>IF($B214="","",VLOOKUP($F214,高校女選手データ!$A:$O,MATCH("学年",高校女選手データ!$1:$1,0),0))</f>
        <v/>
      </c>
      <c r="N214" t="str">
        <f>IF($B214="","",LEFT(VLOOKUP($F214,高校女選手データ!$A:$O,MATCH("Birthday",高校女選手データ!$1:$1,0),0),4))</f>
        <v/>
      </c>
      <c r="O214" t="str">
        <f t="shared" si="34"/>
        <v/>
      </c>
      <c r="P214" t="str">
        <f t="shared" si="31"/>
        <v/>
      </c>
      <c r="R214" t="str">
        <f>IF($B214="","",VALUE(高校一覧表!L55))</f>
        <v/>
      </c>
      <c r="S214" t="str">
        <f>IF($B214="","",IF(高校一覧表!U55="","",高校一覧表!U55&amp;".")&amp;IF(高校一覧表!V55="","",TEXT(高校一覧表!V55,"00")&amp;".")&amp;TEXT(高校一覧表!W55,"00"))</f>
        <v/>
      </c>
      <c r="T214" t="str">
        <f t="shared" si="32"/>
        <v/>
      </c>
      <c r="U214" t="str">
        <f t="shared" si="33"/>
        <v/>
      </c>
    </row>
    <row r="215" spans="1:21" x14ac:dyDescent="0.45">
      <c r="A215">
        <f t="shared" si="29"/>
        <v>0</v>
      </c>
      <c r="B215" t="str">
        <f>IF(高校一覧表!R56="","",40000+高校一覧表!R56)</f>
        <v/>
      </c>
      <c r="C215" t="str">
        <f>IF($B215="","",VLOOKUP(VLOOKUP(高校一覧表!R56,高校女選手データ!$A:$O,MATCH("所属",高校女選手データ!$1:$1,0),0),所属csv!$A:$H,MATCH("所属コード",所属csv!$1:$1,0),0))</f>
        <v/>
      </c>
      <c r="F215" t="str">
        <f>IF($B215="","",高校一覧表!R56)</f>
        <v/>
      </c>
      <c r="G215" t="str">
        <f>IF($B215="","",VLOOKUP($F215,高校女選手データ!$A:$O,MATCH("姓",高校女選手データ!$1:$1,0),0)&amp;" "&amp;VLOOKUP($F215,高校女選手データ!$A:$O,MATCH("名",高校女選手データ!$1:$1,0),0))</f>
        <v/>
      </c>
      <c r="H215" t="str">
        <f>IF($B215="","",VLOOKUP($F215,高校女選手データ!$A:$O,MATCH("ﾌﾘｶﾞﾅ(姓)",高校女選手データ!$1:$1,0),0)&amp;" "&amp;VLOOKUP($F215,高校女選手データ!$A:$O,MATCH("ﾌﾘｶﾞﾅ(名)",高校女選手データ!$1:$1,0),0))</f>
        <v/>
      </c>
      <c r="I215" t="str">
        <f>IF($B215="","",VLOOKUP($F215,高校女選手データ!$A:$O,MATCH("姓",高校女選手データ!$1:$1,0),0)&amp;" "&amp;VLOOKUP($F215,高校女選手データ!$A:$O,MATCH("名",高校女選手データ!$1:$1,0),0))</f>
        <v/>
      </c>
      <c r="J215" t="str">
        <f>IF($B215="","",VLOOKUP($F215,高校女選手データ!$A:$O,MATCH("FAMILY NAME",高校女選手データ!$1:$1,0),0)&amp;" "&amp;VLOOKUP($F215,高校女選手データ!$A:$O,MATCH("Firstname",高校女選手データ!$1:$1,0),0))</f>
        <v/>
      </c>
      <c r="K215" t="str">
        <f>IF($B215="","",VLOOKUP($F215,高校女選手データ!$A:$O,MATCH("国籍",高校女選手データ!$1:$1,0),0))</f>
        <v/>
      </c>
      <c r="L215" t="str">
        <f t="shared" si="30"/>
        <v/>
      </c>
      <c r="M215" t="str">
        <f>IF($B215="","",VLOOKUP($F215,高校女選手データ!$A:$O,MATCH("学年",高校女選手データ!$1:$1,0),0))</f>
        <v/>
      </c>
      <c r="N215" t="str">
        <f>IF($B215="","",LEFT(VLOOKUP($F215,高校女選手データ!$A:$O,MATCH("Birthday",高校女選手データ!$1:$1,0),0),4))</f>
        <v/>
      </c>
      <c r="O215" t="str">
        <f t="shared" si="34"/>
        <v/>
      </c>
      <c r="P215" t="str">
        <f t="shared" si="31"/>
        <v/>
      </c>
      <c r="R215" t="str">
        <f>IF($B215="","",VALUE(高校一覧表!L56))</f>
        <v/>
      </c>
      <c r="S215" t="str">
        <f>IF($B215="","",IF(高校一覧表!U56="","",高校一覧表!U56&amp;".")&amp;IF(高校一覧表!V56="","",TEXT(高校一覧表!V56,"00")&amp;".")&amp;TEXT(高校一覧表!W56,"00"))</f>
        <v/>
      </c>
      <c r="T215" t="str">
        <f t="shared" si="32"/>
        <v/>
      </c>
      <c r="U215" t="str">
        <f t="shared" si="33"/>
        <v/>
      </c>
    </row>
    <row r="216" spans="1:21" x14ac:dyDescent="0.45">
      <c r="A216">
        <f t="shared" si="29"/>
        <v>0</v>
      </c>
      <c r="B216" t="str">
        <f>IF(高校一覧表!R57="","",40000+高校一覧表!R57)</f>
        <v/>
      </c>
      <c r="C216" t="str">
        <f>IF($B216="","",VLOOKUP(VLOOKUP(高校一覧表!R57,高校女選手データ!$A:$O,MATCH("所属",高校女選手データ!$1:$1,0),0),所属csv!$A:$H,MATCH("所属コード",所属csv!$1:$1,0),0))</f>
        <v/>
      </c>
      <c r="F216" t="str">
        <f>IF($B216="","",高校一覧表!R57)</f>
        <v/>
      </c>
      <c r="G216" t="str">
        <f>IF($B216="","",VLOOKUP($F216,高校女選手データ!$A:$O,MATCH("姓",高校女選手データ!$1:$1,0),0)&amp;" "&amp;VLOOKUP($F216,高校女選手データ!$A:$O,MATCH("名",高校女選手データ!$1:$1,0),0))</f>
        <v/>
      </c>
      <c r="H216" t="str">
        <f>IF($B216="","",VLOOKUP($F216,高校女選手データ!$A:$O,MATCH("ﾌﾘｶﾞﾅ(姓)",高校女選手データ!$1:$1,0),0)&amp;" "&amp;VLOOKUP($F216,高校女選手データ!$A:$O,MATCH("ﾌﾘｶﾞﾅ(名)",高校女選手データ!$1:$1,0),0))</f>
        <v/>
      </c>
      <c r="I216" t="str">
        <f>IF($B216="","",VLOOKUP($F216,高校女選手データ!$A:$O,MATCH("姓",高校女選手データ!$1:$1,0),0)&amp;" "&amp;VLOOKUP($F216,高校女選手データ!$A:$O,MATCH("名",高校女選手データ!$1:$1,0),0))</f>
        <v/>
      </c>
      <c r="J216" t="str">
        <f>IF($B216="","",VLOOKUP($F216,高校女選手データ!$A:$O,MATCH("FAMILY NAME",高校女選手データ!$1:$1,0),0)&amp;" "&amp;VLOOKUP($F216,高校女選手データ!$A:$O,MATCH("Firstname",高校女選手データ!$1:$1,0),0))</f>
        <v/>
      </c>
      <c r="K216" t="str">
        <f>IF($B216="","",VLOOKUP($F216,高校女選手データ!$A:$O,MATCH("国籍",高校女選手データ!$1:$1,0),0))</f>
        <v/>
      </c>
      <c r="L216" t="str">
        <f t="shared" si="30"/>
        <v/>
      </c>
      <c r="M216" t="str">
        <f>IF($B216="","",VLOOKUP($F216,高校女選手データ!$A:$O,MATCH("学年",高校女選手データ!$1:$1,0),0))</f>
        <v/>
      </c>
      <c r="N216" t="str">
        <f>IF($B216="","",LEFT(VLOOKUP($F216,高校女選手データ!$A:$O,MATCH("Birthday",高校女選手データ!$1:$1,0),0),4))</f>
        <v/>
      </c>
      <c r="O216" t="str">
        <f t="shared" si="34"/>
        <v/>
      </c>
      <c r="P216" t="str">
        <f t="shared" si="31"/>
        <v/>
      </c>
      <c r="R216" t="str">
        <f>IF($B216="","",VALUE(高校一覧表!L57))</f>
        <v/>
      </c>
      <c r="S216" t="str">
        <f>IF($B216="","",IF(高校一覧表!U57="","",高校一覧表!U57&amp;".")&amp;IF(高校一覧表!V57="","",TEXT(高校一覧表!V57,"00")&amp;".")&amp;TEXT(高校一覧表!W57,"00"))</f>
        <v/>
      </c>
      <c r="T216" t="str">
        <f t="shared" si="32"/>
        <v/>
      </c>
      <c r="U216" t="str">
        <f t="shared" si="33"/>
        <v/>
      </c>
    </row>
    <row r="217" spans="1:21" x14ac:dyDescent="0.45">
      <c r="A217">
        <f t="shared" si="29"/>
        <v>0</v>
      </c>
      <c r="B217" t="str">
        <f>IF(高校一覧表!R58="","",40000+高校一覧表!R58)</f>
        <v/>
      </c>
      <c r="C217" t="str">
        <f>IF($B217="","",VLOOKUP(VLOOKUP(高校一覧表!R58,高校女選手データ!$A:$O,MATCH("所属",高校女選手データ!$1:$1,0),0),所属csv!$A:$H,MATCH("所属コード",所属csv!$1:$1,0),0))</f>
        <v/>
      </c>
      <c r="F217" t="str">
        <f>IF($B217="","",高校一覧表!R58)</f>
        <v/>
      </c>
      <c r="G217" t="str">
        <f>IF($B217="","",VLOOKUP($F217,高校女選手データ!$A:$O,MATCH("姓",高校女選手データ!$1:$1,0),0)&amp;" "&amp;VLOOKUP($F217,高校女選手データ!$A:$O,MATCH("名",高校女選手データ!$1:$1,0),0))</f>
        <v/>
      </c>
      <c r="H217" t="str">
        <f>IF($B217="","",VLOOKUP($F217,高校女選手データ!$A:$O,MATCH("ﾌﾘｶﾞﾅ(姓)",高校女選手データ!$1:$1,0),0)&amp;" "&amp;VLOOKUP($F217,高校女選手データ!$A:$O,MATCH("ﾌﾘｶﾞﾅ(名)",高校女選手データ!$1:$1,0),0))</f>
        <v/>
      </c>
      <c r="I217" t="str">
        <f>IF($B217="","",VLOOKUP($F217,高校女選手データ!$A:$O,MATCH("姓",高校女選手データ!$1:$1,0),0)&amp;" "&amp;VLOOKUP($F217,高校女選手データ!$A:$O,MATCH("名",高校女選手データ!$1:$1,0),0))</f>
        <v/>
      </c>
      <c r="J217" t="str">
        <f>IF($B217="","",VLOOKUP($F217,高校女選手データ!$A:$O,MATCH("FAMILY NAME",高校女選手データ!$1:$1,0),0)&amp;" "&amp;VLOOKUP($F217,高校女選手データ!$A:$O,MATCH("Firstname",高校女選手データ!$1:$1,0),0))</f>
        <v/>
      </c>
      <c r="K217" t="str">
        <f>IF($B217="","",VLOOKUP($F217,高校女選手データ!$A:$O,MATCH("国籍",高校女選手データ!$1:$1,0),0))</f>
        <v/>
      </c>
      <c r="L217" t="str">
        <f t="shared" si="30"/>
        <v/>
      </c>
      <c r="M217" t="str">
        <f>IF($B217="","",VLOOKUP($F217,高校女選手データ!$A:$O,MATCH("学年",高校女選手データ!$1:$1,0),0))</f>
        <v/>
      </c>
      <c r="N217" t="str">
        <f>IF($B217="","",LEFT(VLOOKUP($F217,高校女選手データ!$A:$O,MATCH("Birthday",高校女選手データ!$1:$1,0),0),4))</f>
        <v/>
      </c>
      <c r="O217" t="str">
        <f t="shared" si="34"/>
        <v/>
      </c>
      <c r="P217" t="str">
        <f t="shared" si="31"/>
        <v/>
      </c>
      <c r="R217" t="str">
        <f>IF($B217="","",VALUE(高校一覧表!L58))</f>
        <v/>
      </c>
      <c r="S217" t="str">
        <f>IF($B217="","",IF(高校一覧表!U58="","",高校一覧表!U58&amp;".")&amp;IF(高校一覧表!V58="","",TEXT(高校一覧表!V58,"00")&amp;".")&amp;TEXT(高校一覧表!W58,"00"))</f>
        <v/>
      </c>
      <c r="T217" t="str">
        <f t="shared" si="32"/>
        <v/>
      </c>
      <c r="U217" t="str">
        <f t="shared" si="33"/>
        <v/>
      </c>
    </row>
    <row r="218" spans="1:21" x14ac:dyDescent="0.45">
      <c r="A218">
        <f t="shared" si="29"/>
        <v>0</v>
      </c>
      <c r="B218" t="str">
        <f>IF(高校一覧表!R59="","",40000+高校一覧表!R59)</f>
        <v/>
      </c>
      <c r="C218" t="str">
        <f>IF($B218="","",VLOOKUP(VLOOKUP(高校一覧表!R59,高校女選手データ!$A:$O,MATCH("所属",高校女選手データ!$1:$1,0),0),所属csv!$A:$H,MATCH("所属コード",所属csv!$1:$1,0),0))</f>
        <v/>
      </c>
      <c r="F218" t="str">
        <f>IF($B218="","",高校一覧表!R59)</f>
        <v/>
      </c>
      <c r="G218" t="str">
        <f>IF($B218="","",VLOOKUP($F218,高校女選手データ!$A:$O,MATCH("姓",高校女選手データ!$1:$1,0),0)&amp;" "&amp;VLOOKUP($F218,高校女選手データ!$A:$O,MATCH("名",高校女選手データ!$1:$1,0),0))</f>
        <v/>
      </c>
      <c r="H218" t="str">
        <f>IF($B218="","",VLOOKUP($F218,高校女選手データ!$A:$O,MATCH("ﾌﾘｶﾞﾅ(姓)",高校女選手データ!$1:$1,0),0)&amp;" "&amp;VLOOKUP($F218,高校女選手データ!$A:$O,MATCH("ﾌﾘｶﾞﾅ(名)",高校女選手データ!$1:$1,0),0))</f>
        <v/>
      </c>
      <c r="I218" t="str">
        <f>IF($B218="","",VLOOKUP($F218,高校女選手データ!$A:$O,MATCH("姓",高校女選手データ!$1:$1,0),0)&amp;" "&amp;VLOOKUP($F218,高校女選手データ!$A:$O,MATCH("名",高校女選手データ!$1:$1,0),0))</f>
        <v/>
      </c>
      <c r="J218" t="str">
        <f>IF($B218="","",VLOOKUP($F218,高校女選手データ!$A:$O,MATCH("FAMILY NAME",高校女選手データ!$1:$1,0),0)&amp;" "&amp;VLOOKUP($F218,高校女選手データ!$A:$O,MATCH("Firstname",高校女選手データ!$1:$1,0),0))</f>
        <v/>
      </c>
      <c r="K218" t="str">
        <f>IF($B218="","",VLOOKUP($F218,高校女選手データ!$A:$O,MATCH("国籍",高校女選手データ!$1:$1,0),0))</f>
        <v/>
      </c>
      <c r="L218" t="str">
        <f t="shared" si="30"/>
        <v/>
      </c>
      <c r="M218" t="str">
        <f>IF($B218="","",VLOOKUP($F218,高校女選手データ!$A:$O,MATCH("学年",高校女選手データ!$1:$1,0),0))</f>
        <v/>
      </c>
      <c r="N218" t="str">
        <f>IF($B218="","",LEFT(VLOOKUP($F218,高校女選手データ!$A:$O,MATCH("Birthday",高校女選手データ!$1:$1,0),0),4))</f>
        <v/>
      </c>
      <c r="O218" t="str">
        <f t="shared" si="34"/>
        <v/>
      </c>
      <c r="P218" t="str">
        <f t="shared" si="31"/>
        <v/>
      </c>
      <c r="R218" t="str">
        <f>IF($B218="","",VALUE(高校一覧表!L59))</f>
        <v/>
      </c>
      <c r="S218" t="str">
        <f>IF($B218="","",IF(高校一覧表!U59="","",高校一覧表!U59&amp;".")&amp;IF(高校一覧表!V59="","",TEXT(高校一覧表!V59,"00")&amp;".")&amp;TEXT(高校一覧表!W59,"00"))</f>
        <v/>
      </c>
      <c r="T218" t="str">
        <f t="shared" si="32"/>
        <v/>
      </c>
      <c r="U218" t="str">
        <f t="shared" si="33"/>
        <v/>
      </c>
    </row>
  </sheetData>
  <phoneticPr fontId="1"/>
  <pageMargins left="0.7" right="0.7" top="0.75" bottom="0.75" header="0.3" footer="0.3"/>
  <pageSetup paperSize="1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15"/>
  <sheetViews>
    <sheetView workbookViewId="0">
      <selection activeCell="J2" sqref="J2"/>
    </sheetView>
  </sheetViews>
  <sheetFormatPr defaultRowHeight="18" x14ac:dyDescent="0.45"/>
  <sheetData>
    <row r="1" spans="1:16" x14ac:dyDescent="0.45">
      <c r="A1" s="55">
        <v>0</v>
      </c>
      <c r="B1" t="s">
        <v>332</v>
      </c>
      <c r="C1" t="s">
        <v>296</v>
      </c>
      <c r="D1" t="s">
        <v>333</v>
      </c>
      <c r="E1" t="s">
        <v>334</v>
      </c>
      <c r="F1" t="s">
        <v>335</v>
      </c>
      <c r="G1" t="s">
        <v>336</v>
      </c>
      <c r="H1" t="s">
        <v>337</v>
      </c>
      <c r="I1" t="s">
        <v>285</v>
      </c>
      <c r="J1" t="s">
        <v>338</v>
      </c>
      <c r="K1" t="s">
        <v>277</v>
      </c>
      <c r="L1" t="s">
        <v>281</v>
      </c>
      <c r="M1" t="s">
        <v>339</v>
      </c>
      <c r="N1" t="s">
        <v>340</v>
      </c>
      <c r="O1" t="s">
        <v>341</v>
      </c>
      <c r="P1" t="s">
        <v>342</v>
      </c>
    </row>
    <row r="2" spans="1:16" x14ac:dyDescent="0.45">
      <c r="A2">
        <f>IF(OR(M2=9,M2=24),A1+1,A1)</f>
        <v>0</v>
      </c>
      <c r="B2" t="str">
        <f>IF($C2="","",10000+C2)</f>
        <v/>
      </c>
      <c r="C2" t="str">
        <f>IF(中学一覧表!F4="","",VLOOKUP(VLOOKUP(中学一覧表!F4,中学男選手データ!$A:$O,MATCH("所属",中学男選手データ!$1:$1,0),0),所属csv!$A:$H,MATCH("所属コード",所属csv!$1:$1,0),0))</f>
        <v/>
      </c>
      <c r="D2" t="str">
        <f>IF($C2="","",VLOOKUP(中学一覧表!F4,中学男選手データ!$A:$O,MATCH("所属",中学男選手データ!$1:$1,0),0))</f>
        <v/>
      </c>
      <c r="F2" t="str">
        <f>IF(D2="","",D2)</f>
        <v/>
      </c>
      <c r="I2" t="str">
        <f>IF($C2="","",VLOOKUP(中学一覧表!F4,中学男選手データ!$A:$O,MATCH("国籍",中学男選手データ!$1:$1,0),0))</f>
        <v/>
      </c>
      <c r="J2" t="str">
        <f>IF($C2="","",中学一覧表!E4)</f>
        <v/>
      </c>
      <c r="K2" t="str">
        <f>IF($C2="","",10000+中学一覧表!F4)</f>
        <v/>
      </c>
      <c r="L2" t="str">
        <f>IF($C2="","",VLOOKUP($K2-10000,中学男選手データ!$A:$O,MATCH("姓",中学男選手データ!$1:$1,0),0)&amp;" "&amp;VLOOKUP($K2-10000,中学男選手データ!$A:$O,MATCH("名",中学男選手データ!$1:$1,0),0))</f>
        <v/>
      </c>
      <c r="M2" t="str">
        <f>IF($C2="","",VALUE(中学一覧表!A4))</f>
        <v/>
      </c>
      <c r="N2" t="str">
        <f>IF($C2="","",IF(中学一覧表!I4="","",中学一覧表!I4&amp;".")&amp;IF(中学一覧表!J4="","",TEXT(中学一覧表!J4,"00")&amp;".")&amp;TEXT(中学一覧表!K4,"00"))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IF(OR(M3=9,M3=24),A2+1,A2)</f>
        <v>0</v>
      </c>
      <c r="B3" t="str">
        <f t="shared" ref="B3:B53" si="1">IF($C3="","",10000+C3)</f>
        <v/>
      </c>
      <c r="C3" t="str">
        <f>IF(中学一覧表!F5="","",VLOOKUP(VLOOKUP(中学一覧表!F5,中学男選手データ!$A:$O,MATCH("所属",中学男選手データ!$1:$1,0),0),所属csv!$A:$H,MATCH("所属コード",所属csv!$1:$1,0),0))</f>
        <v/>
      </c>
      <c r="D3" t="str">
        <f>IF($C3="","",VLOOKUP(中学一覧表!F5,中学男選手データ!$A:$O,MATCH("所属",中学男選手データ!$1:$1,0),0))</f>
        <v/>
      </c>
      <c r="F3" t="str">
        <f t="shared" ref="F3:F53" si="2">IF(D3="","",D3)</f>
        <v/>
      </c>
      <c r="I3" t="str">
        <f>IF($C3="","",VLOOKUP(中学一覧表!F5,中学男選手データ!$A:$O,MATCH("国籍",中学男選手データ!$1:$1,0),0))</f>
        <v/>
      </c>
      <c r="J3" t="str">
        <f>IF($C3="","",中学一覧表!E5)</f>
        <v/>
      </c>
      <c r="K3" t="str">
        <f>IF($C3="","",10000+中学一覧表!F5)</f>
        <v/>
      </c>
      <c r="L3" t="str">
        <f>IF($C3="","",VLOOKUP($K3-10000,中学男選手データ!$A:$O,MATCH("姓",中学男選手データ!$1:$1,0),0)&amp;" "&amp;VLOOKUP($K3-10000,中学男選手データ!$A:$O,MATCH("名",中学男選手データ!$1:$1,0),0))</f>
        <v/>
      </c>
      <c r="M3" t="str">
        <f>IF($C3="","",VALUE(中学一覧表!A5))</f>
        <v/>
      </c>
      <c r="N3" t="str">
        <f>IF($C3="","",IF(中学一覧表!I5="","",中学一覧表!I5&amp;".")&amp;IF(中学一覧表!J5="","",TEXT(中学一覧表!J5,"00")&amp;".")&amp;TEXT(中学一覧表!K5,"00"))</f>
        <v/>
      </c>
      <c r="O3" t="str">
        <f t="shared" ref="O3:O53" si="3">IF($C3="","",0)</f>
        <v/>
      </c>
      <c r="P3" t="str">
        <f t="shared" ref="P3:P53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IF(中学一覧表!F6="","",VLOOKUP(VLOOKUP(中学一覧表!F6,中学男選手データ!$A:$O,MATCH("所属",中学男選手データ!$1:$1,0),0),所属csv!$A:$H,MATCH("所属コード",所属csv!$1:$1,0),0))</f>
        <v/>
      </c>
      <c r="D4" t="str">
        <f>IF($C4="","",VLOOKUP(中学一覧表!F6,中学男選手データ!$A:$O,MATCH("所属",中学男選手データ!$1:$1,0),0))</f>
        <v/>
      </c>
      <c r="F4" t="str">
        <f t="shared" si="2"/>
        <v/>
      </c>
      <c r="I4" t="str">
        <f>IF($C4="","",VLOOKUP(中学一覧表!F6,中学男選手データ!$A:$O,MATCH("国籍",中学男選手データ!$1:$1,0),0))</f>
        <v/>
      </c>
      <c r="J4" t="str">
        <f>IF($C4="","",中学一覧表!E6)</f>
        <v/>
      </c>
      <c r="K4" t="str">
        <f>IF($C4="","",10000+中学一覧表!F6)</f>
        <v/>
      </c>
      <c r="L4" t="str">
        <f>IF($C4="","",VLOOKUP($K4-10000,中学男選手データ!$A:$O,MATCH("姓",中学男選手データ!$1:$1,0),0)&amp;" "&amp;VLOOKUP($K4-10000,中学男選手データ!$A:$O,MATCH("名",中学男選手データ!$1:$1,0),0))</f>
        <v/>
      </c>
      <c r="M4" t="str">
        <f>IF($C4="","",VALUE(中学一覧表!A6))</f>
        <v/>
      </c>
      <c r="N4" t="str">
        <f>IF($C4="","",IF(中学一覧表!I6="","",中学一覧表!I6&amp;".")&amp;IF(中学一覧表!J6="","",TEXT(中学一覧表!J6,"00")&amp;".")&amp;TEXT(中学一覧表!K6,"00"))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IF(中学一覧表!F7="","",VLOOKUP(VLOOKUP(中学一覧表!F7,中学男選手データ!$A:$O,MATCH("所属",中学男選手データ!$1:$1,0),0),所属csv!$A:$H,MATCH("所属コード",所属csv!$1:$1,0),0))</f>
        <v/>
      </c>
      <c r="D5" t="str">
        <f>IF($C5="","",VLOOKUP(中学一覧表!F7,中学男選手データ!$A:$O,MATCH("所属",中学男選手データ!$1:$1,0),0))</f>
        <v/>
      </c>
      <c r="F5" t="str">
        <f t="shared" si="2"/>
        <v/>
      </c>
      <c r="I5" t="str">
        <f>IF($C5="","",VLOOKUP(中学一覧表!F7,中学男選手データ!$A:$O,MATCH("国籍",中学男選手データ!$1:$1,0),0))</f>
        <v/>
      </c>
      <c r="J5" t="str">
        <f>IF($C5="","",中学一覧表!E7)</f>
        <v/>
      </c>
      <c r="K5" t="str">
        <f>IF($C5="","",10000+中学一覧表!F7)</f>
        <v/>
      </c>
      <c r="L5" t="str">
        <f>IF($C5="","",VLOOKUP($K5-10000,中学男選手データ!$A:$O,MATCH("姓",中学男選手データ!$1:$1,0),0)&amp;" "&amp;VLOOKUP($K5-10000,中学男選手データ!$A:$O,MATCH("名",中学男選手データ!$1:$1,0),0))</f>
        <v/>
      </c>
      <c r="M5" t="str">
        <f>IF($C5="","",VALUE(中学一覧表!A7))</f>
        <v/>
      </c>
      <c r="N5" t="str">
        <f>IF($C5="","",IF(中学一覧表!I7="","",中学一覧表!I7&amp;".")&amp;IF(中学一覧表!J7="","",TEXT(中学一覧表!J7,"00")&amp;".")&amp;TEXT(中学一覧表!K7,"00"))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IF(中学一覧表!F8="","",VLOOKUP(VLOOKUP(中学一覧表!F8,中学男選手データ!$A:$O,MATCH("所属",中学男選手データ!$1:$1,0),0),所属csv!$A:$H,MATCH("所属コード",所属csv!$1:$1,0),0))</f>
        <v/>
      </c>
      <c r="D6" t="str">
        <f>IF($C6="","",VLOOKUP(中学一覧表!F8,中学男選手データ!$A:$O,MATCH("所属",中学男選手データ!$1:$1,0),0))</f>
        <v/>
      </c>
      <c r="F6" t="str">
        <f t="shared" si="2"/>
        <v/>
      </c>
      <c r="I6" t="str">
        <f>IF($C6="","",VLOOKUP(中学一覧表!F8,中学男選手データ!$A:$O,MATCH("国籍",中学男選手データ!$1:$1,0),0))</f>
        <v/>
      </c>
      <c r="J6" t="str">
        <f>IF($C6="","",中学一覧表!E8)</f>
        <v/>
      </c>
      <c r="K6" t="str">
        <f>IF($C6="","",10000+中学一覧表!F8)</f>
        <v/>
      </c>
      <c r="L6" t="str">
        <f>IF($C6="","",VLOOKUP($K6-10000,中学男選手データ!$A:$O,MATCH("姓",中学男選手データ!$1:$1,0),0)&amp;" "&amp;VLOOKUP($K6-10000,中学男選手データ!$A:$O,MATCH("名",中学男選手データ!$1:$1,0),0))</f>
        <v/>
      </c>
      <c r="M6" t="str">
        <f>IF($C6="","",VALUE(中学一覧表!A8))</f>
        <v/>
      </c>
      <c r="N6" t="str">
        <f>IF($C6="","",IF(中学一覧表!I8="","",中学一覧表!I8&amp;".")&amp;IF(中学一覧表!J8="","",TEXT(中学一覧表!J8,"00")&amp;".")&amp;TEXT(中学一覧表!K8,"00"))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IF(中学一覧表!F9="","",VLOOKUP(VLOOKUP(中学一覧表!F9,中学男選手データ!$A:$O,MATCH("所属",中学男選手データ!$1:$1,0),0),所属csv!$A:$H,MATCH("所属コード",所属csv!$1:$1,0),0))</f>
        <v/>
      </c>
      <c r="D7" t="str">
        <f>IF($C7="","",VLOOKUP(中学一覧表!F9,中学男選手データ!$A:$O,MATCH("所属",中学男選手データ!$1:$1,0),0))</f>
        <v/>
      </c>
      <c r="F7" t="str">
        <f t="shared" si="2"/>
        <v/>
      </c>
      <c r="I7" t="str">
        <f>IF($C7="","",VLOOKUP(中学一覧表!F9,中学男選手データ!$A:$O,MATCH("国籍",中学男選手データ!$1:$1,0),0))</f>
        <v/>
      </c>
      <c r="J7" t="str">
        <f>IF($C7="","",中学一覧表!E9)</f>
        <v/>
      </c>
      <c r="K7" t="str">
        <f>IF($C7="","",10000+中学一覧表!F9)</f>
        <v/>
      </c>
      <c r="L7" t="str">
        <f>IF($C7="","",VLOOKUP($K7-10000,中学男選手データ!$A:$O,MATCH("姓",中学男選手データ!$1:$1,0),0)&amp;" "&amp;VLOOKUP($K7-10000,中学男選手データ!$A:$O,MATCH("名",中学男選手データ!$1:$1,0),0))</f>
        <v/>
      </c>
      <c r="M7" t="str">
        <f>IF($C7="","",VALUE(中学一覧表!A9))</f>
        <v/>
      </c>
      <c r="N7" t="str">
        <f>IF($C7="","",IF(中学一覧表!I9="","",中学一覧表!I9&amp;".")&amp;IF(中学一覧表!J9="","",TEXT(中学一覧表!J9,"00")&amp;".")&amp;TEXT(中学一覧表!K9,"00"))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IF(中学一覧表!F10="","",VLOOKUP(VLOOKUP(中学一覧表!F10,中学男選手データ!$A:$O,MATCH("所属",中学男選手データ!$1:$1,0),0),所属csv!$A:$H,MATCH("所属コード",所属csv!$1:$1,0),0))</f>
        <v/>
      </c>
      <c r="D8" t="str">
        <f>IF($C8="","",VLOOKUP(中学一覧表!F10,中学男選手データ!$A:$O,MATCH("所属",中学男選手データ!$1:$1,0),0))</f>
        <v/>
      </c>
      <c r="F8" t="str">
        <f t="shared" si="2"/>
        <v/>
      </c>
      <c r="I8" t="str">
        <f>IF($C8="","",VLOOKUP(中学一覧表!F10,中学男選手データ!$A:$O,MATCH("国籍",中学男選手データ!$1:$1,0),0))</f>
        <v/>
      </c>
      <c r="J8" t="str">
        <f>IF($C8="","",中学一覧表!E10)</f>
        <v/>
      </c>
      <c r="K8" t="str">
        <f>IF($C8="","",10000+中学一覧表!F10)</f>
        <v/>
      </c>
      <c r="L8" t="str">
        <f>IF($C8="","",VLOOKUP($K8-10000,中学男選手データ!$A:$O,MATCH("姓",中学男選手データ!$1:$1,0),0)&amp;" "&amp;VLOOKUP($K8-10000,中学男選手データ!$A:$O,MATCH("名",中学男選手データ!$1:$1,0),0))</f>
        <v/>
      </c>
      <c r="M8" t="str">
        <f>IF($C8="","",VALUE(中学一覧表!A10))</f>
        <v/>
      </c>
      <c r="N8" t="str">
        <f>IF($C8="","",IF(中学一覧表!I10="","",中学一覧表!I10&amp;".")&amp;IF(中学一覧表!J10="","",TEXT(中学一覧表!J10,"00")&amp;".")&amp;TEXT(中学一覧表!K10,"00"))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IF(中学一覧表!F11="","",VLOOKUP(VLOOKUP(中学一覧表!F11,中学男選手データ!$A:$O,MATCH("所属",中学男選手データ!$1:$1,0),0),所属csv!$A:$H,MATCH("所属コード",所属csv!$1:$1,0),0))</f>
        <v/>
      </c>
      <c r="D9" t="str">
        <f>IF($C9="","",VLOOKUP(中学一覧表!F11,中学男選手データ!$A:$O,MATCH("所属",中学男選手データ!$1:$1,0),0))</f>
        <v/>
      </c>
      <c r="F9" t="str">
        <f t="shared" si="2"/>
        <v/>
      </c>
      <c r="I9" t="str">
        <f>IF($C9="","",VLOOKUP(中学一覧表!F11,中学男選手データ!$A:$O,MATCH("国籍",中学男選手データ!$1:$1,0),0))</f>
        <v/>
      </c>
      <c r="J9" t="str">
        <f>IF($C9="","",中学一覧表!E11)</f>
        <v/>
      </c>
      <c r="K9" t="str">
        <f>IF($C9="","",10000+中学一覧表!F11)</f>
        <v/>
      </c>
      <c r="L9" t="str">
        <f>IF($C9="","",VLOOKUP($K9-10000,中学男選手データ!$A:$O,MATCH("姓",中学男選手データ!$1:$1,0),0)&amp;" "&amp;VLOOKUP($K9-10000,中学男選手データ!$A:$O,MATCH("名",中学男選手データ!$1:$1,0),0))</f>
        <v/>
      </c>
      <c r="M9" t="str">
        <f>IF($C9="","",VALUE(中学一覧表!A11))</f>
        <v/>
      </c>
      <c r="N9" t="str">
        <f>IF($C9="","",IF(中学一覧表!I11="","",中学一覧表!I11&amp;".")&amp;IF(中学一覧表!J11="","",TEXT(中学一覧表!J11,"00")&amp;".")&amp;TEXT(中学一覧表!K11,"00"))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IF(中学一覧表!F12="","",VLOOKUP(VLOOKUP(中学一覧表!F12,中学男選手データ!$A:$O,MATCH("所属",中学男選手データ!$1:$1,0),0),所属csv!$A:$H,MATCH("所属コード",所属csv!$1:$1,0),0))</f>
        <v/>
      </c>
      <c r="D10" t="str">
        <f>IF($C10="","",VLOOKUP(中学一覧表!F12,中学男選手データ!$A:$O,MATCH("所属",中学男選手データ!$1:$1,0),0))</f>
        <v/>
      </c>
      <c r="F10" t="str">
        <f t="shared" si="2"/>
        <v/>
      </c>
      <c r="I10" t="str">
        <f>IF($C10="","",VLOOKUP(中学一覧表!F12,中学男選手データ!$A:$O,MATCH("国籍",中学男選手データ!$1:$1,0),0))</f>
        <v/>
      </c>
      <c r="J10" t="str">
        <f>IF($C10="","",中学一覧表!E12)</f>
        <v/>
      </c>
      <c r="K10" t="str">
        <f>IF($C10="","",10000+中学一覧表!F12)</f>
        <v/>
      </c>
      <c r="L10" t="str">
        <f>IF($C10="","",VLOOKUP($K10-10000,中学男選手データ!$A:$O,MATCH("姓",中学男選手データ!$1:$1,0),0)&amp;" "&amp;VLOOKUP($K10-10000,中学男選手データ!$A:$O,MATCH("名",中学男選手データ!$1:$1,0),0))</f>
        <v/>
      </c>
      <c r="M10" t="str">
        <f>IF($C10="","",VALUE(中学一覧表!A12))</f>
        <v/>
      </c>
      <c r="N10" t="str">
        <f>IF($C10="","",IF(中学一覧表!I12="","",中学一覧表!I12&amp;".")&amp;IF(中学一覧表!J12="","",TEXT(中学一覧表!J12,"00")&amp;".")&amp;TEXT(中学一覧表!K12,"00"))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IF(中学一覧表!F13="","",VLOOKUP(VLOOKUP(中学一覧表!F13,中学男選手データ!$A:$O,MATCH("所属",中学男選手データ!$1:$1,0),0),所属csv!$A:$H,MATCH("所属コード",所属csv!$1:$1,0),0))</f>
        <v/>
      </c>
      <c r="D11" t="str">
        <f>IF($C11="","",VLOOKUP(中学一覧表!F13,中学男選手データ!$A:$O,MATCH("所属",中学男選手データ!$1:$1,0),0))</f>
        <v/>
      </c>
      <c r="F11" t="str">
        <f t="shared" si="2"/>
        <v/>
      </c>
      <c r="I11" t="str">
        <f>IF($C11="","",VLOOKUP(中学一覧表!F13,中学男選手データ!$A:$O,MATCH("国籍",中学男選手データ!$1:$1,0),0))</f>
        <v/>
      </c>
      <c r="J11" t="str">
        <f>IF($C11="","",中学一覧表!E13)</f>
        <v/>
      </c>
      <c r="K11" t="str">
        <f>IF($C11="","",10000+中学一覧表!F13)</f>
        <v/>
      </c>
      <c r="L11" t="str">
        <f>IF($C11="","",VLOOKUP($K11-10000,中学男選手データ!$A:$O,MATCH("姓",中学男選手データ!$1:$1,0),0)&amp;" "&amp;VLOOKUP($K11-10000,中学男選手データ!$A:$O,MATCH("名",中学男選手データ!$1:$1,0),0))</f>
        <v/>
      </c>
      <c r="M11" t="str">
        <f>IF($C11="","",VALUE(中学一覧表!A13))</f>
        <v/>
      </c>
      <c r="N11" t="str">
        <f>IF($C11="","",IF(中学一覧表!I13="","",中学一覧表!I13&amp;".")&amp;IF(中学一覧表!J13="","",TEXT(中学一覧表!J13,"00")&amp;".")&amp;TEXT(中学一覧表!K13,"00"))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IF(中学一覧表!F14="","",VLOOKUP(VLOOKUP(中学一覧表!F14,中学男選手データ!$A:$O,MATCH("所属",中学男選手データ!$1:$1,0),0),所属csv!$A:$H,MATCH("所属コード",所属csv!$1:$1,0),0))</f>
        <v/>
      </c>
      <c r="D12" t="str">
        <f>IF($C12="","",VLOOKUP(中学一覧表!F14,中学男選手データ!$A:$O,MATCH("所属",中学男選手データ!$1:$1,0),0))</f>
        <v/>
      </c>
      <c r="F12" t="str">
        <f t="shared" si="2"/>
        <v/>
      </c>
      <c r="I12" t="str">
        <f>IF($C12="","",VLOOKUP(中学一覧表!F14,中学男選手データ!$A:$O,MATCH("国籍",中学男選手データ!$1:$1,0),0))</f>
        <v/>
      </c>
      <c r="J12" t="str">
        <f>IF($C12="","",中学一覧表!E14)</f>
        <v/>
      </c>
      <c r="K12" t="str">
        <f>IF($C12="","",10000+中学一覧表!F14)</f>
        <v/>
      </c>
      <c r="L12" t="str">
        <f>IF($C12="","",VLOOKUP($K12-10000,中学男選手データ!$A:$O,MATCH("姓",中学男選手データ!$1:$1,0),0)&amp;" "&amp;VLOOKUP($K12-10000,中学男選手データ!$A:$O,MATCH("名",中学男選手データ!$1:$1,0),0))</f>
        <v/>
      </c>
      <c r="M12" t="str">
        <f>IF($C12="","",VALUE(中学一覧表!A14))</f>
        <v/>
      </c>
      <c r="N12" t="str">
        <f>IF($C12="","",IF(中学一覧表!I14="","",中学一覧表!I14&amp;".")&amp;IF(中学一覧表!J14="","",TEXT(中学一覧表!J14,"00")&amp;".")&amp;TEXT(中学一覧表!K14,"00"))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IF(中学一覧表!F15="","",VLOOKUP(VLOOKUP(中学一覧表!F15,中学男選手データ!$A:$O,MATCH("所属",中学男選手データ!$1:$1,0),0),所属csv!$A:$H,MATCH("所属コード",所属csv!$1:$1,0),0))</f>
        <v/>
      </c>
      <c r="D13" t="str">
        <f>IF($C13="","",VLOOKUP(中学一覧表!F15,中学男選手データ!$A:$O,MATCH("所属",中学男選手データ!$1:$1,0),0))</f>
        <v/>
      </c>
      <c r="F13" t="str">
        <f t="shared" si="2"/>
        <v/>
      </c>
      <c r="I13" t="str">
        <f>IF($C13="","",VLOOKUP(中学一覧表!F15,中学男選手データ!$A:$O,MATCH("国籍",中学男選手データ!$1:$1,0),0))</f>
        <v/>
      </c>
      <c r="J13" t="str">
        <f>IF($C13="","",中学一覧表!E15)</f>
        <v/>
      </c>
      <c r="K13" t="str">
        <f>IF($C13="","",10000+中学一覧表!F15)</f>
        <v/>
      </c>
      <c r="L13" t="str">
        <f>IF($C13="","",VLOOKUP($K13-10000,中学男選手データ!$A:$O,MATCH("姓",中学男選手データ!$1:$1,0),0)&amp;" "&amp;VLOOKUP($K13-10000,中学男選手データ!$A:$O,MATCH("名",中学男選手データ!$1:$1,0),0))</f>
        <v/>
      </c>
      <c r="M13" t="str">
        <f>IF($C13="","",VALUE(中学一覧表!A15))</f>
        <v/>
      </c>
      <c r="N13" t="str">
        <f>IF($C13="","",IF(中学一覧表!I15="","",中学一覧表!I15&amp;".")&amp;IF(中学一覧表!J15="","",TEXT(中学一覧表!J15,"00")&amp;".")&amp;TEXT(中学一覧表!K15,"00"))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IF(中学一覧表!F16="","",VLOOKUP(VLOOKUP(中学一覧表!F16,中学男選手データ!$A:$O,MATCH("所属",中学男選手データ!$1:$1,0),0),所属csv!$A:$H,MATCH("所属コード",所属csv!$1:$1,0),0))</f>
        <v/>
      </c>
      <c r="D14" t="str">
        <f>IF($C14="","",VLOOKUP(中学一覧表!F16,中学男選手データ!$A:$O,MATCH("所属",中学男選手データ!$1:$1,0),0))</f>
        <v/>
      </c>
      <c r="F14" t="str">
        <f t="shared" si="2"/>
        <v/>
      </c>
      <c r="I14" t="str">
        <f>IF($C14="","",VLOOKUP(中学一覧表!F16,中学男選手データ!$A:$O,MATCH("国籍",中学男選手データ!$1:$1,0),0))</f>
        <v/>
      </c>
      <c r="J14" t="str">
        <f>IF($C14="","",中学一覧表!E16)</f>
        <v/>
      </c>
      <c r="K14" t="str">
        <f>IF($C14="","",10000+中学一覧表!F16)</f>
        <v/>
      </c>
      <c r="L14" t="str">
        <f>IF($C14="","",VLOOKUP($K14-10000,中学男選手データ!$A:$O,MATCH("姓",中学男選手データ!$1:$1,0),0)&amp;" "&amp;VLOOKUP($K14-10000,中学男選手データ!$A:$O,MATCH("名",中学男選手データ!$1:$1,0),0))</f>
        <v/>
      </c>
      <c r="M14" t="str">
        <f>IF($C14="","",VALUE(中学一覧表!A16))</f>
        <v/>
      </c>
      <c r="N14" t="str">
        <f>IF($C14="","",IF(中学一覧表!I16="","",中学一覧表!I16&amp;".")&amp;IF(中学一覧表!J16="","",TEXT(中学一覧表!J16,"00")&amp;".")&amp;TEXT(中学一覧表!K16,"00"))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IF(中学一覧表!F17="","",VLOOKUP(VLOOKUP(中学一覧表!F17,中学男選手データ!$A:$O,MATCH("所属",中学男選手データ!$1:$1,0),0),所属csv!$A:$H,MATCH("所属コード",所属csv!$1:$1,0),0))</f>
        <v/>
      </c>
      <c r="D15" t="str">
        <f>IF($C15="","",VLOOKUP(中学一覧表!F17,中学男選手データ!$A:$O,MATCH("所属",中学男選手データ!$1:$1,0),0))</f>
        <v/>
      </c>
      <c r="F15" t="str">
        <f t="shared" si="2"/>
        <v/>
      </c>
      <c r="I15" t="str">
        <f>IF($C15="","",VLOOKUP(中学一覧表!F17,中学男選手データ!$A:$O,MATCH("国籍",中学男選手データ!$1:$1,0),0))</f>
        <v/>
      </c>
      <c r="J15" t="str">
        <f>IF($C15="","",中学一覧表!E17)</f>
        <v/>
      </c>
      <c r="K15" t="str">
        <f>IF($C15="","",10000+中学一覧表!F17)</f>
        <v/>
      </c>
      <c r="L15" t="str">
        <f>IF($C15="","",VLOOKUP($K15-10000,中学男選手データ!$A:$O,MATCH("姓",中学男選手データ!$1:$1,0),0)&amp;" "&amp;VLOOKUP($K15-10000,中学男選手データ!$A:$O,MATCH("名",中学男選手データ!$1:$1,0),0))</f>
        <v/>
      </c>
      <c r="M15" t="str">
        <f>IF($C15="","",VALUE(中学一覧表!A17))</f>
        <v/>
      </c>
      <c r="N15" t="str">
        <f>IF($C15="","",IF(中学一覧表!I17="","",中学一覧表!I17&amp;".")&amp;IF(中学一覧表!J17="","",TEXT(中学一覧表!J17,"00")&amp;".")&amp;TEXT(中学一覧表!K17,"00"))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IF(中学一覧表!F18="","",VLOOKUP(VLOOKUP(中学一覧表!F18,中学男選手データ!$A:$O,MATCH("所属",中学男選手データ!$1:$1,0),0),所属csv!$A:$H,MATCH("所属コード",所属csv!$1:$1,0),0))</f>
        <v/>
      </c>
      <c r="D16" t="str">
        <f>IF($C16="","",VLOOKUP(中学一覧表!F18,中学男選手データ!$A:$O,MATCH("所属",中学男選手データ!$1:$1,0),0))</f>
        <v/>
      </c>
      <c r="F16" t="str">
        <f t="shared" si="2"/>
        <v/>
      </c>
      <c r="I16" t="str">
        <f>IF($C16="","",VLOOKUP(中学一覧表!F18,中学男選手データ!$A:$O,MATCH("国籍",中学男選手データ!$1:$1,0),0))</f>
        <v/>
      </c>
      <c r="J16" t="str">
        <f>IF($C16="","",中学一覧表!E18)</f>
        <v/>
      </c>
      <c r="K16" t="str">
        <f>IF($C16="","",10000+中学一覧表!F18)</f>
        <v/>
      </c>
      <c r="L16" t="str">
        <f>IF($C16="","",VLOOKUP($K16-10000,中学男選手データ!$A:$O,MATCH("姓",中学男選手データ!$1:$1,0),0)&amp;" "&amp;VLOOKUP($K16-10000,中学男選手データ!$A:$O,MATCH("名",中学男選手データ!$1:$1,0),0))</f>
        <v/>
      </c>
      <c r="M16" t="str">
        <f>IF($C16="","",VALUE(中学一覧表!A18))</f>
        <v/>
      </c>
      <c r="N16" t="str">
        <f>IF($C16="","",IF(中学一覧表!I18="","",中学一覧表!I18&amp;".")&amp;IF(中学一覧表!J18="","",TEXT(中学一覧表!J18,"00")&amp;".")&amp;TEXT(中学一覧表!K18,"00"))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IF(中学一覧表!F19="","",VLOOKUP(VLOOKUP(中学一覧表!F19,中学男選手データ!$A:$O,MATCH("所属",中学男選手データ!$1:$1,0),0),所属csv!$A:$H,MATCH("所属コード",所属csv!$1:$1,0),0))</f>
        <v/>
      </c>
      <c r="D17" t="str">
        <f>IF($C17="","",VLOOKUP(中学一覧表!F19,中学男選手データ!$A:$O,MATCH("所属",中学男選手データ!$1:$1,0),0))</f>
        <v/>
      </c>
      <c r="F17" t="str">
        <f t="shared" si="2"/>
        <v/>
      </c>
      <c r="I17" t="str">
        <f>IF($C17="","",VLOOKUP(中学一覧表!F19,中学男選手データ!$A:$O,MATCH("国籍",中学男選手データ!$1:$1,0),0))</f>
        <v/>
      </c>
      <c r="J17" t="str">
        <f>IF($C17="","",中学一覧表!E19)</f>
        <v/>
      </c>
      <c r="K17" t="str">
        <f>IF($C17="","",10000+中学一覧表!F19)</f>
        <v/>
      </c>
      <c r="L17" t="str">
        <f>IF($C17="","",VLOOKUP($K17-10000,中学男選手データ!$A:$O,MATCH("姓",中学男選手データ!$1:$1,0),0)&amp;" "&amp;VLOOKUP($K17-10000,中学男選手データ!$A:$O,MATCH("名",中学男選手データ!$1:$1,0),0))</f>
        <v/>
      </c>
      <c r="M17" t="str">
        <f>IF($C17="","",VALUE(中学一覧表!A19))</f>
        <v/>
      </c>
      <c r="N17" t="str">
        <f>IF($C17="","",IF(中学一覧表!I19="","",中学一覧表!I19&amp;".")&amp;IF(中学一覧表!J19="","",TEXT(中学一覧表!J19,"00")&amp;".")&amp;TEXT(中学一覧表!K19,"00"))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IF(中学一覧表!F20="","",VLOOKUP(VLOOKUP(中学一覧表!F20,中学男選手データ!$A:$O,MATCH("所属",中学男選手データ!$1:$1,0),0),所属csv!$A:$H,MATCH("所属コード",所属csv!$1:$1,0),0))</f>
        <v/>
      </c>
      <c r="D18" t="str">
        <f>IF($C18="","",VLOOKUP(中学一覧表!F20,中学男選手データ!$A:$O,MATCH("所属",中学男選手データ!$1:$1,0),0))</f>
        <v/>
      </c>
      <c r="F18" t="str">
        <f t="shared" si="2"/>
        <v/>
      </c>
      <c r="I18" t="str">
        <f>IF($C18="","",VLOOKUP(中学一覧表!F20,中学男選手データ!$A:$O,MATCH("国籍",中学男選手データ!$1:$1,0),0))</f>
        <v/>
      </c>
      <c r="J18" t="str">
        <f>IF($C18="","",中学一覧表!E20)</f>
        <v/>
      </c>
      <c r="K18" t="str">
        <f>IF($C18="","",10000+中学一覧表!F20)</f>
        <v/>
      </c>
      <c r="L18" t="str">
        <f>IF($C18="","",VLOOKUP($K18-10000,中学男選手データ!$A:$O,MATCH("姓",中学男選手データ!$1:$1,0),0)&amp;" "&amp;VLOOKUP($K18-10000,中学男選手データ!$A:$O,MATCH("名",中学男選手データ!$1:$1,0),0))</f>
        <v/>
      </c>
      <c r="M18" t="str">
        <f>IF($C18="","",VALUE(中学一覧表!A20))</f>
        <v/>
      </c>
      <c r="N18" t="str">
        <f>IF($C18="","",IF(中学一覧表!I20="","",中学一覧表!I20&amp;".")&amp;IF(中学一覧表!J20="","",TEXT(中学一覧表!J20,"00")&amp;".")&amp;TEXT(中学一覧表!K20,"00"))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IF(中学一覧表!F21="","",VLOOKUP(VLOOKUP(中学一覧表!F21,中学男選手データ!$A:$O,MATCH("所属",中学男選手データ!$1:$1,0),0),所属csv!$A:$H,MATCH("所属コード",所属csv!$1:$1,0),0))</f>
        <v/>
      </c>
      <c r="D19" t="str">
        <f>IF($C19="","",VLOOKUP(中学一覧表!F21,中学男選手データ!$A:$O,MATCH("所属",中学男選手データ!$1:$1,0),0))</f>
        <v/>
      </c>
      <c r="F19" t="str">
        <f t="shared" si="2"/>
        <v/>
      </c>
      <c r="I19" t="str">
        <f>IF($C19="","",VLOOKUP(中学一覧表!F21,中学男選手データ!$A:$O,MATCH("国籍",中学男選手データ!$1:$1,0),0))</f>
        <v/>
      </c>
      <c r="J19" t="str">
        <f>IF($C19="","",中学一覧表!E21)</f>
        <v/>
      </c>
      <c r="K19" t="str">
        <f>IF($C19="","",10000+中学一覧表!F21)</f>
        <v/>
      </c>
      <c r="L19" t="str">
        <f>IF($C19="","",VLOOKUP($K19-10000,中学男選手データ!$A:$O,MATCH("姓",中学男選手データ!$1:$1,0),0)&amp;" "&amp;VLOOKUP($K19-10000,中学男選手データ!$A:$O,MATCH("名",中学男選手データ!$1:$1,0),0))</f>
        <v/>
      </c>
      <c r="M19" t="str">
        <f>IF($C19="","",VALUE(中学一覧表!A21))</f>
        <v/>
      </c>
      <c r="N19" t="str">
        <f>IF($C19="","",IF(中学一覧表!I21="","",中学一覧表!I21&amp;".")&amp;IF(中学一覧表!J21="","",TEXT(中学一覧表!J21,"00")&amp;".")&amp;TEXT(中学一覧表!K21,"00"))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IF(中学一覧表!F22="","",VLOOKUP(VLOOKUP(中学一覧表!F22,中学男選手データ!$A:$O,MATCH("所属",中学男選手データ!$1:$1,0),0),所属csv!$A:$H,MATCH("所属コード",所属csv!$1:$1,0),0))</f>
        <v/>
      </c>
      <c r="D20" t="str">
        <f>IF($C20="","",VLOOKUP(中学一覧表!F22,中学男選手データ!$A:$O,MATCH("所属",中学男選手データ!$1:$1,0),0))</f>
        <v/>
      </c>
      <c r="F20" t="str">
        <f t="shared" si="2"/>
        <v/>
      </c>
      <c r="I20" t="str">
        <f>IF($C20="","",VLOOKUP(中学一覧表!F22,中学男選手データ!$A:$O,MATCH("国籍",中学男選手データ!$1:$1,0),0))</f>
        <v/>
      </c>
      <c r="J20" t="str">
        <f>IF($C20="","",中学一覧表!E22)</f>
        <v/>
      </c>
      <c r="K20" t="str">
        <f>IF($C20="","",10000+中学一覧表!F22)</f>
        <v/>
      </c>
      <c r="L20" t="str">
        <f>IF($C20="","",VLOOKUP($K20-10000,中学男選手データ!$A:$O,MATCH("姓",中学男選手データ!$1:$1,0),0)&amp;" "&amp;VLOOKUP($K20-10000,中学男選手データ!$A:$O,MATCH("名",中学男選手データ!$1:$1,0),0))</f>
        <v/>
      </c>
      <c r="M20" t="str">
        <f>IF($C20="","",VALUE(中学一覧表!A22))</f>
        <v/>
      </c>
      <c r="N20" t="str">
        <f>IF($C20="","",IF(中学一覧表!I22="","",中学一覧表!I22&amp;".")&amp;IF(中学一覧表!J22="","",TEXT(中学一覧表!J22,"00")&amp;".")&amp;TEXT(中学一覧表!K22,"00"))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IF(中学一覧表!F23="","",VLOOKUP(VLOOKUP(中学一覧表!F23,中学男選手データ!$A:$O,MATCH("所属",中学男選手データ!$1:$1,0),0),所属csv!$A:$H,MATCH("所属コード",所属csv!$1:$1,0),0))</f>
        <v/>
      </c>
      <c r="D21" t="str">
        <f>IF($C21="","",VLOOKUP(中学一覧表!F23,中学男選手データ!$A:$O,MATCH("所属",中学男選手データ!$1:$1,0),0))</f>
        <v/>
      </c>
      <c r="F21" t="str">
        <f t="shared" si="2"/>
        <v/>
      </c>
      <c r="I21" t="str">
        <f>IF($C21="","",VLOOKUP(中学一覧表!F23,中学男選手データ!$A:$O,MATCH("国籍",中学男選手データ!$1:$1,0),0))</f>
        <v/>
      </c>
      <c r="J21" t="str">
        <f>IF($C21="","",中学一覧表!E23)</f>
        <v/>
      </c>
      <c r="K21" t="str">
        <f>IF($C21="","",10000+中学一覧表!F23)</f>
        <v/>
      </c>
      <c r="L21" t="str">
        <f>IF($C21="","",VLOOKUP($K21-10000,中学男選手データ!$A:$O,MATCH("姓",中学男選手データ!$1:$1,0),0)&amp;" "&amp;VLOOKUP($K21-10000,中学男選手データ!$A:$O,MATCH("名",中学男選手データ!$1:$1,0),0))</f>
        <v/>
      </c>
      <c r="M21" t="str">
        <f>IF($C21="","",VALUE(中学一覧表!A23))</f>
        <v/>
      </c>
      <c r="N21" t="str">
        <f>IF($C21="","",IF(中学一覧表!I23="","",中学一覧表!I23&amp;".")&amp;IF(中学一覧表!J23="","",TEXT(中学一覧表!J23,"00")&amp;".")&amp;TEXT(中学一覧表!K23,"00"))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IF(中学一覧表!F24="","",VLOOKUP(VLOOKUP(中学一覧表!F24,中学男選手データ!$A:$O,MATCH("所属",中学男選手データ!$1:$1,0),0),所属csv!$A:$H,MATCH("所属コード",所属csv!$1:$1,0),0))</f>
        <v/>
      </c>
      <c r="D22" t="str">
        <f>IF($C22="","",VLOOKUP(中学一覧表!F24,中学男選手データ!$A:$O,MATCH("所属",中学男選手データ!$1:$1,0),0))</f>
        <v/>
      </c>
      <c r="F22" t="str">
        <f t="shared" si="2"/>
        <v/>
      </c>
      <c r="I22" t="str">
        <f>IF($C22="","",VLOOKUP(中学一覧表!F24,中学男選手データ!$A:$O,MATCH("国籍",中学男選手データ!$1:$1,0),0))</f>
        <v/>
      </c>
      <c r="J22" t="str">
        <f>IF($C22="","",中学一覧表!E24)</f>
        <v/>
      </c>
      <c r="K22" t="str">
        <f>IF($C22="","",10000+中学一覧表!F24)</f>
        <v/>
      </c>
      <c r="L22" t="str">
        <f>IF($C22="","",VLOOKUP($K22-10000,中学男選手データ!$A:$O,MATCH("姓",中学男選手データ!$1:$1,0),0)&amp;" "&amp;VLOOKUP($K22-10000,中学男選手データ!$A:$O,MATCH("名",中学男選手データ!$1:$1,0),0))</f>
        <v/>
      </c>
      <c r="M22" t="str">
        <f>IF($C22="","",VALUE(中学一覧表!A24))</f>
        <v/>
      </c>
      <c r="N22" t="str">
        <f>IF($C22="","",IF(中学一覧表!I24="","",中学一覧表!I24&amp;".")&amp;IF(中学一覧表!J24="","",TEXT(中学一覧表!J24,"00")&amp;".")&amp;TEXT(中学一覧表!K24,"00"))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IF(中学一覧表!F25="","",VLOOKUP(VLOOKUP(中学一覧表!F25,中学男選手データ!$A:$O,MATCH("所属",中学男選手データ!$1:$1,0),0),所属csv!$A:$H,MATCH("所属コード",所属csv!$1:$1,0),0))</f>
        <v/>
      </c>
      <c r="D23" t="str">
        <f>IF($C23="","",VLOOKUP(中学一覧表!F25,中学男選手データ!$A:$O,MATCH("所属",中学男選手データ!$1:$1,0),0))</f>
        <v/>
      </c>
      <c r="F23" t="str">
        <f t="shared" si="2"/>
        <v/>
      </c>
      <c r="I23" t="str">
        <f>IF($C23="","",VLOOKUP(中学一覧表!F25,中学男選手データ!$A:$O,MATCH("国籍",中学男選手データ!$1:$1,0),0))</f>
        <v/>
      </c>
      <c r="J23" t="str">
        <f>IF($C23="","",中学一覧表!E25)</f>
        <v/>
      </c>
      <c r="K23" t="str">
        <f>IF($C23="","",10000+中学一覧表!F25)</f>
        <v/>
      </c>
      <c r="L23" t="str">
        <f>IF($C23="","",VLOOKUP($K23-10000,中学男選手データ!$A:$O,MATCH("姓",中学男選手データ!$1:$1,0),0)&amp;" "&amp;VLOOKUP($K23-10000,中学男選手データ!$A:$O,MATCH("名",中学男選手データ!$1:$1,0),0))</f>
        <v/>
      </c>
      <c r="M23" t="str">
        <f>IF($C23="","",VALUE(中学一覧表!A25))</f>
        <v/>
      </c>
      <c r="N23" t="str">
        <f>IF($C23="","",IF(中学一覧表!I25="","",中学一覧表!I25&amp;".")&amp;IF(中学一覧表!J25="","",TEXT(中学一覧表!J25,"00")&amp;".")&amp;TEXT(中学一覧表!K25,"00"))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IF(中学一覧表!F26="","",VLOOKUP(VLOOKUP(中学一覧表!F26,中学男選手データ!$A:$O,MATCH("所属",中学男選手データ!$1:$1,0),0),所属csv!$A:$H,MATCH("所属コード",所属csv!$1:$1,0),0))</f>
        <v/>
      </c>
      <c r="D24" t="str">
        <f>IF($C24="","",VLOOKUP(中学一覧表!F26,中学男選手データ!$A:$O,MATCH("所属",中学男選手データ!$1:$1,0),0))</f>
        <v/>
      </c>
      <c r="F24" t="str">
        <f t="shared" si="2"/>
        <v/>
      </c>
      <c r="I24" t="str">
        <f>IF($C24="","",VLOOKUP(中学一覧表!F26,中学男選手データ!$A:$O,MATCH("国籍",中学男選手データ!$1:$1,0),0))</f>
        <v/>
      </c>
      <c r="J24" t="str">
        <f>IF($C24="","",中学一覧表!E26)</f>
        <v/>
      </c>
      <c r="K24" t="str">
        <f>IF($C24="","",10000+中学一覧表!F26)</f>
        <v/>
      </c>
      <c r="L24" t="str">
        <f>IF($C24="","",VLOOKUP($K24-10000,中学男選手データ!$A:$O,MATCH("姓",中学男選手データ!$1:$1,0),0)&amp;" "&amp;VLOOKUP($K24-10000,中学男選手データ!$A:$O,MATCH("名",中学男選手データ!$1:$1,0),0))</f>
        <v/>
      </c>
      <c r="M24" t="str">
        <f>IF($C24="","",VALUE(中学一覧表!A26))</f>
        <v/>
      </c>
      <c r="N24" t="str">
        <f>IF($C24="","",IF(中学一覧表!I26="","",中学一覧表!I26&amp;".")&amp;IF(中学一覧表!J26="","",TEXT(中学一覧表!J26,"00")&amp;".")&amp;TEXT(中学一覧表!K26,"00"))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IF(中学一覧表!F27="","",VLOOKUP(VLOOKUP(中学一覧表!F27,中学男選手データ!$A:$O,MATCH("所属",中学男選手データ!$1:$1,0),0),所属csv!$A:$H,MATCH("所属コード",所属csv!$1:$1,0),0))</f>
        <v/>
      </c>
      <c r="D25" t="str">
        <f>IF($C25="","",VLOOKUP(中学一覧表!F27,中学男選手データ!$A:$O,MATCH("所属",中学男選手データ!$1:$1,0),0))</f>
        <v/>
      </c>
      <c r="F25" t="str">
        <f t="shared" si="2"/>
        <v/>
      </c>
      <c r="I25" t="str">
        <f>IF($C25="","",VLOOKUP(中学一覧表!F27,中学男選手データ!$A:$O,MATCH("国籍",中学男選手データ!$1:$1,0),0))</f>
        <v/>
      </c>
      <c r="J25" t="str">
        <f>IF($C25="","",中学一覧表!E27)</f>
        <v/>
      </c>
      <c r="K25" t="str">
        <f>IF($C25="","",10000+中学一覧表!F27)</f>
        <v/>
      </c>
      <c r="L25" t="str">
        <f>IF($C25="","",VLOOKUP($K25-10000,中学男選手データ!$A:$O,MATCH("姓",中学男選手データ!$1:$1,0),0)&amp;" "&amp;VLOOKUP($K25-10000,中学男選手データ!$A:$O,MATCH("名",中学男選手データ!$1:$1,0),0))</f>
        <v/>
      </c>
      <c r="M25" t="str">
        <f>IF($C25="","",VALUE(中学一覧表!A27))</f>
        <v/>
      </c>
      <c r="N25" t="str">
        <f>IF($C25="","",IF(中学一覧表!I27="","",中学一覧表!I27&amp;".")&amp;IF(中学一覧表!J27="","",TEXT(中学一覧表!J27,"00")&amp;".")&amp;TEXT(中学一覧表!K27,"00"))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IF(中学一覧表!F28="","",VLOOKUP(VLOOKUP(中学一覧表!F28,中学男選手データ!$A:$O,MATCH("所属",中学男選手データ!$1:$1,0),0),所属csv!$A:$H,MATCH("所属コード",所属csv!$1:$1,0),0))</f>
        <v/>
      </c>
      <c r="D26" t="str">
        <f>IF($C26="","",VLOOKUP(中学一覧表!F28,中学男選手データ!$A:$O,MATCH("所属",中学男選手データ!$1:$1,0),0))</f>
        <v/>
      </c>
      <c r="F26" t="str">
        <f t="shared" si="2"/>
        <v/>
      </c>
      <c r="I26" t="str">
        <f>IF($C26="","",VLOOKUP(中学一覧表!F28,中学男選手データ!$A:$O,MATCH("国籍",中学男選手データ!$1:$1,0),0))</f>
        <v/>
      </c>
      <c r="J26" t="str">
        <f>IF($C26="","",中学一覧表!E28)</f>
        <v/>
      </c>
      <c r="K26" t="str">
        <f>IF($C26="","",10000+中学一覧表!F28)</f>
        <v/>
      </c>
      <c r="L26" t="str">
        <f>IF($C26="","",VLOOKUP($K26-10000,中学男選手データ!$A:$O,MATCH("姓",中学男選手データ!$1:$1,0),0)&amp;" "&amp;VLOOKUP($K26-10000,中学男選手データ!$A:$O,MATCH("名",中学男選手データ!$1:$1,0),0))</f>
        <v/>
      </c>
      <c r="M26" t="str">
        <f>IF($C26="","",VALUE(中学一覧表!A28))</f>
        <v/>
      </c>
      <c r="N26" t="str">
        <f>IF($C26="","",IF(中学一覧表!I28="","",中学一覧表!I28&amp;".")&amp;IF(中学一覧表!J28="","",TEXT(中学一覧表!J28,"00")&amp;".")&amp;TEXT(中学一覧表!K28,"00"))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IF(中学一覧表!F29="","",VLOOKUP(VLOOKUP(中学一覧表!F29,中学男選手データ!$A:$O,MATCH("所属",中学男選手データ!$1:$1,0),0),所属csv!$A:$H,MATCH("所属コード",所属csv!$1:$1,0),0))</f>
        <v/>
      </c>
      <c r="D27" t="str">
        <f>IF($C27="","",VLOOKUP(中学一覧表!F29,中学男選手データ!$A:$O,MATCH("所属",中学男選手データ!$1:$1,0),0))</f>
        <v/>
      </c>
      <c r="F27" t="str">
        <f t="shared" si="2"/>
        <v/>
      </c>
      <c r="I27" t="str">
        <f>IF($C27="","",VLOOKUP(中学一覧表!F29,中学男選手データ!$A:$O,MATCH("国籍",中学男選手データ!$1:$1,0),0))</f>
        <v/>
      </c>
      <c r="J27" t="str">
        <f>IF($C27="","",中学一覧表!E29)</f>
        <v/>
      </c>
      <c r="K27" t="str">
        <f>IF($C27="","",10000+中学一覧表!F29)</f>
        <v/>
      </c>
      <c r="L27" t="str">
        <f>IF($C27="","",VLOOKUP($K27-10000,中学男選手データ!$A:$O,MATCH("姓",中学男選手データ!$1:$1,0),0)&amp;" "&amp;VLOOKUP($K27-10000,中学男選手データ!$A:$O,MATCH("名",中学男選手データ!$1:$1,0),0))</f>
        <v/>
      </c>
      <c r="M27" t="str">
        <f>IF($C27="","",VALUE(中学一覧表!A29))</f>
        <v/>
      </c>
      <c r="N27" t="str">
        <f>IF($C27="","",IF(中学一覧表!I29="","",中学一覧表!I29&amp;".")&amp;IF(中学一覧表!J29="","",TEXT(中学一覧表!J29,"00")&amp;".")&amp;TEXT(中学一覧表!K29,"00"))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IF(中学一覧表!F30="","",VLOOKUP(VLOOKUP(中学一覧表!F30,中学男選手データ!$A:$O,MATCH("所属",中学男選手データ!$1:$1,0),0),所属csv!$A:$H,MATCH("所属コード",所属csv!$1:$1,0),0))</f>
        <v/>
      </c>
      <c r="D28" t="str">
        <f>IF($C28="","",VLOOKUP(中学一覧表!F30,中学男選手データ!$A:$O,MATCH("所属",中学男選手データ!$1:$1,0),0))</f>
        <v/>
      </c>
      <c r="F28" t="str">
        <f t="shared" si="2"/>
        <v/>
      </c>
      <c r="I28" t="str">
        <f>IF($C28="","",VLOOKUP(中学一覧表!F30,中学男選手データ!$A:$O,MATCH("国籍",中学男選手データ!$1:$1,0),0))</f>
        <v/>
      </c>
      <c r="J28" t="str">
        <f>IF($C28="","",中学一覧表!E30)</f>
        <v/>
      </c>
      <c r="K28" t="str">
        <f>IF($C28="","",10000+中学一覧表!F30)</f>
        <v/>
      </c>
      <c r="L28" t="str">
        <f>IF($C28="","",VLOOKUP($K28-10000,中学男選手データ!$A:$O,MATCH("姓",中学男選手データ!$1:$1,0),0)&amp;" "&amp;VLOOKUP($K28-10000,中学男選手データ!$A:$O,MATCH("名",中学男選手データ!$1:$1,0),0))</f>
        <v/>
      </c>
      <c r="M28" t="str">
        <f>IF($C28="","",VALUE(中学一覧表!A30))</f>
        <v/>
      </c>
      <c r="N28" t="str">
        <f>IF($C28="","",IF(中学一覧表!I30="","",中学一覧表!I30&amp;".")&amp;IF(中学一覧表!J30="","",TEXT(中学一覧表!J30,"00")&amp;".")&amp;TEXT(中学一覧表!K30,"00"))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IF(中学一覧表!F31="","",VLOOKUP(VLOOKUP(中学一覧表!F31,中学男選手データ!$A:$O,MATCH("所属",中学男選手データ!$1:$1,0),0),所属csv!$A:$H,MATCH("所属コード",所属csv!$1:$1,0),0))</f>
        <v/>
      </c>
      <c r="D29" t="str">
        <f>IF($C29="","",VLOOKUP(中学一覧表!F31,中学男選手データ!$A:$O,MATCH("所属",中学男選手データ!$1:$1,0),0))</f>
        <v/>
      </c>
      <c r="F29" t="str">
        <f t="shared" si="2"/>
        <v/>
      </c>
      <c r="I29" t="str">
        <f>IF($C29="","",VLOOKUP(中学一覧表!F31,中学男選手データ!$A:$O,MATCH("国籍",中学男選手データ!$1:$1,0),0))</f>
        <v/>
      </c>
      <c r="J29" t="str">
        <f>IF($C29="","",中学一覧表!E31)</f>
        <v/>
      </c>
      <c r="K29" t="str">
        <f>IF($C29="","",10000+中学一覧表!F31)</f>
        <v/>
      </c>
      <c r="L29" t="str">
        <f>IF($C29="","",VLOOKUP($K29-10000,中学男選手データ!$A:$O,MATCH("姓",中学男選手データ!$1:$1,0),0)&amp;" "&amp;VLOOKUP($K29-10000,中学男選手データ!$A:$O,MATCH("名",中学男選手データ!$1:$1,0),0))</f>
        <v/>
      </c>
      <c r="M29" t="str">
        <f>IF($C29="","",VALUE(中学一覧表!A31))</f>
        <v/>
      </c>
      <c r="N29" t="str">
        <f>IF($C29="","",IF(中学一覧表!I31="","",中学一覧表!I31&amp;".")&amp;IF(中学一覧表!J31="","",TEXT(中学一覧表!J31,"00")&amp;".")&amp;TEXT(中学一覧表!K31,"00"))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IF(中学一覧表!F32="","",VLOOKUP(VLOOKUP(中学一覧表!F32,中学男選手データ!$A:$O,MATCH("所属",中学男選手データ!$1:$1,0),0),所属csv!$A:$H,MATCH("所属コード",所属csv!$1:$1,0),0))</f>
        <v/>
      </c>
      <c r="D30" t="str">
        <f>IF($C30="","",VLOOKUP(中学一覧表!F32,中学男選手データ!$A:$O,MATCH("所属",中学男選手データ!$1:$1,0),0))</f>
        <v/>
      </c>
      <c r="F30" t="str">
        <f t="shared" si="2"/>
        <v/>
      </c>
      <c r="I30" t="str">
        <f>IF($C30="","",VLOOKUP(中学一覧表!F32,中学男選手データ!$A:$O,MATCH("国籍",中学男選手データ!$1:$1,0),0))</f>
        <v/>
      </c>
      <c r="J30" t="str">
        <f>IF($C30="","",中学一覧表!E32)</f>
        <v/>
      </c>
      <c r="K30" t="str">
        <f>IF($C30="","",10000+中学一覧表!F32)</f>
        <v/>
      </c>
      <c r="L30" t="str">
        <f>IF($C30="","",VLOOKUP($K30-10000,中学男選手データ!$A:$O,MATCH("姓",中学男選手データ!$1:$1,0),0)&amp;" "&amp;VLOOKUP($K30-10000,中学男選手データ!$A:$O,MATCH("名",中学男選手データ!$1:$1,0),0))</f>
        <v/>
      </c>
      <c r="M30" t="str">
        <f>IF($C30="","",VALUE(中学一覧表!A32))</f>
        <v/>
      </c>
      <c r="N30" t="str">
        <f>IF($C30="","",IF(中学一覧表!I32="","",中学一覧表!I32&amp;".")&amp;IF(中学一覧表!J32="","",TEXT(中学一覧表!J32,"00")&amp;".")&amp;TEXT(中学一覧表!K32,"00"))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IF(中学一覧表!F33="","",VLOOKUP(VLOOKUP(中学一覧表!F33,中学男選手データ!$A:$O,MATCH("所属",中学男選手データ!$1:$1,0),0),所属csv!$A:$H,MATCH("所属コード",所属csv!$1:$1,0),0))</f>
        <v/>
      </c>
      <c r="D31" t="str">
        <f>IF($C31="","",VLOOKUP(中学一覧表!F33,中学男選手データ!$A:$O,MATCH("所属",中学男選手データ!$1:$1,0),0))</f>
        <v/>
      </c>
      <c r="F31" t="str">
        <f t="shared" si="2"/>
        <v/>
      </c>
      <c r="I31" t="str">
        <f>IF($C31="","",VLOOKUP(中学一覧表!F33,中学男選手データ!$A:$O,MATCH("国籍",中学男選手データ!$1:$1,0),0))</f>
        <v/>
      </c>
      <c r="J31" t="str">
        <f>IF($C31="","",中学一覧表!E33)</f>
        <v/>
      </c>
      <c r="K31" t="str">
        <f>IF($C31="","",10000+中学一覧表!F33)</f>
        <v/>
      </c>
      <c r="L31" t="str">
        <f>IF($C31="","",VLOOKUP($K31-10000,中学男選手データ!$A:$O,MATCH("姓",中学男選手データ!$1:$1,0),0)&amp;" "&amp;VLOOKUP($K31-10000,中学男選手データ!$A:$O,MATCH("名",中学男選手データ!$1:$1,0),0))</f>
        <v/>
      </c>
      <c r="M31" t="str">
        <f>IF($C31="","",VALUE(中学一覧表!A33))</f>
        <v/>
      </c>
      <c r="N31" t="str">
        <f>IF($C31="","",IF(中学一覧表!I33="","",中学一覧表!I33&amp;".")&amp;IF(中学一覧表!J33="","",TEXT(中学一覧表!J33,"00")&amp;".")&amp;TEXT(中学一覧表!K33,"00"))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IF(中学一覧表!F34="","",VLOOKUP(VLOOKUP(中学一覧表!F34,中学男選手データ!$A:$O,MATCH("所属",中学男選手データ!$1:$1,0),0),所属csv!$A:$H,MATCH("所属コード",所属csv!$1:$1,0),0))</f>
        <v/>
      </c>
      <c r="D32" t="str">
        <f>IF($C32="","",VLOOKUP(中学一覧表!F34,中学男選手データ!$A:$O,MATCH("所属",中学男選手データ!$1:$1,0),0))</f>
        <v/>
      </c>
      <c r="F32" t="str">
        <f t="shared" si="2"/>
        <v/>
      </c>
      <c r="I32" t="str">
        <f>IF($C32="","",VLOOKUP(中学一覧表!F34,中学男選手データ!$A:$O,MATCH("国籍",中学男選手データ!$1:$1,0),0))</f>
        <v/>
      </c>
      <c r="J32" t="str">
        <f>IF($C32="","",中学一覧表!E34)</f>
        <v/>
      </c>
      <c r="K32" t="str">
        <f>IF($C32="","",10000+中学一覧表!F34)</f>
        <v/>
      </c>
      <c r="L32" t="str">
        <f>IF($C32="","",VLOOKUP($K32-10000,中学男選手データ!$A:$O,MATCH("姓",中学男選手データ!$1:$1,0),0)&amp;" "&amp;VLOOKUP($K32-10000,中学男選手データ!$A:$O,MATCH("名",中学男選手データ!$1:$1,0),0))</f>
        <v/>
      </c>
      <c r="M32" t="str">
        <f>IF($C32="","",VALUE(中学一覧表!A34))</f>
        <v/>
      </c>
      <c r="N32" t="str">
        <f>IF($C32="","",IF(中学一覧表!I34="","",中学一覧表!I34&amp;".")&amp;IF(中学一覧表!J34="","",TEXT(中学一覧表!J34,"00")&amp;".")&amp;TEXT(中学一覧表!K34,"00"))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IF(中学一覧表!F35="","",VLOOKUP(VLOOKUP(中学一覧表!F35,中学男選手データ!$A:$O,MATCH("所属",中学男選手データ!$1:$1,0),0),所属csv!$A:$H,MATCH("所属コード",所属csv!$1:$1,0),0))</f>
        <v/>
      </c>
      <c r="D33" t="str">
        <f>IF($C33="","",VLOOKUP(中学一覧表!F35,中学男選手データ!$A:$O,MATCH("所属",中学男選手データ!$1:$1,0),0))</f>
        <v/>
      </c>
      <c r="F33" t="str">
        <f t="shared" si="2"/>
        <v/>
      </c>
      <c r="I33" t="str">
        <f>IF($C33="","",VLOOKUP(中学一覧表!F35,中学男選手データ!$A:$O,MATCH("国籍",中学男選手データ!$1:$1,0),0))</f>
        <v/>
      </c>
      <c r="J33" t="str">
        <f>IF($C33="","",中学一覧表!E35)</f>
        <v/>
      </c>
      <c r="K33" t="str">
        <f>IF($C33="","",10000+中学一覧表!F35)</f>
        <v/>
      </c>
      <c r="L33" t="str">
        <f>IF($C33="","",VLOOKUP($K33-10000,中学男選手データ!$A:$O,MATCH("姓",中学男選手データ!$1:$1,0),0)&amp;" "&amp;VLOOKUP($K33-10000,中学男選手データ!$A:$O,MATCH("名",中学男選手データ!$1:$1,0),0))</f>
        <v/>
      </c>
      <c r="M33" t="str">
        <f>IF($C33="","",VALUE(中学一覧表!A35))</f>
        <v/>
      </c>
      <c r="N33" t="str">
        <f>IF($C33="","",IF(中学一覧表!I35="","",中学一覧表!I35&amp;".")&amp;IF(中学一覧表!J35="","",TEXT(中学一覧表!J35,"00")&amp;".")&amp;TEXT(中学一覧表!K35,"00"))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IF(中学一覧表!F36="","",VLOOKUP(VLOOKUP(中学一覧表!F36,中学男選手データ!$A:$O,MATCH("所属",中学男選手データ!$1:$1,0),0),所属csv!$A:$H,MATCH("所属コード",所属csv!$1:$1,0),0))</f>
        <v/>
      </c>
      <c r="D34" t="str">
        <f>IF($C34="","",VLOOKUP(中学一覧表!F36,中学男選手データ!$A:$O,MATCH("所属",中学男選手データ!$1:$1,0),0))</f>
        <v/>
      </c>
      <c r="F34" t="str">
        <f t="shared" si="2"/>
        <v/>
      </c>
      <c r="I34" t="str">
        <f>IF($C34="","",VLOOKUP(中学一覧表!F36,中学男選手データ!$A:$O,MATCH("国籍",中学男選手データ!$1:$1,0),0))</f>
        <v/>
      </c>
      <c r="J34" t="str">
        <f>IF($C34="","",中学一覧表!E36)</f>
        <v/>
      </c>
      <c r="K34" t="str">
        <f>IF($C34="","",10000+中学一覧表!F36)</f>
        <v/>
      </c>
      <c r="L34" t="str">
        <f>IF($C34="","",VLOOKUP($K34-10000,中学男選手データ!$A:$O,MATCH("姓",中学男選手データ!$1:$1,0),0)&amp;" "&amp;VLOOKUP($K34-10000,中学男選手データ!$A:$O,MATCH("名",中学男選手データ!$1:$1,0),0))</f>
        <v/>
      </c>
      <c r="M34" t="str">
        <f>IF($C34="","",VALUE(中学一覧表!A36))</f>
        <v/>
      </c>
      <c r="N34" t="str">
        <f>IF($C34="","",IF(中学一覧表!I36="","",中学一覧表!I36&amp;".")&amp;IF(中学一覧表!J36="","",TEXT(中学一覧表!J36,"00")&amp;".")&amp;TEXT(中学一覧表!K36,"00"))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IF(中学一覧表!F37="","",VLOOKUP(VLOOKUP(中学一覧表!F37,中学男選手データ!$A:$O,MATCH("所属",中学男選手データ!$1:$1,0),0),所属csv!$A:$H,MATCH("所属コード",所属csv!$1:$1,0),0))</f>
        <v/>
      </c>
      <c r="D35" t="str">
        <f>IF($C35="","",VLOOKUP(中学一覧表!F37,中学男選手データ!$A:$O,MATCH("所属",中学男選手データ!$1:$1,0),0))</f>
        <v/>
      </c>
      <c r="F35" t="str">
        <f t="shared" si="2"/>
        <v/>
      </c>
      <c r="I35" t="str">
        <f>IF($C35="","",VLOOKUP(中学一覧表!F37,中学男選手データ!$A:$O,MATCH("国籍",中学男選手データ!$1:$1,0),0))</f>
        <v/>
      </c>
      <c r="J35" t="str">
        <f>IF($C35="","",中学一覧表!E37)</f>
        <v/>
      </c>
      <c r="K35" t="str">
        <f>IF($C35="","",10000+中学一覧表!F37)</f>
        <v/>
      </c>
      <c r="L35" t="str">
        <f>IF($C35="","",VLOOKUP($K35-10000,中学男選手データ!$A:$O,MATCH("姓",中学男選手データ!$1:$1,0),0)&amp;" "&amp;VLOOKUP($K35-10000,中学男選手データ!$A:$O,MATCH("名",中学男選手データ!$1:$1,0),0))</f>
        <v/>
      </c>
      <c r="M35" t="str">
        <f>IF($C35="","",VALUE(中学一覧表!A37))</f>
        <v/>
      </c>
      <c r="N35" t="str">
        <f>IF($C35="","",IF(中学一覧表!I37="","",中学一覧表!I37&amp;".")&amp;IF(中学一覧表!J37="","",TEXT(中学一覧表!J37,"00")&amp;".")&amp;TEXT(中学一覧表!K37,"00"))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IF(中学一覧表!F38="","",VLOOKUP(VLOOKUP(中学一覧表!F38,中学男選手データ!$A:$O,MATCH("所属",中学男選手データ!$1:$1,0),0),所属csv!$A:$H,MATCH("所属コード",所属csv!$1:$1,0),0))</f>
        <v/>
      </c>
      <c r="D36" t="str">
        <f>IF($C36="","",VLOOKUP(中学一覧表!F38,中学男選手データ!$A:$O,MATCH("所属",中学男選手データ!$1:$1,0),0))</f>
        <v/>
      </c>
      <c r="F36" t="str">
        <f t="shared" si="2"/>
        <v/>
      </c>
      <c r="I36" t="str">
        <f>IF($C36="","",VLOOKUP(中学一覧表!F38,中学男選手データ!$A:$O,MATCH("国籍",中学男選手データ!$1:$1,0),0))</f>
        <v/>
      </c>
      <c r="J36" t="str">
        <f>IF($C36="","",中学一覧表!E38)</f>
        <v/>
      </c>
      <c r="K36" t="str">
        <f>IF($C36="","",10000+中学一覧表!F38)</f>
        <v/>
      </c>
      <c r="L36" t="str">
        <f>IF($C36="","",VLOOKUP($K36-10000,中学男選手データ!$A:$O,MATCH("姓",中学男選手データ!$1:$1,0),0)&amp;" "&amp;VLOOKUP($K36-10000,中学男選手データ!$A:$O,MATCH("名",中学男選手データ!$1:$1,0),0))</f>
        <v/>
      </c>
      <c r="M36" t="str">
        <f>IF($C36="","",VALUE(中学一覧表!A38))</f>
        <v/>
      </c>
      <c r="N36" t="str">
        <f>IF($C36="","",IF(中学一覧表!I38="","",中学一覧表!I38&amp;".")&amp;IF(中学一覧表!J38="","",TEXT(中学一覧表!J38,"00")&amp;".")&amp;TEXT(中学一覧表!K38,"00"))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IF(中学一覧表!F39="","",VLOOKUP(VLOOKUP(中学一覧表!F39,中学男選手データ!$A:$O,MATCH("所属",中学男選手データ!$1:$1,0),0),所属csv!$A:$H,MATCH("所属コード",所属csv!$1:$1,0),0))</f>
        <v/>
      </c>
      <c r="D37" t="str">
        <f>IF($C37="","",VLOOKUP(中学一覧表!F39,中学男選手データ!$A:$O,MATCH("所属",中学男選手データ!$1:$1,0),0))</f>
        <v/>
      </c>
      <c r="F37" t="str">
        <f t="shared" si="2"/>
        <v/>
      </c>
      <c r="I37" t="str">
        <f>IF($C37="","",VLOOKUP(中学一覧表!F39,中学男選手データ!$A:$O,MATCH("国籍",中学男選手データ!$1:$1,0),0))</f>
        <v/>
      </c>
      <c r="J37" t="str">
        <f>IF($C37="","",中学一覧表!E39)</f>
        <v/>
      </c>
      <c r="K37" t="str">
        <f>IF($C37="","",10000+中学一覧表!F39)</f>
        <v/>
      </c>
      <c r="L37" t="str">
        <f>IF($C37="","",VLOOKUP($K37-10000,中学男選手データ!$A:$O,MATCH("姓",中学男選手データ!$1:$1,0),0)&amp;" "&amp;VLOOKUP($K37-10000,中学男選手データ!$A:$O,MATCH("名",中学男選手データ!$1:$1,0),0))</f>
        <v/>
      </c>
      <c r="M37" t="str">
        <f>IF($C37="","",VALUE(中学一覧表!A39))</f>
        <v/>
      </c>
      <c r="N37" t="str">
        <f>IF($C37="","",IF(中学一覧表!I39="","",中学一覧表!I39&amp;".")&amp;IF(中学一覧表!J39="","",TEXT(中学一覧表!J39,"00")&amp;".")&amp;TEXT(中学一覧表!K39,"00"))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IF(中学一覧表!F40="","",VLOOKUP(VLOOKUP(中学一覧表!F40,中学男選手データ!$A:$O,MATCH("所属",中学男選手データ!$1:$1,0),0),所属csv!$A:$H,MATCH("所属コード",所属csv!$1:$1,0),0))</f>
        <v/>
      </c>
      <c r="D38" t="str">
        <f>IF($C38="","",VLOOKUP(中学一覧表!F40,中学男選手データ!$A:$O,MATCH("所属",中学男選手データ!$1:$1,0),0))</f>
        <v/>
      </c>
      <c r="F38" t="str">
        <f t="shared" si="2"/>
        <v/>
      </c>
      <c r="I38" t="str">
        <f>IF($C38="","",VLOOKUP(中学一覧表!F40,中学男選手データ!$A:$O,MATCH("国籍",中学男選手データ!$1:$1,0),0))</f>
        <v/>
      </c>
      <c r="J38" t="str">
        <f>IF($C38="","",中学一覧表!E40)</f>
        <v/>
      </c>
      <c r="K38" t="str">
        <f>IF($C38="","",10000+中学一覧表!F40)</f>
        <v/>
      </c>
      <c r="L38" t="str">
        <f>IF($C38="","",VLOOKUP($K38-10000,中学男選手データ!$A:$O,MATCH("姓",中学男選手データ!$1:$1,0),0)&amp;" "&amp;VLOOKUP($K38-10000,中学男選手データ!$A:$O,MATCH("名",中学男選手データ!$1:$1,0),0))</f>
        <v/>
      </c>
      <c r="M38" t="str">
        <f>IF($C38="","",VALUE(中学一覧表!A40))</f>
        <v/>
      </c>
      <c r="N38" t="str">
        <f>IF($C38="","",IF(中学一覧表!I40="","",中学一覧表!I40&amp;".")&amp;IF(中学一覧表!J40="","",TEXT(中学一覧表!J40,"00")&amp;".")&amp;TEXT(中学一覧表!K40,"00"))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IF(中学一覧表!F41="","",VLOOKUP(VLOOKUP(中学一覧表!F41,中学男選手データ!$A:$O,MATCH("所属",中学男選手データ!$1:$1,0),0),所属csv!$A:$H,MATCH("所属コード",所属csv!$1:$1,0),0))</f>
        <v/>
      </c>
      <c r="D39" t="str">
        <f>IF($C39="","",VLOOKUP(中学一覧表!F41,中学男選手データ!$A:$O,MATCH("所属",中学男選手データ!$1:$1,0),0))</f>
        <v/>
      </c>
      <c r="F39" t="str">
        <f t="shared" si="2"/>
        <v/>
      </c>
      <c r="I39" t="str">
        <f>IF($C39="","",VLOOKUP(中学一覧表!F41,中学男選手データ!$A:$O,MATCH("国籍",中学男選手データ!$1:$1,0),0))</f>
        <v/>
      </c>
      <c r="J39" t="str">
        <f>IF($C39="","",中学一覧表!E41)</f>
        <v/>
      </c>
      <c r="K39" t="str">
        <f>IF($C39="","",10000+中学一覧表!F41)</f>
        <v/>
      </c>
      <c r="L39" t="str">
        <f>IF($C39="","",VLOOKUP($K39-10000,中学男選手データ!$A:$O,MATCH("姓",中学男選手データ!$1:$1,0),0)&amp;" "&amp;VLOOKUP($K39-10000,中学男選手データ!$A:$O,MATCH("名",中学男選手データ!$1:$1,0),0))</f>
        <v/>
      </c>
      <c r="M39" t="str">
        <f>IF($C39="","",VALUE(中学一覧表!A41))</f>
        <v/>
      </c>
      <c r="N39" t="str">
        <f>IF($C39="","",IF(中学一覧表!I41="","",中学一覧表!I41&amp;".")&amp;IF(中学一覧表!J41="","",TEXT(中学一覧表!J41,"00")&amp;".")&amp;TEXT(中学一覧表!K41,"00"))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IF(中学一覧表!F42="","",VLOOKUP(VLOOKUP(中学一覧表!F42,中学男選手データ!$A:$O,MATCH("所属",中学男選手データ!$1:$1,0),0),所属csv!$A:$H,MATCH("所属コード",所属csv!$1:$1,0),0))</f>
        <v/>
      </c>
      <c r="D40" t="str">
        <f>IF($C40="","",VLOOKUP(中学一覧表!F42,中学男選手データ!$A:$O,MATCH("所属",中学男選手データ!$1:$1,0),0))</f>
        <v/>
      </c>
      <c r="F40" t="str">
        <f t="shared" si="2"/>
        <v/>
      </c>
      <c r="I40" t="str">
        <f>IF($C40="","",VLOOKUP(中学一覧表!F42,中学男選手データ!$A:$O,MATCH("国籍",中学男選手データ!$1:$1,0),0))</f>
        <v/>
      </c>
      <c r="J40" t="str">
        <f>IF($C40="","",中学一覧表!E42)</f>
        <v/>
      </c>
      <c r="K40" t="str">
        <f>IF($C40="","",10000+中学一覧表!F42)</f>
        <v/>
      </c>
      <c r="L40" t="str">
        <f>IF($C40="","",VLOOKUP($K40-10000,中学男選手データ!$A:$O,MATCH("姓",中学男選手データ!$1:$1,0),0)&amp;" "&amp;VLOOKUP($K40-10000,中学男選手データ!$A:$O,MATCH("名",中学男選手データ!$1:$1,0),0))</f>
        <v/>
      </c>
      <c r="M40" t="str">
        <f>IF($C40="","",VALUE(中学一覧表!A42))</f>
        <v/>
      </c>
      <c r="N40" t="str">
        <f>IF($C40="","",IF(中学一覧表!I42="","",中学一覧表!I42&amp;".")&amp;IF(中学一覧表!J42="","",TEXT(中学一覧表!J42,"00")&amp;".")&amp;TEXT(中学一覧表!K42,"00"))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IF(中学一覧表!F43="","",VLOOKUP(VLOOKUP(中学一覧表!F43,中学男選手データ!$A:$O,MATCH("所属",中学男選手データ!$1:$1,0),0),所属csv!$A:$H,MATCH("所属コード",所属csv!$1:$1,0),0))</f>
        <v/>
      </c>
      <c r="D41" t="str">
        <f>IF($C41="","",VLOOKUP(中学一覧表!F43,中学男選手データ!$A:$O,MATCH("所属",中学男選手データ!$1:$1,0),0))</f>
        <v/>
      </c>
      <c r="F41" t="str">
        <f t="shared" si="2"/>
        <v/>
      </c>
      <c r="I41" t="str">
        <f>IF($C41="","",VLOOKUP(中学一覧表!F43,中学男選手データ!$A:$O,MATCH("国籍",中学男選手データ!$1:$1,0),0))</f>
        <v/>
      </c>
      <c r="J41" t="str">
        <f>IF($C41="","",中学一覧表!E43)</f>
        <v/>
      </c>
      <c r="K41" t="str">
        <f>IF($C41="","",10000+中学一覧表!F43)</f>
        <v/>
      </c>
      <c r="L41" t="str">
        <f>IF($C41="","",VLOOKUP($K41-10000,中学男選手データ!$A:$O,MATCH("姓",中学男選手データ!$1:$1,0),0)&amp;" "&amp;VLOOKUP($K41-10000,中学男選手データ!$A:$O,MATCH("名",中学男選手データ!$1:$1,0),0))</f>
        <v/>
      </c>
      <c r="M41" t="str">
        <f>IF($C41="","",VALUE(中学一覧表!A43))</f>
        <v/>
      </c>
      <c r="N41" t="str">
        <f>IF($C41="","",IF(中学一覧表!I43="","",中学一覧表!I43&amp;".")&amp;IF(中学一覧表!J43="","",TEXT(中学一覧表!J43,"00")&amp;".")&amp;TEXT(中学一覧表!K43,"00"))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IF(中学一覧表!F44="","",VLOOKUP(VLOOKUP(中学一覧表!F44,中学男選手データ!$A:$O,MATCH("所属",中学男選手データ!$1:$1,0),0),所属csv!$A:$H,MATCH("所属コード",所属csv!$1:$1,0),0))</f>
        <v/>
      </c>
      <c r="D42" t="str">
        <f>IF($C42="","",VLOOKUP(中学一覧表!F44,中学男選手データ!$A:$O,MATCH("所属",中学男選手データ!$1:$1,0),0))</f>
        <v/>
      </c>
      <c r="F42" t="str">
        <f t="shared" si="2"/>
        <v/>
      </c>
      <c r="I42" t="str">
        <f>IF($C42="","",VLOOKUP(中学一覧表!F44,中学男選手データ!$A:$O,MATCH("国籍",中学男選手データ!$1:$1,0),0))</f>
        <v/>
      </c>
      <c r="J42" t="str">
        <f>IF($C42="","",中学一覧表!E44)</f>
        <v/>
      </c>
      <c r="K42" t="str">
        <f>IF($C42="","",10000+中学一覧表!F44)</f>
        <v/>
      </c>
      <c r="L42" t="str">
        <f>IF($C42="","",VLOOKUP($K42-10000,中学男選手データ!$A:$O,MATCH("姓",中学男選手データ!$1:$1,0),0)&amp;" "&amp;VLOOKUP($K42-10000,中学男選手データ!$A:$O,MATCH("名",中学男選手データ!$1:$1,0),0))</f>
        <v/>
      </c>
      <c r="M42" t="str">
        <f>IF($C42="","",VALUE(中学一覧表!A44))</f>
        <v/>
      </c>
      <c r="N42" t="str">
        <f>IF($C42="","",IF(中学一覧表!I44="","",中学一覧表!I44&amp;".")&amp;IF(中学一覧表!J44="","",TEXT(中学一覧表!J44,"00")&amp;".")&amp;TEXT(中学一覧表!K44,"00"))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IF(中学一覧表!F45="","",VLOOKUP(VLOOKUP(中学一覧表!F45,中学男選手データ!$A:$O,MATCH("所属",中学男選手データ!$1:$1,0),0),所属csv!$A:$H,MATCH("所属コード",所属csv!$1:$1,0),0))</f>
        <v/>
      </c>
      <c r="D43" t="str">
        <f>IF($C43="","",VLOOKUP(中学一覧表!F45,中学男選手データ!$A:$O,MATCH("所属",中学男選手データ!$1:$1,0),0))</f>
        <v/>
      </c>
      <c r="F43" t="str">
        <f t="shared" si="2"/>
        <v/>
      </c>
      <c r="I43" t="str">
        <f>IF($C43="","",VLOOKUP(中学一覧表!F45,中学男選手データ!$A:$O,MATCH("国籍",中学男選手データ!$1:$1,0),0))</f>
        <v/>
      </c>
      <c r="J43" t="str">
        <f>IF($C43="","",中学一覧表!E45)</f>
        <v/>
      </c>
      <c r="K43" t="str">
        <f>IF($C43="","",10000+中学一覧表!F45)</f>
        <v/>
      </c>
      <c r="L43" t="str">
        <f>IF($C43="","",VLOOKUP($K43-10000,中学男選手データ!$A:$O,MATCH("姓",中学男選手データ!$1:$1,0),0)&amp;" "&amp;VLOOKUP($K43-10000,中学男選手データ!$A:$O,MATCH("名",中学男選手データ!$1:$1,0),0))</f>
        <v/>
      </c>
      <c r="M43" t="str">
        <f>IF($C43="","",VALUE(中学一覧表!A45))</f>
        <v/>
      </c>
      <c r="N43" t="str">
        <f>IF($C43="","",IF(中学一覧表!I45="","",中学一覧表!I45&amp;".")&amp;IF(中学一覧表!J45="","",TEXT(中学一覧表!J45,"00")&amp;".")&amp;TEXT(中学一覧表!K45,"00"))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IF(中学一覧表!F46="","",VLOOKUP(VLOOKUP(中学一覧表!F46,中学男選手データ!$A:$O,MATCH("所属",中学男選手データ!$1:$1,0),0),所属csv!$A:$H,MATCH("所属コード",所属csv!$1:$1,0),0))</f>
        <v/>
      </c>
      <c r="D44" t="str">
        <f>IF($C44="","",VLOOKUP(中学一覧表!F46,中学男選手データ!$A:$O,MATCH("所属",中学男選手データ!$1:$1,0),0))</f>
        <v/>
      </c>
      <c r="F44" t="str">
        <f t="shared" si="2"/>
        <v/>
      </c>
      <c r="I44" t="str">
        <f>IF($C44="","",VLOOKUP(中学一覧表!F46,中学男選手データ!$A:$O,MATCH("国籍",中学男選手データ!$1:$1,0),0))</f>
        <v/>
      </c>
      <c r="J44" t="str">
        <f>IF($C44="","",中学一覧表!E46)</f>
        <v/>
      </c>
      <c r="K44" t="str">
        <f>IF($C44="","",10000+中学一覧表!F46)</f>
        <v/>
      </c>
      <c r="L44" t="str">
        <f>IF($C44="","",VLOOKUP($K44-10000,中学男選手データ!$A:$O,MATCH("姓",中学男選手データ!$1:$1,0),0)&amp;" "&amp;VLOOKUP($K44-10000,中学男選手データ!$A:$O,MATCH("名",中学男選手データ!$1:$1,0),0))</f>
        <v/>
      </c>
      <c r="M44" t="str">
        <f>IF($C44="","",VALUE(中学一覧表!A46))</f>
        <v/>
      </c>
      <c r="N44" t="str">
        <f>IF($C44="","",IF(中学一覧表!I46="","",中学一覧表!I46&amp;".")&amp;IF(中学一覧表!J46="","",TEXT(中学一覧表!J46,"00")&amp;".")&amp;TEXT(中学一覧表!K46,"00"))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IF(中学一覧表!F47="","",VLOOKUP(VLOOKUP(中学一覧表!F47,中学男選手データ!$A:$O,MATCH("所属",中学男選手データ!$1:$1,0),0),所属csv!$A:$H,MATCH("所属コード",所属csv!$1:$1,0),0))</f>
        <v/>
      </c>
      <c r="D45" t="str">
        <f>IF($C45="","",VLOOKUP(中学一覧表!F47,中学男選手データ!$A:$O,MATCH("所属",中学男選手データ!$1:$1,0),0))</f>
        <v/>
      </c>
      <c r="F45" t="str">
        <f t="shared" si="2"/>
        <v/>
      </c>
      <c r="I45" t="str">
        <f>IF($C45="","",VLOOKUP(中学一覧表!F47,中学男選手データ!$A:$O,MATCH("国籍",中学男選手データ!$1:$1,0),0))</f>
        <v/>
      </c>
      <c r="J45" t="str">
        <f>IF($C45="","",中学一覧表!E47)</f>
        <v/>
      </c>
      <c r="K45" t="str">
        <f>IF($C45="","",10000+中学一覧表!F47)</f>
        <v/>
      </c>
      <c r="L45" t="str">
        <f>IF($C45="","",VLOOKUP($K45-10000,中学男選手データ!$A:$O,MATCH("姓",中学男選手データ!$1:$1,0),0)&amp;" "&amp;VLOOKUP($K45-10000,中学男選手データ!$A:$O,MATCH("名",中学男選手データ!$1:$1,0),0))</f>
        <v/>
      </c>
      <c r="M45" t="str">
        <f>IF($C45="","",VALUE(中学一覧表!A47))</f>
        <v/>
      </c>
      <c r="N45" t="str">
        <f>IF($C45="","",IF(中学一覧表!I47="","",中学一覧表!I47&amp;".")&amp;IF(中学一覧表!J47="","",TEXT(中学一覧表!J47,"00")&amp;".")&amp;TEXT(中学一覧表!K47,"00"))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IF(中学一覧表!F48="","",VLOOKUP(VLOOKUP(中学一覧表!F48,中学男選手データ!$A:$O,MATCH("所属",中学男選手データ!$1:$1,0),0),所属csv!$A:$H,MATCH("所属コード",所属csv!$1:$1,0),0))</f>
        <v/>
      </c>
      <c r="D46" t="str">
        <f>IF($C46="","",VLOOKUP(中学一覧表!F48,中学男選手データ!$A:$O,MATCH("所属",中学男選手データ!$1:$1,0),0))</f>
        <v/>
      </c>
      <c r="F46" t="str">
        <f t="shared" si="2"/>
        <v/>
      </c>
      <c r="I46" t="str">
        <f>IF($C46="","",VLOOKUP(中学一覧表!F48,中学男選手データ!$A:$O,MATCH("国籍",中学男選手データ!$1:$1,0),0))</f>
        <v/>
      </c>
      <c r="J46" t="str">
        <f>IF($C46="","",中学一覧表!E48)</f>
        <v/>
      </c>
      <c r="K46" t="str">
        <f>IF($C46="","",10000+中学一覧表!F48)</f>
        <v/>
      </c>
      <c r="L46" t="str">
        <f>IF($C46="","",VLOOKUP($K46-10000,中学男選手データ!$A:$O,MATCH("姓",中学男選手データ!$1:$1,0),0)&amp;" "&amp;VLOOKUP($K46-10000,中学男選手データ!$A:$O,MATCH("名",中学男選手データ!$1:$1,0),0))</f>
        <v/>
      </c>
      <c r="M46" t="str">
        <f>IF($C46="","",VALUE(中学一覧表!A48))</f>
        <v/>
      </c>
      <c r="N46" t="str">
        <f>IF($C46="","",IF(中学一覧表!I48="","",中学一覧表!I48&amp;".")&amp;IF(中学一覧表!J48="","",TEXT(中学一覧表!J48,"00")&amp;".")&amp;TEXT(中学一覧表!K48,"00"))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IF(中学一覧表!F49="","",VLOOKUP(VLOOKUP(中学一覧表!F49,中学男選手データ!$A:$O,MATCH("所属",中学男選手データ!$1:$1,0),0),所属csv!$A:$H,MATCH("所属コード",所属csv!$1:$1,0),0))</f>
        <v/>
      </c>
      <c r="D47" t="str">
        <f>IF($C47="","",VLOOKUP(中学一覧表!F49,中学男選手データ!$A:$O,MATCH("所属",中学男選手データ!$1:$1,0),0))</f>
        <v/>
      </c>
      <c r="F47" t="str">
        <f t="shared" si="2"/>
        <v/>
      </c>
      <c r="I47" t="str">
        <f>IF($C47="","",VLOOKUP(中学一覧表!F49,中学男選手データ!$A:$O,MATCH("国籍",中学男選手データ!$1:$1,0),0))</f>
        <v/>
      </c>
      <c r="J47" t="str">
        <f>IF($C47="","",中学一覧表!E49)</f>
        <v/>
      </c>
      <c r="K47" t="str">
        <f>IF($C47="","",10000+中学一覧表!F49)</f>
        <v/>
      </c>
      <c r="L47" t="str">
        <f>IF($C47="","",VLOOKUP($K47-10000,中学男選手データ!$A:$O,MATCH("姓",中学男選手データ!$1:$1,0),0)&amp;" "&amp;VLOOKUP($K47-10000,中学男選手データ!$A:$O,MATCH("名",中学男選手データ!$1:$1,0),0))</f>
        <v/>
      </c>
      <c r="M47" t="str">
        <f>IF($C47="","",VALUE(中学一覧表!A49))</f>
        <v/>
      </c>
      <c r="N47" t="str">
        <f>IF($C47="","",IF(中学一覧表!I49="","",中学一覧表!I49&amp;".")&amp;IF(中学一覧表!J49="","",TEXT(中学一覧表!J49,"00")&amp;".")&amp;TEXT(中学一覧表!K49,"00"))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IF(中学一覧表!F50="","",VLOOKUP(VLOOKUP(中学一覧表!F50,中学男選手データ!$A:$O,MATCH("所属",中学男選手データ!$1:$1,0),0),所属csv!$A:$H,MATCH("所属コード",所属csv!$1:$1,0),0))</f>
        <v/>
      </c>
      <c r="D48" t="str">
        <f>IF($C48="","",VLOOKUP(中学一覧表!F50,中学男選手データ!$A:$O,MATCH("所属",中学男選手データ!$1:$1,0),0))</f>
        <v/>
      </c>
      <c r="F48" t="str">
        <f t="shared" si="2"/>
        <v/>
      </c>
      <c r="I48" t="str">
        <f>IF($C48="","",VLOOKUP(中学一覧表!F50,中学男選手データ!$A:$O,MATCH("国籍",中学男選手データ!$1:$1,0),0))</f>
        <v/>
      </c>
      <c r="J48" t="str">
        <f>IF($C48="","",中学一覧表!E50)</f>
        <v/>
      </c>
      <c r="K48" t="str">
        <f>IF($C48="","",10000+中学一覧表!F50)</f>
        <v/>
      </c>
      <c r="L48" t="str">
        <f>IF($C48="","",VLOOKUP($K48-10000,中学男選手データ!$A:$O,MATCH("姓",中学男選手データ!$1:$1,0),0)&amp;" "&amp;VLOOKUP($K48-10000,中学男選手データ!$A:$O,MATCH("名",中学男選手データ!$1:$1,0),0))</f>
        <v/>
      </c>
      <c r="M48" t="str">
        <f>IF($C48="","",VALUE(中学一覧表!A50))</f>
        <v/>
      </c>
      <c r="N48" t="str">
        <f>IF($C48="","",IF(中学一覧表!I50="","",中学一覧表!I50&amp;".")&amp;IF(中学一覧表!J50="","",TEXT(中学一覧表!J50,"00")&amp;".")&amp;TEXT(中学一覧表!K50,"00"))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IF(中学一覧表!F51="","",VLOOKUP(VLOOKUP(中学一覧表!F51,中学男選手データ!$A:$O,MATCH("所属",中学男選手データ!$1:$1,0),0),所属csv!$A:$H,MATCH("所属コード",所属csv!$1:$1,0),0))</f>
        <v/>
      </c>
      <c r="D49" t="str">
        <f>IF($C49="","",VLOOKUP(中学一覧表!F51,中学男選手データ!$A:$O,MATCH("所属",中学男選手データ!$1:$1,0),0))</f>
        <v/>
      </c>
      <c r="F49" t="str">
        <f t="shared" si="2"/>
        <v/>
      </c>
      <c r="I49" t="str">
        <f>IF($C49="","",VLOOKUP(中学一覧表!F51,中学男選手データ!$A:$O,MATCH("国籍",中学男選手データ!$1:$1,0),0))</f>
        <v/>
      </c>
      <c r="J49" t="str">
        <f>IF($C49="","",中学一覧表!E51)</f>
        <v/>
      </c>
      <c r="K49" t="str">
        <f>IF($C49="","",10000+中学一覧表!F51)</f>
        <v/>
      </c>
      <c r="L49" t="str">
        <f>IF($C49="","",VLOOKUP($K49-10000,中学男選手データ!$A:$O,MATCH("姓",中学男選手データ!$1:$1,0),0)&amp;" "&amp;VLOOKUP($K49-10000,中学男選手データ!$A:$O,MATCH("名",中学男選手データ!$1:$1,0),0))</f>
        <v/>
      </c>
      <c r="M49" t="str">
        <f>IF($C49="","",VALUE(中学一覧表!A51))</f>
        <v/>
      </c>
      <c r="N49" t="str">
        <f>IF($C49="","",IF(中学一覧表!I51="","",中学一覧表!I51&amp;".")&amp;IF(中学一覧表!J51="","",TEXT(中学一覧表!J51,"00")&amp;".")&amp;TEXT(中学一覧表!K51,"00"))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IF(中学一覧表!F52="","",VLOOKUP(VLOOKUP(中学一覧表!F52,中学男選手データ!$A:$O,MATCH("所属",中学男選手データ!$1:$1,0),0),所属csv!$A:$H,MATCH("所属コード",所属csv!$1:$1,0),0))</f>
        <v/>
      </c>
      <c r="D50" t="str">
        <f>IF($C50="","",VLOOKUP(中学一覧表!F52,中学男選手データ!$A:$O,MATCH("所属",中学男選手データ!$1:$1,0),0))</f>
        <v/>
      </c>
      <c r="F50" t="str">
        <f t="shared" si="2"/>
        <v/>
      </c>
      <c r="I50" t="str">
        <f>IF($C50="","",VLOOKUP(中学一覧表!F52,中学男選手データ!$A:$O,MATCH("国籍",中学男選手データ!$1:$1,0),0))</f>
        <v/>
      </c>
      <c r="J50" t="str">
        <f>IF($C50="","",中学一覧表!E52)</f>
        <v/>
      </c>
      <c r="K50" t="str">
        <f>IF($C50="","",10000+中学一覧表!F52)</f>
        <v/>
      </c>
      <c r="L50" t="str">
        <f>IF($C50="","",VLOOKUP($K50-10000,中学男選手データ!$A:$O,MATCH("姓",中学男選手データ!$1:$1,0),0)&amp;" "&amp;VLOOKUP($K50-10000,中学男選手データ!$A:$O,MATCH("名",中学男選手データ!$1:$1,0),0))</f>
        <v/>
      </c>
      <c r="M50" t="str">
        <f>IF($C50="","",VALUE(中学一覧表!A52))</f>
        <v/>
      </c>
      <c r="N50" t="str">
        <f>IF($C50="","",IF(中学一覧表!I52="","",中学一覧表!I52&amp;".")&amp;IF(中学一覧表!J52="","",TEXT(中学一覧表!J52,"00")&amp;".")&amp;TEXT(中学一覧表!K52,"00"))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IF(中学一覧表!F53="","",VLOOKUP(VLOOKUP(中学一覧表!F53,中学男選手データ!$A:$O,MATCH("所属",中学男選手データ!$1:$1,0),0),所属csv!$A:$H,MATCH("所属コード",所属csv!$1:$1,0),0))</f>
        <v/>
      </c>
      <c r="D51" t="str">
        <f>IF($C51="","",VLOOKUP(中学一覧表!F53,中学男選手データ!$A:$O,MATCH("所属",中学男選手データ!$1:$1,0),0))</f>
        <v/>
      </c>
      <c r="F51" t="str">
        <f t="shared" si="2"/>
        <v/>
      </c>
      <c r="I51" t="str">
        <f>IF($C51="","",VLOOKUP(中学一覧表!F53,中学男選手データ!$A:$O,MATCH("国籍",中学男選手データ!$1:$1,0),0))</f>
        <v/>
      </c>
      <c r="J51" t="str">
        <f>IF($C51="","",中学一覧表!E53)</f>
        <v/>
      </c>
      <c r="K51" t="str">
        <f>IF($C51="","",10000+中学一覧表!F53)</f>
        <v/>
      </c>
      <c r="L51" t="str">
        <f>IF($C51="","",VLOOKUP($K51-10000,中学男選手データ!$A:$O,MATCH("姓",中学男選手データ!$1:$1,0),0)&amp;" "&amp;VLOOKUP($K51-10000,中学男選手データ!$A:$O,MATCH("名",中学男選手データ!$1:$1,0),0))</f>
        <v/>
      </c>
      <c r="M51" t="str">
        <f>IF($C51="","",VALUE(中学一覧表!A53))</f>
        <v/>
      </c>
      <c r="N51" t="str">
        <f>IF($C51="","",IF(中学一覧表!I53="","",中学一覧表!I53&amp;".")&amp;IF(中学一覧表!J53="","",TEXT(中学一覧表!J53,"00")&amp;".")&amp;TEXT(中学一覧表!K53,"00"))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IF(中学一覧表!F54="","",VLOOKUP(VLOOKUP(中学一覧表!F54,中学男選手データ!$A:$O,MATCH("所属",中学男選手データ!$1:$1,0),0),所属csv!$A:$H,MATCH("所属コード",所属csv!$1:$1,0),0))</f>
        <v/>
      </c>
      <c r="D52" t="str">
        <f>IF($C52="","",VLOOKUP(中学一覧表!F54,中学男選手データ!$A:$O,MATCH("所属",中学男選手データ!$1:$1,0),0))</f>
        <v/>
      </c>
      <c r="F52" t="str">
        <f t="shared" si="2"/>
        <v/>
      </c>
      <c r="I52" t="str">
        <f>IF($C52="","",VLOOKUP(中学一覧表!F54,中学男選手データ!$A:$O,MATCH("国籍",中学男選手データ!$1:$1,0),0))</f>
        <v/>
      </c>
      <c r="J52" t="str">
        <f>IF($C52="","",中学一覧表!E54)</f>
        <v/>
      </c>
      <c r="K52" t="str">
        <f>IF($C52="","",10000+中学一覧表!F54)</f>
        <v/>
      </c>
      <c r="L52" t="str">
        <f>IF($C52="","",VLOOKUP($K52-10000,中学男選手データ!$A:$O,MATCH("姓",中学男選手データ!$1:$1,0),0)&amp;" "&amp;VLOOKUP($K52-10000,中学男選手データ!$A:$O,MATCH("名",中学男選手データ!$1:$1,0),0))</f>
        <v/>
      </c>
      <c r="M52" t="str">
        <f>IF($C52="","",VALUE(中学一覧表!A54))</f>
        <v/>
      </c>
      <c r="N52" t="str">
        <f>IF($C52="","",IF(中学一覧表!I54="","",中学一覧表!I54&amp;".")&amp;IF(中学一覧表!J54="","",TEXT(中学一覧表!J54,"00")&amp;".")&amp;TEXT(中学一覧表!K54,"00"))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IF(中学一覧表!F55="","",VLOOKUP(VLOOKUP(中学一覧表!F55,中学男選手データ!$A:$O,MATCH("所属",中学男選手データ!$1:$1,0),0),所属csv!$A:$H,MATCH("所属コード",所属csv!$1:$1,0),0))</f>
        <v/>
      </c>
      <c r="D53" t="str">
        <f>IF($C53="","",VLOOKUP(中学一覧表!F55,中学男選手データ!$A:$O,MATCH("所属",中学男選手データ!$1:$1,0),0))</f>
        <v/>
      </c>
      <c r="F53" t="str">
        <f t="shared" si="2"/>
        <v/>
      </c>
      <c r="I53" t="str">
        <f>IF($C53="","",VLOOKUP(中学一覧表!F55,中学男選手データ!$A:$O,MATCH("国籍",中学男選手データ!$1:$1,0),0))</f>
        <v/>
      </c>
      <c r="J53" t="str">
        <f>IF($C53="","",中学一覧表!E55)</f>
        <v/>
      </c>
      <c r="K53" t="str">
        <f>IF($C53="","",10000+中学一覧表!F55)</f>
        <v/>
      </c>
      <c r="L53" t="str">
        <f>IF($C53="","",VLOOKUP($K53-10000,中学男選手データ!$A:$O,MATCH("姓",中学男選手データ!$1:$1,0),0)&amp;" "&amp;VLOOKUP($K53-10000,中学男選手データ!$A:$O,MATCH("名",中学男選手データ!$1:$1,0),0))</f>
        <v/>
      </c>
      <c r="M53" t="str">
        <f>IF($C53="","",VALUE(中学一覧表!A55))</f>
        <v/>
      </c>
      <c r="N53" t="str">
        <f>IF($C53="","",IF(中学一覧表!I55="","",中学一覧表!I55&amp;".")&amp;IF(中学一覧表!J55="","",TEXT(中学一覧表!J55,"00")&amp;".")&amp;TEXT(中学一覧表!K55,"00"))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>IF($C54="","",20000+C54)</f>
        <v/>
      </c>
      <c r="C54" t="str">
        <f>IF(中学一覧表!R4="","",VLOOKUP(VLOOKUP(中学一覧表!R4,中学女選手データ!$A:$O,MATCH("所属",中学女選手データ!$1:$1,0),0),所属csv!$A:$H,MATCH("所属コード",所属csv!$1:$1,0),0))</f>
        <v/>
      </c>
      <c r="D54" t="str">
        <f>IF($C54="","",VLOOKUP(中学一覧表!R4,中学女選手データ!$A:$O,MATCH("所属",中学女選手データ!$1:$1,0),0))</f>
        <v/>
      </c>
      <c r="F54" t="str">
        <f t="shared" ref="F54" si="5">IF(D54="","",D54)</f>
        <v/>
      </c>
      <c r="I54" t="str">
        <f>IF($C54="","",VLOOKUP(中学一覧表!R4,中学女選手データ!$A:$O,MATCH("国籍",中学女選手データ!$1:$1,0),0))</f>
        <v/>
      </c>
      <c r="J54" t="str">
        <f>IF($C54="","",中学一覧表!Q4)</f>
        <v/>
      </c>
      <c r="K54" t="str">
        <f>IF($C54="","",20000+中学一覧表!R4)</f>
        <v/>
      </c>
      <c r="L54" t="str">
        <f>IF($C54="","",VLOOKUP($K54-20000,中学女選手データ!$A:$O,MATCH("姓",中学女選手データ!$1:$1,0),0)&amp;" "&amp;VLOOKUP($K54-20000,中学女選手データ!$A:$O,MATCH("名",中学女選手データ!$1:$1,0),0))</f>
        <v/>
      </c>
      <c r="M54" t="str">
        <f>IF($C54="","",VALUE(中学一覧表!L4))</f>
        <v/>
      </c>
      <c r="N54" t="str">
        <f>IF($C54="","",IF(中学一覧表!U4="","",中学一覧表!U4&amp;".")&amp;IF(中学一覧表!V4="","",TEXT(中学一覧表!V4,"00")&amp;".")&amp;TEXT(中学一覧表!W4,"00"))</f>
        <v/>
      </c>
      <c r="O54" t="str">
        <f t="shared" ref="O54:O83" si="6">IF($C54="","",0)</f>
        <v/>
      </c>
      <c r="P54" t="str">
        <f t="shared" ref="P54:P83" si="7">IF($C54="","",2)</f>
        <v/>
      </c>
    </row>
    <row r="55" spans="1:16" x14ac:dyDescent="0.45">
      <c r="A55">
        <f t="shared" si="0"/>
        <v>0</v>
      </c>
      <c r="B55" t="str">
        <f t="shared" ref="B55:B103" si="8">IF($C55="","",20000+C55)</f>
        <v/>
      </c>
      <c r="C55" t="str">
        <f>IF(中学一覧表!R5="","",VLOOKUP(VLOOKUP(中学一覧表!R5,中学女選手データ!$A:$O,MATCH("所属",中学女選手データ!$1:$1,0),0),所属csv!$A:$H,MATCH("所属コード",所属csv!$1:$1,0),0))</f>
        <v/>
      </c>
      <c r="D55" t="str">
        <f>IF($C55="","",VLOOKUP(中学一覧表!R5,中学女選手データ!$A:$O,MATCH("所属",中学女選手データ!$1:$1,0),0))</f>
        <v/>
      </c>
      <c r="F55" t="str">
        <f t="shared" ref="F55:F103" si="9">IF(D55="","",D55)</f>
        <v/>
      </c>
      <c r="I55" t="str">
        <f>IF($C55="","",VLOOKUP(中学一覧表!R5,中学女選手データ!$A:$O,MATCH("国籍",中学女選手データ!$1:$1,0),0))</f>
        <v/>
      </c>
      <c r="J55" t="str">
        <f>IF($C55="","",中学一覧表!Q5)</f>
        <v/>
      </c>
      <c r="K55" t="str">
        <f>IF($C55="","",20000+中学一覧表!R5)</f>
        <v/>
      </c>
      <c r="L55" t="str">
        <f>IF($C55="","",VLOOKUP($K55-20000,中学女選手データ!$A:$O,MATCH("姓",中学女選手データ!$1:$1,0),0)&amp;" "&amp;VLOOKUP($K55-20000,中学女選手データ!$A:$O,MATCH("名",中学女選手データ!$1:$1,0),0))</f>
        <v/>
      </c>
      <c r="M55" t="str">
        <f>IF($C55="","",VALUE(中学一覧表!L5))</f>
        <v/>
      </c>
      <c r="N55" t="str">
        <f>IF($C55="","",IF(中学一覧表!U5="","",中学一覧表!U5&amp;".")&amp;IF(中学一覧表!V5="","",TEXT(中学一覧表!V5,"00")&amp;".")&amp;TEXT(中学一覧表!W5,"00"))</f>
        <v/>
      </c>
      <c r="O55" t="str">
        <f t="shared" si="6"/>
        <v/>
      </c>
      <c r="P55" t="str">
        <f t="shared" si="7"/>
        <v/>
      </c>
    </row>
    <row r="56" spans="1:16" x14ac:dyDescent="0.45">
      <c r="A56">
        <f t="shared" si="0"/>
        <v>0</v>
      </c>
      <c r="B56" t="str">
        <f t="shared" si="8"/>
        <v/>
      </c>
      <c r="C56" t="str">
        <f>IF(中学一覧表!R6="","",VLOOKUP(VLOOKUP(中学一覧表!R6,中学女選手データ!$A:$O,MATCH("所属",中学女選手データ!$1:$1,0),0),所属csv!$A:$H,MATCH("所属コード",所属csv!$1:$1,0),0))</f>
        <v/>
      </c>
      <c r="D56" t="str">
        <f>IF($C56="","",VLOOKUP(中学一覧表!R6,中学女選手データ!$A:$O,MATCH("所属",中学女選手データ!$1:$1,0),0))</f>
        <v/>
      </c>
      <c r="F56" t="str">
        <f t="shared" si="9"/>
        <v/>
      </c>
      <c r="I56" t="str">
        <f>IF($C56="","",VLOOKUP(中学一覧表!R6,中学女選手データ!$A:$O,MATCH("国籍",中学女選手データ!$1:$1,0),0))</f>
        <v/>
      </c>
      <c r="J56" t="str">
        <f>IF($C56="","",中学一覧表!Q6)</f>
        <v/>
      </c>
      <c r="K56" t="str">
        <f>IF($C56="","",20000+中学一覧表!R6)</f>
        <v/>
      </c>
      <c r="L56" t="str">
        <f>IF($C56="","",VLOOKUP($K56-20000,中学女選手データ!$A:$O,MATCH("姓",中学女選手データ!$1:$1,0),0)&amp;" "&amp;VLOOKUP($K56-20000,中学女選手データ!$A:$O,MATCH("名",中学女選手データ!$1:$1,0),0))</f>
        <v/>
      </c>
      <c r="M56" t="str">
        <f>IF($C56="","",VALUE(中学一覧表!L6))</f>
        <v/>
      </c>
      <c r="N56" t="str">
        <f>IF($C56="","",IF(中学一覧表!U6="","",中学一覧表!U6&amp;".")&amp;IF(中学一覧表!V6="","",TEXT(中学一覧表!V6,"00")&amp;".")&amp;TEXT(中学一覧表!W6,"00"))</f>
        <v/>
      </c>
      <c r="O56" t="str">
        <f t="shared" si="6"/>
        <v/>
      </c>
      <c r="P56" t="str">
        <f t="shared" si="7"/>
        <v/>
      </c>
    </row>
    <row r="57" spans="1:16" x14ac:dyDescent="0.45">
      <c r="A57">
        <f t="shared" si="0"/>
        <v>0</v>
      </c>
      <c r="B57" t="str">
        <f t="shared" si="8"/>
        <v/>
      </c>
      <c r="C57" t="str">
        <f>IF(中学一覧表!R7="","",VLOOKUP(VLOOKUP(中学一覧表!R7,中学女選手データ!$A:$O,MATCH("所属",中学女選手データ!$1:$1,0),0),所属csv!$A:$H,MATCH("所属コード",所属csv!$1:$1,0),0))</f>
        <v/>
      </c>
      <c r="D57" t="str">
        <f>IF($C57="","",VLOOKUP(中学一覧表!R7,中学女選手データ!$A:$O,MATCH("所属",中学女選手データ!$1:$1,0),0))</f>
        <v/>
      </c>
      <c r="F57" t="str">
        <f t="shared" si="9"/>
        <v/>
      </c>
      <c r="I57" t="str">
        <f>IF($C57="","",VLOOKUP(中学一覧表!R7,中学女選手データ!$A:$O,MATCH("国籍",中学女選手データ!$1:$1,0),0))</f>
        <v/>
      </c>
      <c r="J57" t="str">
        <f>IF($C57="","",中学一覧表!Q7)</f>
        <v/>
      </c>
      <c r="K57" t="str">
        <f>IF($C57="","",20000+中学一覧表!R7)</f>
        <v/>
      </c>
      <c r="L57" t="str">
        <f>IF($C57="","",VLOOKUP($K57-20000,中学女選手データ!$A:$O,MATCH("姓",中学女選手データ!$1:$1,0),0)&amp;" "&amp;VLOOKUP($K57-20000,中学女選手データ!$A:$O,MATCH("名",中学女選手データ!$1:$1,0),0))</f>
        <v/>
      </c>
      <c r="M57" t="str">
        <f>IF($C57="","",VALUE(中学一覧表!L7))</f>
        <v/>
      </c>
      <c r="N57" t="str">
        <f>IF($C57="","",IF(中学一覧表!U7="","",中学一覧表!U7&amp;".")&amp;IF(中学一覧表!V7="","",TEXT(中学一覧表!V7,"00")&amp;".")&amp;TEXT(中学一覧表!W7,"00"))</f>
        <v/>
      </c>
      <c r="O57" t="str">
        <f t="shared" si="6"/>
        <v/>
      </c>
      <c r="P57" t="str">
        <f t="shared" si="7"/>
        <v/>
      </c>
    </row>
    <row r="58" spans="1:16" x14ac:dyDescent="0.45">
      <c r="A58">
        <f t="shared" si="0"/>
        <v>0</v>
      </c>
      <c r="B58" t="str">
        <f t="shared" si="8"/>
        <v/>
      </c>
      <c r="C58" t="str">
        <f>IF(中学一覧表!R8="","",VLOOKUP(VLOOKUP(中学一覧表!R8,中学女選手データ!$A:$O,MATCH("所属",中学女選手データ!$1:$1,0),0),所属csv!$A:$H,MATCH("所属コード",所属csv!$1:$1,0),0))</f>
        <v/>
      </c>
      <c r="D58" t="str">
        <f>IF($C58="","",VLOOKUP(中学一覧表!R8,中学女選手データ!$A:$O,MATCH("所属",中学女選手データ!$1:$1,0),0))</f>
        <v/>
      </c>
      <c r="F58" t="str">
        <f t="shared" si="9"/>
        <v/>
      </c>
      <c r="I58" t="str">
        <f>IF($C58="","",VLOOKUP(中学一覧表!R8,中学女選手データ!$A:$O,MATCH("国籍",中学女選手データ!$1:$1,0),0))</f>
        <v/>
      </c>
      <c r="J58" t="str">
        <f>IF($C58="","",中学一覧表!Q8)</f>
        <v/>
      </c>
      <c r="K58" t="str">
        <f>IF($C58="","",20000+中学一覧表!R8)</f>
        <v/>
      </c>
      <c r="L58" t="str">
        <f>IF($C58="","",VLOOKUP($K58-20000,中学女選手データ!$A:$O,MATCH("姓",中学女選手データ!$1:$1,0),0)&amp;" "&amp;VLOOKUP($K58-20000,中学女選手データ!$A:$O,MATCH("名",中学女選手データ!$1:$1,0),0))</f>
        <v/>
      </c>
      <c r="M58" t="str">
        <f>IF($C58="","",VALUE(中学一覧表!L8))</f>
        <v/>
      </c>
      <c r="N58" t="str">
        <f>IF($C58="","",IF(中学一覧表!U8="","",中学一覧表!U8&amp;".")&amp;IF(中学一覧表!V8="","",TEXT(中学一覧表!V8,"00")&amp;".")&amp;TEXT(中学一覧表!W8,"00"))</f>
        <v/>
      </c>
      <c r="O58" t="str">
        <f t="shared" si="6"/>
        <v/>
      </c>
      <c r="P58" t="str">
        <f t="shared" si="7"/>
        <v/>
      </c>
    </row>
    <row r="59" spans="1:16" x14ac:dyDescent="0.45">
      <c r="A59">
        <f t="shared" si="0"/>
        <v>0</v>
      </c>
      <c r="B59" t="str">
        <f t="shared" si="8"/>
        <v/>
      </c>
      <c r="C59" t="str">
        <f>IF(中学一覧表!R9="","",VLOOKUP(VLOOKUP(中学一覧表!R9,中学女選手データ!$A:$O,MATCH("所属",中学女選手データ!$1:$1,0),0),所属csv!$A:$H,MATCH("所属コード",所属csv!$1:$1,0),0))</f>
        <v/>
      </c>
      <c r="D59" t="str">
        <f>IF($C59="","",VLOOKUP(中学一覧表!R9,中学女選手データ!$A:$O,MATCH("所属",中学女選手データ!$1:$1,0),0))</f>
        <v/>
      </c>
      <c r="F59" t="str">
        <f t="shared" si="9"/>
        <v/>
      </c>
      <c r="I59" t="str">
        <f>IF($C59="","",VLOOKUP(中学一覧表!R9,中学女選手データ!$A:$O,MATCH("国籍",中学女選手データ!$1:$1,0),0))</f>
        <v/>
      </c>
      <c r="J59" t="str">
        <f>IF($C59="","",中学一覧表!Q9)</f>
        <v/>
      </c>
      <c r="K59" t="str">
        <f>IF($C59="","",20000+中学一覧表!R9)</f>
        <v/>
      </c>
      <c r="L59" t="str">
        <f>IF($C59="","",VLOOKUP($K59-20000,中学女選手データ!$A:$O,MATCH("姓",中学女選手データ!$1:$1,0),0)&amp;" "&amp;VLOOKUP($K59-20000,中学女選手データ!$A:$O,MATCH("名",中学女選手データ!$1:$1,0),0))</f>
        <v/>
      </c>
      <c r="M59" t="str">
        <f>IF($C59="","",VALUE(中学一覧表!L9))</f>
        <v/>
      </c>
      <c r="N59" t="str">
        <f>IF($C59="","",IF(中学一覧表!U9="","",中学一覧表!U9&amp;".")&amp;IF(中学一覧表!V9="","",TEXT(中学一覧表!V9,"00")&amp;".")&amp;TEXT(中学一覧表!W9,"00"))</f>
        <v/>
      </c>
      <c r="O59" t="str">
        <f t="shared" si="6"/>
        <v/>
      </c>
      <c r="P59" t="str">
        <f t="shared" si="7"/>
        <v/>
      </c>
    </row>
    <row r="60" spans="1:16" x14ac:dyDescent="0.45">
      <c r="A60">
        <f t="shared" si="0"/>
        <v>0</v>
      </c>
      <c r="B60" t="str">
        <f t="shared" si="8"/>
        <v/>
      </c>
      <c r="C60" t="str">
        <f>IF(中学一覧表!R10="","",VLOOKUP(VLOOKUP(中学一覧表!R10,中学女選手データ!$A:$O,MATCH("所属",中学女選手データ!$1:$1,0),0),所属csv!$A:$H,MATCH("所属コード",所属csv!$1:$1,0),0))</f>
        <v/>
      </c>
      <c r="D60" t="str">
        <f>IF($C60="","",VLOOKUP(中学一覧表!R10,中学女選手データ!$A:$O,MATCH("所属",中学女選手データ!$1:$1,0),0))</f>
        <v/>
      </c>
      <c r="F60" t="str">
        <f t="shared" si="9"/>
        <v/>
      </c>
      <c r="I60" t="str">
        <f>IF($C60="","",VLOOKUP(中学一覧表!R10,中学女選手データ!$A:$O,MATCH("国籍",中学女選手データ!$1:$1,0),0))</f>
        <v/>
      </c>
      <c r="J60" t="str">
        <f>IF($C60="","",中学一覧表!Q10)</f>
        <v/>
      </c>
      <c r="K60" t="str">
        <f>IF($C60="","",20000+中学一覧表!R10)</f>
        <v/>
      </c>
      <c r="L60" t="str">
        <f>IF($C60="","",VLOOKUP($K60-20000,中学女選手データ!$A:$O,MATCH("姓",中学女選手データ!$1:$1,0),0)&amp;" "&amp;VLOOKUP($K60-20000,中学女選手データ!$A:$O,MATCH("名",中学女選手データ!$1:$1,0),0))</f>
        <v/>
      </c>
      <c r="M60" t="str">
        <f>IF($C60="","",VALUE(中学一覧表!L10))</f>
        <v/>
      </c>
      <c r="N60" t="str">
        <f>IF($C60="","",IF(中学一覧表!U10="","",中学一覧表!U10&amp;".")&amp;IF(中学一覧表!V10="","",TEXT(中学一覧表!V10,"00")&amp;".")&amp;TEXT(中学一覧表!W10,"00"))</f>
        <v/>
      </c>
      <c r="O60" t="str">
        <f t="shared" si="6"/>
        <v/>
      </c>
      <c r="P60" t="str">
        <f t="shared" si="7"/>
        <v/>
      </c>
    </row>
    <row r="61" spans="1:16" x14ac:dyDescent="0.45">
      <c r="A61">
        <f t="shared" si="0"/>
        <v>0</v>
      </c>
      <c r="B61" t="str">
        <f t="shared" si="8"/>
        <v/>
      </c>
      <c r="C61" t="str">
        <f>IF(中学一覧表!R11="","",VLOOKUP(VLOOKUP(中学一覧表!R11,中学女選手データ!$A:$O,MATCH("所属",中学女選手データ!$1:$1,0),0),所属csv!$A:$H,MATCH("所属コード",所属csv!$1:$1,0),0))</f>
        <v/>
      </c>
      <c r="D61" t="str">
        <f>IF($C61="","",VLOOKUP(中学一覧表!R11,中学女選手データ!$A:$O,MATCH("所属",中学女選手データ!$1:$1,0),0))</f>
        <v/>
      </c>
      <c r="F61" t="str">
        <f t="shared" si="9"/>
        <v/>
      </c>
      <c r="I61" t="str">
        <f>IF($C61="","",VLOOKUP(中学一覧表!R11,中学女選手データ!$A:$O,MATCH("国籍",中学女選手データ!$1:$1,0),0))</f>
        <v/>
      </c>
      <c r="J61" t="str">
        <f>IF($C61="","",中学一覧表!Q11)</f>
        <v/>
      </c>
      <c r="K61" t="str">
        <f>IF($C61="","",20000+中学一覧表!R11)</f>
        <v/>
      </c>
      <c r="L61" t="str">
        <f>IF($C61="","",VLOOKUP($K61-20000,中学女選手データ!$A:$O,MATCH("姓",中学女選手データ!$1:$1,0),0)&amp;" "&amp;VLOOKUP($K61-20000,中学女選手データ!$A:$O,MATCH("名",中学女選手データ!$1:$1,0),0))</f>
        <v/>
      </c>
      <c r="M61" t="str">
        <f>IF($C61="","",VALUE(中学一覧表!L11))</f>
        <v/>
      </c>
      <c r="N61" t="str">
        <f>IF($C61="","",IF(中学一覧表!U11="","",中学一覧表!U11&amp;".")&amp;IF(中学一覧表!V11="","",TEXT(中学一覧表!V11,"00")&amp;".")&amp;TEXT(中学一覧表!W11,"00"))</f>
        <v/>
      </c>
      <c r="O61" t="str">
        <f t="shared" si="6"/>
        <v/>
      </c>
      <c r="P61" t="str">
        <f t="shared" si="7"/>
        <v/>
      </c>
    </row>
    <row r="62" spans="1:16" x14ac:dyDescent="0.45">
      <c r="A62">
        <f t="shared" si="0"/>
        <v>0</v>
      </c>
      <c r="B62" t="str">
        <f t="shared" si="8"/>
        <v/>
      </c>
      <c r="C62" t="str">
        <f>IF(中学一覧表!R12="","",VLOOKUP(VLOOKUP(中学一覧表!R12,中学女選手データ!$A:$O,MATCH("所属",中学女選手データ!$1:$1,0),0),所属csv!$A:$H,MATCH("所属コード",所属csv!$1:$1,0),0))</f>
        <v/>
      </c>
      <c r="D62" t="str">
        <f>IF($C62="","",VLOOKUP(中学一覧表!R12,中学女選手データ!$A:$O,MATCH("所属",中学女選手データ!$1:$1,0),0))</f>
        <v/>
      </c>
      <c r="F62" t="str">
        <f t="shared" si="9"/>
        <v/>
      </c>
      <c r="I62" t="str">
        <f>IF($C62="","",VLOOKUP(中学一覧表!R12,中学女選手データ!$A:$O,MATCH("国籍",中学女選手データ!$1:$1,0),0))</f>
        <v/>
      </c>
      <c r="J62" t="str">
        <f>IF($C62="","",中学一覧表!Q12)</f>
        <v/>
      </c>
      <c r="K62" t="str">
        <f>IF($C62="","",20000+中学一覧表!R12)</f>
        <v/>
      </c>
      <c r="L62" t="str">
        <f>IF($C62="","",VLOOKUP($K62-20000,中学女選手データ!$A:$O,MATCH("姓",中学女選手データ!$1:$1,0),0)&amp;" "&amp;VLOOKUP($K62-20000,中学女選手データ!$A:$O,MATCH("名",中学女選手データ!$1:$1,0),0))</f>
        <v/>
      </c>
      <c r="M62" t="str">
        <f>IF($C62="","",VALUE(中学一覧表!L12))</f>
        <v/>
      </c>
      <c r="N62" t="str">
        <f>IF($C62="","",IF(中学一覧表!U12="","",中学一覧表!U12&amp;".")&amp;IF(中学一覧表!V12="","",TEXT(中学一覧表!V12,"00")&amp;".")&amp;TEXT(中学一覧表!W12,"00"))</f>
        <v/>
      </c>
      <c r="O62" t="str">
        <f t="shared" si="6"/>
        <v/>
      </c>
      <c r="P62" t="str">
        <f t="shared" si="7"/>
        <v/>
      </c>
    </row>
    <row r="63" spans="1:16" x14ac:dyDescent="0.45">
      <c r="A63">
        <f t="shared" si="0"/>
        <v>0</v>
      </c>
      <c r="B63" t="str">
        <f t="shared" si="8"/>
        <v/>
      </c>
      <c r="C63" t="str">
        <f>IF(中学一覧表!R13="","",VLOOKUP(VLOOKUP(中学一覧表!R13,中学女選手データ!$A:$O,MATCH("所属",中学女選手データ!$1:$1,0),0),所属csv!$A:$H,MATCH("所属コード",所属csv!$1:$1,0),0))</f>
        <v/>
      </c>
      <c r="D63" t="str">
        <f>IF($C63="","",VLOOKUP(中学一覧表!R13,中学女選手データ!$A:$O,MATCH("所属",中学女選手データ!$1:$1,0),0))</f>
        <v/>
      </c>
      <c r="F63" t="str">
        <f t="shared" si="9"/>
        <v/>
      </c>
      <c r="I63" t="str">
        <f>IF($C63="","",VLOOKUP(中学一覧表!R13,中学女選手データ!$A:$O,MATCH("国籍",中学女選手データ!$1:$1,0),0))</f>
        <v/>
      </c>
      <c r="J63" t="str">
        <f>IF($C63="","",中学一覧表!Q13)</f>
        <v/>
      </c>
      <c r="K63" t="str">
        <f>IF($C63="","",20000+中学一覧表!R13)</f>
        <v/>
      </c>
      <c r="L63" t="str">
        <f>IF($C63="","",VLOOKUP($K63-20000,中学女選手データ!$A:$O,MATCH("姓",中学女選手データ!$1:$1,0),0)&amp;" "&amp;VLOOKUP($K63-20000,中学女選手データ!$A:$O,MATCH("名",中学女選手データ!$1:$1,0),0))</f>
        <v/>
      </c>
      <c r="M63" t="str">
        <f>IF($C63="","",VALUE(中学一覧表!L13))</f>
        <v/>
      </c>
      <c r="N63" t="str">
        <f>IF($C63="","",IF(中学一覧表!U13="","",中学一覧表!U13&amp;".")&amp;IF(中学一覧表!V13="","",TEXT(中学一覧表!V13,"00")&amp;".")&amp;TEXT(中学一覧表!W13,"00"))</f>
        <v/>
      </c>
      <c r="O63" t="str">
        <f t="shared" si="6"/>
        <v/>
      </c>
      <c r="P63" t="str">
        <f t="shared" si="7"/>
        <v/>
      </c>
    </row>
    <row r="64" spans="1:16" x14ac:dyDescent="0.45">
      <c r="A64">
        <f t="shared" si="0"/>
        <v>0</v>
      </c>
      <c r="B64" t="str">
        <f t="shared" si="8"/>
        <v/>
      </c>
      <c r="C64" t="str">
        <f>IF(中学一覧表!R14="","",VLOOKUP(VLOOKUP(中学一覧表!R14,中学女選手データ!$A:$O,MATCH("所属",中学女選手データ!$1:$1,0),0),所属csv!$A:$H,MATCH("所属コード",所属csv!$1:$1,0),0))</f>
        <v/>
      </c>
      <c r="D64" t="str">
        <f>IF($C64="","",VLOOKUP(中学一覧表!R14,中学女選手データ!$A:$O,MATCH("所属",中学女選手データ!$1:$1,0),0))</f>
        <v/>
      </c>
      <c r="F64" t="str">
        <f t="shared" si="9"/>
        <v/>
      </c>
      <c r="I64" t="str">
        <f>IF($C64="","",VLOOKUP(中学一覧表!R14,中学女選手データ!$A:$O,MATCH("国籍",中学女選手データ!$1:$1,0),0))</f>
        <v/>
      </c>
      <c r="J64" t="str">
        <f>IF($C64="","",中学一覧表!Q14)</f>
        <v/>
      </c>
      <c r="K64" t="str">
        <f>IF($C64="","",20000+中学一覧表!R14)</f>
        <v/>
      </c>
      <c r="L64" t="str">
        <f>IF($C64="","",VLOOKUP($K64-20000,中学女選手データ!$A:$O,MATCH("姓",中学女選手データ!$1:$1,0),0)&amp;" "&amp;VLOOKUP($K64-20000,中学女選手データ!$A:$O,MATCH("名",中学女選手データ!$1:$1,0),0))</f>
        <v/>
      </c>
      <c r="M64" t="str">
        <f>IF($C64="","",VALUE(中学一覧表!L14))</f>
        <v/>
      </c>
      <c r="N64" t="str">
        <f>IF($C64="","",IF(中学一覧表!U14="","",中学一覧表!U14&amp;".")&amp;IF(中学一覧表!V14="","",TEXT(中学一覧表!V14,"00")&amp;".")&amp;TEXT(中学一覧表!W14,"00"))</f>
        <v/>
      </c>
      <c r="O64" t="str">
        <f t="shared" si="6"/>
        <v/>
      </c>
      <c r="P64" t="str">
        <f t="shared" si="7"/>
        <v/>
      </c>
    </row>
    <row r="65" spans="1:16" x14ac:dyDescent="0.45">
      <c r="A65">
        <f t="shared" si="0"/>
        <v>0</v>
      </c>
      <c r="B65" t="str">
        <f t="shared" si="8"/>
        <v/>
      </c>
      <c r="C65" t="str">
        <f>IF(中学一覧表!R15="","",VLOOKUP(VLOOKUP(中学一覧表!R15,中学女選手データ!$A:$O,MATCH("所属",中学女選手データ!$1:$1,0),0),所属csv!$A:$H,MATCH("所属コード",所属csv!$1:$1,0),0))</f>
        <v/>
      </c>
      <c r="D65" t="str">
        <f>IF($C65="","",VLOOKUP(中学一覧表!R15,中学女選手データ!$A:$O,MATCH("所属",中学女選手データ!$1:$1,0),0))</f>
        <v/>
      </c>
      <c r="F65" t="str">
        <f t="shared" si="9"/>
        <v/>
      </c>
      <c r="I65" t="str">
        <f>IF($C65="","",VLOOKUP(中学一覧表!R15,中学女選手データ!$A:$O,MATCH("国籍",中学女選手データ!$1:$1,0),0))</f>
        <v/>
      </c>
      <c r="J65" t="str">
        <f>IF($C65="","",中学一覧表!Q15)</f>
        <v/>
      </c>
      <c r="K65" t="str">
        <f>IF($C65="","",20000+中学一覧表!R15)</f>
        <v/>
      </c>
      <c r="L65" t="str">
        <f>IF($C65="","",VLOOKUP($K65-20000,中学女選手データ!$A:$O,MATCH("姓",中学女選手データ!$1:$1,0),0)&amp;" "&amp;VLOOKUP($K65-20000,中学女選手データ!$A:$O,MATCH("名",中学女選手データ!$1:$1,0),0))</f>
        <v/>
      </c>
      <c r="M65" t="str">
        <f>IF($C65="","",VALUE(中学一覧表!L15))</f>
        <v/>
      </c>
      <c r="N65" t="str">
        <f>IF($C65="","",IF(中学一覧表!U15="","",中学一覧表!U15&amp;".")&amp;IF(中学一覧表!V15="","",TEXT(中学一覧表!V15,"00")&amp;".")&amp;TEXT(中学一覧表!W15,"00"))</f>
        <v/>
      </c>
      <c r="O65" t="str">
        <f t="shared" si="6"/>
        <v/>
      </c>
      <c r="P65" t="str">
        <f t="shared" si="7"/>
        <v/>
      </c>
    </row>
    <row r="66" spans="1:16" x14ac:dyDescent="0.45">
      <c r="A66">
        <f t="shared" si="0"/>
        <v>0</v>
      </c>
      <c r="B66" t="str">
        <f t="shared" si="8"/>
        <v/>
      </c>
      <c r="C66" t="str">
        <f>IF(中学一覧表!R16="","",VLOOKUP(VLOOKUP(中学一覧表!R16,中学女選手データ!$A:$O,MATCH("所属",中学女選手データ!$1:$1,0),0),所属csv!$A:$H,MATCH("所属コード",所属csv!$1:$1,0),0))</f>
        <v/>
      </c>
      <c r="D66" t="str">
        <f>IF($C66="","",VLOOKUP(中学一覧表!R16,中学女選手データ!$A:$O,MATCH("所属",中学女選手データ!$1:$1,0),0))</f>
        <v/>
      </c>
      <c r="F66" t="str">
        <f t="shared" si="9"/>
        <v/>
      </c>
      <c r="I66" t="str">
        <f>IF($C66="","",VLOOKUP(中学一覧表!R16,中学女選手データ!$A:$O,MATCH("国籍",中学女選手データ!$1:$1,0),0))</f>
        <v/>
      </c>
      <c r="J66" t="str">
        <f>IF($C66="","",中学一覧表!Q16)</f>
        <v/>
      </c>
      <c r="K66" t="str">
        <f>IF($C66="","",20000+中学一覧表!R16)</f>
        <v/>
      </c>
      <c r="L66" t="str">
        <f>IF($C66="","",VLOOKUP($K66-20000,中学女選手データ!$A:$O,MATCH("姓",中学女選手データ!$1:$1,0),0)&amp;" "&amp;VLOOKUP($K66-20000,中学女選手データ!$A:$O,MATCH("名",中学女選手データ!$1:$1,0),0))</f>
        <v/>
      </c>
      <c r="M66" t="str">
        <f>IF($C66="","",VALUE(中学一覧表!L16))</f>
        <v/>
      </c>
      <c r="N66" t="str">
        <f>IF($C66="","",IF(中学一覧表!U16="","",中学一覧表!U16&amp;".")&amp;IF(中学一覧表!V16="","",TEXT(中学一覧表!V16,"00")&amp;".")&amp;TEXT(中学一覧表!W16,"00"))</f>
        <v/>
      </c>
      <c r="O66" t="str">
        <f t="shared" si="6"/>
        <v/>
      </c>
      <c r="P66" t="str">
        <f t="shared" si="7"/>
        <v/>
      </c>
    </row>
    <row r="67" spans="1:16" x14ac:dyDescent="0.45">
      <c r="A67">
        <f t="shared" ref="A67:A130" si="10">IF(OR(M67=9,M67=24),A66+1,A66)</f>
        <v>0</v>
      </c>
      <c r="B67" t="str">
        <f t="shared" si="8"/>
        <v/>
      </c>
      <c r="C67" t="str">
        <f>IF(中学一覧表!R17="","",VLOOKUP(VLOOKUP(中学一覧表!R17,中学女選手データ!$A:$O,MATCH("所属",中学女選手データ!$1:$1,0),0),所属csv!$A:$H,MATCH("所属コード",所属csv!$1:$1,0),0))</f>
        <v/>
      </c>
      <c r="D67" t="str">
        <f>IF($C67="","",VLOOKUP(中学一覧表!R17,中学女選手データ!$A:$O,MATCH("所属",中学女選手データ!$1:$1,0),0))</f>
        <v/>
      </c>
      <c r="F67" t="str">
        <f t="shared" si="9"/>
        <v/>
      </c>
      <c r="I67" t="str">
        <f>IF($C67="","",VLOOKUP(中学一覧表!R17,中学女選手データ!$A:$O,MATCH("国籍",中学女選手データ!$1:$1,0),0))</f>
        <v/>
      </c>
      <c r="J67" t="str">
        <f>IF($C67="","",中学一覧表!Q17)</f>
        <v/>
      </c>
      <c r="K67" t="str">
        <f>IF($C67="","",20000+中学一覧表!R17)</f>
        <v/>
      </c>
      <c r="L67" t="str">
        <f>IF($C67="","",VLOOKUP($K67-20000,中学女選手データ!$A:$O,MATCH("姓",中学女選手データ!$1:$1,0),0)&amp;" "&amp;VLOOKUP($K67-20000,中学女選手データ!$A:$O,MATCH("名",中学女選手データ!$1:$1,0),0))</f>
        <v/>
      </c>
      <c r="M67" t="str">
        <f>IF($C67="","",VALUE(中学一覧表!L17))</f>
        <v/>
      </c>
      <c r="N67" t="str">
        <f>IF($C67="","",IF(中学一覧表!U17="","",中学一覧表!U17&amp;".")&amp;IF(中学一覧表!V17="","",TEXT(中学一覧表!V17,"00")&amp;".")&amp;TEXT(中学一覧表!W17,"00"))</f>
        <v/>
      </c>
      <c r="O67" t="str">
        <f t="shared" si="6"/>
        <v/>
      </c>
      <c r="P67" t="str">
        <f t="shared" si="7"/>
        <v/>
      </c>
    </row>
    <row r="68" spans="1:16" x14ac:dyDescent="0.45">
      <c r="A68">
        <f t="shared" si="10"/>
        <v>0</v>
      </c>
      <c r="B68" t="str">
        <f t="shared" si="8"/>
        <v/>
      </c>
      <c r="C68" t="str">
        <f>IF(中学一覧表!R18="","",VLOOKUP(VLOOKUP(中学一覧表!R18,中学女選手データ!$A:$O,MATCH("所属",中学女選手データ!$1:$1,0),0),所属csv!$A:$H,MATCH("所属コード",所属csv!$1:$1,0),0))</f>
        <v/>
      </c>
      <c r="D68" t="str">
        <f>IF($C68="","",VLOOKUP(中学一覧表!R18,中学女選手データ!$A:$O,MATCH("所属",中学女選手データ!$1:$1,0),0))</f>
        <v/>
      </c>
      <c r="F68" t="str">
        <f t="shared" si="9"/>
        <v/>
      </c>
      <c r="I68" t="str">
        <f>IF($C68="","",VLOOKUP(中学一覧表!R18,中学女選手データ!$A:$O,MATCH("国籍",中学女選手データ!$1:$1,0),0))</f>
        <v/>
      </c>
      <c r="J68" t="str">
        <f>IF($C68="","",中学一覧表!Q18)</f>
        <v/>
      </c>
      <c r="K68" t="str">
        <f>IF($C68="","",20000+中学一覧表!R18)</f>
        <v/>
      </c>
      <c r="L68" t="str">
        <f>IF($C68="","",VLOOKUP($K68-20000,中学女選手データ!$A:$O,MATCH("姓",中学女選手データ!$1:$1,0),0)&amp;" "&amp;VLOOKUP($K68-20000,中学女選手データ!$A:$O,MATCH("名",中学女選手データ!$1:$1,0),0))</f>
        <v/>
      </c>
      <c r="M68" t="str">
        <f>IF($C68="","",VALUE(中学一覧表!L18))</f>
        <v/>
      </c>
      <c r="N68" t="str">
        <f>IF($C68="","",IF(中学一覧表!U18="","",中学一覧表!U18&amp;".")&amp;IF(中学一覧表!V18="","",TEXT(中学一覧表!V18,"00")&amp;".")&amp;TEXT(中学一覧表!W18,"00"))</f>
        <v/>
      </c>
      <c r="O68" t="str">
        <f t="shared" si="6"/>
        <v/>
      </c>
      <c r="P68" t="str">
        <f t="shared" si="7"/>
        <v/>
      </c>
    </row>
    <row r="69" spans="1:16" x14ac:dyDescent="0.45">
      <c r="A69">
        <f t="shared" si="10"/>
        <v>0</v>
      </c>
      <c r="B69" t="str">
        <f t="shared" si="8"/>
        <v/>
      </c>
      <c r="C69" t="str">
        <f>IF(中学一覧表!R19="","",VLOOKUP(VLOOKUP(中学一覧表!R19,中学女選手データ!$A:$O,MATCH("所属",中学女選手データ!$1:$1,0),0),所属csv!$A:$H,MATCH("所属コード",所属csv!$1:$1,0),0))</f>
        <v/>
      </c>
      <c r="D69" t="str">
        <f>IF($C69="","",VLOOKUP(中学一覧表!R19,中学女選手データ!$A:$O,MATCH("所属",中学女選手データ!$1:$1,0),0))</f>
        <v/>
      </c>
      <c r="F69" t="str">
        <f t="shared" si="9"/>
        <v/>
      </c>
      <c r="I69" t="str">
        <f>IF($C69="","",VLOOKUP(中学一覧表!R19,中学女選手データ!$A:$O,MATCH("国籍",中学女選手データ!$1:$1,0),0))</f>
        <v/>
      </c>
      <c r="J69" t="str">
        <f>IF($C69="","",中学一覧表!Q19)</f>
        <v/>
      </c>
      <c r="K69" t="str">
        <f>IF($C69="","",20000+中学一覧表!R19)</f>
        <v/>
      </c>
      <c r="L69" t="str">
        <f>IF($C69="","",VLOOKUP($K69-20000,中学女選手データ!$A:$O,MATCH("姓",中学女選手データ!$1:$1,0),0)&amp;" "&amp;VLOOKUP($K69-20000,中学女選手データ!$A:$O,MATCH("名",中学女選手データ!$1:$1,0),0))</f>
        <v/>
      </c>
      <c r="M69" t="str">
        <f>IF($C69="","",VALUE(中学一覧表!L19))</f>
        <v/>
      </c>
      <c r="N69" t="str">
        <f>IF($C69="","",IF(中学一覧表!U19="","",中学一覧表!U19&amp;".")&amp;IF(中学一覧表!V19="","",TEXT(中学一覧表!V19,"00")&amp;".")&amp;TEXT(中学一覧表!W19,"00"))</f>
        <v/>
      </c>
      <c r="O69" t="str">
        <f t="shared" si="6"/>
        <v/>
      </c>
      <c r="P69" t="str">
        <f t="shared" si="7"/>
        <v/>
      </c>
    </row>
    <row r="70" spans="1:16" x14ac:dyDescent="0.45">
      <c r="A70">
        <f t="shared" si="10"/>
        <v>0</v>
      </c>
      <c r="B70" t="str">
        <f t="shared" si="8"/>
        <v/>
      </c>
      <c r="C70" t="str">
        <f>IF(中学一覧表!R20="","",VLOOKUP(VLOOKUP(中学一覧表!R20,中学女選手データ!$A:$O,MATCH("所属",中学女選手データ!$1:$1,0),0),所属csv!$A:$H,MATCH("所属コード",所属csv!$1:$1,0),0))</f>
        <v/>
      </c>
      <c r="D70" t="str">
        <f>IF($C70="","",VLOOKUP(中学一覧表!R20,中学女選手データ!$A:$O,MATCH("所属",中学女選手データ!$1:$1,0),0))</f>
        <v/>
      </c>
      <c r="F70" t="str">
        <f t="shared" si="9"/>
        <v/>
      </c>
      <c r="I70" t="str">
        <f>IF($C70="","",VLOOKUP(中学一覧表!R20,中学女選手データ!$A:$O,MATCH("国籍",中学女選手データ!$1:$1,0),0))</f>
        <v/>
      </c>
      <c r="J70" t="str">
        <f>IF($C70="","",中学一覧表!Q20)</f>
        <v/>
      </c>
      <c r="K70" t="str">
        <f>IF($C70="","",20000+中学一覧表!R20)</f>
        <v/>
      </c>
      <c r="L70" t="str">
        <f>IF($C70="","",VLOOKUP($K70-20000,中学女選手データ!$A:$O,MATCH("姓",中学女選手データ!$1:$1,0),0)&amp;" "&amp;VLOOKUP($K70-20000,中学女選手データ!$A:$O,MATCH("名",中学女選手データ!$1:$1,0),0))</f>
        <v/>
      </c>
      <c r="M70" t="str">
        <f>IF($C70="","",VALUE(中学一覧表!L20))</f>
        <v/>
      </c>
      <c r="N70" t="str">
        <f>IF($C70="","",IF(中学一覧表!U20="","",中学一覧表!U20&amp;".")&amp;IF(中学一覧表!V20="","",TEXT(中学一覧表!V20,"00")&amp;".")&amp;TEXT(中学一覧表!W20,"00"))</f>
        <v/>
      </c>
      <c r="O70" t="str">
        <f t="shared" si="6"/>
        <v/>
      </c>
      <c r="P70" t="str">
        <f t="shared" si="7"/>
        <v/>
      </c>
    </row>
    <row r="71" spans="1:16" x14ac:dyDescent="0.45">
      <c r="A71">
        <f t="shared" si="10"/>
        <v>0</v>
      </c>
      <c r="B71" t="str">
        <f t="shared" si="8"/>
        <v/>
      </c>
      <c r="C71" t="str">
        <f>IF(中学一覧表!R21="","",VLOOKUP(VLOOKUP(中学一覧表!R21,中学女選手データ!$A:$O,MATCH("所属",中学女選手データ!$1:$1,0),0),所属csv!$A:$H,MATCH("所属コード",所属csv!$1:$1,0),0))</f>
        <v/>
      </c>
      <c r="D71" t="str">
        <f>IF($C71="","",VLOOKUP(中学一覧表!R21,中学女選手データ!$A:$O,MATCH("所属",中学女選手データ!$1:$1,0),0))</f>
        <v/>
      </c>
      <c r="F71" t="str">
        <f t="shared" si="9"/>
        <v/>
      </c>
      <c r="I71" t="str">
        <f>IF($C71="","",VLOOKUP(中学一覧表!R21,中学女選手データ!$A:$O,MATCH("国籍",中学女選手データ!$1:$1,0),0))</f>
        <v/>
      </c>
      <c r="J71" t="str">
        <f>IF($C71="","",中学一覧表!Q21)</f>
        <v/>
      </c>
      <c r="K71" t="str">
        <f>IF($C71="","",20000+中学一覧表!R21)</f>
        <v/>
      </c>
      <c r="L71" t="str">
        <f>IF($C71="","",VLOOKUP($K71-20000,中学女選手データ!$A:$O,MATCH("姓",中学女選手データ!$1:$1,0),0)&amp;" "&amp;VLOOKUP($K71-20000,中学女選手データ!$A:$O,MATCH("名",中学女選手データ!$1:$1,0),0))</f>
        <v/>
      </c>
      <c r="M71" t="str">
        <f>IF($C71="","",VALUE(中学一覧表!L21))</f>
        <v/>
      </c>
      <c r="N71" t="str">
        <f>IF($C71="","",IF(中学一覧表!U21="","",中学一覧表!U21&amp;".")&amp;IF(中学一覧表!V21="","",TEXT(中学一覧表!V21,"00")&amp;".")&amp;TEXT(中学一覧表!W21,"00"))</f>
        <v/>
      </c>
      <c r="O71" t="str">
        <f t="shared" si="6"/>
        <v/>
      </c>
      <c r="P71" t="str">
        <f t="shared" si="7"/>
        <v/>
      </c>
    </row>
    <row r="72" spans="1:16" x14ac:dyDescent="0.45">
      <c r="A72">
        <f t="shared" si="10"/>
        <v>0</v>
      </c>
      <c r="B72" t="str">
        <f t="shared" si="8"/>
        <v/>
      </c>
      <c r="C72" t="str">
        <f>IF(中学一覧表!R22="","",VLOOKUP(VLOOKUP(中学一覧表!R22,中学女選手データ!$A:$O,MATCH("所属",中学女選手データ!$1:$1,0),0),所属csv!$A:$H,MATCH("所属コード",所属csv!$1:$1,0),0))</f>
        <v/>
      </c>
      <c r="D72" t="str">
        <f>IF($C72="","",VLOOKUP(中学一覧表!R22,中学女選手データ!$A:$O,MATCH("所属",中学女選手データ!$1:$1,0),0))</f>
        <v/>
      </c>
      <c r="F72" t="str">
        <f t="shared" si="9"/>
        <v/>
      </c>
      <c r="I72" t="str">
        <f>IF($C72="","",VLOOKUP(中学一覧表!R22,中学女選手データ!$A:$O,MATCH("国籍",中学女選手データ!$1:$1,0),0))</f>
        <v/>
      </c>
      <c r="J72" t="str">
        <f>IF($C72="","",中学一覧表!Q22)</f>
        <v/>
      </c>
      <c r="K72" t="str">
        <f>IF($C72="","",20000+中学一覧表!R22)</f>
        <v/>
      </c>
      <c r="L72" t="str">
        <f>IF($C72="","",VLOOKUP($K72-20000,中学女選手データ!$A:$O,MATCH("姓",中学女選手データ!$1:$1,0),0)&amp;" "&amp;VLOOKUP($K72-20000,中学女選手データ!$A:$O,MATCH("名",中学女選手データ!$1:$1,0),0))</f>
        <v/>
      </c>
      <c r="M72" t="str">
        <f>IF($C72="","",VALUE(中学一覧表!L22))</f>
        <v/>
      </c>
      <c r="N72" t="str">
        <f>IF($C72="","",IF(中学一覧表!U22="","",中学一覧表!U22&amp;".")&amp;IF(中学一覧表!V22="","",TEXT(中学一覧表!V22,"00")&amp;".")&amp;TEXT(中学一覧表!W22,"00"))</f>
        <v/>
      </c>
      <c r="O72" t="str">
        <f t="shared" si="6"/>
        <v/>
      </c>
      <c r="P72" t="str">
        <f t="shared" si="7"/>
        <v/>
      </c>
    </row>
    <row r="73" spans="1:16" x14ac:dyDescent="0.45">
      <c r="A73">
        <f t="shared" si="10"/>
        <v>0</v>
      </c>
      <c r="B73" t="str">
        <f t="shared" si="8"/>
        <v/>
      </c>
      <c r="C73" t="str">
        <f>IF(中学一覧表!R23="","",VLOOKUP(VLOOKUP(中学一覧表!R23,中学女選手データ!$A:$O,MATCH("所属",中学女選手データ!$1:$1,0),0),所属csv!$A:$H,MATCH("所属コード",所属csv!$1:$1,0),0))</f>
        <v/>
      </c>
      <c r="D73" t="str">
        <f>IF($C73="","",VLOOKUP(中学一覧表!R23,中学女選手データ!$A:$O,MATCH("所属",中学女選手データ!$1:$1,0),0))</f>
        <v/>
      </c>
      <c r="F73" t="str">
        <f t="shared" si="9"/>
        <v/>
      </c>
      <c r="I73" t="str">
        <f>IF($C73="","",VLOOKUP(中学一覧表!R23,中学女選手データ!$A:$O,MATCH("国籍",中学女選手データ!$1:$1,0),0))</f>
        <v/>
      </c>
      <c r="J73" t="str">
        <f>IF($C73="","",中学一覧表!Q23)</f>
        <v/>
      </c>
      <c r="K73" t="str">
        <f>IF($C73="","",20000+中学一覧表!R23)</f>
        <v/>
      </c>
      <c r="L73" t="str">
        <f>IF($C73="","",VLOOKUP($K73-20000,中学女選手データ!$A:$O,MATCH("姓",中学女選手データ!$1:$1,0),0)&amp;" "&amp;VLOOKUP($K73-20000,中学女選手データ!$A:$O,MATCH("名",中学女選手データ!$1:$1,0),0))</f>
        <v/>
      </c>
      <c r="M73" t="str">
        <f>IF($C73="","",VALUE(中学一覧表!L23))</f>
        <v/>
      </c>
      <c r="N73" t="str">
        <f>IF($C73="","",IF(中学一覧表!U23="","",中学一覧表!U23&amp;".")&amp;IF(中学一覧表!V23="","",TEXT(中学一覧表!V23,"00")&amp;".")&amp;TEXT(中学一覧表!W23,"00"))</f>
        <v/>
      </c>
      <c r="O73" t="str">
        <f t="shared" si="6"/>
        <v/>
      </c>
      <c r="P73" t="str">
        <f t="shared" si="7"/>
        <v/>
      </c>
    </row>
    <row r="74" spans="1:16" x14ac:dyDescent="0.45">
      <c r="A74">
        <f t="shared" si="10"/>
        <v>0</v>
      </c>
      <c r="B74" t="str">
        <f t="shared" si="8"/>
        <v/>
      </c>
      <c r="C74" t="str">
        <f>IF(中学一覧表!R24="","",VLOOKUP(VLOOKUP(中学一覧表!R24,中学女選手データ!$A:$O,MATCH("所属",中学女選手データ!$1:$1,0),0),所属csv!$A:$H,MATCH("所属コード",所属csv!$1:$1,0),0))</f>
        <v/>
      </c>
      <c r="D74" t="str">
        <f>IF($C74="","",VLOOKUP(中学一覧表!R24,中学女選手データ!$A:$O,MATCH("所属",中学女選手データ!$1:$1,0),0))</f>
        <v/>
      </c>
      <c r="F74" t="str">
        <f t="shared" si="9"/>
        <v/>
      </c>
      <c r="I74" t="str">
        <f>IF($C74="","",VLOOKUP(中学一覧表!R24,中学女選手データ!$A:$O,MATCH("国籍",中学女選手データ!$1:$1,0),0))</f>
        <v/>
      </c>
      <c r="J74" t="str">
        <f>IF($C74="","",中学一覧表!Q24)</f>
        <v/>
      </c>
      <c r="K74" t="str">
        <f>IF($C74="","",20000+中学一覧表!R24)</f>
        <v/>
      </c>
      <c r="L74" t="str">
        <f>IF($C74="","",VLOOKUP($K74-20000,中学女選手データ!$A:$O,MATCH("姓",中学女選手データ!$1:$1,0),0)&amp;" "&amp;VLOOKUP($K74-20000,中学女選手データ!$A:$O,MATCH("名",中学女選手データ!$1:$1,0),0))</f>
        <v/>
      </c>
      <c r="M74" t="str">
        <f>IF($C74="","",VALUE(中学一覧表!L24))</f>
        <v/>
      </c>
      <c r="N74" t="str">
        <f>IF($C74="","",IF(中学一覧表!U24="","",中学一覧表!U24&amp;".")&amp;IF(中学一覧表!V24="","",TEXT(中学一覧表!V24,"00")&amp;".")&amp;TEXT(中学一覧表!W24,"00"))</f>
        <v/>
      </c>
      <c r="O74" t="str">
        <f t="shared" si="6"/>
        <v/>
      </c>
      <c r="P74" t="str">
        <f t="shared" si="7"/>
        <v/>
      </c>
    </row>
    <row r="75" spans="1:16" x14ac:dyDescent="0.45">
      <c r="A75">
        <f t="shared" si="10"/>
        <v>0</v>
      </c>
      <c r="B75" t="str">
        <f t="shared" si="8"/>
        <v/>
      </c>
      <c r="C75" t="str">
        <f>IF(中学一覧表!R25="","",VLOOKUP(VLOOKUP(中学一覧表!R25,中学女選手データ!$A:$O,MATCH("所属",中学女選手データ!$1:$1,0),0),所属csv!$A:$H,MATCH("所属コード",所属csv!$1:$1,0),0))</f>
        <v/>
      </c>
      <c r="D75" t="str">
        <f>IF($C75="","",VLOOKUP(中学一覧表!R25,中学女選手データ!$A:$O,MATCH("所属",中学女選手データ!$1:$1,0),0))</f>
        <v/>
      </c>
      <c r="F75" t="str">
        <f t="shared" si="9"/>
        <v/>
      </c>
      <c r="I75" t="str">
        <f>IF($C75="","",VLOOKUP(中学一覧表!R25,中学女選手データ!$A:$O,MATCH("国籍",中学女選手データ!$1:$1,0),0))</f>
        <v/>
      </c>
      <c r="J75" t="str">
        <f>IF($C75="","",中学一覧表!Q25)</f>
        <v/>
      </c>
      <c r="K75" t="str">
        <f>IF($C75="","",20000+中学一覧表!R25)</f>
        <v/>
      </c>
      <c r="L75" t="str">
        <f>IF($C75="","",VLOOKUP($K75-20000,中学女選手データ!$A:$O,MATCH("姓",中学女選手データ!$1:$1,0),0)&amp;" "&amp;VLOOKUP($K75-20000,中学女選手データ!$A:$O,MATCH("名",中学女選手データ!$1:$1,0),0))</f>
        <v/>
      </c>
      <c r="M75" t="str">
        <f>IF($C75="","",VALUE(中学一覧表!L25))</f>
        <v/>
      </c>
      <c r="N75" t="str">
        <f>IF($C75="","",IF(中学一覧表!U25="","",中学一覧表!U25&amp;".")&amp;IF(中学一覧表!V25="","",TEXT(中学一覧表!V25,"00")&amp;".")&amp;TEXT(中学一覧表!W25,"00"))</f>
        <v/>
      </c>
      <c r="O75" t="str">
        <f t="shared" si="6"/>
        <v/>
      </c>
      <c r="P75" t="str">
        <f t="shared" si="7"/>
        <v/>
      </c>
    </row>
    <row r="76" spans="1:16" x14ac:dyDescent="0.45">
      <c r="A76">
        <f t="shared" si="10"/>
        <v>0</v>
      </c>
      <c r="B76" t="str">
        <f t="shared" si="8"/>
        <v/>
      </c>
      <c r="C76" t="str">
        <f>IF(中学一覧表!R26="","",VLOOKUP(VLOOKUP(中学一覧表!R26,中学女選手データ!$A:$O,MATCH("所属",中学女選手データ!$1:$1,0),0),所属csv!$A:$H,MATCH("所属コード",所属csv!$1:$1,0),0))</f>
        <v/>
      </c>
      <c r="D76" t="str">
        <f>IF($C76="","",VLOOKUP(中学一覧表!R26,中学女選手データ!$A:$O,MATCH("所属",中学女選手データ!$1:$1,0),0))</f>
        <v/>
      </c>
      <c r="F76" t="str">
        <f t="shared" si="9"/>
        <v/>
      </c>
      <c r="I76" t="str">
        <f>IF($C76="","",VLOOKUP(中学一覧表!R26,中学女選手データ!$A:$O,MATCH("国籍",中学女選手データ!$1:$1,0),0))</f>
        <v/>
      </c>
      <c r="J76" t="str">
        <f>IF($C76="","",中学一覧表!Q26)</f>
        <v/>
      </c>
      <c r="K76" t="str">
        <f>IF($C76="","",20000+中学一覧表!R26)</f>
        <v/>
      </c>
      <c r="L76" t="str">
        <f>IF($C76="","",VLOOKUP($K76-20000,中学女選手データ!$A:$O,MATCH("姓",中学女選手データ!$1:$1,0),0)&amp;" "&amp;VLOOKUP($K76-20000,中学女選手データ!$A:$O,MATCH("名",中学女選手データ!$1:$1,0),0))</f>
        <v/>
      </c>
      <c r="M76" t="str">
        <f>IF($C76="","",VALUE(中学一覧表!L26))</f>
        <v/>
      </c>
      <c r="N76" t="str">
        <f>IF($C76="","",IF(中学一覧表!U26="","",中学一覧表!U26&amp;".")&amp;IF(中学一覧表!V26="","",TEXT(中学一覧表!V26,"00")&amp;".")&amp;TEXT(中学一覧表!W26,"00"))</f>
        <v/>
      </c>
      <c r="O76" t="str">
        <f t="shared" si="6"/>
        <v/>
      </c>
      <c r="P76" t="str">
        <f t="shared" si="7"/>
        <v/>
      </c>
    </row>
    <row r="77" spans="1:16" x14ac:dyDescent="0.45">
      <c r="A77">
        <f t="shared" si="10"/>
        <v>0</v>
      </c>
      <c r="B77" t="str">
        <f t="shared" si="8"/>
        <v/>
      </c>
      <c r="C77" t="str">
        <f>IF(中学一覧表!R27="","",VLOOKUP(VLOOKUP(中学一覧表!R27,中学女選手データ!$A:$O,MATCH("所属",中学女選手データ!$1:$1,0),0),所属csv!$A:$H,MATCH("所属コード",所属csv!$1:$1,0),0))</f>
        <v/>
      </c>
      <c r="D77" t="str">
        <f>IF($C77="","",VLOOKUP(中学一覧表!R27,中学女選手データ!$A:$O,MATCH("所属",中学女選手データ!$1:$1,0),0))</f>
        <v/>
      </c>
      <c r="F77" t="str">
        <f t="shared" si="9"/>
        <v/>
      </c>
      <c r="I77" t="str">
        <f>IF($C77="","",VLOOKUP(中学一覧表!R27,中学女選手データ!$A:$O,MATCH("国籍",中学女選手データ!$1:$1,0),0))</f>
        <v/>
      </c>
      <c r="J77" t="str">
        <f>IF($C77="","",中学一覧表!Q27)</f>
        <v/>
      </c>
      <c r="K77" t="str">
        <f>IF($C77="","",20000+中学一覧表!R27)</f>
        <v/>
      </c>
      <c r="L77" t="str">
        <f>IF($C77="","",VLOOKUP($K77-20000,中学女選手データ!$A:$O,MATCH("姓",中学女選手データ!$1:$1,0),0)&amp;" "&amp;VLOOKUP($K77-20000,中学女選手データ!$A:$O,MATCH("名",中学女選手データ!$1:$1,0),0))</f>
        <v/>
      </c>
      <c r="M77" t="str">
        <f>IF($C77="","",VALUE(中学一覧表!L27))</f>
        <v/>
      </c>
      <c r="N77" t="str">
        <f>IF($C77="","",IF(中学一覧表!U27="","",中学一覧表!U27&amp;".")&amp;IF(中学一覧表!V27="","",TEXT(中学一覧表!V27,"00")&amp;".")&amp;TEXT(中学一覧表!W27,"00"))</f>
        <v/>
      </c>
      <c r="O77" t="str">
        <f t="shared" si="6"/>
        <v/>
      </c>
      <c r="P77" t="str">
        <f t="shared" si="7"/>
        <v/>
      </c>
    </row>
    <row r="78" spans="1:16" x14ac:dyDescent="0.45">
      <c r="A78">
        <f t="shared" si="10"/>
        <v>0</v>
      </c>
      <c r="B78" t="str">
        <f t="shared" si="8"/>
        <v/>
      </c>
      <c r="C78" t="str">
        <f>IF(中学一覧表!R28="","",VLOOKUP(VLOOKUP(中学一覧表!R28,中学女選手データ!$A:$O,MATCH("所属",中学女選手データ!$1:$1,0),0),所属csv!$A:$H,MATCH("所属コード",所属csv!$1:$1,0),0))</f>
        <v/>
      </c>
      <c r="D78" t="str">
        <f>IF($C78="","",VLOOKUP(中学一覧表!R28,中学女選手データ!$A:$O,MATCH("所属",中学女選手データ!$1:$1,0),0))</f>
        <v/>
      </c>
      <c r="F78" t="str">
        <f t="shared" si="9"/>
        <v/>
      </c>
      <c r="I78" t="str">
        <f>IF($C78="","",VLOOKUP(中学一覧表!R28,中学女選手データ!$A:$O,MATCH("国籍",中学女選手データ!$1:$1,0),0))</f>
        <v/>
      </c>
      <c r="J78" t="str">
        <f>IF($C78="","",中学一覧表!Q28)</f>
        <v/>
      </c>
      <c r="K78" t="str">
        <f>IF($C78="","",20000+中学一覧表!R28)</f>
        <v/>
      </c>
      <c r="L78" t="str">
        <f>IF($C78="","",VLOOKUP($K78-20000,中学女選手データ!$A:$O,MATCH("姓",中学女選手データ!$1:$1,0),0)&amp;" "&amp;VLOOKUP($K78-20000,中学女選手データ!$A:$O,MATCH("名",中学女選手データ!$1:$1,0),0))</f>
        <v/>
      </c>
      <c r="M78" t="str">
        <f>IF($C78="","",VALUE(中学一覧表!L28))</f>
        <v/>
      </c>
      <c r="N78" t="str">
        <f>IF($C78="","",IF(中学一覧表!U28="","",中学一覧表!U28&amp;".")&amp;IF(中学一覧表!V28="","",TEXT(中学一覧表!V28,"00")&amp;".")&amp;TEXT(中学一覧表!W28,"00"))</f>
        <v/>
      </c>
      <c r="O78" t="str">
        <f t="shared" si="6"/>
        <v/>
      </c>
      <c r="P78" t="str">
        <f t="shared" si="7"/>
        <v/>
      </c>
    </row>
    <row r="79" spans="1:16" x14ac:dyDescent="0.45">
      <c r="A79">
        <f t="shared" si="10"/>
        <v>0</v>
      </c>
      <c r="B79" t="str">
        <f t="shared" si="8"/>
        <v/>
      </c>
      <c r="C79" t="str">
        <f>IF(中学一覧表!R29="","",VLOOKUP(VLOOKUP(中学一覧表!R29,中学女選手データ!$A:$O,MATCH("所属",中学女選手データ!$1:$1,0),0),所属csv!$A:$H,MATCH("所属コード",所属csv!$1:$1,0),0))</f>
        <v/>
      </c>
      <c r="D79" t="str">
        <f>IF($C79="","",VLOOKUP(中学一覧表!R29,中学女選手データ!$A:$O,MATCH("所属",中学女選手データ!$1:$1,0),0))</f>
        <v/>
      </c>
      <c r="F79" t="str">
        <f t="shared" si="9"/>
        <v/>
      </c>
      <c r="I79" t="str">
        <f>IF($C79="","",VLOOKUP(中学一覧表!R29,中学女選手データ!$A:$O,MATCH("国籍",中学女選手データ!$1:$1,0),0))</f>
        <v/>
      </c>
      <c r="J79" t="str">
        <f>IF($C79="","",中学一覧表!Q29)</f>
        <v/>
      </c>
      <c r="K79" t="str">
        <f>IF($C79="","",20000+中学一覧表!R29)</f>
        <v/>
      </c>
      <c r="L79" t="str">
        <f>IF($C79="","",VLOOKUP($K79-20000,中学女選手データ!$A:$O,MATCH("姓",中学女選手データ!$1:$1,0),0)&amp;" "&amp;VLOOKUP($K79-20000,中学女選手データ!$A:$O,MATCH("名",中学女選手データ!$1:$1,0),0))</f>
        <v/>
      </c>
      <c r="M79" t="str">
        <f>IF($C79="","",VALUE(中学一覧表!L29))</f>
        <v/>
      </c>
      <c r="N79" t="str">
        <f>IF($C79="","",IF(中学一覧表!U29="","",中学一覧表!U29&amp;".")&amp;IF(中学一覧表!V29="","",TEXT(中学一覧表!V29,"00")&amp;".")&amp;TEXT(中学一覧表!W29,"00"))</f>
        <v/>
      </c>
      <c r="O79" t="str">
        <f t="shared" si="6"/>
        <v/>
      </c>
      <c r="P79" t="str">
        <f t="shared" si="7"/>
        <v/>
      </c>
    </row>
    <row r="80" spans="1:16" x14ac:dyDescent="0.45">
      <c r="A80">
        <f t="shared" si="10"/>
        <v>0</v>
      </c>
      <c r="B80" t="str">
        <f t="shared" si="8"/>
        <v/>
      </c>
      <c r="C80" t="str">
        <f>IF(中学一覧表!R30="","",VLOOKUP(VLOOKUP(中学一覧表!R30,中学女選手データ!$A:$O,MATCH("所属",中学女選手データ!$1:$1,0),0),所属csv!$A:$H,MATCH("所属コード",所属csv!$1:$1,0),0))</f>
        <v/>
      </c>
      <c r="D80" t="str">
        <f>IF($C80="","",VLOOKUP(中学一覧表!R30,中学女選手データ!$A:$O,MATCH("所属",中学女選手データ!$1:$1,0),0))</f>
        <v/>
      </c>
      <c r="F80" t="str">
        <f t="shared" si="9"/>
        <v/>
      </c>
      <c r="I80" t="str">
        <f>IF($C80="","",VLOOKUP(中学一覧表!R30,中学女選手データ!$A:$O,MATCH("国籍",中学女選手データ!$1:$1,0),0))</f>
        <v/>
      </c>
      <c r="J80" t="str">
        <f>IF($C80="","",中学一覧表!Q30)</f>
        <v/>
      </c>
      <c r="K80" t="str">
        <f>IF($C80="","",20000+中学一覧表!R30)</f>
        <v/>
      </c>
      <c r="L80" t="str">
        <f>IF($C80="","",VLOOKUP($K80-20000,中学女選手データ!$A:$O,MATCH("姓",中学女選手データ!$1:$1,0),0)&amp;" "&amp;VLOOKUP($K80-20000,中学女選手データ!$A:$O,MATCH("名",中学女選手データ!$1:$1,0),0))</f>
        <v/>
      </c>
      <c r="M80" t="str">
        <f>IF($C80="","",VALUE(中学一覧表!L30))</f>
        <v/>
      </c>
      <c r="N80" t="str">
        <f>IF($C80="","",IF(中学一覧表!U30="","",中学一覧表!U30&amp;".")&amp;IF(中学一覧表!V30="","",TEXT(中学一覧表!V30,"00")&amp;".")&amp;TEXT(中学一覧表!W30,"00"))</f>
        <v/>
      </c>
      <c r="O80" t="str">
        <f t="shared" si="6"/>
        <v/>
      </c>
      <c r="P80" t="str">
        <f t="shared" si="7"/>
        <v/>
      </c>
    </row>
    <row r="81" spans="1:16" x14ac:dyDescent="0.45">
      <c r="A81">
        <f t="shared" si="10"/>
        <v>0</v>
      </c>
      <c r="B81" t="str">
        <f t="shared" si="8"/>
        <v/>
      </c>
      <c r="C81" t="str">
        <f>IF(中学一覧表!R31="","",VLOOKUP(VLOOKUP(中学一覧表!R31,中学女選手データ!$A:$O,MATCH("所属",中学女選手データ!$1:$1,0),0),所属csv!$A:$H,MATCH("所属コード",所属csv!$1:$1,0),0))</f>
        <v/>
      </c>
      <c r="D81" t="str">
        <f>IF($C81="","",VLOOKUP(中学一覧表!R31,中学女選手データ!$A:$O,MATCH("所属",中学女選手データ!$1:$1,0),0))</f>
        <v/>
      </c>
      <c r="F81" t="str">
        <f t="shared" si="9"/>
        <v/>
      </c>
      <c r="I81" t="str">
        <f>IF($C81="","",VLOOKUP(中学一覧表!R31,中学女選手データ!$A:$O,MATCH("国籍",中学女選手データ!$1:$1,0),0))</f>
        <v/>
      </c>
      <c r="J81" t="str">
        <f>IF($C81="","",中学一覧表!Q31)</f>
        <v/>
      </c>
      <c r="K81" t="str">
        <f>IF($C81="","",20000+中学一覧表!R31)</f>
        <v/>
      </c>
      <c r="L81" t="str">
        <f>IF($C81="","",VLOOKUP($K81-20000,中学女選手データ!$A:$O,MATCH("姓",中学女選手データ!$1:$1,0),0)&amp;" "&amp;VLOOKUP($K81-20000,中学女選手データ!$A:$O,MATCH("名",中学女選手データ!$1:$1,0),0))</f>
        <v/>
      </c>
      <c r="M81" t="str">
        <f>IF($C81="","",VALUE(中学一覧表!L31))</f>
        <v/>
      </c>
      <c r="N81" t="str">
        <f>IF($C81="","",IF(中学一覧表!U31="","",中学一覧表!U31&amp;".")&amp;IF(中学一覧表!V31="","",TEXT(中学一覧表!V31,"00")&amp;".")&amp;TEXT(中学一覧表!W31,"00"))</f>
        <v/>
      </c>
      <c r="O81" t="str">
        <f t="shared" si="6"/>
        <v/>
      </c>
      <c r="P81" t="str">
        <f t="shared" si="7"/>
        <v/>
      </c>
    </row>
    <row r="82" spans="1:16" x14ac:dyDescent="0.45">
      <c r="A82">
        <f t="shared" si="10"/>
        <v>0</v>
      </c>
      <c r="B82" t="str">
        <f t="shared" si="8"/>
        <v/>
      </c>
      <c r="C82" t="str">
        <f>IF(中学一覧表!R32="","",VLOOKUP(VLOOKUP(中学一覧表!R32,中学女選手データ!$A:$O,MATCH("所属",中学女選手データ!$1:$1,0),0),所属csv!$A:$H,MATCH("所属コード",所属csv!$1:$1,0),0))</f>
        <v/>
      </c>
      <c r="D82" t="str">
        <f>IF($C82="","",VLOOKUP(中学一覧表!R32,中学女選手データ!$A:$O,MATCH("所属",中学女選手データ!$1:$1,0),0))</f>
        <v/>
      </c>
      <c r="F82" t="str">
        <f t="shared" si="9"/>
        <v/>
      </c>
      <c r="I82" t="str">
        <f>IF($C82="","",VLOOKUP(中学一覧表!R32,中学女選手データ!$A:$O,MATCH("国籍",中学女選手データ!$1:$1,0),0))</f>
        <v/>
      </c>
      <c r="J82" t="str">
        <f>IF($C82="","",中学一覧表!Q32)</f>
        <v/>
      </c>
      <c r="K82" t="str">
        <f>IF($C82="","",20000+中学一覧表!R32)</f>
        <v/>
      </c>
      <c r="L82" t="str">
        <f>IF($C82="","",VLOOKUP($K82-20000,中学女選手データ!$A:$O,MATCH("姓",中学女選手データ!$1:$1,0),0)&amp;" "&amp;VLOOKUP($K82-20000,中学女選手データ!$A:$O,MATCH("名",中学女選手データ!$1:$1,0),0))</f>
        <v/>
      </c>
      <c r="M82" t="str">
        <f>IF($C82="","",VALUE(中学一覧表!L32))</f>
        <v/>
      </c>
      <c r="N82" t="str">
        <f>IF($C82="","",IF(中学一覧表!U32="","",中学一覧表!U32&amp;".")&amp;IF(中学一覧表!V32="","",TEXT(中学一覧表!V32,"00")&amp;".")&amp;TEXT(中学一覧表!W32,"00"))</f>
        <v/>
      </c>
      <c r="O82" t="str">
        <f t="shared" si="6"/>
        <v/>
      </c>
      <c r="P82" t="str">
        <f t="shared" si="7"/>
        <v/>
      </c>
    </row>
    <row r="83" spans="1:16" x14ac:dyDescent="0.45">
      <c r="A83">
        <f t="shared" si="10"/>
        <v>0</v>
      </c>
      <c r="B83" t="str">
        <f t="shared" si="8"/>
        <v/>
      </c>
      <c r="C83" t="str">
        <f>IF(中学一覧表!R33="","",VLOOKUP(VLOOKUP(中学一覧表!R33,中学女選手データ!$A:$O,MATCH("所属",中学女選手データ!$1:$1,0),0),所属csv!$A:$H,MATCH("所属コード",所属csv!$1:$1,0),0))</f>
        <v/>
      </c>
      <c r="D83" t="str">
        <f>IF($C83="","",VLOOKUP(中学一覧表!R33,中学女選手データ!$A:$O,MATCH("所属",中学女選手データ!$1:$1,0),0))</f>
        <v/>
      </c>
      <c r="F83" t="str">
        <f t="shared" si="9"/>
        <v/>
      </c>
      <c r="I83" t="str">
        <f>IF($C83="","",VLOOKUP(中学一覧表!R33,中学女選手データ!$A:$O,MATCH("国籍",中学女選手データ!$1:$1,0),0))</f>
        <v/>
      </c>
      <c r="J83" t="str">
        <f>IF($C83="","",中学一覧表!Q33)</f>
        <v/>
      </c>
      <c r="K83" t="str">
        <f>IF($C83="","",20000+中学一覧表!R33)</f>
        <v/>
      </c>
      <c r="L83" t="str">
        <f>IF($C83="","",VLOOKUP($K83-20000,中学女選手データ!$A:$O,MATCH("姓",中学女選手データ!$1:$1,0),0)&amp;" "&amp;VLOOKUP($K83-20000,中学女選手データ!$A:$O,MATCH("名",中学女選手データ!$1:$1,0),0))</f>
        <v/>
      </c>
      <c r="M83" t="str">
        <f>IF($C83="","",VALUE(中学一覧表!L33))</f>
        <v/>
      </c>
      <c r="N83" t="str">
        <f>IF($C83="","",IF(中学一覧表!U33="","",中学一覧表!U33&amp;".")&amp;IF(中学一覧表!V33="","",TEXT(中学一覧表!V33,"00")&amp;".")&amp;TEXT(中学一覧表!W33,"00"))</f>
        <v/>
      </c>
      <c r="O83" t="str">
        <f t="shared" si="6"/>
        <v/>
      </c>
      <c r="P83" t="str">
        <f t="shared" si="7"/>
        <v/>
      </c>
    </row>
    <row r="84" spans="1:16" x14ac:dyDescent="0.45">
      <c r="A84">
        <f t="shared" si="10"/>
        <v>0</v>
      </c>
      <c r="B84" t="str">
        <f t="shared" si="8"/>
        <v/>
      </c>
      <c r="C84" t="str">
        <f>IF(中学一覧表!R34="","",VLOOKUP(VLOOKUP(中学一覧表!R34,中学女選手データ!$A:$O,MATCH("所属",中学女選手データ!$1:$1,0),0),所属csv!$A:$H,MATCH("所属コード",所属csv!$1:$1,0),0))</f>
        <v/>
      </c>
      <c r="D84" t="str">
        <f>IF($C84="","",VLOOKUP(中学一覧表!R34,中学女選手データ!$A:$O,MATCH("所属",中学女選手データ!$1:$1,0),0))</f>
        <v/>
      </c>
      <c r="F84" t="str">
        <f t="shared" si="9"/>
        <v/>
      </c>
      <c r="I84" t="str">
        <f>IF($C84="","",VLOOKUP(中学一覧表!R34,中学女選手データ!$A:$O,MATCH("国籍",中学女選手データ!$1:$1,0),0))</f>
        <v/>
      </c>
      <c r="J84" t="str">
        <f>IF($C84="","",中学一覧表!Q34)</f>
        <v/>
      </c>
      <c r="K84" t="str">
        <f>IF($C84="","",20000+中学一覧表!R34)</f>
        <v/>
      </c>
      <c r="L84" t="str">
        <f>IF($C84="","",VLOOKUP($K84-20000,中学女選手データ!$A:$O,MATCH("姓",中学女選手データ!$1:$1,0),0)&amp;" "&amp;VLOOKUP($K84-20000,中学女選手データ!$A:$O,MATCH("名",中学女選手データ!$1:$1,0),0))</f>
        <v/>
      </c>
      <c r="M84" t="str">
        <f>IF($C84="","",VALUE(中学一覧表!L34))</f>
        <v/>
      </c>
      <c r="N84" t="str">
        <f>IF($C84="","",IF(中学一覧表!U34="","",中学一覧表!U34&amp;".")&amp;IF(中学一覧表!V34="","",TEXT(中学一覧表!V34,"00")&amp;".")&amp;TEXT(中学一覧表!W34,"00"))</f>
        <v/>
      </c>
      <c r="O84" t="str">
        <f t="shared" ref="O84:O103" si="11">IF($C84="","",0)</f>
        <v/>
      </c>
      <c r="P84" t="str">
        <f t="shared" ref="P84:P103" si="12">IF($C84="","",2)</f>
        <v/>
      </c>
    </row>
    <row r="85" spans="1:16" x14ac:dyDescent="0.45">
      <c r="A85">
        <f t="shared" si="10"/>
        <v>0</v>
      </c>
      <c r="B85" t="str">
        <f t="shared" si="8"/>
        <v/>
      </c>
      <c r="C85" t="str">
        <f>IF(中学一覧表!R35="","",VLOOKUP(VLOOKUP(中学一覧表!R35,中学女選手データ!$A:$O,MATCH("所属",中学女選手データ!$1:$1,0),0),所属csv!$A:$H,MATCH("所属コード",所属csv!$1:$1,0),0))</f>
        <v/>
      </c>
      <c r="D85" t="str">
        <f>IF($C85="","",VLOOKUP(中学一覧表!R35,中学女選手データ!$A:$O,MATCH("所属",中学女選手データ!$1:$1,0),0))</f>
        <v/>
      </c>
      <c r="F85" t="str">
        <f t="shared" si="9"/>
        <v/>
      </c>
      <c r="I85" t="str">
        <f>IF($C85="","",VLOOKUP(中学一覧表!R35,中学女選手データ!$A:$O,MATCH("国籍",中学女選手データ!$1:$1,0),0))</f>
        <v/>
      </c>
      <c r="J85" t="str">
        <f>IF($C85="","",中学一覧表!Q35)</f>
        <v/>
      </c>
      <c r="K85" t="str">
        <f>IF($C85="","",20000+中学一覧表!R35)</f>
        <v/>
      </c>
      <c r="L85" t="str">
        <f>IF($C85="","",VLOOKUP($K85-20000,中学女選手データ!$A:$O,MATCH("姓",中学女選手データ!$1:$1,0),0)&amp;" "&amp;VLOOKUP($K85-20000,中学女選手データ!$A:$O,MATCH("名",中学女選手データ!$1:$1,0),0))</f>
        <v/>
      </c>
      <c r="M85" t="str">
        <f>IF($C85="","",VALUE(中学一覧表!L35))</f>
        <v/>
      </c>
      <c r="N85" t="str">
        <f>IF($C85="","",IF(中学一覧表!U35="","",中学一覧表!U35&amp;".")&amp;IF(中学一覧表!V35="","",TEXT(中学一覧表!V35,"00")&amp;".")&amp;TEXT(中学一覧表!W35,"00"))</f>
        <v/>
      </c>
      <c r="O85" t="str">
        <f t="shared" si="11"/>
        <v/>
      </c>
      <c r="P85" t="str">
        <f t="shared" si="12"/>
        <v/>
      </c>
    </row>
    <row r="86" spans="1:16" x14ac:dyDescent="0.45">
      <c r="A86">
        <f t="shared" si="10"/>
        <v>0</v>
      </c>
      <c r="B86" t="str">
        <f t="shared" si="8"/>
        <v/>
      </c>
      <c r="C86" t="str">
        <f>IF(中学一覧表!R36="","",VLOOKUP(VLOOKUP(中学一覧表!R36,中学女選手データ!$A:$O,MATCH("所属",中学女選手データ!$1:$1,0),0),所属csv!$A:$H,MATCH("所属コード",所属csv!$1:$1,0),0))</f>
        <v/>
      </c>
      <c r="D86" t="str">
        <f>IF($C86="","",VLOOKUP(中学一覧表!R36,中学女選手データ!$A:$O,MATCH("所属",中学女選手データ!$1:$1,0),0))</f>
        <v/>
      </c>
      <c r="F86" t="str">
        <f t="shared" si="9"/>
        <v/>
      </c>
      <c r="I86" t="str">
        <f>IF($C86="","",VLOOKUP(中学一覧表!R36,中学女選手データ!$A:$O,MATCH("国籍",中学女選手データ!$1:$1,0),0))</f>
        <v/>
      </c>
      <c r="J86" t="str">
        <f>IF($C86="","",中学一覧表!Q36)</f>
        <v/>
      </c>
      <c r="K86" t="str">
        <f>IF($C86="","",20000+中学一覧表!R36)</f>
        <v/>
      </c>
      <c r="L86" t="str">
        <f>IF($C86="","",VLOOKUP($K86-20000,中学女選手データ!$A:$O,MATCH("姓",中学女選手データ!$1:$1,0),0)&amp;" "&amp;VLOOKUP($K86-20000,中学女選手データ!$A:$O,MATCH("名",中学女選手データ!$1:$1,0),0))</f>
        <v/>
      </c>
      <c r="M86" t="str">
        <f>IF($C86="","",VALUE(中学一覧表!L36))</f>
        <v/>
      </c>
      <c r="N86" t="str">
        <f>IF($C86="","",IF(中学一覧表!U36="","",中学一覧表!U36&amp;".")&amp;IF(中学一覧表!V36="","",TEXT(中学一覧表!V36,"00")&amp;".")&amp;TEXT(中学一覧表!W36,"00"))</f>
        <v/>
      </c>
      <c r="O86" t="str">
        <f t="shared" si="11"/>
        <v/>
      </c>
      <c r="P86" t="str">
        <f t="shared" si="12"/>
        <v/>
      </c>
    </row>
    <row r="87" spans="1:16" x14ac:dyDescent="0.45">
      <c r="A87">
        <f t="shared" si="10"/>
        <v>0</v>
      </c>
      <c r="B87" t="str">
        <f t="shared" si="8"/>
        <v/>
      </c>
      <c r="C87" t="str">
        <f>IF(中学一覧表!R37="","",VLOOKUP(VLOOKUP(中学一覧表!R37,中学女選手データ!$A:$O,MATCH("所属",中学女選手データ!$1:$1,0),0),所属csv!$A:$H,MATCH("所属コード",所属csv!$1:$1,0),0))</f>
        <v/>
      </c>
      <c r="D87" t="str">
        <f>IF($C87="","",VLOOKUP(中学一覧表!R37,中学女選手データ!$A:$O,MATCH("所属",中学女選手データ!$1:$1,0),0))</f>
        <v/>
      </c>
      <c r="F87" t="str">
        <f t="shared" si="9"/>
        <v/>
      </c>
      <c r="I87" t="str">
        <f>IF($C87="","",VLOOKUP(中学一覧表!R37,中学女選手データ!$A:$O,MATCH("国籍",中学女選手データ!$1:$1,0),0))</f>
        <v/>
      </c>
      <c r="J87" t="str">
        <f>IF($C87="","",中学一覧表!Q37)</f>
        <v/>
      </c>
      <c r="K87" t="str">
        <f>IF($C87="","",20000+中学一覧表!R37)</f>
        <v/>
      </c>
      <c r="L87" t="str">
        <f>IF($C87="","",VLOOKUP($K87-20000,中学女選手データ!$A:$O,MATCH("姓",中学女選手データ!$1:$1,0),0)&amp;" "&amp;VLOOKUP($K87-20000,中学女選手データ!$A:$O,MATCH("名",中学女選手データ!$1:$1,0),0))</f>
        <v/>
      </c>
      <c r="M87" t="str">
        <f>IF($C87="","",VALUE(中学一覧表!L37))</f>
        <v/>
      </c>
      <c r="N87" t="str">
        <f>IF($C87="","",IF(中学一覧表!U37="","",中学一覧表!U37&amp;".")&amp;IF(中学一覧表!V37="","",TEXT(中学一覧表!V37,"00")&amp;".")&amp;TEXT(中学一覧表!W37,"00"))</f>
        <v/>
      </c>
      <c r="O87" t="str">
        <f t="shared" si="11"/>
        <v/>
      </c>
      <c r="P87" t="str">
        <f t="shared" si="12"/>
        <v/>
      </c>
    </row>
    <row r="88" spans="1:16" x14ac:dyDescent="0.45">
      <c r="A88">
        <f t="shared" si="10"/>
        <v>0</v>
      </c>
      <c r="B88" t="str">
        <f t="shared" si="8"/>
        <v/>
      </c>
      <c r="C88" t="str">
        <f>IF(中学一覧表!R38="","",VLOOKUP(VLOOKUP(中学一覧表!R38,中学女選手データ!$A:$O,MATCH("所属",中学女選手データ!$1:$1,0),0),所属csv!$A:$H,MATCH("所属コード",所属csv!$1:$1,0),0))</f>
        <v/>
      </c>
      <c r="D88" t="str">
        <f>IF($C88="","",VLOOKUP(中学一覧表!R38,中学女選手データ!$A:$O,MATCH("所属",中学女選手データ!$1:$1,0),0))</f>
        <v/>
      </c>
      <c r="F88" t="str">
        <f t="shared" si="9"/>
        <v/>
      </c>
      <c r="I88" t="str">
        <f>IF($C88="","",VLOOKUP(中学一覧表!R38,中学女選手データ!$A:$O,MATCH("国籍",中学女選手データ!$1:$1,0),0))</f>
        <v/>
      </c>
      <c r="J88" t="str">
        <f>IF($C88="","",中学一覧表!Q38)</f>
        <v/>
      </c>
      <c r="K88" t="str">
        <f>IF($C88="","",20000+中学一覧表!R38)</f>
        <v/>
      </c>
      <c r="L88" t="str">
        <f>IF($C88="","",VLOOKUP($K88-20000,中学女選手データ!$A:$O,MATCH("姓",中学女選手データ!$1:$1,0),0)&amp;" "&amp;VLOOKUP($K88-20000,中学女選手データ!$A:$O,MATCH("名",中学女選手データ!$1:$1,0),0))</f>
        <v/>
      </c>
      <c r="M88" t="str">
        <f>IF($C88="","",VALUE(中学一覧表!L38))</f>
        <v/>
      </c>
      <c r="N88" t="str">
        <f>IF($C88="","",IF(中学一覧表!U38="","",中学一覧表!U38&amp;".")&amp;IF(中学一覧表!V38="","",TEXT(中学一覧表!V38,"00")&amp;".")&amp;TEXT(中学一覧表!W38,"00"))</f>
        <v/>
      </c>
      <c r="O88" t="str">
        <f t="shared" si="11"/>
        <v/>
      </c>
      <c r="P88" t="str">
        <f t="shared" si="12"/>
        <v/>
      </c>
    </row>
    <row r="89" spans="1:16" x14ac:dyDescent="0.45">
      <c r="A89">
        <f t="shared" si="10"/>
        <v>0</v>
      </c>
      <c r="B89" t="str">
        <f t="shared" si="8"/>
        <v/>
      </c>
      <c r="C89" t="str">
        <f>IF(中学一覧表!R39="","",VLOOKUP(VLOOKUP(中学一覧表!R39,中学女選手データ!$A:$O,MATCH("所属",中学女選手データ!$1:$1,0),0),所属csv!$A:$H,MATCH("所属コード",所属csv!$1:$1,0),0))</f>
        <v/>
      </c>
      <c r="D89" t="str">
        <f>IF($C89="","",VLOOKUP(中学一覧表!R39,中学女選手データ!$A:$O,MATCH("所属",中学女選手データ!$1:$1,0),0))</f>
        <v/>
      </c>
      <c r="F89" t="str">
        <f t="shared" si="9"/>
        <v/>
      </c>
      <c r="I89" t="str">
        <f>IF($C89="","",VLOOKUP(中学一覧表!R39,中学女選手データ!$A:$O,MATCH("国籍",中学女選手データ!$1:$1,0),0))</f>
        <v/>
      </c>
      <c r="J89" t="str">
        <f>IF($C89="","",中学一覧表!Q39)</f>
        <v/>
      </c>
      <c r="K89" t="str">
        <f>IF($C89="","",20000+中学一覧表!R39)</f>
        <v/>
      </c>
      <c r="L89" t="str">
        <f>IF($C89="","",VLOOKUP($K89-20000,中学女選手データ!$A:$O,MATCH("姓",中学女選手データ!$1:$1,0),0)&amp;" "&amp;VLOOKUP($K89-20000,中学女選手データ!$A:$O,MATCH("名",中学女選手データ!$1:$1,0),0))</f>
        <v/>
      </c>
      <c r="M89" t="str">
        <f>IF($C89="","",VALUE(中学一覧表!L39))</f>
        <v/>
      </c>
      <c r="N89" t="str">
        <f>IF($C89="","",IF(中学一覧表!U39="","",中学一覧表!U39&amp;".")&amp;IF(中学一覧表!V39="","",TEXT(中学一覧表!V39,"00")&amp;".")&amp;TEXT(中学一覧表!W39,"00"))</f>
        <v/>
      </c>
      <c r="O89" t="str">
        <f t="shared" si="11"/>
        <v/>
      </c>
      <c r="P89" t="str">
        <f t="shared" si="12"/>
        <v/>
      </c>
    </row>
    <row r="90" spans="1:16" x14ac:dyDescent="0.45">
      <c r="A90">
        <f t="shared" si="10"/>
        <v>0</v>
      </c>
      <c r="B90" t="str">
        <f t="shared" si="8"/>
        <v/>
      </c>
      <c r="C90" t="str">
        <f>IF(中学一覧表!R40="","",VLOOKUP(VLOOKUP(中学一覧表!R40,中学女選手データ!$A:$O,MATCH("所属",中学女選手データ!$1:$1,0),0),所属csv!$A:$H,MATCH("所属コード",所属csv!$1:$1,0),0))</f>
        <v/>
      </c>
      <c r="D90" t="str">
        <f>IF($C90="","",VLOOKUP(中学一覧表!R40,中学女選手データ!$A:$O,MATCH("所属",中学女選手データ!$1:$1,0),0))</f>
        <v/>
      </c>
      <c r="F90" t="str">
        <f t="shared" si="9"/>
        <v/>
      </c>
      <c r="I90" t="str">
        <f>IF($C90="","",VLOOKUP(中学一覧表!R40,中学女選手データ!$A:$O,MATCH("国籍",中学女選手データ!$1:$1,0),0))</f>
        <v/>
      </c>
      <c r="J90" t="str">
        <f>IF($C90="","",中学一覧表!Q40)</f>
        <v/>
      </c>
      <c r="K90" t="str">
        <f>IF($C90="","",20000+中学一覧表!R40)</f>
        <v/>
      </c>
      <c r="L90" t="str">
        <f>IF($C90="","",VLOOKUP($K90-20000,中学女選手データ!$A:$O,MATCH("姓",中学女選手データ!$1:$1,0),0)&amp;" "&amp;VLOOKUP($K90-20000,中学女選手データ!$A:$O,MATCH("名",中学女選手データ!$1:$1,0),0))</f>
        <v/>
      </c>
      <c r="M90" t="str">
        <f>IF($C90="","",VALUE(中学一覧表!L40))</f>
        <v/>
      </c>
      <c r="N90" t="str">
        <f>IF($C90="","",IF(中学一覧表!U40="","",中学一覧表!U40&amp;".")&amp;IF(中学一覧表!V40="","",TEXT(中学一覧表!V40,"00")&amp;".")&amp;TEXT(中学一覧表!W40,"00"))</f>
        <v/>
      </c>
      <c r="O90" t="str">
        <f t="shared" si="11"/>
        <v/>
      </c>
      <c r="P90" t="str">
        <f t="shared" si="12"/>
        <v/>
      </c>
    </row>
    <row r="91" spans="1:16" x14ac:dyDescent="0.45">
      <c r="A91">
        <f t="shared" si="10"/>
        <v>0</v>
      </c>
      <c r="B91" t="str">
        <f t="shared" si="8"/>
        <v/>
      </c>
      <c r="C91" t="str">
        <f>IF(中学一覧表!R41="","",VLOOKUP(VLOOKUP(中学一覧表!R41,中学女選手データ!$A:$O,MATCH("所属",中学女選手データ!$1:$1,0),0),所属csv!$A:$H,MATCH("所属コード",所属csv!$1:$1,0),0))</f>
        <v/>
      </c>
      <c r="D91" t="str">
        <f>IF($C91="","",VLOOKUP(中学一覧表!R41,中学女選手データ!$A:$O,MATCH("所属",中学女選手データ!$1:$1,0),0))</f>
        <v/>
      </c>
      <c r="F91" t="str">
        <f t="shared" si="9"/>
        <v/>
      </c>
      <c r="I91" t="str">
        <f>IF($C91="","",VLOOKUP(中学一覧表!R41,中学女選手データ!$A:$O,MATCH("国籍",中学女選手データ!$1:$1,0),0))</f>
        <v/>
      </c>
      <c r="J91" t="str">
        <f>IF($C91="","",中学一覧表!Q41)</f>
        <v/>
      </c>
      <c r="K91" t="str">
        <f>IF($C91="","",20000+中学一覧表!R41)</f>
        <v/>
      </c>
      <c r="L91" t="str">
        <f>IF($C91="","",VLOOKUP($K91-20000,中学女選手データ!$A:$O,MATCH("姓",中学女選手データ!$1:$1,0),0)&amp;" "&amp;VLOOKUP($K91-20000,中学女選手データ!$A:$O,MATCH("名",中学女選手データ!$1:$1,0),0))</f>
        <v/>
      </c>
      <c r="M91" t="str">
        <f>IF($C91="","",VALUE(中学一覧表!L41))</f>
        <v/>
      </c>
      <c r="N91" t="str">
        <f>IF($C91="","",IF(中学一覧表!U41="","",中学一覧表!U41&amp;".")&amp;IF(中学一覧表!V41="","",TEXT(中学一覧表!V41,"00")&amp;".")&amp;TEXT(中学一覧表!W41,"00"))</f>
        <v/>
      </c>
      <c r="O91" t="str">
        <f t="shared" si="11"/>
        <v/>
      </c>
      <c r="P91" t="str">
        <f t="shared" si="12"/>
        <v/>
      </c>
    </row>
    <row r="92" spans="1:16" x14ac:dyDescent="0.45">
      <c r="A92">
        <f t="shared" si="10"/>
        <v>0</v>
      </c>
      <c r="B92" t="str">
        <f t="shared" si="8"/>
        <v/>
      </c>
      <c r="C92" t="str">
        <f>IF(中学一覧表!R42="","",VLOOKUP(VLOOKUP(中学一覧表!R42,中学女選手データ!$A:$O,MATCH("所属",中学女選手データ!$1:$1,0),0),所属csv!$A:$H,MATCH("所属コード",所属csv!$1:$1,0),0))</f>
        <v/>
      </c>
      <c r="D92" t="str">
        <f>IF($C92="","",VLOOKUP(中学一覧表!R42,中学女選手データ!$A:$O,MATCH("所属",中学女選手データ!$1:$1,0),0))</f>
        <v/>
      </c>
      <c r="F92" t="str">
        <f t="shared" si="9"/>
        <v/>
      </c>
      <c r="I92" t="str">
        <f>IF($C92="","",VLOOKUP(中学一覧表!R42,中学女選手データ!$A:$O,MATCH("国籍",中学女選手データ!$1:$1,0),0))</f>
        <v/>
      </c>
      <c r="J92" t="str">
        <f>IF($C92="","",中学一覧表!Q42)</f>
        <v/>
      </c>
      <c r="K92" t="str">
        <f>IF($C92="","",20000+中学一覧表!R42)</f>
        <v/>
      </c>
      <c r="L92" t="str">
        <f>IF($C92="","",VLOOKUP($K92-20000,中学女選手データ!$A:$O,MATCH("姓",中学女選手データ!$1:$1,0),0)&amp;" "&amp;VLOOKUP($K92-20000,中学女選手データ!$A:$O,MATCH("名",中学女選手データ!$1:$1,0),0))</f>
        <v/>
      </c>
      <c r="M92" t="str">
        <f>IF($C92="","",VALUE(中学一覧表!L42))</f>
        <v/>
      </c>
      <c r="N92" t="str">
        <f>IF($C92="","",IF(中学一覧表!U42="","",中学一覧表!U42&amp;".")&amp;IF(中学一覧表!V42="","",TEXT(中学一覧表!V42,"00")&amp;".")&amp;TEXT(中学一覧表!W42,"00"))</f>
        <v/>
      </c>
      <c r="O92" t="str">
        <f t="shared" si="11"/>
        <v/>
      </c>
      <c r="P92" t="str">
        <f t="shared" si="12"/>
        <v/>
      </c>
    </row>
    <row r="93" spans="1:16" x14ac:dyDescent="0.45">
      <c r="A93">
        <f t="shared" si="10"/>
        <v>0</v>
      </c>
      <c r="B93" t="str">
        <f t="shared" si="8"/>
        <v/>
      </c>
      <c r="C93" t="str">
        <f>IF(中学一覧表!R43="","",VLOOKUP(VLOOKUP(中学一覧表!R43,中学女選手データ!$A:$O,MATCH("所属",中学女選手データ!$1:$1,0),0),所属csv!$A:$H,MATCH("所属コード",所属csv!$1:$1,0),0))</f>
        <v/>
      </c>
      <c r="D93" t="str">
        <f>IF($C93="","",VLOOKUP(中学一覧表!R43,中学女選手データ!$A:$O,MATCH("所属",中学女選手データ!$1:$1,0),0))</f>
        <v/>
      </c>
      <c r="F93" t="str">
        <f t="shared" si="9"/>
        <v/>
      </c>
      <c r="I93" t="str">
        <f>IF($C93="","",VLOOKUP(中学一覧表!R43,中学女選手データ!$A:$O,MATCH("国籍",中学女選手データ!$1:$1,0),0))</f>
        <v/>
      </c>
      <c r="J93" t="str">
        <f>IF($C93="","",中学一覧表!Q43)</f>
        <v/>
      </c>
      <c r="K93" t="str">
        <f>IF($C93="","",20000+中学一覧表!R43)</f>
        <v/>
      </c>
      <c r="L93" t="str">
        <f>IF($C93="","",VLOOKUP($K93-20000,中学女選手データ!$A:$O,MATCH("姓",中学女選手データ!$1:$1,0),0)&amp;" "&amp;VLOOKUP($K93-20000,中学女選手データ!$A:$O,MATCH("名",中学女選手データ!$1:$1,0),0))</f>
        <v/>
      </c>
      <c r="M93" t="str">
        <f>IF($C93="","",VALUE(中学一覧表!L43))</f>
        <v/>
      </c>
      <c r="N93" t="str">
        <f>IF($C93="","",IF(中学一覧表!U43="","",中学一覧表!U43&amp;".")&amp;IF(中学一覧表!V43="","",TEXT(中学一覧表!V43,"00")&amp;".")&amp;TEXT(中学一覧表!W43,"00"))</f>
        <v/>
      </c>
      <c r="O93" t="str">
        <f t="shared" si="11"/>
        <v/>
      </c>
      <c r="P93" t="str">
        <f t="shared" si="12"/>
        <v/>
      </c>
    </row>
    <row r="94" spans="1:16" x14ac:dyDescent="0.45">
      <c r="A94">
        <f t="shared" si="10"/>
        <v>0</v>
      </c>
      <c r="B94" t="str">
        <f t="shared" si="8"/>
        <v/>
      </c>
      <c r="C94" t="str">
        <f>IF(中学一覧表!R44="","",VLOOKUP(VLOOKUP(中学一覧表!R44,中学女選手データ!$A:$O,MATCH("所属",中学女選手データ!$1:$1,0),0),所属csv!$A:$H,MATCH("所属コード",所属csv!$1:$1,0),0))</f>
        <v/>
      </c>
      <c r="D94" t="str">
        <f>IF($C94="","",VLOOKUP(中学一覧表!R44,中学女選手データ!$A:$O,MATCH("所属",中学女選手データ!$1:$1,0),0))</f>
        <v/>
      </c>
      <c r="F94" t="str">
        <f t="shared" si="9"/>
        <v/>
      </c>
      <c r="I94" t="str">
        <f>IF($C94="","",VLOOKUP(中学一覧表!R44,中学女選手データ!$A:$O,MATCH("国籍",中学女選手データ!$1:$1,0),0))</f>
        <v/>
      </c>
      <c r="J94" t="str">
        <f>IF($C94="","",中学一覧表!Q44)</f>
        <v/>
      </c>
      <c r="K94" t="str">
        <f>IF($C94="","",20000+中学一覧表!R44)</f>
        <v/>
      </c>
      <c r="L94" t="str">
        <f>IF($C94="","",VLOOKUP($K94-20000,中学女選手データ!$A:$O,MATCH("姓",中学女選手データ!$1:$1,0),0)&amp;" "&amp;VLOOKUP($K94-20000,中学女選手データ!$A:$O,MATCH("名",中学女選手データ!$1:$1,0),0))</f>
        <v/>
      </c>
      <c r="M94" t="str">
        <f>IF($C94="","",VALUE(中学一覧表!L44))</f>
        <v/>
      </c>
      <c r="N94" t="str">
        <f>IF($C94="","",IF(中学一覧表!U44="","",中学一覧表!U44&amp;".")&amp;IF(中学一覧表!V44="","",TEXT(中学一覧表!V44,"00")&amp;".")&amp;TEXT(中学一覧表!W44,"00"))</f>
        <v/>
      </c>
      <c r="O94" t="str">
        <f t="shared" si="11"/>
        <v/>
      </c>
      <c r="P94" t="str">
        <f t="shared" si="12"/>
        <v/>
      </c>
    </row>
    <row r="95" spans="1:16" x14ac:dyDescent="0.45">
      <c r="A95">
        <f t="shared" si="10"/>
        <v>0</v>
      </c>
      <c r="B95" t="str">
        <f t="shared" si="8"/>
        <v/>
      </c>
      <c r="C95" t="str">
        <f>IF(中学一覧表!R45="","",VLOOKUP(VLOOKUP(中学一覧表!R45,中学女選手データ!$A:$O,MATCH("所属",中学女選手データ!$1:$1,0),0),所属csv!$A:$H,MATCH("所属コード",所属csv!$1:$1,0),0))</f>
        <v/>
      </c>
      <c r="D95" t="str">
        <f>IF($C95="","",VLOOKUP(中学一覧表!R45,中学女選手データ!$A:$O,MATCH("所属",中学女選手データ!$1:$1,0),0))</f>
        <v/>
      </c>
      <c r="F95" t="str">
        <f t="shared" si="9"/>
        <v/>
      </c>
      <c r="I95" t="str">
        <f>IF($C95="","",VLOOKUP(中学一覧表!R45,中学女選手データ!$A:$O,MATCH("国籍",中学女選手データ!$1:$1,0),0))</f>
        <v/>
      </c>
      <c r="J95" t="str">
        <f>IF($C95="","",中学一覧表!Q45)</f>
        <v/>
      </c>
      <c r="K95" t="str">
        <f>IF($C95="","",20000+中学一覧表!R45)</f>
        <v/>
      </c>
      <c r="L95" t="str">
        <f>IF($C95="","",VLOOKUP($K95-20000,中学女選手データ!$A:$O,MATCH("姓",中学女選手データ!$1:$1,0),0)&amp;" "&amp;VLOOKUP($K95-20000,中学女選手データ!$A:$O,MATCH("名",中学女選手データ!$1:$1,0),0))</f>
        <v/>
      </c>
      <c r="M95" t="str">
        <f>IF($C95="","",VALUE(中学一覧表!L45))</f>
        <v/>
      </c>
      <c r="N95" t="str">
        <f>IF($C95="","",IF(中学一覧表!U45="","",中学一覧表!U45&amp;".")&amp;IF(中学一覧表!V45="","",TEXT(中学一覧表!V45,"00")&amp;".")&amp;TEXT(中学一覧表!W45,"00"))</f>
        <v/>
      </c>
      <c r="O95" t="str">
        <f t="shared" si="11"/>
        <v/>
      </c>
      <c r="P95" t="str">
        <f t="shared" si="12"/>
        <v/>
      </c>
    </row>
    <row r="96" spans="1:16" x14ac:dyDescent="0.45">
      <c r="A96">
        <f t="shared" si="10"/>
        <v>0</v>
      </c>
      <c r="B96" t="str">
        <f t="shared" si="8"/>
        <v/>
      </c>
      <c r="C96" t="str">
        <f>IF(中学一覧表!R46="","",VLOOKUP(VLOOKUP(中学一覧表!R46,中学女選手データ!$A:$O,MATCH("所属",中学女選手データ!$1:$1,0),0),所属csv!$A:$H,MATCH("所属コード",所属csv!$1:$1,0),0))</f>
        <v/>
      </c>
      <c r="D96" t="str">
        <f>IF($C96="","",VLOOKUP(中学一覧表!R46,中学女選手データ!$A:$O,MATCH("所属",中学女選手データ!$1:$1,0),0))</f>
        <v/>
      </c>
      <c r="F96" t="str">
        <f t="shared" si="9"/>
        <v/>
      </c>
      <c r="I96" t="str">
        <f>IF($C96="","",VLOOKUP(中学一覧表!R46,中学女選手データ!$A:$O,MATCH("国籍",中学女選手データ!$1:$1,0),0))</f>
        <v/>
      </c>
      <c r="J96" t="str">
        <f>IF($C96="","",中学一覧表!Q46)</f>
        <v/>
      </c>
      <c r="K96" t="str">
        <f>IF($C96="","",20000+中学一覧表!R46)</f>
        <v/>
      </c>
      <c r="L96" t="str">
        <f>IF($C96="","",VLOOKUP($K96-20000,中学女選手データ!$A:$O,MATCH("姓",中学女選手データ!$1:$1,0),0)&amp;" "&amp;VLOOKUP($K96-20000,中学女選手データ!$A:$O,MATCH("名",中学女選手データ!$1:$1,0),0))</f>
        <v/>
      </c>
      <c r="M96" t="str">
        <f>IF($C96="","",VALUE(中学一覧表!L46))</f>
        <v/>
      </c>
      <c r="N96" t="str">
        <f>IF($C96="","",IF(中学一覧表!U46="","",中学一覧表!U46&amp;".")&amp;IF(中学一覧表!V46="","",TEXT(中学一覧表!V46,"00")&amp;".")&amp;TEXT(中学一覧表!W46,"00"))</f>
        <v/>
      </c>
      <c r="O96" t="str">
        <f t="shared" si="11"/>
        <v/>
      </c>
      <c r="P96" t="str">
        <f t="shared" si="12"/>
        <v/>
      </c>
    </row>
    <row r="97" spans="1:16" x14ac:dyDescent="0.45">
      <c r="A97">
        <f t="shared" si="10"/>
        <v>0</v>
      </c>
      <c r="B97" t="str">
        <f t="shared" si="8"/>
        <v/>
      </c>
      <c r="C97" t="str">
        <f>IF(中学一覧表!R47="","",VLOOKUP(VLOOKUP(中学一覧表!R47,中学女選手データ!$A:$O,MATCH("所属",中学女選手データ!$1:$1,0),0),所属csv!$A:$H,MATCH("所属コード",所属csv!$1:$1,0),0))</f>
        <v/>
      </c>
      <c r="D97" t="str">
        <f>IF($C97="","",VLOOKUP(中学一覧表!R47,中学女選手データ!$A:$O,MATCH("所属",中学女選手データ!$1:$1,0),0))</f>
        <v/>
      </c>
      <c r="F97" t="str">
        <f t="shared" si="9"/>
        <v/>
      </c>
      <c r="I97" t="str">
        <f>IF($C97="","",VLOOKUP(中学一覧表!R47,中学女選手データ!$A:$O,MATCH("国籍",中学女選手データ!$1:$1,0),0))</f>
        <v/>
      </c>
      <c r="J97" t="str">
        <f>IF($C97="","",中学一覧表!Q47)</f>
        <v/>
      </c>
      <c r="K97" t="str">
        <f>IF($C97="","",20000+中学一覧表!R47)</f>
        <v/>
      </c>
      <c r="L97" t="str">
        <f>IF($C97="","",VLOOKUP($K97-20000,中学女選手データ!$A:$O,MATCH("姓",中学女選手データ!$1:$1,0),0)&amp;" "&amp;VLOOKUP($K97-20000,中学女選手データ!$A:$O,MATCH("名",中学女選手データ!$1:$1,0),0))</f>
        <v/>
      </c>
      <c r="M97" t="str">
        <f>IF($C97="","",VALUE(中学一覧表!L47))</f>
        <v/>
      </c>
      <c r="N97" t="str">
        <f>IF($C97="","",IF(中学一覧表!U47="","",中学一覧表!U47&amp;".")&amp;IF(中学一覧表!V47="","",TEXT(中学一覧表!V47,"00")&amp;".")&amp;TEXT(中学一覧表!W47,"00"))</f>
        <v/>
      </c>
      <c r="O97" t="str">
        <f t="shared" si="11"/>
        <v/>
      </c>
      <c r="P97" t="str">
        <f t="shared" si="12"/>
        <v/>
      </c>
    </row>
    <row r="98" spans="1:16" x14ac:dyDescent="0.45">
      <c r="A98">
        <f t="shared" si="10"/>
        <v>0</v>
      </c>
      <c r="B98" t="str">
        <f t="shared" si="8"/>
        <v/>
      </c>
      <c r="C98" t="str">
        <f>IF(中学一覧表!R48="","",VLOOKUP(VLOOKUP(中学一覧表!R48,中学女選手データ!$A:$O,MATCH("所属",中学女選手データ!$1:$1,0),0),所属csv!$A:$H,MATCH("所属コード",所属csv!$1:$1,0),0))</f>
        <v/>
      </c>
      <c r="D98" t="str">
        <f>IF($C98="","",VLOOKUP(中学一覧表!R48,中学女選手データ!$A:$O,MATCH("所属",中学女選手データ!$1:$1,0),0))</f>
        <v/>
      </c>
      <c r="F98" t="str">
        <f t="shared" si="9"/>
        <v/>
      </c>
      <c r="I98" t="str">
        <f>IF($C98="","",VLOOKUP(中学一覧表!R48,中学女選手データ!$A:$O,MATCH("国籍",中学女選手データ!$1:$1,0),0))</f>
        <v/>
      </c>
      <c r="J98" t="str">
        <f>IF($C98="","",中学一覧表!Q48)</f>
        <v/>
      </c>
      <c r="K98" t="str">
        <f>IF($C98="","",20000+中学一覧表!R48)</f>
        <v/>
      </c>
      <c r="L98" t="str">
        <f>IF($C98="","",VLOOKUP($K98-20000,中学女選手データ!$A:$O,MATCH("姓",中学女選手データ!$1:$1,0),0)&amp;" "&amp;VLOOKUP($K98-20000,中学女選手データ!$A:$O,MATCH("名",中学女選手データ!$1:$1,0),0))</f>
        <v/>
      </c>
      <c r="M98" t="str">
        <f>IF($C98="","",VALUE(中学一覧表!L48))</f>
        <v/>
      </c>
      <c r="N98" t="str">
        <f>IF($C98="","",IF(中学一覧表!U48="","",中学一覧表!U48&amp;".")&amp;IF(中学一覧表!V48="","",TEXT(中学一覧表!V48,"00")&amp;".")&amp;TEXT(中学一覧表!W48,"00"))</f>
        <v/>
      </c>
      <c r="O98" t="str">
        <f t="shared" si="11"/>
        <v/>
      </c>
      <c r="P98" t="str">
        <f t="shared" si="12"/>
        <v/>
      </c>
    </row>
    <row r="99" spans="1:16" x14ac:dyDescent="0.45">
      <c r="A99">
        <f t="shared" si="10"/>
        <v>0</v>
      </c>
      <c r="B99" t="str">
        <f t="shared" si="8"/>
        <v/>
      </c>
      <c r="C99" t="str">
        <f>IF(中学一覧表!R49="","",VLOOKUP(VLOOKUP(中学一覧表!R49,中学女選手データ!$A:$O,MATCH("所属",中学女選手データ!$1:$1,0),0),所属csv!$A:$H,MATCH("所属コード",所属csv!$1:$1,0),0))</f>
        <v/>
      </c>
      <c r="D99" t="str">
        <f>IF($C99="","",VLOOKUP(中学一覧表!R49,中学女選手データ!$A:$O,MATCH("所属",中学女選手データ!$1:$1,0),0))</f>
        <v/>
      </c>
      <c r="F99" t="str">
        <f t="shared" si="9"/>
        <v/>
      </c>
      <c r="I99" t="str">
        <f>IF($C99="","",VLOOKUP(中学一覧表!R49,中学女選手データ!$A:$O,MATCH("国籍",中学女選手データ!$1:$1,0),0))</f>
        <v/>
      </c>
      <c r="J99" t="str">
        <f>IF($C99="","",中学一覧表!Q49)</f>
        <v/>
      </c>
      <c r="K99" t="str">
        <f>IF($C99="","",20000+中学一覧表!R49)</f>
        <v/>
      </c>
      <c r="L99" t="str">
        <f>IF($C99="","",VLOOKUP($K99-20000,中学女選手データ!$A:$O,MATCH("姓",中学女選手データ!$1:$1,0),0)&amp;" "&amp;VLOOKUP($K99-20000,中学女選手データ!$A:$O,MATCH("名",中学女選手データ!$1:$1,0),0))</f>
        <v/>
      </c>
      <c r="M99" t="str">
        <f>IF($C99="","",VALUE(中学一覧表!L49))</f>
        <v/>
      </c>
      <c r="N99" t="str">
        <f>IF($C99="","",IF(中学一覧表!U49="","",中学一覧表!U49&amp;".")&amp;IF(中学一覧表!V49="","",TEXT(中学一覧表!V49,"00")&amp;".")&amp;TEXT(中学一覧表!W49,"00"))</f>
        <v/>
      </c>
      <c r="O99" t="str">
        <f t="shared" si="11"/>
        <v/>
      </c>
      <c r="P99" t="str">
        <f t="shared" si="12"/>
        <v/>
      </c>
    </row>
    <row r="100" spans="1:16" x14ac:dyDescent="0.45">
      <c r="A100">
        <f t="shared" si="10"/>
        <v>0</v>
      </c>
      <c r="B100" t="str">
        <f t="shared" si="8"/>
        <v/>
      </c>
      <c r="C100" t="str">
        <f>IF(中学一覧表!R50="","",VLOOKUP(VLOOKUP(中学一覧表!R50,中学女選手データ!$A:$O,MATCH("所属",中学女選手データ!$1:$1,0),0),所属csv!$A:$H,MATCH("所属コード",所属csv!$1:$1,0),0))</f>
        <v/>
      </c>
      <c r="D100" t="str">
        <f>IF($C100="","",VLOOKUP(中学一覧表!R50,中学女選手データ!$A:$O,MATCH("所属",中学女選手データ!$1:$1,0),0))</f>
        <v/>
      </c>
      <c r="F100" t="str">
        <f t="shared" si="9"/>
        <v/>
      </c>
      <c r="I100" t="str">
        <f>IF($C100="","",VLOOKUP(中学一覧表!R50,中学女選手データ!$A:$O,MATCH("国籍",中学女選手データ!$1:$1,0),0))</f>
        <v/>
      </c>
      <c r="J100" t="str">
        <f>IF($C100="","",中学一覧表!Q50)</f>
        <v/>
      </c>
      <c r="K100" t="str">
        <f>IF($C100="","",20000+中学一覧表!R50)</f>
        <v/>
      </c>
      <c r="L100" t="str">
        <f>IF($C100="","",VLOOKUP($K100-20000,中学女選手データ!$A:$O,MATCH("姓",中学女選手データ!$1:$1,0),0)&amp;" "&amp;VLOOKUP($K100-20000,中学女選手データ!$A:$O,MATCH("名",中学女選手データ!$1:$1,0),0))</f>
        <v/>
      </c>
      <c r="M100" t="str">
        <f>IF($C100="","",VALUE(中学一覧表!L50))</f>
        <v/>
      </c>
      <c r="N100" t="str">
        <f>IF($C100="","",IF(中学一覧表!U50="","",中学一覧表!U50&amp;".")&amp;IF(中学一覧表!V50="","",TEXT(中学一覧表!V50,"00")&amp;".")&amp;TEXT(中学一覧表!W50,"00"))</f>
        <v/>
      </c>
      <c r="O100" t="str">
        <f t="shared" si="11"/>
        <v/>
      </c>
      <c r="P100" t="str">
        <f t="shared" si="12"/>
        <v/>
      </c>
    </row>
    <row r="101" spans="1:16" x14ac:dyDescent="0.45">
      <c r="A101">
        <f t="shared" si="10"/>
        <v>0</v>
      </c>
      <c r="B101" t="str">
        <f t="shared" si="8"/>
        <v/>
      </c>
      <c r="C101" t="str">
        <f>IF(中学一覧表!R51="","",VLOOKUP(VLOOKUP(中学一覧表!R51,中学女選手データ!$A:$O,MATCH("所属",中学女選手データ!$1:$1,0),0),所属csv!$A:$H,MATCH("所属コード",所属csv!$1:$1,0),0))</f>
        <v/>
      </c>
      <c r="D101" t="str">
        <f>IF($C101="","",VLOOKUP(中学一覧表!R51,中学女選手データ!$A:$O,MATCH("所属",中学女選手データ!$1:$1,0),0))</f>
        <v/>
      </c>
      <c r="F101" t="str">
        <f t="shared" si="9"/>
        <v/>
      </c>
      <c r="I101" t="str">
        <f>IF($C101="","",VLOOKUP(中学一覧表!R51,中学女選手データ!$A:$O,MATCH("国籍",中学女選手データ!$1:$1,0),0))</f>
        <v/>
      </c>
      <c r="J101" t="str">
        <f>IF($C101="","",中学一覧表!Q51)</f>
        <v/>
      </c>
      <c r="K101" t="str">
        <f>IF($C101="","",20000+中学一覧表!R51)</f>
        <v/>
      </c>
      <c r="L101" t="str">
        <f>IF($C101="","",VLOOKUP($K101-20000,中学女選手データ!$A:$O,MATCH("姓",中学女選手データ!$1:$1,0),0)&amp;" "&amp;VLOOKUP($K101-20000,中学女選手データ!$A:$O,MATCH("名",中学女選手データ!$1:$1,0),0))</f>
        <v/>
      </c>
      <c r="M101" t="str">
        <f>IF($C101="","",VALUE(中学一覧表!L51))</f>
        <v/>
      </c>
      <c r="N101" t="str">
        <f>IF($C101="","",IF(中学一覧表!U51="","",中学一覧表!U51&amp;".")&amp;IF(中学一覧表!V51="","",TEXT(中学一覧表!V51,"00")&amp;".")&amp;TEXT(中学一覧表!W51,"00"))</f>
        <v/>
      </c>
      <c r="O101" t="str">
        <f t="shared" si="11"/>
        <v/>
      </c>
      <c r="P101" t="str">
        <f t="shared" si="12"/>
        <v/>
      </c>
    </row>
    <row r="102" spans="1:16" x14ac:dyDescent="0.45">
      <c r="A102">
        <f t="shared" si="10"/>
        <v>0</v>
      </c>
      <c r="B102" t="str">
        <f t="shared" si="8"/>
        <v/>
      </c>
      <c r="C102" t="str">
        <f>IF(中学一覧表!R52="","",VLOOKUP(VLOOKUP(中学一覧表!R52,中学女選手データ!$A:$O,MATCH("所属",中学女選手データ!$1:$1,0),0),所属csv!$A:$H,MATCH("所属コード",所属csv!$1:$1,0),0))</f>
        <v/>
      </c>
      <c r="D102" t="str">
        <f>IF($C102="","",VLOOKUP(中学一覧表!R52,中学女選手データ!$A:$O,MATCH("所属",中学女選手データ!$1:$1,0),0))</f>
        <v/>
      </c>
      <c r="F102" t="str">
        <f t="shared" si="9"/>
        <v/>
      </c>
      <c r="I102" t="str">
        <f>IF($C102="","",VLOOKUP(中学一覧表!R52,中学女選手データ!$A:$O,MATCH("国籍",中学女選手データ!$1:$1,0),0))</f>
        <v/>
      </c>
      <c r="J102" t="str">
        <f>IF($C102="","",中学一覧表!Q52)</f>
        <v/>
      </c>
      <c r="K102" t="str">
        <f>IF($C102="","",20000+中学一覧表!R52)</f>
        <v/>
      </c>
      <c r="L102" t="str">
        <f>IF($C102="","",VLOOKUP($K102-20000,中学女選手データ!$A:$O,MATCH("姓",中学女選手データ!$1:$1,0),0)&amp;" "&amp;VLOOKUP($K102-20000,中学女選手データ!$A:$O,MATCH("名",中学女選手データ!$1:$1,0),0))</f>
        <v/>
      </c>
      <c r="M102" t="str">
        <f>IF($C102="","",VALUE(中学一覧表!L52))</f>
        <v/>
      </c>
      <c r="N102" t="str">
        <f>IF($C102="","",IF(中学一覧表!U52="","",中学一覧表!U52&amp;".")&amp;IF(中学一覧表!V52="","",TEXT(中学一覧表!V52,"00")&amp;".")&amp;TEXT(中学一覧表!W52,"00"))</f>
        <v/>
      </c>
      <c r="O102" t="str">
        <f t="shared" si="11"/>
        <v/>
      </c>
      <c r="P102" t="str">
        <f t="shared" si="12"/>
        <v/>
      </c>
    </row>
    <row r="103" spans="1:16" x14ac:dyDescent="0.45">
      <c r="A103">
        <f t="shared" si="10"/>
        <v>0</v>
      </c>
      <c r="B103" t="str">
        <f t="shared" si="8"/>
        <v/>
      </c>
      <c r="C103" t="str">
        <f>IF(中学一覧表!R53="","",VLOOKUP(VLOOKUP(中学一覧表!R53,中学女選手データ!$A:$O,MATCH("所属",中学女選手データ!$1:$1,0),0),所属csv!$A:$H,MATCH("所属コード",所属csv!$1:$1,0),0))</f>
        <v/>
      </c>
      <c r="D103" t="str">
        <f>IF($C103="","",VLOOKUP(中学一覧表!R53,中学女選手データ!$A:$O,MATCH("所属",中学女選手データ!$1:$1,0),0))</f>
        <v/>
      </c>
      <c r="F103" t="str">
        <f t="shared" si="9"/>
        <v/>
      </c>
      <c r="I103" t="str">
        <f>IF($C103="","",VLOOKUP(中学一覧表!R53,中学女選手データ!$A:$O,MATCH("国籍",中学女選手データ!$1:$1,0),0))</f>
        <v/>
      </c>
      <c r="J103" t="str">
        <f>IF($C103="","",中学一覧表!Q53)</f>
        <v/>
      </c>
      <c r="K103" t="str">
        <f>IF($C103="","",20000+中学一覧表!R53)</f>
        <v/>
      </c>
      <c r="L103" t="str">
        <f>IF($C103="","",VLOOKUP($K103-20000,中学女選手データ!$A:$O,MATCH("姓",中学女選手データ!$1:$1,0),0)&amp;" "&amp;VLOOKUP($K103-20000,中学女選手データ!$A:$O,MATCH("名",中学女選手データ!$1:$1,0),0))</f>
        <v/>
      </c>
      <c r="M103" t="str">
        <f>IF($C103="","",VALUE(中学一覧表!L53))</f>
        <v/>
      </c>
      <c r="N103" t="str">
        <f>IF($C103="","",IF(中学一覧表!U53="","",中学一覧表!U53&amp;".")&amp;IF(中学一覧表!V53="","",TEXT(中学一覧表!V53,"00")&amp;".")&amp;TEXT(中学一覧表!W53,"00"))</f>
        <v/>
      </c>
      <c r="O103" t="str">
        <f t="shared" si="11"/>
        <v/>
      </c>
      <c r="P103" t="str">
        <f t="shared" si="12"/>
        <v/>
      </c>
    </row>
    <row r="104" spans="1:16" x14ac:dyDescent="0.45">
      <c r="A104">
        <f t="shared" si="10"/>
        <v>0</v>
      </c>
      <c r="B104" t="str">
        <f>IF($C104="","",30000+C104)</f>
        <v/>
      </c>
      <c r="C104" t="str">
        <f>IF(高校一覧表!F4="","",VLOOKUP(VLOOKUP(高校一覧表!F4,高校男選手データ!$A:$O,MATCH("所属",高校男選手データ!$1:$1,0),0),所属csv!$A:$H,MATCH("所属コード",所属csv!$1:$1,0),0))</f>
        <v/>
      </c>
      <c r="D104" t="str">
        <f>IF($C104="","",VLOOKUP(高校一覧表!F4,高校男選手データ!$A:$O,MATCH("所属",高校男選手データ!$1:$1,0),0))</f>
        <v/>
      </c>
      <c r="F104" t="str">
        <f>IF(D104="","",D104)</f>
        <v/>
      </c>
      <c r="I104" t="str">
        <f>IF($C104="","",VLOOKUP(高校一覧表!F4,高校男選手データ!$A:$O,MATCH("国籍",高校男選手データ!$1:$1,0),0))</f>
        <v/>
      </c>
      <c r="J104" t="str">
        <f>IF($C104="","",高校一覧表!E4)</f>
        <v/>
      </c>
      <c r="K104" t="str">
        <f>IF($C104="","",30000+高校一覧表!F4)</f>
        <v/>
      </c>
      <c r="L104" t="str">
        <f>IF($C104="","",VLOOKUP($K104-30000,高校男選手データ!$A:$O,MATCH("姓",高校男選手データ!$1:$1,0),0)&amp;" "&amp;VLOOKUP($K104-30000,高校男選手データ!$A:$O,MATCH("名",高校男選手データ!$1:$1,0),0))</f>
        <v/>
      </c>
      <c r="M104" t="str">
        <f>IF($C104="","",VALUE(高校一覧表!A4))</f>
        <v/>
      </c>
      <c r="N104" t="str">
        <f>IF($C104="","",IF(高校一覧表!I4="","",高校一覧表!I4&amp;".")&amp;IF(高校一覧表!J4="","",TEXT(高校一覧表!J4,"00")&amp;".")&amp;TEXT(高校一覧表!K4,"00"))</f>
        <v/>
      </c>
      <c r="O104" t="str">
        <f>IF($C104="","",0)</f>
        <v/>
      </c>
      <c r="P104" t="str">
        <f>IF($C104="","",2)</f>
        <v/>
      </c>
    </row>
    <row r="105" spans="1:16" x14ac:dyDescent="0.45">
      <c r="A105">
        <f t="shared" si="10"/>
        <v>0</v>
      </c>
      <c r="B105" t="str">
        <f t="shared" ref="B105:B159" si="13">IF($C105="","",30000+C105)</f>
        <v/>
      </c>
      <c r="C105" t="str">
        <f>IF(高校一覧表!F5="","",VLOOKUP(VLOOKUP(高校一覧表!F5,高校男選手データ!$A:$O,MATCH("所属",高校男選手データ!$1:$1,0),0),所属csv!$A:$H,MATCH("所属コード",所属csv!$1:$1,0),0))</f>
        <v/>
      </c>
      <c r="D105" t="str">
        <f>IF($C105="","",VLOOKUP(高校一覧表!F5,高校男選手データ!$A:$O,MATCH("所属",高校男選手データ!$1:$1,0),0))</f>
        <v/>
      </c>
      <c r="F105" t="str">
        <f t="shared" ref="F105:F158" si="14">IF(D105="","",D105)</f>
        <v/>
      </c>
      <c r="I105" t="str">
        <f>IF($C105="","",VLOOKUP(高校一覧表!F5,高校男選手データ!$A:$O,MATCH("国籍",高校男選手データ!$1:$1,0),0))</f>
        <v/>
      </c>
      <c r="J105" t="str">
        <f>IF($C105="","",高校一覧表!E5)</f>
        <v/>
      </c>
      <c r="K105" t="str">
        <f>IF($C105="","",30000+高校一覧表!F5)</f>
        <v/>
      </c>
      <c r="L105" t="str">
        <f>IF($C105="","",VLOOKUP($K105-30000,高校男選手データ!$A:$O,MATCH("姓",高校男選手データ!$1:$1,0),0)&amp;" "&amp;VLOOKUP($K105-30000,高校男選手データ!$A:$O,MATCH("名",高校男選手データ!$1:$1,0),0))</f>
        <v/>
      </c>
      <c r="M105" t="str">
        <f>IF($C105="","",VALUE(高校一覧表!A5))</f>
        <v/>
      </c>
      <c r="N105" t="str">
        <f>IF($C105="","",IF(高校一覧表!I5="","",高校一覧表!I5&amp;".")&amp;IF(高校一覧表!J5="","",TEXT(高校一覧表!J5,"00")&amp;".")&amp;TEXT(高校一覧表!K5,"00"))</f>
        <v/>
      </c>
      <c r="O105" t="str">
        <f t="shared" ref="O105:O163" si="15">IF($C105="","",0)</f>
        <v/>
      </c>
      <c r="P105" t="str">
        <f t="shared" ref="P105:P163" si="16">IF($C105="","",2)</f>
        <v/>
      </c>
    </row>
    <row r="106" spans="1:16" x14ac:dyDescent="0.45">
      <c r="A106">
        <f t="shared" si="10"/>
        <v>0</v>
      </c>
      <c r="B106" t="str">
        <f t="shared" si="13"/>
        <v/>
      </c>
      <c r="C106" t="str">
        <f>IF(高校一覧表!F6="","",VLOOKUP(VLOOKUP(高校一覧表!F6,高校男選手データ!$A:$O,MATCH("所属",高校男選手データ!$1:$1,0),0),所属csv!$A:$H,MATCH("所属コード",所属csv!$1:$1,0),0))</f>
        <v/>
      </c>
      <c r="D106" t="str">
        <f>IF($C106="","",VLOOKUP(高校一覧表!F6,高校男選手データ!$A:$O,MATCH("所属",高校男選手データ!$1:$1,0),0))</f>
        <v/>
      </c>
      <c r="F106" t="str">
        <f t="shared" si="14"/>
        <v/>
      </c>
      <c r="I106" t="str">
        <f>IF($C106="","",VLOOKUP(高校一覧表!F6,高校男選手データ!$A:$O,MATCH("国籍",高校男選手データ!$1:$1,0),0))</f>
        <v/>
      </c>
      <c r="J106" t="str">
        <f>IF($C106="","",高校一覧表!E6)</f>
        <v/>
      </c>
      <c r="K106" t="str">
        <f>IF($C106="","",30000+高校一覧表!F6)</f>
        <v/>
      </c>
      <c r="L106" t="str">
        <f>IF($C106="","",VLOOKUP($K106-30000,高校男選手データ!$A:$O,MATCH("姓",高校男選手データ!$1:$1,0),0)&amp;" "&amp;VLOOKUP($K106-30000,高校男選手データ!$A:$O,MATCH("名",高校男選手データ!$1:$1,0),0))</f>
        <v/>
      </c>
      <c r="M106" t="str">
        <f>IF($C106="","",VALUE(高校一覧表!A6))</f>
        <v/>
      </c>
      <c r="N106" t="str">
        <f>IF($C106="","",IF(高校一覧表!I6="","",高校一覧表!I6&amp;".")&amp;IF(高校一覧表!J6="","",TEXT(高校一覧表!J6,"00")&amp;".")&amp;TEXT(高校一覧表!K6,"00"))</f>
        <v/>
      </c>
      <c r="O106" t="str">
        <f t="shared" si="15"/>
        <v/>
      </c>
      <c r="P106" t="str">
        <f t="shared" si="16"/>
        <v/>
      </c>
    </row>
    <row r="107" spans="1:16" x14ac:dyDescent="0.45">
      <c r="A107">
        <f t="shared" si="10"/>
        <v>0</v>
      </c>
      <c r="B107" t="str">
        <f t="shared" si="13"/>
        <v/>
      </c>
      <c r="C107" t="str">
        <f>IF(高校一覧表!F7="","",VLOOKUP(VLOOKUP(高校一覧表!F7,高校男選手データ!$A:$O,MATCH("所属",高校男選手データ!$1:$1,0),0),所属csv!$A:$H,MATCH("所属コード",所属csv!$1:$1,0),0))</f>
        <v/>
      </c>
      <c r="D107" t="str">
        <f>IF($C107="","",VLOOKUP(高校一覧表!F7,高校男選手データ!$A:$O,MATCH("所属",高校男選手データ!$1:$1,0),0))</f>
        <v/>
      </c>
      <c r="F107" t="str">
        <f t="shared" si="14"/>
        <v/>
      </c>
      <c r="I107" t="str">
        <f>IF($C107="","",VLOOKUP(高校一覧表!F7,高校男選手データ!$A:$O,MATCH("国籍",高校男選手データ!$1:$1,0),0))</f>
        <v/>
      </c>
      <c r="J107" t="str">
        <f>IF($C107="","",高校一覧表!E7)</f>
        <v/>
      </c>
      <c r="K107" t="str">
        <f>IF($C107="","",30000+高校一覧表!F7)</f>
        <v/>
      </c>
      <c r="L107" t="str">
        <f>IF($C107="","",VLOOKUP($K107-30000,高校男選手データ!$A:$O,MATCH("姓",高校男選手データ!$1:$1,0),0)&amp;" "&amp;VLOOKUP($K107-30000,高校男選手データ!$A:$O,MATCH("名",高校男選手データ!$1:$1,0),0))</f>
        <v/>
      </c>
      <c r="M107" t="str">
        <f>IF($C107="","",VALUE(高校一覧表!A7))</f>
        <v/>
      </c>
      <c r="N107" t="str">
        <f>IF($C107="","",IF(高校一覧表!I7="","",高校一覧表!I7&amp;".")&amp;IF(高校一覧表!J7="","",TEXT(高校一覧表!J7,"00")&amp;".")&amp;TEXT(高校一覧表!K7,"00"))</f>
        <v/>
      </c>
      <c r="O107" t="str">
        <f t="shared" si="15"/>
        <v/>
      </c>
      <c r="P107" t="str">
        <f t="shared" si="16"/>
        <v/>
      </c>
    </row>
    <row r="108" spans="1:16" x14ac:dyDescent="0.45">
      <c r="A108">
        <f t="shared" si="10"/>
        <v>0</v>
      </c>
      <c r="B108" t="str">
        <f t="shared" si="13"/>
        <v/>
      </c>
      <c r="C108" t="str">
        <f>IF(高校一覧表!F8="","",VLOOKUP(VLOOKUP(高校一覧表!F8,高校男選手データ!$A:$O,MATCH("所属",高校男選手データ!$1:$1,0),0),所属csv!$A:$H,MATCH("所属コード",所属csv!$1:$1,0),0))</f>
        <v/>
      </c>
      <c r="D108" t="str">
        <f>IF($C108="","",VLOOKUP(高校一覧表!F8,高校男選手データ!$A:$O,MATCH("所属",高校男選手データ!$1:$1,0),0))</f>
        <v/>
      </c>
      <c r="F108" t="str">
        <f t="shared" si="14"/>
        <v/>
      </c>
      <c r="I108" t="str">
        <f>IF($C108="","",VLOOKUP(高校一覧表!F8,高校男選手データ!$A:$O,MATCH("国籍",高校男選手データ!$1:$1,0),0))</f>
        <v/>
      </c>
      <c r="J108" t="str">
        <f>IF($C108="","",高校一覧表!E8)</f>
        <v/>
      </c>
      <c r="K108" t="str">
        <f>IF($C108="","",30000+高校一覧表!F8)</f>
        <v/>
      </c>
      <c r="L108" t="str">
        <f>IF($C108="","",VLOOKUP($K108-30000,高校男選手データ!$A:$O,MATCH("姓",高校男選手データ!$1:$1,0),0)&amp;" "&amp;VLOOKUP($K108-30000,高校男選手データ!$A:$O,MATCH("名",高校男選手データ!$1:$1,0),0))</f>
        <v/>
      </c>
      <c r="M108" t="str">
        <f>IF($C108="","",VALUE(高校一覧表!A8))</f>
        <v/>
      </c>
      <c r="N108" t="str">
        <f>IF($C108="","",IF(高校一覧表!I8="","",高校一覧表!I8&amp;".")&amp;IF(高校一覧表!J8="","",TEXT(高校一覧表!J8,"00")&amp;".")&amp;TEXT(高校一覧表!K8,"00"))</f>
        <v/>
      </c>
      <c r="O108" t="str">
        <f t="shared" si="15"/>
        <v/>
      </c>
      <c r="P108" t="str">
        <f t="shared" si="16"/>
        <v/>
      </c>
    </row>
    <row r="109" spans="1:16" x14ac:dyDescent="0.45">
      <c r="A109">
        <f t="shared" si="10"/>
        <v>0</v>
      </c>
      <c r="B109" t="str">
        <f t="shared" si="13"/>
        <v/>
      </c>
      <c r="C109" t="str">
        <f>IF(高校一覧表!F9="","",VLOOKUP(VLOOKUP(高校一覧表!F9,高校男選手データ!$A:$O,MATCH("所属",高校男選手データ!$1:$1,0),0),所属csv!$A:$H,MATCH("所属コード",所属csv!$1:$1,0),0))</f>
        <v/>
      </c>
      <c r="D109" t="str">
        <f>IF($C109="","",VLOOKUP(高校一覧表!F9,高校男選手データ!$A:$O,MATCH("所属",高校男選手データ!$1:$1,0),0))</f>
        <v/>
      </c>
      <c r="F109" t="str">
        <f t="shared" si="14"/>
        <v/>
      </c>
      <c r="I109" t="str">
        <f>IF($C109="","",VLOOKUP(高校一覧表!F9,高校男選手データ!$A:$O,MATCH("国籍",高校男選手データ!$1:$1,0),0))</f>
        <v/>
      </c>
      <c r="J109" t="str">
        <f>IF($C109="","",高校一覧表!E9)</f>
        <v/>
      </c>
      <c r="K109" t="str">
        <f>IF($C109="","",30000+高校一覧表!F9)</f>
        <v/>
      </c>
      <c r="L109" t="str">
        <f>IF($C109="","",VLOOKUP($K109-30000,高校男選手データ!$A:$O,MATCH("姓",高校男選手データ!$1:$1,0),0)&amp;" "&amp;VLOOKUP($K109-30000,高校男選手データ!$A:$O,MATCH("名",高校男選手データ!$1:$1,0),0))</f>
        <v/>
      </c>
      <c r="M109" t="str">
        <f>IF($C109="","",VALUE(高校一覧表!A9))</f>
        <v/>
      </c>
      <c r="N109" t="str">
        <f>IF($C109="","",IF(高校一覧表!I9="","",高校一覧表!I9&amp;".")&amp;IF(高校一覧表!J9="","",TEXT(高校一覧表!J9,"00")&amp;".")&amp;TEXT(高校一覧表!K9,"00"))</f>
        <v/>
      </c>
      <c r="O109" t="str">
        <f t="shared" si="15"/>
        <v/>
      </c>
      <c r="P109" t="str">
        <f t="shared" si="16"/>
        <v/>
      </c>
    </row>
    <row r="110" spans="1:16" x14ac:dyDescent="0.45">
      <c r="A110">
        <f t="shared" si="10"/>
        <v>0</v>
      </c>
      <c r="B110" t="str">
        <f t="shared" si="13"/>
        <v/>
      </c>
      <c r="C110" t="str">
        <f>IF(高校一覧表!F10="","",VLOOKUP(VLOOKUP(高校一覧表!F10,高校男選手データ!$A:$O,MATCH("所属",高校男選手データ!$1:$1,0),0),所属csv!$A:$H,MATCH("所属コード",所属csv!$1:$1,0),0))</f>
        <v/>
      </c>
      <c r="D110" t="str">
        <f>IF($C110="","",VLOOKUP(高校一覧表!F10,高校男選手データ!$A:$O,MATCH("所属",高校男選手データ!$1:$1,0),0))</f>
        <v/>
      </c>
      <c r="F110" t="str">
        <f t="shared" si="14"/>
        <v/>
      </c>
      <c r="I110" t="str">
        <f>IF($C110="","",VLOOKUP(高校一覧表!F10,高校男選手データ!$A:$O,MATCH("国籍",高校男選手データ!$1:$1,0),0))</f>
        <v/>
      </c>
      <c r="J110" t="str">
        <f>IF($C110="","",高校一覧表!E10)</f>
        <v/>
      </c>
      <c r="K110" t="str">
        <f>IF($C110="","",30000+高校一覧表!F10)</f>
        <v/>
      </c>
      <c r="L110" t="str">
        <f>IF($C110="","",VLOOKUP($K110-30000,高校男選手データ!$A:$O,MATCH("姓",高校男選手データ!$1:$1,0),0)&amp;" "&amp;VLOOKUP($K110-30000,高校男選手データ!$A:$O,MATCH("名",高校男選手データ!$1:$1,0),0))</f>
        <v/>
      </c>
      <c r="M110" t="str">
        <f>IF($C110="","",VALUE(高校一覧表!A10))</f>
        <v/>
      </c>
      <c r="N110" t="str">
        <f>IF($C110="","",IF(高校一覧表!I10="","",高校一覧表!I10&amp;".")&amp;IF(高校一覧表!J10="","",TEXT(高校一覧表!J10,"00")&amp;".")&amp;TEXT(高校一覧表!K10,"00"))</f>
        <v/>
      </c>
      <c r="O110" t="str">
        <f t="shared" si="15"/>
        <v/>
      </c>
      <c r="P110" t="str">
        <f t="shared" si="16"/>
        <v/>
      </c>
    </row>
    <row r="111" spans="1:16" x14ac:dyDescent="0.45">
      <c r="A111">
        <f t="shared" si="10"/>
        <v>0</v>
      </c>
      <c r="B111" t="str">
        <f t="shared" si="13"/>
        <v/>
      </c>
      <c r="C111" t="str">
        <f>IF(高校一覧表!F11="","",VLOOKUP(VLOOKUP(高校一覧表!F11,高校男選手データ!$A:$O,MATCH("所属",高校男選手データ!$1:$1,0),0),所属csv!$A:$H,MATCH("所属コード",所属csv!$1:$1,0),0))</f>
        <v/>
      </c>
      <c r="D111" t="str">
        <f>IF($C111="","",VLOOKUP(高校一覧表!F11,高校男選手データ!$A:$O,MATCH("所属",高校男選手データ!$1:$1,0),0))</f>
        <v/>
      </c>
      <c r="F111" t="str">
        <f t="shared" si="14"/>
        <v/>
      </c>
      <c r="I111" t="str">
        <f>IF($C111="","",VLOOKUP(高校一覧表!F11,高校男選手データ!$A:$O,MATCH("国籍",高校男選手データ!$1:$1,0),0))</f>
        <v/>
      </c>
      <c r="J111" t="str">
        <f>IF($C111="","",高校一覧表!E11)</f>
        <v/>
      </c>
      <c r="K111" t="str">
        <f>IF($C111="","",30000+高校一覧表!F11)</f>
        <v/>
      </c>
      <c r="L111" t="str">
        <f>IF($C111="","",VLOOKUP($K111-30000,高校男選手データ!$A:$O,MATCH("姓",高校男選手データ!$1:$1,0),0)&amp;" "&amp;VLOOKUP($K111-30000,高校男選手データ!$A:$O,MATCH("名",高校男選手データ!$1:$1,0),0))</f>
        <v/>
      </c>
      <c r="M111" t="str">
        <f>IF($C111="","",VALUE(高校一覧表!A11))</f>
        <v/>
      </c>
      <c r="N111" t="str">
        <f>IF($C111="","",IF(高校一覧表!I11="","",高校一覧表!I11&amp;".")&amp;IF(高校一覧表!J11="","",TEXT(高校一覧表!J11,"00")&amp;".")&amp;TEXT(高校一覧表!K11,"00"))</f>
        <v/>
      </c>
      <c r="O111" t="str">
        <f t="shared" si="15"/>
        <v/>
      </c>
      <c r="P111" t="str">
        <f t="shared" si="16"/>
        <v/>
      </c>
    </row>
    <row r="112" spans="1:16" x14ac:dyDescent="0.45">
      <c r="A112">
        <f t="shared" si="10"/>
        <v>0</v>
      </c>
      <c r="B112" t="str">
        <f t="shared" si="13"/>
        <v/>
      </c>
      <c r="C112" t="str">
        <f>IF(高校一覧表!F12="","",VLOOKUP(VLOOKUP(高校一覧表!F12,高校男選手データ!$A:$O,MATCH("所属",高校男選手データ!$1:$1,0),0),所属csv!$A:$H,MATCH("所属コード",所属csv!$1:$1,0),0))</f>
        <v/>
      </c>
      <c r="D112" t="str">
        <f>IF($C112="","",VLOOKUP(高校一覧表!F12,高校男選手データ!$A:$O,MATCH("所属",高校男選手データ!$1:$1,0),0))</f>
        <v/>
      </c>
      <c r="F112" t="str">
        <f t="shared" si="14"/>
        <v/>
      </c>
      <c r="I112" t="str">
        <f>IF($C112="","",VLOOKUP(高校一覧表!F12,高校男選手データ!$A:$O,MATCH("国籍",高校男選手データ!$1:$1,0),0))</f>
        <v/>
      </c>
      <c r="J112" t="str">
        <f>IF($C112="","",高校一覧表!E12)</f>
        <v/>
      </c>
      <c r="K112" t="str">
        <f>IF($C112="","",30000+高校一覧表!F12)</f>
        <v/>
      </c>
      <c r="L112" t="str">
        <f>IF($C112="","",VLOOKUP($K112-30000,高校男選手データ!$A:$O,MATCH("姓",高校男選手データ!$1:$1,0),0)&amp;" "&amp;VLOOKUP($K112-30000,高校男選手データ!$A:$O,MATCH("名",高校男選手データ!$1:$1,0),0))</f>
        <v/>
      </c>
      <c r="M112" t="str">
        <f>IF($C112="","",VALUE(高校一覧表!A12))</f>
        <v/>
      </c>
      <c r="N112" t="str">
        <f>IF($C112="","",IF(高校一覧表!I12="","",高校一覧表!I12&amp;".")&amp;IF(高校一覧表!J12="","",TEXT(高校一覧表!J12,"00")&amp;".")&amp;TEXT(高校一覧表!K12,"00"))</f>
        <v/>
      </c>
      <c r="O112" t="str">
        <f t="shared" si="15"/>
        <v/>
      </c>
      <c r="P112" t="str">
        <f t="shared" si="16"/>
        <v/>
      </c>
    </row>
    <row r="113" spans="1:16" x14ac:dyDescent="0.45">
      <c r="A113">
        <f t="shared" si="10"/>
        <v>0</v>
      </c>
      <c r="B113" t="str">
        <f t="shared" si="13"/>
        <v/>
      </c>
      <c r="C113" t="str">
        <f>IF(高校一覧表!F13="","",VLOOKUP(VLOOKUP(高校一覧表!F13,高校男選手データ!$A:$O,MATCH("所属",高校男選手データ!$1:$1,0),0),所属csv!$A:$H,MATCH("所属コード",所属csv!$1:$1,0),0))</f>
        <v/>
      </c>
      <c r="D113" t="str">
        <f>IF($C113="","",VLOOKUP(高校一覧表!F13,高校男選手データ!$A:$O,MATCH("所属",高校男選手データ!$1:$1,0),0))</f>
        <v/>
      </c>
      <c r="F113" t="str">
        <f t="shared" si="14"/>
        <v/>
      </c>
      <c r="I113" t="str">
        <f>IF($C113="","",VLOOKUP(高校一覧表!F13,高校男選手データ!$A:$O,MATCH("国籍",高校男選手データ!$1:$1,0),0))</f>
        <v/>
      </c>
      <c r="J113" t="str">
        <f>IF($C113="","",高校一覧表!E13)</f>
        <v/>
      </c>
      <c r="K113" t="str">
        <f>IF($C113="","",30000+高校一覧表!F13)</f>
        <v/>
      </c>
      <c r="L113" t="str">
        <f>IF($C113="","",VLOOKUP($K113-30000,高校男選手データ!$A:$O,MATCH("姓",高校男選手データ!$1:$1,0),0)&amp;" "&amp;VLOOKUP($K113-30000,高校男選手データ!$A:$O,MATCH("名",高校男選手データ!$1:$1,0),0))</f>
        <v/>
      </c>
      <c r="M113" t="str">
        <f>IF($C113="","",VALUE(高校一覧表!A13))</f>
        <v/>
      </c>
      <c r="N113" t="str">
        <f>IF($C113="","",IF(高校一覧表!I13="","",高校一覧表!I13&amp;".")&amp;IF(高校一覧表!J13="","",TEXT(高校一覧表!J13,"00")&amp;".")&amp;TEXT(高校一覧表!K13,"00"))</f>
        <v/>
      </c>
      <c r="O113" t="str">
        <f t="shared" si="15"/>
        <v/>
      </c>
      <c r="P113" t="str">
        <f t="shared" si="16"/>
        <v/>
      </c>
    </row>
    <row r="114" spans="1:16" x14ac:dyDescent="0.45">
      <c r="A114">
        <f t="shared" si="10"/>
        <v>0</v>
      </c>
      <c r="B114" t="str">
        <f t="shared" si="13"/>
        <v/>
      </c>
      <c r="C114" t="str">
        <f>IF(高校一覧表!F14="","",VLOOKUP(VLOOKUP(高校一覧表!F14,高校男選手データ!$A:$O,MATCH("所属",高校男選手データ!$1:$1,0),0),所属csv!$A:$H,MATCH("所属コード",所属csv!$1:$1,0),0))</f>
        <v/>
      </c>
      <c r="D114" t="str">
        <f>IF($C114="","",VLOOKUP(高校一覧表!F14,高校男選手データ!$A:$O,MATCH("所属",高校男選手データ!$1:$1,0),0))</f>
        <v/>
      </c>
      <c r="F114" t="str">
        <f t="shared" si="14"/>
        <v/>
      </c>
      <c r="I114" t="str">
        <f>IF($C114="","",VLOOKUP(高校一覧表!F14,高校男選手データ!$A:$O,MATCH("国籍",高校男選手データ!$1:$1,0),0))</f>
        <v/>
      </c>
      <c r="J114" t="str">
        <f>IF($C114="","",高校一覧表!E14)</f>
        <v/>
      </c>
      <c r="K114" t="str">
        <f>IF($C114="","",30000+高校一覧表!F14)</f>
        <v/>
      </c>
      <c r="L114" t="str">
        <f>IF($C114="","",VLOOKUP($K114-30000,高校男選手データ!$A:$O,MATCH("姓",高校男選手データ!$1:$1,0),0)&amp;" "&amp;VLOOKUP($K114-30000,高校男選手データ!$A:$O,MATCH("名",高校男選手データ!$1:$1,0),0))</f>
        <v/>
      </c>
      <c r="M114" t="str">
        <f>IF($C114="","",VALUE(高校一覧表!A14))</f>
        <v/>
      </c>
      <c r="N114" t="str">
        <f>IF($C114="","",IF(高校一覧表!I14="","",高校一覧表!I14&amp;".")&amp;IF(高校一覧表!J14="","",TEXT(高校一覧表!J14,"00")&amp;".")&amp;TEXT(高校一覧表!K14,"00"))</f>
        <v/>
      </c>
      <c r="O114" t="str">
        <f t="shared" si="15"/>
        <v/>
      </c>
      <c r="P114" t="str">
        <f t="shared" si="16"/>
        <v/>
      </c>
    </row>
    <row r="115" spans="1:16" x14ac:dyDescent="0.45">
      <c r="A115">
        <f t="shared" si="10"/>
        <v>0</v>
      </c>
      <c r="B115" t="str">
        <f t="shared" si="13"/>
        <v/>
      </c>
      <c r="C115" t="str">
        <f>IF(高校一覧表!F15="","",VLOOKUP(VLOOKUP(高校一覧表!F15,高校男選手データ!$A:$O,MATCH("所属",高校男選手データ!$1:$1,0),0),所属csv!$A:$H,MATCH("所属コード",所属csv!$1:$1,0),0))</f>
        <v/>
      </c>
      <c r="D115" t="str">
        <f>IF($C115="","",VLOOKUP(高校一覧表!F15,高校男選手データ!$A:$O,MATCH("所属",高校男選手データ!$1:$1,0),0))</f>
        <v/>
      </c>
      <c r="F115" t="str">
        <f t="shared" si="14"/>
        <v/>
      </c>
      <c r="I115" t="str">
        <f>IF($C115="","",VLOOKUP(高校一覧表!F15,高校男選手データ!$A:$O,MATCH("国籍",高校男選手データ!$1:$1,0),0))</f>
        <v/>
      </c>
      <c r="J115" t="str">
        <f>IF($C115="","",高校一覧表!E15)</f>
        <v/>
      </c>
      <c r="K115" t="str">
        <f>IF($C115="","",30000+高校一覧表!F15)</f>
        <v/>
      </c>
      <c r="L115" t="str">
        <f>IF($C115="","",VLOOKUP($K115-30000,高校男選手データ!$A:$O,MATCH("姓",高校男選手データ!$1:$1,0),0)&amp;" "&amp;VLOOKUP($K115-30000,高校男選手データ!$A:$O,MATCH("名",高校男選手データ!$1:$1,0),0))</f>
        <v/>
      </c>
      <c r="M115" t="str">
        <f>IF($C115="","",VALUE(高校一覧表!A15))</f>
        <v/>
      </c>
      <c r="N115" t="str">
        <f>IF($C115="","",IF(高校一覧表!I15="","",高校一覧表!I15&amp;".")&amp;IF(高校一覧表!J15="","",TEXT(高校一覧表!J15,"00")&amp;".")&amp;TEXT(高校一覧表!K15,"00"))</f>
        <v/>
      </c>
      <c r="O115" t="str">
        <f t="shared" si="15"/>
        <v/>
      </c>
      <c r="P115" t="str">
        <f t="shared" si="16"/>
        <v/>
      </c>
    </row>
    <row r="116" spans="1:16" x14ac:dyDescent="0.45">
      <c r="A116">
        <f t="shared" si="10"/>
        <v>0</v>
      </c>
      <c r="B116" t="str">
        <f t="shared" si="13"/>
        <v/>
      </c>
      <c r="C116" t="str">
        <f>IF(高校一覧表!F16="","",VLOOKUP(VLOOKUP(高校一覧表!F16,高校男選手データ!$A:$O,MATCH("所属",高校男選手データ!$1:$1,0),0),所属csv!$A:$H,MATCH("所属コード",所属csv!$1:$1,0),0))</f>
        <v/>
      </c>
      <c r="D116" t="str">
        <f>IF($C116="","",VLOOKUP(高校一覧表!F16,高校男選手データ!$A:$O,MATCH("所属",高校男選手データ!$1:$1,0),0))</f>
        <v/>
      </c>
      <c r="F116" t="str">
        <f t="shared" si="14"/>
        <v/>
      </c>
      <c r="I116" t="str">
        <f>IF($C116="","",VLOOKUP(高校一覧表!F16,高校男選手データ!$A:$O,MATCH("国籍",高校男選手データ!$1:$1,0),0))</f>
        <v/>
      </c>
      <c r="J116" t="str">
        <f>IF($C116="","",高校一覧表!E16)</f>
        <v/>
      </c>
      <c r="K116" t="str">
        <f>IF($C116="","",30000+高校一覧表!F16)</f>
        <v/>
      </c>
      <c r="L116" t="str">
        <f>IF($C116="","",VLOOKUP($K116-30000,高校男選手データ!$A:$O,MATCH("姓",高校男選手データ!$1:$1,0),0)&amp;" "&amp;VLOOKUP($K116-30000,高校男選手データ!$A:$O,MATCH("名",高校男選手データ!$1:$1,0),0))</f>
        <v/>
      </c>
      <c r="M116" t="str">
        <f>IF($C116="","",VALUE(高校一覧表!A16))</f>
        <v/>
      </c>
      <c r="N116" t="str">
        <f>IF($C116="","",IF(高校一覧表!I16="","",高校一覧表!I16&amp;".")&amp;IF(高校一覧表!J16="","",TEXT(高校一覧表!J16,"00")&amp;".")&amp;TEXT(高校一覧表!K16,"00"))</f>
        <v/>
      </c>
      <c r="O116" t="str">
        <f t="shared" si="15"/>
        <v/>
      </c>
      <c r="P116" t="str">
        <f t="shared" si="16"/>
        <v/>
      </c>
    </row>
    <row r="117" spans="1:16" x14ac:dyDescent="0.45">
      <c r="A117">
        <f t="shared" si="10"/>
        <v>0</v>
      </c>
      <c r="B117" t="str">
        <f t="shared" si="13"/>
        <v/>
      </c>
      <c r="C117" t="str">
        <f>IF(高校一覧表!F17="","",VLOOKUP(VLOOKUP(高校一覧表!F17,高校男選手データ!$A:$O,MATCH("所属",高校男選手データ!$1:$1,0),0),所属csv!$A:$H,MATCH("所属コード",所属csv!$1:$1,0),0))</f>
        <v/>
      </c>
      <c r="D117" t="str">
        <f>IF($C117="","",VLOOKUP(高校一覧表!F17,高校男選手データ!$A:$O,MATCH("所属",高校男選手データ!$1:$1,0),0))</f>
        <v/>
      </c>
      <c r="F117" t="str">
        <f t="shared" si="14"/>
        <v/>
      </c>
      <c r="I117" t="str">
        <f>IF($C117="","",VLOOKUP(高校一覧表!F17,高校男選手データ!$A:$O,MATCH("国籍",高校男選手データ!$1:$1,0),0))</f>
        <v/>
      </c>
      <c r="J117" t="str">
        <f>IF($C117="","",高校一覧表!E17)</f>
        <v/>
      </c>
      <c r="K117" t="str">
        <f>IF($C117="","",30000+高校一覧表!F17)</f>
        <v/>
      </c>
      <c r="L117" t="str">
        <f>IF($C117="","",VLOOKUP($K117-30000,高校男選手データ!$A:$O,MATCH("姓",高校男選手データ!$1:$1,0),0)&amp;" "&amp;VLOOKUP($K117-30000,高校男選手データ!$A:$O,MATCH("名",高校男選手データ!$1:$1,0),0))</f>
        <v/>
      </c>
      <c r="M117" t="str">
        <f>IF($C117="","",VALUE(高校一覧表!A17))</f>
        <v/>
      </c>
      <c r="N117" t="str">
        <f>IF($C117="","",IF(高校一覧表!I17="","",高校一覧表!I17&amp;".")&amp;IF(高校一覧表!J17="","",TEXT(高校一覧表!J17,"00")&amp;".")&amp;TEXT(高校一覧表!K17,"00"))</f>
        <v/>
      </c>
      <c r="O117" t="str">
        <f t="shared" si="15"/>
        <v/>
      </c>
      <c r="P117" t="str">
        <f t="shared" si="16"/>
        <v/>
      </c>
    </row>
    <row r="118" spans="1:16" x14ac:dyDescent="0.45">
      <c r="A118">
        <f t="shared" si="10"/>
        <v>0</v>
      </c>
      <c r="B118" t="str">
        <f t="shared" si="13"/>
        <v/>
      </c>
      <c r="C118" t="str">
        <f>IF(高校一覧表!F18="","",VLOOKUP(VLOOKUP(高校一覧表!F18,高校男選手データ!$A:$O,MATCH("所属",高校男選手データ!$1:$1,0),0),所属csv!$A:$H,MATCH("所属コード",所属csv!$1:$1,0),0))</f>
        <v/>
      </c>
      <c r="D118" t="str">
        <f>IF($C118="","",VLOOKUP(高校一覧表!F18,高校男選手データ!$A:$O,MATCH("所属",高校男選手データ!$1:$1,0),0))</f>
        <v/>
      </c>
      <c r="F118" t="str">
        <f t="shared" si="14"/>
        <v/>
      </c>
      <c r="I118" t="str">
        <f>IF($C118="","",VLOOKUP(高校一覧表!F18,高校男選手データ!$A:$O,MATCH("国籍",高校男選手データ!$1:$1,0),0))</f>
        <v/>
      </c>
      <c r="J118" t="str">
        <f>IF($C118="","",高校一覧表!E18)</f>
        <v/>
      </c>
      <c r="K118" t="str">
        <f>IF($C118="","",30000+高校一覧表!F18)</f>
        <v/>
      </c>
      <c r="L118" t="str">
        <f>IF($C118="","",VLOOKUP($K118-30000,高校男選手データ!$A:$O,MATCH("姓",高校男選手データ!$1:$1,0),0)&amp;" "&amp;VLOOKUP($K118-30000,高校男選手データ!$A:$O,MATCH("名",高校男選手データ!$1:$1,0),0))</f>
        <v/>
      </c>
      <c r="M118" t="str">
        <f>IF($C118="","",VALUE(高校一覧表!A18))</f>
        <v/>
      </c>
      <c r="N118" t="str">
        <f>IF($C118="","",IF(高校一覧表!I18="","",高校一覧表!I18&amp;".")&amp;IF(高校一覧表!J18="","",TEXT(高校一覧表!J18,"00")&amp;".")&amp;TEXT(高校一覧表!K18,"00"))</f>
        <v/>
      </c>
      <c r="O118" t="str">
        <f t="shared" si="15"/>
        <v/>
      </c>
      <c r="P118" t="str">
        <f t="shared" si="16"/>
        <v/>
      </c>
    </row>
    <row r="119" spans="1:16" x14ac:dyDescent="0.45">
      <c r="A119">
        <f t="shared" si="10"/>
        <v>0</v>
      </c>
      <c r="B119" t="str">
        <f t="shared" si="13"/>
        <v/>
      </c>
      <c r="C119" t="str">
        <f>IF(高校一覧表!F19="","",VLOOKUP(VLOOKUP(高校一覧表!F19,高校男選手データ!$A:$O,MATCH("所属",高校男選手データ!$1:$1,0),0),所属csv!$A:$H,MATCH("所属コード",所属csv!$1:$1,0),0))</f>
        <v/>
      </c>
      <c r="D119" t="str">
        <f>IF($C119="","",VLOOKUP(高校一覧表!F19,高校男選手データ!$A:$O,MATCH("所属",高校男選手データ!$1:$1,0),0))</f>
        <v/>
      </c>
      <c r="F119" t="str">
        <f t="shared" si="14"/>
        <v/>
      </c>
      <c r="I119" t="str">
        <f>IF($C119="","",VLOOKUP(高校一覧表!F19,高校男選手データ!$A:$O,MATCH("国籍",高校男選手データ!$1:$1,0),0))</f>
        <v/>
      </c>
      <c r="J119" t="str">
        <f>IF($C119="","",高校一覧表!E19)</f>
        <v/>
      </c>
      <c r="K119" t="str">
        <f>IF($C119="","",30000+高校一覧表!F19)</f>
        <v/>
      </c>
      <c r="L119" t="str">
        <f>IF($C119="","",VLOOKUP($K119-30000,高校男選手データ!$A:$O,MATCH("姓",高校男選手データ!$1:$1,0),0)&amp;" "&amp;VLOOKUP($K119-30000,高校男選手データ!$A:$O,MATCH("名",高校男選手データ!$1:$1,0),0))</f>
        <v/>
      </c>
      <c r="M119" t="str">
        <f>IF($C119="","",VALUE(高校一覧表!A19))</f>
        <v/>
      </c>
      <c r="N119" t="str">
        <f>IF($C119="","",IF(高校一覧表!I19="","",高校一覧表!I19&amp;".")&amp;IF(高校一覧表!J19="","",TEXT(高校一覧表!J19,"00")&amp;".")&amp;TEXT(高校一覧表!K19,"00"))</f>
        <v/>
      </c>
      <c r="O119" t="str">
        <f t="shared" si="15"/>
        <v/>
      </c>
      <c r="P119" t="str">
        <f t="shared" si="16"/>
        <v/>
      </c>
    </row>
    <row r="120" spans="1:16" x14ac:dyDescent="0.45">
      <c r="A120">
        <f t="shared" si="10"/>
        <v>0</v>
      </c>
      <c r="B120" t="str">
        <f t="shared" si="13"/>
        <v/>
      </c>
      <c r="C120" t="str">
        <f>IF(高校一覧表!F20="","",VLOOKUP(VLOOKUP(高校一覧表!F20,高校男選手データ!$A:$O,MATCH("所属",高校男選手データ!$1:$1,0),0),所属csv!$A:$H,MATCH("所属コード",所属csv!$1:$1,0),0))</f>
        <v/>
      </c>
      <c r="D120" t="str">
        <f>IF($C120="","",VLOOKUP(高校一覧表!F20,高校男選手データ!$A:$O,MATCH("所属",高校男選手データ!$1:$1,0),0))</f>
        <v/>
      </c>
      <c r="F120" t="str">
        <f t="shared" si="14"/>
        <v/>
      </c>
      <c r="I120" t="str">
        <f>IF($C120="","",VLOOKUP(高校一覧表!F20,高校男選手データ!$A:$O,MATCH("国籍",高校男選手データ!$1:$1,0),0))</f>
        <v/>
      </c>
      <c r="J120" t="str">
        <f>IF($C120="","",高校一覧表!E20)</f>
        <v/>
      </c>
      <c r="K120" t="str">
        <f>IF($C120="","",30000+高校一覧表!F20)</f>
        <v/>
      </c>
      <c r="L120" t="str">
        <f>IF($C120="","",VLOOKUP($K120-30000,高校男選手データ!$A:$O,MATCH("姓",高校男選手データ!$1:$1,0),0)&amp;" "&amp;VLOOKUP($K120-30000,高校男選手データ!$A:$O,MATCH("名",高校男選手データ!$1:$1,0),0))</f>
        <v/>
      </c>
      <c r="M120" t="str">
        <f>IF($C120="","",VALUE(高校一覧表!A20))</f>
        <v/>
      </c>
      <c r="N120" t="str">
        <f>IF($C120="","",IF(高校一覧表!I20="","",高校一覧表!I20&amp;".")&amp;IF(高校一覧表!J20="","",TEXT(高校一覧表!J20,"00")&amp;".")&amp;TEXT(高校一覧表!K20,"00"))</f>
        <v/>
      </c>
      <c r="O120" t="str">
        <f t="shared" si="15"/>
        <v/>
      </c>
      <c r="P120" t="str">
        <f t="shared" si="16"/>
        <v/>
      </c>
    </row>
    <row r="121" spans="1:16" x14ac:dyDescent="0.45">
      <c r="A121">
        <f t="shared" si="10"/>
        <v>0</v>
      </c>
      <c r="B121" t="str">
        <f t="shared" si="13"/>
        <v/>
      </c>
      <c r="C121" t="str">
        <f>IF(高校一覧表!F21="","",VLOOKUP(VLOOKUP(高校一覧表!F21,高校男選手データ!$A:$O,MATCH("所属",高校男選手データ!$1:$1,0),0),所属csv!$A:$H,MATCH("所属コード",所属csv!$1:$1,0),0))</f>
        <v/>
      </c>
      <c r="D121" t="str">
        <f>IF($C121="","",VLOOKUP(高校一覧表!F21,高校男選手データ!$A:$O,MATCH("所属",高校男選手データ!$1:$1,0),0))</f>
        <v/>
      </c>
      <c r="F121" t="str">
        <f t="shared" si="14"/>
        <v/>
      </c>
      <c r="I121" t="str">
        <f>IF($C121="","",VLOOKUP(高校一覧表!F21,高校男選手データ!$A:$O,MATCH("国籍",高校男選手データ!$1:$1,0),0))</f>
        <v/>
      </c>
      <c r="J121" t="str">
        <f>IF($C121="","",高校一覧表!E21)</f>
        <v/>
      </c>
      <c r="K121" t="str">
        <f>IF($C121="","",30000+高校一覧表!F21)</f>
        <v/>
      </c>
      <c r="L121" t="str">
        <f>IF($C121="","",VLOOKUP($K121-30000,高校男選手データ!$A:$O,MATCH("姓",高校男選手データ!$1:$1,0),0)&amp;" "&amp;VLOOKUP($K121-30000,高校男選手データ!$A:$O,MATCH("名",高校男選手データ!$1:$1,0),0))</f>
        <v/>
      </c>
      <c r="M121" t="str">
        <f>IF($C121="","",VALUE(高校一覧表!A21))</f>
        <v/>
      </c>
      <c r="N121" t="str">
        <f>IF($C121="","",IF(高校一覧表!I21="","",高校一覧表!I21&amp;".")&amp;IF(高校一覧表!J21="","",TEXT(高校一覧表!J21,"00")&amp;".")&amp;TEXT(高校一覧表!K21,"00"))</f>
        <v/>
      </c>
      <c r="O121" t="str">
        <f t="shared" si="15"/>
        <v/>
      </c>
      <c r="P121" t="str">
        <f t="shared" si="16"/>
        <v/>
      </c>
    </row>
    <row r="122" spans="1:16" x14ac:dyDescent="0.45">
      <c r="A122">
        <f t="shared" si="10"/>
        <v>0</v>
      </c>
      <c r="B122" t="str">
        <f t="shared" si="13"/>
        <v/>
      </c>
      <c r="C122" t="str">
        <f>IF(高校一覧表!F22="","",VLOOKUP(VLOOKUP(高校一覧表!F22,高校男選手データ!$A:$O,MATCH("所属",高校男選手データ!$1:$1,0),0),所属csv!$A:$H,MATCH("所属コード",所属csv!$1:$1,0),0))</f>
        <v/>
      </c>
      <c r="D122" t="str">
        <f>IF($C122="","",VLOOKUP(高校一覧表!F22,高校男選手データ!$A:$O,MATCH("所属",高校男選手データ!$1:$1,0),0))</f>
        <v/>
      </c>
      <c r="F122" t="str">
        <f t="shared" si="14"/>
        <v/>
      </c>
      <c r="I122" t="str">
        <f>IF($C122="","",VLOOKUP(高校一覧表!F22,高校男選手データ!$A:$O,MATCH("国籍",高校男選手データ!$1:$1,0),0))</f>
        <v/>
      </c>
      <c r="J122" t="str">
        <f>IF($C122="","",高校一覧表!E22)</f>
        <v/>
      </c>
      <c r="K122" t="str">
        <f>IF($C122="","",30000+高校一覧表!F22)</f>
        <v/>
      </c>
      <c r="L122" t="str">
        <f>IF($C122="","",VLOOKUP($K122-30000,高校男選手データ!$A:$O,MATCH("姓",高校男選手データ!$1:$1,0),0)&amp;" "&amp;VLOOKUP($K122-30000,高校男選手データ!$A:$O,MATCH("名",高校男選手データ!$1:$1,0),0))</f>
        <v/>
      </c>
      <c r="M122" t="str">
        <f>IF($C122="","",VALUE(高校一覧表!A22))</f>
        <v/>
      </c>
      <c r="N122" t="str">
        <f>IF($C122="","",IF(高校一覧表!I22="","",高校一覧表!I22&amp;".")&amp;IF(高校一覧表!J22="","",TEXT(高校一覧表!J22,"00")&amp;".")&amp;TEXT(高校一覧表!K22,"00"))</f>
        <v/>
      </c>
      <c r="O122" t="str">
        <f t="shared" si="15"/>
        <v/>
      </c>
      <c r="P122" t="str">
        <f t="shared" si="16"/>
        <v/>
      </c>
    </row>
    <row r="123" spans="1:16" x14ac:dyDescent="0.45">
      <c r="A123">
        <f t="shared" si="10"/>
        <v>0</v>
      </c>
      <c r="B123" t="str">
        <f t="shared" si="13"/>
        <v/>
      </c>
      <c r="C123" t="str">
        <f>IF(高校一覧表!F23="","",VLOOKUP(VLOOKUP(高校一覧表!F23,高校男選手データ!$A:$O,MATCH("所属",高校男選手データ!$1:$1,0),0),所属csv!$A:$H,MATCH("所属コード",所属csv!$1:$1,0),0))</f>
        <v/>
      </c>
      <c r="D123" t="str">
        <f>IF($C123="","",VLOOKUP(高校一覧表!F23,高校男選手データ!$A:$O,MATCH("所属",高校男選手データ!$1:$1,0),0))</f>
        <v/>
      </c>
      <c r="F123" t="str">
        <f t="shared" si="14"/>
        <v/>
      </c>
      <c r="I123" t="str">
        <f>IF($C123="","",VLOOKUP(高校一覧表!F23,高校男選手データ!$A:$O,MATCH("国籍",高校男選手データ!$1:$1,0),0))</f>
        <v/>
      </c>
      <c r="J123" t="str">
        <f>IF($C123="","",高校一覧表!E23)</f>
        <v/>
      </c>
      <c r="K123" t="str">
        <f>IF($C123="","",30000+高校一覧表!F23)</f>
        <v/>
      </c>
      <c r="L123" t="str">
        <f>IF($C123="","",VLOOKUP($K123-30000,高校男選手データ!$A:$O,MATCH("姓",高校男選手データ!$1:$1,0),0)&amp;" "&amp;VLOOKUP($K123-30000,高校男選手データ!$A:$O,MATCH("名",高校男選手データ!$1:$1,0),0))</f>
        <v/>
      </c>
      <c r="M123" t="str">
        <f>IF($C123="","",VALUE(高校一覧表!A23))</f>
        <v/>
      </c>
      <c r="N123" t="str">
        <f>IF($C123="","",IF(高校一覧表!I23="","",高校一覧表!I23&amp;".")&amp;IF(高校一覧表!J23="","",TEXT(高校一覧表!J23,"00")&amp;".")&amp;TEXT(高校一覧表!K23,"00"))</f>
        <v/>
      </c>
      <c r="O123" t="str">
        <f t="shared" si="15"/>
        <v/>
      </c>
      <c r="P123" t="str">
        <f t="shared" si="16"/>
        <v/>
      </c>
    </row>
    <row r="124" spans="1:16" x14ac:dyDescent="0.45">
      <c r="A124">
        <f t="shared" si="10"/>
        <v>0</v>
      </c>
      <c r="B124" t="str">
        <f t="shared" si="13"/>
        <v/>
      </c>
      <c r="C124" t="str">
        <f>IF(高校一覧表!F24="","",VLOOKUP(VLOOKUP(高校一覧表!F24,高校男選手データ!$A:$O,MATCH("所属",高校男選手データ!$1:$1,0),0),所属csv!$A:$H,MATCH("所属コード",所属csv!$1:$1,0),0))</f>
        <v/>
      </c>
      <c r="D124" t="str">
        <f>IF($C124="","",VLOOKUP(高校一覧表!F24,高校男選手データ!$A:$O,MATCH("所属",高校男選手データ!$1:$1,0),0))</f>
        <v/>
      </c>
      <c r="F124" t="str">
        <f t="shared" si="14"/>
        <v/>
      </c>
      <c r="I124" t="str">
        <f>IF($C124="","",VLOOKUP(高校一覧表!F24,高校男選手データ!$A:$O,MATCH("国籍",高校男選手データ!$1:$1,0),0))</f>
        <v/>
      </c>
      <c r="J124" t="str">
        <f>IF($C124="","",高校一覧表!E24)</f>
        <v/>
      </c>
      <c r="K124" t="str">
        <f>IF($C124="","",30000+高校一覧表!F24)</f>
        <v/>
      </c>
      <c r="L124" t="str">
        <f>IF($C124="","",VLOOKUP($K124-30000,高校男選手データ!$A:$O,MATCH("姓",高校男選手データ!$1:$1,0),0)&amp;" "&amp;VLOOKUP($K124-30000,高校男選手データ!$A:$O,MATCH("名",高校男選手データ!$1:$1,0),0))</f>
        <v/>
      </c>
      <c r="M124" t="str">
        <f>IF($C124="","",VALUE(高校一覧表!A24))</f>
        <v/>
      </c>
      <c r="N124" t="str">
        <f>IF($C124="","",IF(高校一覧表!I24="","",高校一覧表!I24&amp;".")&amp;IF(高校一覧表!J24="","",TEXT(高校一覧表!J24,"00")&amp;".")&amp;TEXT(高校一覧表!K24,"00"))</f>
        <v/>
      </c>
      <c r="O124" t="str">
        <f t="shared" si="15"/>
        <v/>
      </c>
      <c r="P124" t="str">
        <f t="shared" si="16"/>
        <v/>
      </c>
    </row>
    <row r="125" spans="1:16" x14ac:dyDescent="0.45">
      <c r="A125">
        <f t="shared" si="10"/>
        <v>0</v>
      </c>
      <c r="B125" t="str">
        <f t="shared" si="13"/>
        <v/>
      </c>
      <c r="C125" t="str">
        <f>IF(高校一覧表!F25="","",VLOOKUP(VLOOKUP(高校一覧表!F25,高校男選手データ!$A:$O,MATCH("所属",高校男選手データ!$1:$1,0),0),所属csv!$A:$H,MATCH("所属コード",所属csv!$1:$1,0),0))</f>
        <v/>
      </c>
      <c r="D125" t="str">
        <f>IF($C125="","",VLOOKUP(高校一覧表!F25,高校男選手データ!$A:$O,MATCH("所属",高校男選手データ!$1:$1,0),0))</f>
        <v/>
      </c>
      <c r="F125" t="str">
        <f t="shared" si="14"/>
        <v/>
      </c>
      <c r="I125" t="str">
        <f>IF($C125="","",VLOOKUP(高校一覧表!F25,高校男選手データ!$A:$O,MATCH("国籍",高校男選手データ!$1:$1,0),0))</f>
        <v/>
      </c>
      <c r="J125" t="str">
        <f>IF($C125="","",高校一覧表!E25)</f>
        <v/>
      </c>
      <c r="K125" t="str">
        <f>IF($C125="","",30000+高校一覧表!F25)</f>
        <v/>
      </c>
      <c r="L125" t="str">
        <f>IF($C125="","",VLOOKUP($K125-30000,高校男選手データ!$A:$O,MATCH("姓",高校男選手データ!$1:$1,0),0)&amp;" "&amp;VLOOKUP($K125-30000,高校男選手データ!$A:$O,MATCH("名",高校男選手データ!$1:$1,0),0))</f>
        <v/>
      </c>
      <c r="M125" t="str">
        <f>IF($C125="","",VALUE(高校一覧表!A25))</f>
        <v/>
      </c>
      <c r="N125" t="str">
        <f>IF($C125="","",IF(高校一覧表!I25="","",高校一覧表!I25&amp;".")&amp;IF(高校一覧表!J25="","",TEXT(高校一覧表!J25,"00")&amp;".")&amp;TEXT(高校一覧表!K25,"00"))</f>
        <v/>
      </c>
      <c r="O125" t="str">
        <f t="shared" si="15"/>
        <v/>
      </c>
      <c r="P125" t="str">
        <f t="shared" si="16"/>
        <v/>
      </c>
    </row>
    <row r="126" spans="1:16" x14ac:dyDescent="0.45">
      <c r="A126">
        <f t="shared" si="10"/>
        <v>0</v>
      </c>
      <c r="B126" t="str">
        <f t="shared" si="13"/>
        <v/>
      </c>
      <c r="C126" t="str">
        <f>IF(高校一覧表!F26="","",VLOOKUP(VLOOKUP(高校一覧表!F26,高校男選手データ!$A:$O,MATCH("所属",高校男選手データ!$1:$1,0),0),所属csv!$A:$H,MATCH("所属コード",所属csv!$1:$1,0),0))</f>
        <v/>
      </c>
      <c r="D126" t="str">
        <f>IF($C126="","",VLOOKUP(高校一覧表!F26,高校男選手データ!$A:$O,MATCH("所属",高校男選手データ!$1:$1,0),0))</f>
        <v/>
      </c>
      <c r="F126" t="str">
        <f t="shared" si="14"/>
        <v/>
      </c>
      <c r="I126" t="str">
        <f>IF($C126="","",VLOOKUP(高校一覧表!F26,高校男選手データ!$A:$O,MATCH("国籍",高校男選手データ!$1:$1,0),0))</f>
        <v/>
      </c>
      <c r="J126" t="str">
        <f>IF($C126="","",高校一覧表!E26)</f>
        <v/>
      </c>
      <c r="K126" t="str">
        <f>IF($C126="","",30000+高校一覧表!F26)</f>
        <v/>
      </c>
      <c r="L126" t="str">
        <f>IF($C126="","",VLOOKUP($K126-30000,高校男選手データ!$A:$O,MATCH("姓",高校男選手データ!$1:$1,0),0)&amp;" "&amp;VLOOKUP($K126-30000,高校男選手データ!$A:$O,MATCH("名",高校男選手データ!$1:$1,0),0))</f>
        <v/>
      </c>
      <c r="M126" t="str">
        <f>IF($C126="","",VALUE(高校一覧表!A26))</f>
        <v/>
      </c>
      <c r="N126" t="str">
        <f>IF($C126="","",IF(高校一覧表!I26="","",高校一覧表!I26&amp;".")&amp;IF(高校一覧表!J26="","",TEXT(高校一覧表!J26,"00")&amp;".")&amp;TEXT(高校一覧表!K26,"00"))</f>
        <v/>
      </c>
      <c r="O126" t="str">
        <f t="shared" si="15"/>
        <v/>
      </c>
      <c r="P126" t="str">
        <f t="shared" si="16"/>
        <v/>
      </c>
    </row>
    <row r="127" spans="1:16" x14ac:dyDescent="0.45">
      <c r="A127">
        <f t="shared" si="10"/>
        <v>0</v>
      </c>
      <c r="B127" t="str">
        <f t="shared" si="13"/>
        <v/>
      </c>
      <c r="C127" t="str">
        <f>IF(高校一覧表!F27="","",VLOOKUP(VLOOKUP(高校一覧表!F27,高校男選手データ!$A:$O,MATCH("所属",高校男選手データ!$1:$1,0),0),所属csv!$A:$H,MATCH("所属コード",所属csv!$1:$1,0),0))</f>
        <v/>
      </c>
      <c r="D127" t="str">
        <f>IF($C127="","",VLOOKUP(高校一覧表!F27,高校男選手データ!$A:$O,MATCH("所属",高校男選手データ!$1:$1,0),0))</f>
        <v/>
      </c>
      <c r="F127" t="str">
        <f t="shared" si="14"/>
        <v/>
      </c>
      <c r="I127" t="str">
        <f>IF($C127="","",VLOOKUP(高校一覧表!F27,高校男選手データ!$A:$O,MATCH("国籍",高校男選手データ!$1:$1,0),0))</f>
        <v/>
      </c>
      <c r="J127" t="str">
        <f>IF($C127="","",高校一覧表!E27)</f>
        <v/>
      </c>
      <c r="K127" t="str">
        <f>IF($C127="","",30000+高校一覧表!F27)</f>
        <v/>
      </c>
      <c r="L127" t="str">
        <f>IF($C127="","",VLOOKUP($K127-30000,高校男選手データ!$A:$O,MATCH("姓",高校男選手データ!$1:$1,0),0)&amp;" "&amp;VLOOKUP($K127-30000,高校男選手データ!$A:$O,MATCH("名",高校男選手データ!$1:$1,0),0))</f>
        <v/>
      </c>
      <c r="M127" t="str">
        <f>IF($C127="","",VALUE(高校一覧表!A27))</f>
        <v/>
      </c>
      <c r="N127" t="str">
        <f>IF($C127="","",IF(高校一覧表!I27="","",高校一覧表!I27&amp;".")&amp;IF(高校一覧表!J27="","",TEXT(高校一覧表!J27,"00")&amp;".")&amp;TEXT(高校一覧表!K27,"00"))</f>
        <v/>
      </c>
      <c r="O127" t="str">
        <f t="shared" si="15"/>
        <v/>
      </c>
      <c r="P127" t="str">
        <f t="shared" si="16"/>
        <v/>
      </c>
    </row>
    <row r="128" spans="1:16" x14ac:dyDescent="0.45">
      <c r="A128">
        <f t="shared" si="10"/>
        <v>0</v>
      </c>
      <c r="B128" t="str">
        <f t="shared" si="13"/>
        <v/>
      </c>
      <c r="C128" t="str">
        <f>IF(高校一覧表!F28="","",VLOOKUP(VLOOKUP(高校一覧表!F28,高校男選手データ!$A:$O,MATCH("所属",高校男選手データ!$1:$1,0),0),所属csv!$A:$H,MATCH("所属コード",所属csv!$1:$1,0),0))</f>
        <v/>
      </c>
      <c r="D128" t="str">
        <f>IF($C128="","",VLOOKUP(高校一覧表!F28,高校男選手データ!$A:$O,MATCH("所属",高校男選手データ!$1:$1,0),0))</f>
        <v/>
      </c>
      <c r="F128" t="str">
        <f t="shared" si="14"/>
        <v/>
      </c>
      <c r="I128" t="str">
        <f>IF($C128="","",VLOOKUP(高校一覧表!F28,高校男選手データ!$A:$O,MATCH("国籍",高校男選手データ!$1:$1,0),0))</f>
        <v/>
      </c>
      <c r="J128" t="str">
        <f>IF($C128="","",高校一覧表!E28)</f>
        <v/>
      </c>
      <c r="K128" t="str">
        <f>IF($C128="","",30000+高校一覧表!F28)</f>
        <v/>
      </c>
      <c r="L128" t="str">
        <f>IF($C128="","",VLOOKUP($K128-30000,高校男選手データ!$A:$O,MATCH("姓",高校男選手データ!$1:$1,0),0)&amp;" "&amp;VLOOKUP($K128-30000,高校男選手データ!$A:$O,MATCH("名",高校男選手データ!$1:$1,0),0))</f>
        <v/>
      </c>
      <c r="M128" t="str">
        <f>IF($C128="","",VALUE(高校一覧表!A28))</f>
        <v/>
      </c>
      <c r="N128" t="str">
        <f>IF($C128="","",IF(高校一覧表!I28="","",高校一覧表!I28&amp;".")&amp;IF(高校一覧表!J28="","",TEXT(高校一覧表!J28,"00")&amp;".")&amp;TEXT(高校一覧表!K28,"00"))</f>
        <v/>
      </c>
      <c r="O128" t="str">
        <f t="shared" si="15"/>
        <v/>
      </c>
      <c r="P128" t="str">
        <f t="shared" si="16"/>
        <v/>
      </c>
    </row>
    <row r="129" spans="1:16" x14ac:dyDescent="0.45">
      <c r="A129">
        <f t="shared" si="10"/>
        <v>0</v>
      </c>
      <c r="B129" t="str">
        <f t="shared" si="13"/>
        <v/>
      </c>
      <c r="C129" t="str">
        <f>IF(高校一覧表!F29="","",VLOOKUP(VLOOKUP(高校一覧表!F29,高校男選手データ!$A:$O,MATCH("所属",高校男選手データ!$1:$1,0),0),所属csv!$A:$H,MATCH("所属コード",所属csv!$1:$1,0),0))</f>
        <v/>
      </c>
      <c r="D129" t="str">
        <f>IF($C129="","",VLOOKUP(高校一覧表!F29,高校男選手データ!$A:$O,MATCH("所属",高校男選手データ!$1:$1,0),0))</f>
        <v/>
      </c>
      <c r="F129" t="str">
        <f t="shared" si="14"/>
        <v/>
      </c>
      <c r="I129" t="str">
        <f>IF($C129="","",VLOOKUP(高校一覧表!F29,高校男選手データ!$A:$O,MATCH("国籍",高校男選手データ!$1:$1,0),0))</f>
        <v/>
      </c>
      <c r="J129" t="str">
        <f>IF($C129="","",高校一覧表!E29)</f>
        <v/>
      </c>
      <c r="K129" t="str">
        <f>IF($C129="","",30000+高校一覧表!F29)</f>
        <v/>
      </c>
      <c r="L129" t="str">
        <f>IF($C129="","",VLOOKUP($K129-30000,高校男選手データ!$A:$O,MATCH("姓",高校男選手データ!$1:$1,0),0)&amp;" "&amp;VLOOKUP($K129-30000,高校男選手データ!$A:$O,MATCH("名",高校男選手データ!$1:$1,0),0))</f>
        <v/>
      </c>
      <c r="M129" t="str">
        <f>IF($C129="","",VALUE(高校一覧表!A29))</f>
        <v/>
      </c>
      <c r="N129" t="str">
        <f>IF($C129="","",IF(高校一覧表!I29="","",高校一覧表!I29&amp;".")&amp;IF(高校一覧表!J29="","",TEXT(高校一覧表!J29,"00")&amp;".")&amp;TEXT(高校一覧表!K29,"00"))</f>
        <v/>
      </c>
      <c r="O129" t="str">
        <f t="shared" si="15"/>
        <v/>
      </c>
      <c r="P129" t="str">
        <f t="shared" si="16"/>
        <v/>
      </c>
    </row>
    <row r="130" spans="1:16" x14ac:dyDescent="0.45">
      <c r="A130">
        <f t="shared" si="10"/>
        <v>0</v>
      </c>
      <c r="B130" t="str">
        <f t="shared" si="13"/>
        <v/>
      </c>
      <c r="C130" t="str">
        <f>IF(高校一覧表!F30="","",VLOOKUP(VLOOKUP(高校一覧表!F30,高校男選手データ!$A:$O,MATCH("所属",高校男選手データ!$1:$1,0),0),所属csv!$A:$H,MATCH("所属コード",所属csv!$1:$1,0),0))</f>
        <v/>
      </c>
      <c r="D130" t="str">
        <f>IF($C130="","",VLOOKUP(高校一覧表!F30,高校男選手データ!$A:$O,MATCH("所属",高校男選手データ!$1:$1,0),0))</f>
        <v/>
      </c>
      <c r="F130" t="str">
        <f t="shared" si="14"/>
        <v/>
      </c>
      <c r="I130" t="str">
        <f>IF($C130="","",VLOOKUP(高校一覧表!F30,高校男選手データ!$A:$O,MATCH("国籍",高校男選手データ!$1:$1,0),0))</f>
        <v/>
      </c>
      <c r="J130" t="str">
        <f>IF($C130="","",高校一覧表!E30)</f>
        <v/>
      </c>
      <c r="K130" t="str">
        <f>IF($C130="","",30000+高校一覧表!F30)</f>
        <v/>
      </c>
      <c r="L130" t="str">
        <f>IF($C130="","",VLOOKUP($K130-30000,高校男選手データ!$A:$O,MATCH("姓",高校男選手データ!$1:$1,0),0)&amp;" "&amp;VLOOKUP($K130-30000,高校男選手データ!$A:$O,MATCH("名",高校男選手データ!$1:$1,0),0))</f>
        <v/>
      </c>
      <c r="M130" t="str">
        <f>IF($C130="","",VALUE(高校一覧表!A30))</f>
        <v/>
      </c>
      <c r="N130" t="str">
        <f>IF($C130="","",IF(高校一覧表!I30="","",高校一覧表!I30&amp;".")&amp;IF(高校一覧表!J30="","",TEXT(高校一覧表!J30,"00")&amp;".")&amp;TEXT(高校一覧表!K30,"00"))</f>
        <v/>
      </c>
      <c r="O130" t="str">
        <f t="shared" si="15"/>
        <v/>
      </c>
      <c r="P130" t="str">
        <f t="shared" si="16"/>
        <v/>
      </c>
    </row>
    <row r="131" spans="1:16" x14ac:dyDescent="0.45">
      <c r="A131">
        <f t="shared" ref="A131:A194" si="17">IF(OR(M131=9,M131=24),A130+1,A130)</f>
        <v>0</v>
      </c>
      <c r="B131" t="str">
        <f t="shared" si="13"/>
        <v/>
      </c>
      <c r="C131" t="str">
        <f>IF(高校一覧表!F31="","",VLOOKUP(VLOOKUP(高校一覧表!F31,高校男選手データ!$A:$O,MATCH("所属",高校男選手データ!$1:$1,0),0),所属csv!$A:$H,MATCH("所属コード",所属csv!$1:$1,0),0))</f>
        <v/>
      </c>
      <c r="D131" t="str">
        <f>IF($C131="","",VLOOKUP(高校一覧表!F31,高校男選手データ!$A:$O,MATCH("所属",高校男選手データ!$1:$1,0),0))</f>
        <v/>
      </c>
      <c r="F131" t="str">
        <f t="shared" si="14"/>
        <v/>
      </c>
      <c r="I131" t="str">
        <f>IF($C131="","",VLOOKUP(高校一覧表!F31,高校男選手データ!$A:$O,MATCH("国籍",高校男選手データ!$1:$1,0),0))</f>
        <v/>
      </c>
      <c r="J131" t="str">
        <f>IF($C131="","",高校一覧表!E31)</f>
        <v/>
      </c>
      <c r="K131" t="str">
        <f>IF($C131="","",30000+高校一覧表!F31)</f>
        <v/>
      </c>
      <c r="L131" t="str">
        <f>IF($C131="","",VLOOKUP($K131-30000,高校男選手データ!$A:$O,MATCH("姓",高校男選手データ!$1:$1,0),0)&amp;" "&amp;VLOOKUP($K131-30000,高校男選手データ!$A:$O,MATCH("名",高校男選手データ!$1:$1,0),0))</f>
        <v/>
      </c>
      <c r="M131" t="str">
        <f>IF($C131="","",VALUE(高校一覧表!A31))</f>
        <v/>
      </c>
      <c r="N131" t="str">
        <f>IF($C131="","",IF(高校一覧表!I31="","",高校一覧表!I31&amp;".")&amp;IF(高校一覧表!J31="","",TEXT(高校一覧表!J31,"00")&amp;".")&amp;TEXT(高校一覧表!K31,"00"))</f>
        <v/>
      </c>
      <c r="O131" t="str">
        <f t="shared" si="15"/>
        <v/>
      </c>
      <c r="P131" t="str">
        <f t="shared" si="16"/>
        <v/>
      </c>
    </row>
    <row r="132" spans="1:16" x14ac:dyDescent="0.45">
      <c r="A132">
        <f t="shared" si="17"/>
        <v>0</v>
      </c>
      <c r="B132" t="str">
        <f t="shared" si="13"/>
        <v/>
      </c>
      <c r="C132" t="str">
        <f>IF(高校一覧表!F32="","",VLOOKUP(VLOOKUP(高校一覧表!F32,高校男選手データ!$A:$O,MATCH("所属",高校男選手データ!$1:$1,0),0),所属csv!$A:$H,MATCH("所属コード",所属csv!$1:$1,0),0))</f>
        <v/>
      </c>
      <c r="D132" t="str">
        <f>IF($C132="","",VLOOKUP(高校一覧表!F32,高校男選手データ!$A:$O,MATCH("所属",高校男選手データ!$1:$1,0),0))</f>
        <v/>
      </c>
      <c r="F132" t="str">
        <f t="shared" si="14"/>
        <v/>
      </c>
      <c r="I132" t="str">
        <f>IF($C132="","",VLOOKUP(高校一覧表!F32,高校男選手データ!$A:$O,MATCH("国籍",高校男選手データ!$1:$1,0),0))</f>
        <v/>
      </c>
      <c r="J132" t="str">
        <f>IF($C132="","",高校一覧表!E32)</f>
        <v/>
      </c>
      <c r="K132" t="str">
        <f>IF($C132="","",30000+高校一覧表!F32)</f>
        <v/>
      </c>
      <c r="L132" t="str">
        <f>IF($C132="","",VLOOKUP($K132-30000,高校男選手データ!$A:$O,MATCH("姓",高校男選手データ!$1:$1,0),0)&amp;" "&amp;VLOOKUP($K132-30000,高校男選手データ!$A:$O,MATCH("名",高校男選手データ!$1:$1,0),0))</f>
        <v/>
      </c>
      <c r="M132" t="str">
        <f>IF($C132="","",VALUE(高校一覧表!A32))</f>
        <v/>
      </c>
      <c r="N132" t="str">
        <f>IF($C132="","",IF(高校一覧表!I32="","",高校一覧表!I32&amp;".")&amp;IF(高校一覧表!J32="","",TEXT(高校一覧表!J32,"00")&amp;".")&amp;TEXT(高校一覧表!K32,"00"))</f>
        <v/>
      </c>
      <c r="O132" t="str">
        <f t="shared" si="15"/>
        <v/>
      </c>
      <c r="P132" t="str">
        <f t="shared" si="16"/>
        <v/>
      </c>
    </row>
    <row r="133" spans="1:16" x14ac:dyDescent="0.45">
      <c r="A133">
        <f t="shared" si="17"/>
        <v>0</v>
      </c>
      <c r="B133" t="str">
        <f t="shared" si="13"/>
        <v/>
      </c>
      <c r="C133" t="str">
        <f>IF(高校一覧表!F33="","",VLOOKUP(VLOOKUP(高校一覧表!F33,高校男選手データ!$A:$O,MATCH("所属",高校男選手データ!$1:$1,0),0),所属csv!$A:$H,MATCH("所属コード",所属csv!$1:$1,0),0))</f>
        <v/>
      </c>
      <c r="D133" t="str">
        <f>IF($C133="","",VLOOKUP(高校一覧表!F33,高校男選手データ!$A:$O,MATCH("所属",高校男選手データ!$1:$1,0),0))</f>
        <v/>
      </c>
      <c r="F133" t="str">
        <f t="shared" si="14"/>
        <v/>
      </c>
      <c r="I133" t="str">
        <f>IF($C133="","",VLOOKUP(高校一覧表!F33,高校男選手データ!$A:$O,MATCH("国籍",高校男選手データ!$1:$1,0),0))</f>
        <v/>
      </c>
      <c r="J133" t="str">
        <f>IF($C133="","",高校一覧表!E33)</f>
        <v/>
      </c>
      <c r="K133" t="str">
        <f>IF($C133="","",30000+高校一覧表!F33)</f>
        <v/>
      </c>
      <c r="L133" t="str">
        <f>IF($C133="","",VLOOKUP($K133-30000,高校男選手データ!$A:$O,MATCH("姓",高校男選手データ!$1:$1,0),0)&amp;" "&amp;VLOOKUP($K133-30000,高校男選手データ!$A:$O,MATCH("名",高校男選手データ!$1:$1,0),0))</f>
        <v/>
      </c>
      <c r="M133" t="str">
        <f>IF($C133="","",VALUE(高校一覧表!A33))</f>
        <v/>
      </c>
      <c r="N133" t="str">
        <f>IF($C133="","",IF(高校一覧表!I33="","",高校一覧表!I33&amp;".")&amp;IF(高校一覧表!J33="","",TEXT(高校一覧表!J33,"00")&amp;".")&amp;TEXT(高校一覧表!K33,"00"))</f>
        <v/>
      </c>
      <c r="O133" t="str">
        <f t="shared" si="15"/>
        <v/>
      </c>
      <c r="P133" t="str">
        <f t="shared" si="16"/>
        <v/>
      </c>
    </row>
    <row r="134" spans="1:16" x14ac:dyDescent="0.45">
      <c r="A134">
        <f t="shared" si="17"/>
        <v>0</v>
      </c>
      <c r="B134" t="str">
        <f t="shared" si="13"/>
        <v/>
      </c>
      <c r="C134" t="str">
        <f>IF(高校一覧表!F34="","",VLOOKUP(VLOOKUP(高校一覧表!F34,高校男選手データ!$A:$O,MATCH("所属",高校男選手データ!$1:$1,0),0),所属csv!$A:$H,MATCH("所属コード",所属csv!$1:$1,0),0))</f>
        <v/>
      </c>
      <c r="D134" t="str">
        <f>IF($C134="","",VLOOKUP(高校一覧表!F34,高校男選手データ!$A:$O,MATCH("所属",高校男選手データ!$1:$1,0),0))</f>
        <v/>
      </c>
      <c r="F134" t="str">
        <f t="shared" si="14"/>
        <v/>
      </c>
      <c r="I134" t="str">
        <f>IF($C134="","",VLOOKUP(高校一覧表!F34,高校男選手データ!$A:$O,MATCH("国籍",高校男選手データ!$1:$1,0),0))</f>
        <v/>
      </c>
      <c r="J134" t="str">
        <f>IF($C134="","",高校一覧表!E34)</f>
        <v/>
      </c>
      <c r="K134" t="str">
        <f>IF($C134="","",30000+高校一覧表!F34)</f>
        <v/>
      </c>
      <c r="L134" t="str">
        <f>IF($C134="","",VLOOKUP($K134-30000,高校男選手データ!$A:$O,MATCH("姓",高校男選手データ!$1:$1,0),0)&amp;" "&amp;VLOOKUP($K134-30000,高校男選手データ!$A:$O,MATCH("名",高校男選手データ!$1:$1,0),0))</f>
        <v/>
      </c>
      <c r="M134" t="str">
        <f>IF($C134="","",VALUE(高校一覧表!A34))</f>
        <v/>
      </c>
      <c r="N134" t="str">
        <f>IF($C134="","",IF(高校一覧表!I34="","",高校一覧表!I34&amp;".")&amp;IF(高校一覧表!J34="","",TEXT(高校一覧表!J34,"00")&amp;".")&amp;TEXT(高校一覧表!K34,"00"))</f>
        <v/>
      </c>
      <c r="O134" t="str">
        <f t="shared" si="15"/>
        <v/>
      </c>
      <c r="P134" t="str">
        <f t="shared" si="16"/>
        <v/>
      </c>
    </row>
    <row r="135" spans="1:16" x14ac:dyDescent="0.45">
      <c r="A135">
        <f t="shared" si="17"/>
        <v>0</v>
      </c>
      <c r="B135" t="str">
        <f t="shared" si="13"/>
        <v/>
      </c>
      <c r="C135" t="str">
        <f>IF(高校一覧表!F35="","",VLOOKUP(VLOOKUP(高校一覧表!F35,高校男選手データ!$A:$O,MATCH("所属",高校男選手データ!$1:$1,0),0),所属csv!$A:$H,MATCH("所属コード",所属csv!$1:$1,0),0))</f>
        <v/>
      </c>
      <c r="D135" t="str">
        <f>IF($C135="","",VLOOKUP(高校一覧表!F35,高校男選手データ!$A:$O,MATCH("所属",高校男選手データ!$1:$1,0),0))</f>
        <v/>
      </c>
      <c r="F135" t="str">
        <f t="shared" si="14"/>
        <v/>
      </c>
      <c r="I135" t="str">
        <f>IF($C135="","",VLOOKUP(高校一覧表!F35,高校男選手データ!$A:$O,MATCH("国籍",高校男選手データ!$1:$1,0),0))</f>
        <v/>
      </c>
      <c r="J135" t="str">
        <f>IF($C135="","",高校一覧表!E35)</f>
        <v/>
      </c>
      <c r="K135" t="str">
        <f>IF($C135="","",30000+高校一覧表!F35)</f>
        <v/>
      </c>
      <c r="L135" t="str">
        <f>IF($C135="","",VLOOKUP($K135-30000,高校男選手データ!$A:$O,MATCH("姓",高校男選手データ!$1:$1,0),0)&amp;" "&amp;VLOOKUP($K135-30000,高校男選手データ!$A:$O,MATCH("名",高校男選手データ!$1:$1,0),0))</f>
        <v/>
      </c>
      <c r="M135" t="str">
        <f>IF($C135="","",VALUE(高校一覧表!A35))</f>
        <v/>
      </c>
      <c r="N135" t="str">
        <f>IF($C135="","",IF(高校一覧表!I35="","",高校一覧表!I35&amp;".")&amp;IF(高校一覧表!J35="","",TEXT(高校一覧表!J35,"00")&amp;".")&amp;TEXT(高校一覧表!K35,"00"))</f>
        <v/>
      </c>
      <c r="O135" t="str">
        <f t="shared" si="15"/>
        <v/>
      </c>
      <c r="P135" t="str">
        <f t="shared" si="16"/>
        <v/>
      </c>
    </row>
    <row r="136" spans="1:16" x14ac:dyDescent="0.45">
      <c r="A136">
        <f t="shared" si="17"/>
        <v>0</v>
      </c>
      <c r="B136" t="str">
        <f t="shared" si="13"/>
        <v/>
      </c>
      <c r="C136" t="str">
        <f>IF(高校一覧表!F36="","",VLOOKUP(VLOOKUP(高校一覧表!F36,高校男選手データ!$A:$O,MATCH("所属",高校男選手データ!$1:$1,0),0),所属csv!$A:$H,MATCH("所属コード",所属csv!$1:$1,0),0))</f>
        <v/>
      </c>
      <c r="D136" t="str">
        <f>IF($C136="","",VLOOKUP(高校一覧表!F36,高校男選手データ!$A:$O,MATCH("所属",高校男選手データ!$1:$1,0),0))</f>
        <v/>
      </c>
      <c r="F136" t="str">
        <f t="shared" si="14"/>
        <v/>
      </c>
      <c r="I136" t="str">
        <f>IF($C136="","",VLOOKUP(高校一覧表!F36,高校男選手データ!$A:$O,MATCH("国籍",高校男選手データ!$1:$1,0),0))</f>
        <v/>
      </c>
      <c r="J136" t="str">
        <f>IF($C136="","",高校一覧表!E36)</f>
        <v/>
      </c>
      <c r="K136" t="str">
        <f>IF($C136="","",30000+高校一覧表!F36)</f>
        <v/>
      </c>
      <c r="L136" t="str">
        <f>IF($C136="","",VLOOKUP($K136-30000,高校男選手データ!$A:$O,MATCH("姓",高校男選手データ!$1:$1,0),0)&amp;" "&amp;VLOOKUP($K136-30000,高校男選手データ!$A:$O,MATCH("名",高校男選手データ!$1:$1,0),0))</f>
        <v/>
      </c>
      <c r="M136" t="str">
        <f>IF($C136="","",VALUE(高校一覧表!A36))</f>
        <v/>
      </c>
      <c r="N136" t="str">
        <f>IF($C136="","",IF(高校一覧表!I36="","",高校一覧表!I36&amp;".")&amp;IF(高校一覧表!J36="","",TEXT(高校一覧表!J36,"00")&amp;".")&amp;TEXT(高校一覧表!K36,"00"))</f>
        <v/>
      </c>
      <c r="O136" t="str">
        <f t="shared" si="15"/>
        <v/>
      </c>
      <c r="P136" t="str">
        <f t="shared" si="16"/>
        <v/>
      </c>
    </row>
    <row r="137" spans="1:16" x14ac:dyDescent="0.45">
      <c r="A137">
        <f t="shared" si="17"/>
        <v>0</v>
      </c>
      <c r="B137" t="str">
        <f t="shared" si="13"/>
        <v/>
      </c>
      <c r="C137" t="str">
        <f>IF(高校一覧表!F37="","",VLOOKUP(VLOOKUP(高校一覧表!F37,高校男選手データ!$A:$O,MATCH("所属",高校男選手データ!$1:$1,0),0),所属csv!$A:$H,MATCH("所属コード",所属csv!$1:$1,0),0))</f>
        <v/>
      </c>
      <c r="D137" t="str">
        <f>IF($C137="","",VLOOKUP(高校一覧表!F37,高校男選手データ!$A:$O,MATCH("所属",高校男選手データ!$1:$1,0),0))</f>
        <v/>
      </c>
      <c r="F137" t="str">
        <f t="shared" si="14"/>
        <v/>
      </c>
      <c r="I137" t="str">
        <f>IF($C137="","",VLOOKUP(高校一覧表!F37,高校男選手データ!$A:$O,MATCH("国籍",高校男選手データ!$1:$1,0),0))</f>
        <v/>
      </c>
      <c r="J137" t="str">
        <f>IF($C137="","",高校一覧表!E37)</f>
        <v/>
      </c>
      <c r="K137" t="str">
        <f>IF($C137="","",30000+高校一覧表!F37)</f>
        <v/>
      </c>
      <c r="L137" t="str">
        <f>IF($C137="","",VLOOKUP($K137-30000,高校男選手データ!$A:$O,MATCH("姓",高校男選手データ!$1:$1,0),0)&amp;" "&amp;VLOOKUP($K137-30000,高校男選手データ!$A:$O,MATCH("名",高校男選手データ!$1:$1,0),0))</f>
        <v/>
      </c>
      <c r="M137" t="str">
        <f>IF($C137="","",VALUE(高校一覧表!A37))</f>
        <v/>
      </c>
      <c r="N137" t="str">
        <f>IF($C137="","",IF(高校一覧表!I37="","",高校一覧表!I37&amp;".")&amp;IF(高校一覧表!J37="","",TEXT(高校一覧表!J37,"00")&amp;".")&amp;TEXT(高校一覧表!K37,"00"))</f>
        <v/>
      </c>
      <c r="O137" t="str">
        <f t="shared" si="15"/>
        <v/>
      </c>
      <c r="P137" t="str">
        <f t="shared" si="16"/>
        <v/>
      </c>
    </row>
    <row r="138" spans="1:16" x14ac:dyDescent="0.45">
      <c r="A138">
        <f t="shared" si="17"/>
        <v>0</v>
      </c>
      <c r="B138" t="str">
        <f t="shared" si="13"/>
        <v/>
      </c>
      <c r="C138" t="str">
        <f>IF(高校一覧表!F38="","",VLOOKUP(VLOOKUP(高校一覧表!F38,高校男選手データ!$A:$O,MATCH("所属",高校男選手データ!$1:$1,0),0),所属csv!$A:$H,MATCH("所属コード",所属csv!$1:$1,0),0))</f>
        <v/>
      </c>
      <c r="D138" t="str">
        <f>IF($C138="","",VLOOKUP(高校一覧表!F38,高校男選手データ!$A:$O,MATCH("所属",高校男選手データ!$1:$1,0),0))</f>
        <v/>
      </c>
      <c r="F138" t="str">
        <f t="shared" si="14"/>
        <v/>
      </c>
      <c r="I138" t="str">
        <f>IF($C138="","",VLOOKUP(高校一覧表!F38,高校男選手データ!$A:$O,MATCH("国籍",高校男選手データ!$1:$1,0),0))</f>
        <v/>
      </c>
      <c r="J138" t="str">
        <f>IF($C138="","",高校一覧表!E38)</f>
        <v/>
      </c>
      <c r="K138" t="str">
        <f>IF($C138="","",30000+高校一覧表!F38)</f>
        <v/>
      </c>
      <c r="L138" t="str">
        <f>IF($C138="","",VLOOKUP($K138-30000,高校男選手データ!$A:$O,MATCH("姓",高校男選手データ!$1:$1,0),0)&amp;" "&amp;VLOOKUP($K138-30000,高校男選手データ!$A:$O,MATCH("名",高校男選手データ!$1:$1,0),0))</f>
        <v/>
      </c>
      <c r="M138" t="str">
        <f>IF($C138="","",VALUE(高校一覧表!A38))</f>
        <v/>
      </c>
      <c r="N138" t="str">
        <f>IF($C138="","",IF(高校一覧表!I38="","",高校一覧表!I38&amp;".")&amp;IF(高校一覧表!J38="","",TEXT(高校一覧表!J38,"00")&amp;".")&amp;TEXT(高校一覧表!K38,"00"))</f>
        <v/>
      </c>
      <c r="O138" t="str">
        <f t="shared" si="15"/>
        <v/>
      </c>
      <c r="P138" t="str">
        <f t="shared" si="16"/>
        <v/>
      </c>
    </row>
    <row r="139" spans="1:16" x14ac:dyDescent="0.45">
      <c r="A139">
        <f t="shared" si="17"/>
        <v>0</v>
      </c>
      <c r="B139" t="str">
        <f t="shared" si="13"/>
        <v/>
      </c>
      <c r="C139" t="str">
        <f>IF(高校一覧表!F39="","",VLOOKUP(VLOOKUP(高校一覧表!F39,高校男選手データ!$A:$O,MATCH("所属",高校男選手データ!$1:$1,0),0),所属csv!$A:$H,MATCH("所属コード",所属csv!$1:$1,0),0))</f>
        <v/>
      </c>
      <c r="D139" t="str">
        <f>IF($C139="","",VLOOKUP(高校一覧表!F39,高校男選手データ!$A:$O,MATCH("所属",高校男選手データ!$1:$1,0),0))</f>
        <v/>
      </c>
      <c r="F139" t="str">
        <f t="shared" si="14"/>
        <v/>
      </c>
      <c r="I139" t="str">
        <f>IF($C139="","",VLOOKUP(高校一覧表!F39,高校男選手データ!$A:$O,MATCH("国籍",高校男選手データ!$1:$1,0),0))</f>
        <v/>
      </c>
      <c r="J139" t="str">
        <f>IF($C139="","",高校一覧表!E39)</f>
        <v/>
      </c>
      <c r="K139" t="str">
        <f>IF($C139="","",30000+高校一覧表!F39)</f>
        <v/>
      </c>
      <c r="L139" t="str">
        <f>IF($C139="","",VLOOKUP($K139-30000,高校男選手データ!$A:$O,MATCH("姓",高校男選手データ!$1:$1,0),0)&amp;" "&amp;VLOOKUP($K139-30000,高校男選手データ!$A:$O,MATCH("名",高校男選手データ!$1:$1,0),0))</f>
        <v/>
      </c>
      <c r="M139" t="str">
        <f>IF($C139="","",VALUE(高校一覧表!A39))</f>
        <v/>
      </c>
      <c r="N139" t="str">
        <f>IF($C139="","",IF(高校一覧表!I39="","",高校一覧表!I39&amp;".")&amp;IF(高校一覧表!J39="","",TEXT(高校一覧表!J39,"00")&amp;".")&amp;TEXT(高校一覧表!K39,"00"))</f>
        <v/>
      </c>
      <c r="O139" t="str">
        <f t="shared" si="15"/>
        <v/>
      </c>
      <c r="P139" t="str">
        <f t="shared" si="16"/>
        <v/>
      </c>
    </row>
    <row r="140" spans="1:16" x14ac:dyDescent="0.45">
      <c r="A140">
        <f t="shared" si="17"/>
        <v>0</v>
      </c>
      <c r="B140" t="str">
        <f t="shared" si="13"/>
        <v/>
      </c>
      <c r="C140" t="str">
        <f>IF(高校一覧表!F40="","",VLOOKUP(VLOOKUP(高校一覧表!F40,高校男選手データ!$A:$O,MATCH("所属",高校男選手データ!$1:$1,0),0),所属csv!$A:$H,MATCH("所属コード",所属csv!$1:$1,0),0))</f>
        <v/>
      </c>
      <c r="D140" t="str">
        <f>IF($C140="","",VLOOKUP(高校一覧表!F40,高校男選手データ!$A:$O,MATCH("所属",高校男選手データ!$1:$1,0),0))</f>
        <v/>
      </c>
      <c r="F140" t="str">
        <f t="shared" si="14"/>
        <v/>
      </c>
      <c r="I140" t="str">
        <f>IF($C140="","",VLOOKUP(高校一覧表!F40,高校男選手データ!$A:$O,MATCH("国籍",高校男選手データ!$1:$1,0),0))</f>
        <v/>
      </c>
      <c r="J140" t="str">
        <f>IF($C140="","",高校一覧表!E40)</f>
        <v/>
      </c>
      <c r="K140" t="str">
        <f>IF($C140="","",30000+高校一覧表!F40)</f>
        <v/>
      </c>
      <c r="L140" t="str">
        <f>IF($C140="","",VLOOKUP($K140-30000,高校男選手データ!$A:$O,MATCH("姓",高校男選手データ!$1:$1,0),0)&amp;" "&amp;VLOOKUP($K140-30000,高校男選手データ!$A:$O,MATCH("名",高校男選手データ!$1:$1,0),0))</f>
        <v/>
      </c>
      <c r="M140" t="str">
        <f>IF($C140="","",VALUE(高校一覧表!A40))</f>
        <v/>
      </c>
      <c r="N140" t="str">
        <f>IF($C140="","",IF(高校一覧表!I40="","",高校一覧表!I40&amp;".")&amp;IF(高校一覧表!J40="","",TEXT(高校一覧表!J40,"00")&amp;".")&amp;TEXT(高校一覧表!K40,"00"))</f>
        <v/>
      </c>
      <c r="O140" t="str">
        <f t="shared" si="15"/>
        <v/>
      </c>
      <c r="P140" t="str">
        <f t="shared" si="16"/>
        <v/>
      </c>
    </row>
    <row r="141" spans="1:16" x14ac:dyDescent="0.45">
      <c r="A141">
        <f t="shared" si="17"/>
        <v>0</v>
      </c>
      <c r="B141" t="str">
        <f t="shared" si="13"/>
        <v/>
      </c>
      <c r="C141" t="str">
        <f>IF(高校一覧表!F41="","",VLOOKUP(VLOOKUP(高校一覧表!F41,高校男選手データ!$A:$O,MATCH("所属",高校男選手データ!$1:$1,0),0),所属csv!$A:$H,MATCH("所属コード",所属csv!$1:$1,0),0))</f>
        <v/>
      </c>
      <c r="D141" t="str">
        <f>IF($C141="","",VLOOKUP(高校一覧表!F41,高校男選手データ!$A:$O,MATCH("所属",高校男選手データ!$1:$1,0),0))</f>
        <v/>
      </c>
      <c r="F141" t="str">
        <f t="shared" si="14"/>
        <v/>
      </c>
      <c r="I141" t="str">
        <f>IF($C141="","",VLOOKUP(高校一覧表!F41,高校男選手データ!$A:$O,MATCH("国籍",高校男選手データ!$1:$1,0),0))</f>
        <v/>
      </c>
      <c r="J141" t="str">
        <f>IF($C141="","",高校一覧表!E41)</f>
        <v/>
      </c>
      <c r="K141" t="str">
        <f>IF($C141="","",30000+高校一覧表!F41)</f>
        <v/>
      </c>
      <c r="L141" t="str">
        <f>IF($C141="","",VLOOKUP($K141-30000,高校男選手データ!$A:$O,MATCH("姓",高校男選手データ!$1:$1,0),0)&amp;" "&amp;VLOOKUP($K141-30000,高校男選手データ!$A:$O,MATCH("名",高校男選手データ!$1:$1,0),0))</f>
        <v/>
      </c>
      <c r="M141" t="str">
        <f>IF($C141="","",VALUE(高校一覧表!A41))</f>
        <v/>
      </c>
      <c r="N141" t="str">
        <f>IF($C141="","",IF(高校一覧表!I41="","",高校一覧表!I41&amp;".")&amp;IF(高校一覧表!J41="","",TEXT(高校一覧表!J41,"00")&amp;".")&amp;TEXT(高校一覧表!K41,"00"))</f>
        <v/>
      </c>
      <c r="O141" t="str">
        <f t="shared" si="15"/>
        <v/>
      </c>
      <c r="P141" t="str">
        <f t="shared" si="16"/>
        <v/>
      </c>
    </row>
    <row r="142" spans="1:16" x14ac:dyDescent="0.45">
      <c r="A142">
        <f t="shared" si="17"/>
        <v>0</v>
      </c>
      <c r="B142" t="str">
        <f t="shared" si="13"/>
        <v/>
      </c>
      <c r="C142" t="str">
        <f>IF(高校一覧表!F42="","",VLOOKUP(VLOOKUP(高校一覧表!F42,高校男選手データ!$A:$O,MATCH("所属",高校男選手データ!$1:$1,0),0),所属csv!$A:$H,MATCH("所属コード",所属csv!$1:$1,0),0))</f>
        <v/>
      </c>
      <c r="D142" t="str">
        <f>IF($C142="","",VLOOKUP(高校一覧表!F42,高校男選手データ!$A:$O,MATCH("所属",高校男選手データ!$1:$1,0),0))</f>
        <v/>
      </c>
      <c r="F142" t="str">
        <f t="shared" si="14"/>
        <v/>
      </c>
      <c r="I142" t="str">
        <f>IF($C142="","",VLOOKUP(高校一覧表!F42,高校男選手データ!$A:$O,MATCH("国籍",高校男選手データ!$1:$1,0),0))</f>
        <v/>
      </c>
      <c r="J142" t="str">
        <f>IF($C142="","",高校一覧表!E42)</f>
        <v/>
      </c>
      <c r="K142" t="str">
        <f>IF($C142="","",30000+高校一覧表!F42)</f>
        <v/>
      </c>
      <c r="L142" t="str">
        <f>IF($C142="","",VLOOKUP($K142-30000,高校男選手データ!$A:$O,MATCH("姓",高校男選手データ!$1:$1,0),0)&amp;" "&amp;VLOOKUP($K142-30000,高校男選手データ!$A:$O,MATCH("名",高校男選手データ!$1:$1,0),0))</f>
        <v/>
      </c>
      <c r="M142" t="str">
        <f>IF($C142="","",VALUE(高校一覧表!A42))</f>
        <v/>
      </c>
      <c r="N142" t="str">
        <f>IF($C142="","",IF(高校一覧表!I42="","",高校一覧表!I42&amp;".")&amp;IF(高校一覧表!J42="","",TEXT(高校一覧表!J42,"00")&amp;".")&amp;TEXT(高校一覧表!K42,"00"))</f>
        <v/>
      </c>
      <c r="O142" t="str">
        <f t="shared" si="15"/>
        <v/>
      </c>
      <c r="P142" t="str">
        <f t="shared" si="16"/>
        <v/>
      </c>
    </row>
    <row r="143" spans="1:16" x14ac:dyDescent="0.45">
      <c r="A143">
        <f t="shared" si="17"/>
        <v>0</v>
      </c>
      <c r="B143" t="str">
        <f t="shared" si="13"/>
        <v/>
      </c>
      <c r="C143" t="str">
        <f>IF(高校一覧表!F43="","",VLOOKUP(VLOOKUP(高校一覧表!F43,高校男選手データ!$A:$O,MATCH("所属",高校男選手データ!$1:$1,0),0),所属csv!$A:$H,MATCH("所属コード",所属csv!$1:$1,0),0))</f>
        <v/>
      </c>
      <c r="D143" t="str">
        <f>IF($C143="","",VLOOKUP(高校一覧表!F43,高校男選手データ!$A:$O,MATCH("所属",高校男選手データ!$1:$1,0),0))</f>
        <v/>
      </c>
      <c r="F143" t="str">
        <f t="shared" si="14"/>
        <v/>
      </c>
      <c r="I143" t="str">
        <f>IF($C143="","",VLOOKUP(高校一覧表!F43,高校男選手データ!$A:$O,MATCH("国籍",高校男選手データ!$1:$1,0),0))</f>
        <v/>
      </c>
      <c r="J143" t="str">
        <f>IF($C143="","",高校一覧表!E43)</f>
        <v/>
      </c>
      <c r="K143" t="str">
        <f>IF($C143="","",30000+高校一覧表!F43)</f>
        <v/>
      </c>
      <c r="L143" t="str">
        <f>IF($C143="","",VLOOKUP($K143-30000,高校男選手データ!$A:$O,MATCH("姓",高校男選手データ!$1:$1,0),0)&amp;" "&amp;VLOOKUP($K143-30000,高校男選手データ!$A:$O,MATCH("名",高校男選手データ!$1:$1,0),0))</f>
        <v/>
      </c>
      <c r="M143" t="str">
        <f>IF($C143="","",VALUE(高校一覧表!A43))</f>
        <v/>
      </c>
      <c r="N143" t="str">
        <f>IF($C143="","",IF(高校一覧表!I43="","",高校一覧表!I43&amp;".")&amp;IF(高校一覧表!J43="","",TEXT(高校一覧表!J43,"00")&amp;".")&amp;TEXT(高校一覧表!K43,"00"))</f>
        <v/>
      </c>
      <c r="O143" t="str">
        <f t="shared" si="15"/>
        <v/>
      </c>
      <c r="P143" t="str">
        <f t="shared" si="16"/>
        <v/>
      </c>
    </row>
    <row r="144" spans="1:16" x14ac:dyDescent="0.45">
      <c r="A144">
        <f t="shared" si="17"/>
        <v>0</v>
      </c>
      <c r="B144" t="str">
        <f t="shared" si="13"/>
        <v/>
      </c>
      <c r="C144" t="str">
        <f>IF(高校一覧表!F44="","",VLOOKUP(VLOOKUP(高校一覧表!F44,高校男選手データ!$A:$O,MATCH("所属",高校男選手データ!$1:$1,0),0),所属csv!$A:$H,MATCH("所属コード",所属csv!$1:$1,0),0))</f>
        <v/>
      </c>
      <c r="D144" t="str">
        <f>IF($C144="","",VLOOKUP(高校一覧表!F44,高校男選手データ!$A:$O,MATCH("所属",高校男選手データ!$1:$1,0),0))</f>
        <v/>
      </c>
      <c r="F144" t="str">
        <f t="shared" si="14"/>
        <v/>
      </c>
      <c r="I144" t="str">
        <f>IF($C144="","",VLOOKUP(高校一覧表!F44,高校男選手データ!$A:$O,MATCH("国籍",高校男選手データ!$1:$1,0),0))</f>
        <v/>
      </c>
      <c r="J144" t="str">
        <f>IF($C144="","",高校一覧表!E44)</f>
        <v/>
      </c>
      <c r="K144" t="str">
        <f>IF($C144="","",30000+高校一覧表!F44)</f>
        <v/>
      </c>
      <c r="L144" t="str">
        <f>IF($C144="","",VLOOKUP($K144-30000,高校男選手データ!$A:$O,MATCH("姓",高校男選手データ!$1:$1,0),0)&amp;" "&amp;VLOOKUP($K144-30000,高校男選手データ!$A:$O,MATCH("名",高校男選手データ!$1:$1,0),0))</f>
        <v/>
      </c>
      <c r="M144" t="str">
        <f>IF($C144="","",VALUE(高校一覧表!A44))</f>
        <v/>
      </c>
      <c r="N144" t="str">
        <f>IF($C144="","",IF(高校一覧表!I44="","",高校一覧表!I44&amp;".")&amp;IF(高校一覧表!J44="","",TEXT(高校一覧表!J44,"00")&amp;".")&amp;TEXT(高校一覧表!K44,"00"))</f>
        <v/>
      </c>
      <c r="O144" t="str">
        <f t="shared" si="15"/>
        <v/>
      </c>
      <c r="P144" t="str">
        <f t="shared" si="16"/>
        <v/>
      </c>
    </row>
    <row r="145" spans="1:16" x14ac:dyDescent="0.45">
      <c r="A145">
        <f t="shared" si="17"/>
        <v>0</v>
      </c>
      <c r="B145" t="str">
        <f t="shared" si="13"/>
        <v/>
      </c>
      <c r="C145" t="str">
        <f>IF(高校一覧表!F45="","",VLOOKUP(VLOOKUP(高校一覧表!F45,高校男選手データ!$A:$O,MATCH("所属",高校男選手データ!$1:$1,0),0),所属csv!$A:$H,MATCH("所属コード",所属csv!$1:$1,0),0))</f>
        <v/>
      </c>
      <c r="D145" t="str">
        <f>IF($C145="","",VLOOKUP(高校一覧表!F45,高校男選手データ!$A:$O,MATCH("所属",高校男選手データ!$1:$1,0),0))</f>
        <v/>
      </c>
      <c r="F145" t="str">
        <f t="shared" si="14"/>
        <v/>
      </c>
      <c r="I145" t="str">
        <f>IF($C145="","",VLOOKUP(高校一覧表!F45,高校男選手データ!$A:$O,MATCH("国籍",高校男選手データ!$1:$1,0),0))</f>
        <v/>
      </c>
      <c r="J145" t="str">
        <f>IF($C145="","",高校一覧表!E45)</f>
        <v/>
      </c>
      <c r="K145" t="str">
        <f>IF($C145="","",30000+高校一覧表!F45)</f>
        <v/>
      </c>
      <c r="L145" t="str">
        <f>IF($C145="","",VLOOKUP($K145-30000,高校男選手データ!$A:$O,MATCH("姓",高校男選手データ!$1:$1,0),0)&amp;" "&amp;VLOOKUP($K145-30000,高校男選手データ!$A:$O,MATCH("名",高校男選手データ!$1:$1,0),0))</f>
        <v/>
      </c>
      <c r="M145" t="str">
        <f>IF($C145="","",VALUE(高校一覧表!A45))</f>
        <v/>
      </c>
      <c r="N145" t="str">
        <f>IF($C145="","",IF(高校一覧表!I45="","",高校一覧表!I45&amp;".")&amp;IF(高校一覧表!J45="","",TEXT(高校一覧表!J45,"00")&amp;".")&amp;TEXT(高校一覧表!K45,"00"))</f>
        <v/>
      </c>
      <c r="O145" t="str">
        <f t="shared" si="15"/>
        <v/>
      </c>
      <c r="P145" t="str">
        <f t="shared" si="16"/>
        <v/>
      </c>
    </row>
    <row r="146" spans="1:16" x14ac:dyDescent="0.45">
      <c r="A146">
        <f t="shared" si="17"/>
        <v>0</v>
      </c>
      <c r="B146" t="str">
        <f t="shared" si="13"/>
        <v/>
      </c>
      <c r="C146" t="str">
        <f>IF(高校一覧表!F46="","",VLOOKUP(VLOOKUP(高校一覧表!F46,高校男選手データ!$A:$O,MATCH("所属",高校男選手データ!$1:$1,0),0),所属csv!$A:$H,MATCH("所属コード",所属csv!$1:$1,0),0))</f>
        <v/>
      </c>
      <c r="D146" t="str">
        <f>IF($C146="","",VLOOKUP(高校一覧表!F46,高校男選手データ!$A:$O,MATCH("所属",高校男選手データ!$1:$1,0),0))</f>
        <v/>
      </c>
      <c r="F146" t="str">
        <f t="shared" si="14"/>
        <v/>
      </c>
      <c r="I146" t="str">
        <f>IF($C146="","",VLOOKUP(高校一覧表!F46,高校男選手データ!$A:$O,MATCH("国籍",高校男選手データ!$1:$1,0),0))</f>
        <v/>
      </c>
      <c r="J146" t="str">
        <f>IF($C146="","",高校一覧表!E46)</f>
        <v/>
      </c>
      <c r="K146" t="str">
        <f>IF($C146="","",30000+高校一覧表!F46)</f>
        <v/>
      </c>
      <c r="L146" t="str">
        <f>IF($C146="","",VLOOKUP($K146-30000,高校男選手データ!$A:$O,MATCH("姓",高校男選手データ!$1:$1,0),0)&amp;" "&amp;VLOOKUP($K146-30000,高校男選手データ!$A:$O,MATCH("名",高校男選手データ!$1:$1,0),0))</f>
        <v/>
      </c>
      <c r="M146" t="str">
        <f>IF($C146="","",VALUE(高校一覧表!A46))</f>
        <v/>
      </c>
      <c r="N146" t="str">
        <f>IF($C146="","",IF(高校一覧表!I46="","",高校一覧表!I46&amp;".")&amp;IF(高校一覧表!J46="","",TEXT(高校一覧表!J46,"00")&amp;".")&amp;TEXT(高校一覧表!K46,"00"))</f>
        <v/>
      </c>
      <c r="O146" t="str">
        <f t="shared" si="15"/>
        <v/>
      </c>
      <c r="P146" t="str">
        <f t="shared" si="16"/>
        <v/>
      </c>
    </row>
    <row r="147" spans="1:16" x14ac:dyDescent="0.45">
      <c r="A147">
        <f t="shared" si="17"/>
        <v>0</v>
      </c>
      <c r="B147" t="str">
        <f t="shared" si="13"/>
        <v/>
      </c>
      <c r="C147" t="str">
        <f>IF(高校一覧表!F47="","",VLOOKUP(VLOOKUP(高校一覧表!F47,高校男選手データ!$A:$O,MATCH("所属",高校男選手データ!$1:$1,0),0),所属csv!$A:$H,MATCH("所属コード",所属csv!$1:$1,0),0))</f>
        <v/>
      </c>
      <c r="D147" t="str">
        <f>IF($C147="","",VLOOKUP(高校一覧表!F47,高校男選手データ!$A:$O,MATCH("所属",高校男選手データ!$1:$1,0),0))</f>
        <v/>
      </c>
      <c r="F147" t="str">
        <f t="shared" si="14"/>
        <v/>
      </c>
      <c r="I147" t="str">
        <f>IF($C147="","",VLOOKUP(高校一覧表!F47,高校男選手データ!$A:$O,MATCH("国籍",高校男選手データ!$1:$1,0),0))</f>
        <v/>
      </c>
      <c r="J147" t="str">
        <f>IF($C147="","",高校一覧表!E47)</f>
        <v/>
      </c>
      <c r="K147" t="str">
        <f>IF($C147="","",30000+高校一覧表!F47)</f>
        <v/>
      </c>
      <c r="L147" t="str">
        <f>IF($C147="","",VLOOKUP($K147-30000,高校男選手データ!$A:$O,MATCH("姓",高校男選手データ!$1:$1,0),0)&amp;" "&amp;VLOOKUP($K147-30000,高校男選手データ!$A:$O,MATCH("名",高校男選手データ!$1:$1,0),0))</f>
        <v/>
      </c>
      <c r="M147" t="str">
        <f>IF($C147="","",VALUE(高校一覧表!A47))</f>
        <v/>
      </c>
      <c r="N147" t="str">
        <f>IF($C147="","",IF(高校一覧表!I47="","",高校一覧表!I47&amp;".")&amp;IF(高校一覧表!J47="","",TEXT(高校一覧表!J47,"00")&amp;".")&amp;TEXT(高校一覧表!K47,"00"))</f>
        <v/>
      </c>
      <c r="O147" t="str">
        <f t="shared" si="15"/>
        <v/>
      </c>
      <c r="P147" t="str">
        <f t="shared" si="16"/>
        <v/>
      </c>
    </row>
    <row r="148" spans="1:16" x14ac:dyDescent="0.45">
      <c r="A148">
        <f t="shared" si="17"/>
        <v>0</v>
      </c>
      <c r="B148" t="str">
        <f t="shared" si="13"/>
        <v/>
      </c>
      <c r="C148" t="str">
        <f>IF(高校一覧表!F48="","",VLOOKUP(VLOOKUP(高校一覧表!F48,高校男選手データ!$A:$O,MATCH("所属",高校男選手データ!$1:$1,0),0),所属csv!$A:$H,MATCH("所属コード",所属csv!$1:$1,0),0))</f>
        <v/>
      </c>
      <c r="D148" t="str">
        <f>IF($C148="","",VLOOKUP(高校一覧表!F48,高校男選手データ!$A:$O,MATCH("所属",高校男選手データ!$1:$1,0),0))</f>
        <v/>
      </c>
      <c r="F148" t="str">
        <f t="shared" si="14"/>
        <v/>
      </c>
      <c r="I148" t="str">
        <f>IF($C148="","",VLOOKUP(高校一覧表!F48,高校男選手データ!$A:$O,MATCH("国籍",高校男選手データ!$1:$1,0),0))</f>
        <v/>
      </c>
      <c r="J148" t="str">
        <f>IF($C148="","",高校一覧表!E48)</f>
        <v/>
      </c>
      <c r="K148" t="str">
        <f>IF($C148="","",30000+高校一覧表!F48)</f>
        <v/>
      </c>
      <c r="L148" t="str">
        <f>IF($C148="","",VLOOKUP($K148-30000,高校男選手データ!$A:$O,MATCH("姓",高校男選手データ!$1:$1,0),0)&amp;" "&amp;VLOOKUP($K148-30000,高校男選手データ!$A:$O,MATCH("名",高校男選手データ!$1:$1,0),0))</f>
        <v/>
      </c>
      <c r="M148" t="str">
        <f>IF($C148="","",VALUE(高校一覧表!A48))</f>
        <v/>
      </c>
      <c r="N148" t="str">
        <f>IF($C148="","",IF(高校一覧表!I48="","",高校一覧表!I48&amp;".")&amp;IF(高校一覧表!J48="","",TEXT(高校一覧表!J48,"00")&amp;".")&amp;TEXT(高校一覧表!K48,"00"))</f>
        <v/>
      </c>
      <c r="O148" t="str">
        <f t="shared" si="15"/>
        <v/>
      </c>
      <c r="P148" t="str">
        <f t="shared" si="16"/>
        <v/>
      </c>
    </row>
    <row r="149" spans="1:16" x14ac:dyDescent="0.45">
      <c r="A149">
        <f t="shared" si="17"/>
        <v>0</v>
      </c>
      <c r="B149" t="str">
        <f t="shared" si="13"/>
        <v/>
      </c>
      <c r="C149" t="str">
        <f>IF(高校一覧表!F49="","",VLOOKUP(VLOOKUP(高校一覧表!F49,高校男選手データ!$A:$O,MATCH("所属",高校男選手データ!$1:$1,0),0),所属csv!$A:$H,MATCH("所属コード",所属csv!$1:$1,0),0))</f>
        <v/>
      </c>
      <c r="D149" t="str">
        <f>IF($C149="","",VLOOKUP(高校一覧表!F49,高校男選手データ!$A:$O,MATCH("所属",高校男選手データ!$1:$1,0),0))</f>
        <v/>
      </c>
      <c r="F149" t="str">
        <f t="shared" si="14"/>
        <v/>
      </c>
      <c r="I149" t="str">
        <f>IF($C149="","",VLOOKUP(高校一覧表!F49,高校男選手データ!$A:$O,MATCH("国籍",高校男選手データ!$1:$1,0),0))</f>
        <v/>
      </c>
      <c r="J149" t="str">
        <f>IF($C149="","",高校一覧表!E49)</f>
        <v/>
      </c>
      <c r="K149" t="str">
        <f>IF($C149="","",30000+高校一覧表!F49)</f>
        <v/>
      </c>
      <c r="L149" t="str">
        <f>IF($C149="","",VLOOKUP($K149-30000,高校男選手データ!$A:$O,MATCH("姓",高校男選手データ!$1:$1,0),0)&amp;" "&amp;VLOOKUP($K149-30000,高校男選手データ!$A:$O,MATCH("名",高校男選手データ!$1:$1,0),0))</f>
        <v/>
      </c>
      <c r="M149" t="str">
        <f>IF($C149="","",VALUE(高校一覧表!A49))</f>
        <v/>
      </c>
      <c r="N149" t="str">
        <f>IF($C149="","",IF(高校一覧表!I49="","",高校一覧表!I49&amp;".")&amp;IF(高校一覧表!J49="","",TEXT(高校一覧表!J49,"00")&amp;".")&amp;TEXT(高校一覧表!K49,"00"))</f>
        <v/>
      </c>
      <c r="O149" t="str">
        <f t="shared" si="15"/>
        <v/>
      </c>
      <c r="P149" t="str">
        <f t="shared" si="16"/>
        <v/>
      </c>
    </row>
    <row r="150" spans="1:16" x14ac:dyDescent="0.45">
      <c r="A150">
        <f t="shared" si="17"/>
        <v>0</v>
      </c>
      <c r="B150" t="str">
        <f t="shared" si="13"/>
        <v/>
      </c>
      <c r="C150" t="str">
        <f>IF(高校一覧表!F50="","",VLOOKUP(VLOOKUP(高校一覧表!F50,高校男選手データ!$A:$O,MATCH("所属",高校男選手データ!$1:$1,0),0),所属csv!$A:$H,MATCH("所属コード",所属csv!$1:$1,0),0))</f>
        <v/>
      </c>
      <c r="D150" t="str">
        <f>IF($C150="","",VLOOKUP(高校一覧表!F50,高校男選手データ!$A:$O,MATCH("所属",高校男選手データ!$1:$1,0),0))</f>
        <v/>
      </c>
      <c r="F150" t="str">
        <f t="shared" si="14"/>
        <v/>
      </c>
      <c r="I150" t="str">
        <f>IF($C150="","",VLOOKUP(高校一覧表!F50,高校男選手データ!$A:$O,MATCH("国籍",高校男選手データ!$1:$1,0),0))</f>
        <v/>
      </c>
      <c r="J150" t="str">
        <f>IF($C150="","",高校一覧表!E50)</f>
        <v/>
      </c>
      <c r="K150" t="str">
        <f>IF($C150="","",30000+高校一覧表!F50)</f>
        <v/>
      </c>
      <c r="L150" t="str">
        <f>IF($C150="","",VLOOKUP($K150-30000,高校男選手データ!$A:$O,MATCH("姓",高校男選手データ!$1:$1,0),0)&amp;" "&amp;VLOOKUP($K150-30000,高校男選手データ!$A:$O,MATCH("名",高校男選手データ!$1:$1,0),0))</f>
        <v/>
      </c>
      <c r="M150" t="str">
        <f>IF($C150="","",VALUE(高校一覧表!A50))</f>
        <v/>
      </c>
      <c r="N150" t="str">
        <f>IF($C150="","",IF(高校一覧表!I50="","",高校一覧表!I50&amp;".")&amp;IF(高校一覧表!J50="","",TEXT(高校一覧表!J50,"00")&amp;".")&amp;TEXT(高校一覧表!K50,"00"))</f>
        <v/>
      </c>
      <c r="O150" t="str">
        <f t="shared" si="15"/>
        <v/>
      </c>
      <c r="P150" t="str">
        <f t="shared" si="16"/>
        <v/>
      </c>
    </row>
    <row r="151" spans="1:16" x14ac:dyDescent="0.45">
      <c r="A151">
        <f t="shared" si="17"/>
        <v>0</v>
      </c>
      <c r="B151" t="str">
        <f t="shared" si="13"/>
        <v/>
      </c>
      <c r="C151" t="str">
        <f>IF(高校一覧表!F51="","",VLOOKUP(VLOOKUP(高校一覧表!F51,高校男選手データ!$A:$O,MATCH("所属",高校男選手データ!$1:$1,0),0),所属csv!$A:$H,MATCH("所属コード",所属csv!$1:$1,0),0))</f>
        <v/>
      </c>
      <c r="D151" t="str">
        <f>IF($C151="","",VLOOKUP(高校一覧表!F51,高校男選手データ!$A:$O,MATCH("所属",高校男選手データ!$1:$1,0),0))</f>
        <v/>
      </c>
      <c r="F151" t="str">
        <f t="shared" si="14"/>
        <v/>
      </c>
      <c r="I151" t="str">
        <f>IF($C151="","",VLOOKUP(高校一覧表!F51,高校男選手データ!$A:$O,MATCH("国籍",高校男選手データ!$1:$1,0),0))</f>
        <v/>
      </c>
      <c r="J151" t="str">
        <f>IF($C151="","",高校一覧表!E51)</f>
        <v/>
      </c>
      <c r="K151" t="str">
        <f>IF($C151="","",30000+高校一覧表!F51)</f>
        <v/>
      </c>
      <c r="L151" t="str">
        <f>IF($C151="","",VLOOKUP($K151-30000,高校男選手データ!$A:$O,MATCH("姓",高校男選手データ!$1:$1,0),0)&amp;" "&amp;VLOOKUP($K151-30000,高校男選手データ!$A:$O,MATCH("名",高校男選手データ!$1:$1,0),0))</f>
        <v/>
      </c>
      <c r="M151" t="str">
        <f>IF($C151="","",VALUE(高校一覧表!A51))</f>
        <v/>
      </c>
      <c r="N151" t="str">
        <f>IF($C151="","",IF(高校一覧表!I51="","",高校一覧表!I51&amp;".")&amp;IF(高校一覧表!J51="","",TEXT(高校一覧表!J51,"00")&amp;".")&amp;TEXT(高校一覧表!K51,"00"))</f>
        <v/>
      </c>
      <c r="O151" t="str">
        <f t="shared" si="15"/>
        <v/>
      </c>
      <c r="P151" t="str">
        <f t="shared" si="16"/>
        <v/>
      </c>
    </row>
    <row r="152" spans="1:16" x14ac:dyDescent="0.45">
      <c r="A152">
        <f t="shared" si="17"/>
        <v>0</v>
      </c>
      <c r="B152" t="str">
        <f t="shared" si="13"/>
        <v/>
      </c>
      <c r="C152" t="str">
        <f>IF(高校一覧表!F52="","",VLOOKUP(VLOOKUP(高校一覧表!F52,高校男選手データ!$A:$O,MATCH("所属",高校男選手データ!$1:$1,0),0),所属csv!$A:$H,MATCH("所属コード",所属csv!$1:$1,0),0))</f>
        <v/>
      </c>
      <c r="D152" t="str">
        <f>IF($C152="","",VLOOKUP(高校一覧表!F52,高校男選手データ!$A:$O,MATCH("所属",高校男選手データ!$1:$1,0),0))</f>
        <v/>
      </c>
      <c r="F152" t="str">
        <f t="shared" si="14"/>
        <v/>
      </c>
      <c r="I152" t="str">
        <f>IF($C152="","",VLOOKUP(高校一覧表!F52,高校男選手データ!$A:$O,MATCH("国籍",高校男選手データ!$1:$1,0),0))</f>
        <v/>
      </c>
      <c r="J152" t="str">
        <f>IF($C152="","",高校一覧表!E52)</f>
        <v/>
      </c>
      <c r="K152" t="str">
        <f>IF($C152="","",30000+高校一覧表!F52)</f>
        <v/>
      </c>
      <c r="L152" t="str">
        <f>IF($C152="","",VLOOKUP($K152-30000,高校男選手データ!$A:$O,MATCH("姓",高校男選手データ!$1:$1,0),0)&amp;" "&amp;VLOOKUP($K152-30000,高校男選手データ!$A:$O,MATCH("名",高校男選手データ!$1:$1,0),0))</f>
        <v/>
      </c>
      <c r="M152" t="str">
        <f>IF($C152="","",VALUE(高校一覧表!A52))</f>
        <v/>
      </c>
      <c r="N152" t="str">
        <f>IF($C152="","",IF(高校一覧表!I52="","",高校一覧表!I52&amp;".")&amp;IF(高校一覧表!J52="","",TEXT(高校一覧表!J52,"00")&amp;".")&amp;TEXT(高校一覧表!K52,"00"))</f>
        <v/>
      </c>
      <c r="O152" t="str">
        <f t="shared" si="15"/>
        <v/>
      </c>
      <c r="P152" t="str">
        <f t="shared" si="16"/>
        <v/>
      </c>
    </row>
    <row r="153" spans="1:16" x14ac:dyDescent="0.45">
      <c r="A153">
        <f t="shared" si="17"/>
        <v>0</v>
      </c>
      <c r="B153" t="str">
        <f t="shared" si="13"/>
        <v/>
      </c>
      <c r="C153" t="str">
        <f>IF(高校一覧表!F53="","",VLOOKUP(VLOOKUP(高校一覧表!F53,高校男選手データ!$A:$O,MATCH("所属",高校男選手データ!$1:$1,0),0),所属csv!$A:$H,MATCH("所属コード",所属csv!$1:$1,0),0))</f>
        <v/>
      </c>
      <c r="D153" t="str">
        <f>IF($C153="","",VLOOKUP(高校一覧表!F53,高校男選手データ!$A:$O,MATCH("所属",高校男選手データ!$1:$1,0),0))</f>
        <v/>
      </c>
      <c r="F153" t="str">
        <f t="shared" si="14"/>
        <v/>
      </c>
      <c r="I153" t="str">
        <f>IF($C153="","",VLOOKUP(高校一覧表!F53,高校男選手データ!$A:$O,MATCH("国籍",高校男選手データ!$1:$1,0),0))</f>
        <v/>
      </c>
      <c r="J153" t="str">
        <f>IF($C153="","",高校一覧表!E53)</f>
        <v/>
      </c>
      <c r="K153" t="str">
        <f>IF($C153="","",30000+高校一覧表!F53)</f>
        <v/>
      </c>
      <c r="L153" t="str">
        <f>IF($C153="","",VLOOKUP($K153-30000,高校男選手データ!$A:$O,MATCH("姓",高校男選手データ!$1:$1,0),0)&amp;" "&amp;VLOOKUP($K153-30000,高校男選手データ!$A:$O,MATCH("名",高校男選手データ!$1:$1,0),0))</f>
        <v/>
      </c>
      <c r="M153" t="str">
        <f>IF($C153="","",VALUE(高校一覧表!A53))</f>
        <v/>
      </c>
      <c r="N153" t="str">
        <f>IF($C153="","",IF(高校一覧表!I53="","",高校一覧表!I53&amp;".")&amp;IF(高校一覧表!J53="","",TEXT(高校一覧表!J53,"00")&amp;".")&amp;TEXT(高校一覧表!K53,"00"))</f>
        <v/>
      </c>
      <c r="O153" t="str">
        <f t="shared" si="15"/>
        <v/>
      </c>
      <c r="P153" t="str">
        <f t="shared" si="16"/>
        <v/>
      </c>
    </row>
    <row r="154" spans="1:16" x14ac:dyDescent="0.45">
      <c r="A154">
        <f t="shared" si="17"/>
        <v>0</v>
      </c>
      <c r="B154" t="str">
        <f t="shared" si="13"/>
        <v/>
      </c>
      <c r="C154" t="str">
        <f>IF(高校一覧表!F54="","",VLOOKUP(VLOOKUP(高校一覧表!F54,高校男選手データ!$A:$O,MATCH("所属",高校男選手データ!$1:$1,0),0),所属csv!$A:$H,MATCH("所属コード",所属csv!$1:$1,0),0))</f>
        <v/>
      </c>
      <c r="D154" t="str">
        <f>IF($C154="","",VLOOKUP(高校一覧表!F54,高校男選手データ!$A:$O,MATCH("所属",高校男選手データ!$1:$1,0),0))</f>
        <v/>
      </c>
      <c r="F154" t="str">
        <f t="shared" si="14"/>
        <v/>
      </c>
      <c r="I154" t="str">
        <f>IF($C154="","",VLOOKUP(高校一覧表!F54,高校男選手データ!$A:$O,MATCH("国籍",高校男選手データ!$1:$1,0),0))</f>
        <v/>
      </c>
      <c r="J154" t="str">
        <f>IF($C154="","",高校一覧表!E54)</f>
        <v/>
      </c>
      <c r="K154" t="str">
        <f>IF($C154="","",30000+高校一覧表!F54)</f>
        <v/>
      </c>
      <c r="L154" t="str">
        <f>IF($C154="","",VLOOKUP($K154-30000,高校男選手データ!$A:$O,MATCH("姓",高校男選手データ!$1:$1,0),0)&amp;" "&amp;VLOOKUP($K154-30000,高校男選手データ!$A:$O,MATCH("名",高校男選手データ!$1:$1,0),0))</f>
        <v/>
      </c>
      <c r="M154" t="str">
        <f>IF($C154="","",VALUE(高校一覧表!A54))</f>
        <v/>
      </c>
      <c r="N154" t="str">
        <f>IF($C154="","",IF(高校一覧表!I54="","",高校一覧表!I54&amp;".")&amp;IF(高校一覧表!J54="","",TEXT(高校一覧表!J54,"00")&amp;".")&amp;TEXT(高校一覧表!K54,"00"))</f>
        <v/>
      </c>
      <c r="O154" t="str">
        <f t="shared" si="15"/>
        <v/>
      </c>
      <c r="P154" t="str">
        <f t="shared" si="16"/>
        <v/>
      </c>
    </row>
    <row r="155" spans="1:16" x14ac:dyDescent="0.45">
      <c r="A155">
        <f t="shared" si="17"/>
        <v>0</v>
      </c>
      <c r="B155" t="str">
        <f t="shared" si="13"/>
        <v/>
      </c>
      <c r="C155" t="str">
        <f>IF(高校一覧表!F55="","",VLOOKUP(VLOOKUP(高校一覧表!F55,高校男選手データ!$A:$O,MATCH("所属",高校男選手データ!$1:$1,0),0),所属csv!$A:$H,MATCH("所属コード",所属csv!$1:$1,0),0))</f>
        <v/>
      </c>
      <c r="D155" t="str">
        <f>IF($C155="","",VLOOKUP(高校一覧表!F55,高校男選手データ!$A:$O,MATCH("所属",高校男選手データ!$1:$1,0),0))</f>
        <v/>
      </c>
      <c r="F155" t="str">
        <f t="shared" si="14"/>
        <v/>
      </c>
      <c r="I155" t="str">
        <f>IF($C155="","",VLOOKUP(高校一覧表!F55,高校男選手データ!$A:$O,MATCH("国籍",高校男選手データ!$1:$1,0),0))</f>
        <v/>
      </c>
      <c r="J155" t="str">
        <f>IF($C155="","",高校一覧表!E55)</f>
        <v/>
      </c>
      <c r="K155" t="str">
        <f>IF($C155="","",30000+高校一覧表!F55)</f>
        <v/>
      </c>
      <c r="L155" t="str">
        <f>IF($C155="","",VLOOKUP($K155-30000,高校男選手データ!$A:$O,MATCH("姓",高校男選手データ!$1:$1,0),0)&amp;" "&amp;VLOOKUP($K155-30000,高校男選手データ!$A:$O,MATCH("名",高校男選手データ!$1:$1,0),0))</f>
        <v/>
      </c>
      <c r="M155" t="str">
        <f>IF($C155="","",VALUE(高校一覧表!A55))</f>
        <v/>
      </c>
      <c r="N155" t="str">
        <f>IF($C155="","",IF(高校一覧表!I55="","",高校一覧表!I55&amp;".")&amp;IF(高校一覧表!J55="","",TEXT(高校一覧表!J55,"00")&amp;".")&amp;TEXT(高校一覧表!K55,"00"))</f>
        <v/>
      </c>
      <c r="O155" t="str">
        <f t="shared" si="15"/>
        <v/>
      </c>
      <c r="P155" t="str">
        <f t="shared" si="16"/>
        <v/>
      </c>
    </row>
    <row r="156" spans="1:16" x14ac:dyDescent="0.45">
      <c r="A156">
        <f t="shared" si="17"/>
        <v>0</v>
      </c>
      <c r="B156" t="str">
        <f t="shared" si="13"/>
        <v/>
      </c>
      <c r="C156" t="str">
        <f>IF(高校一覧表!F56="","",VLOOKUP(VLOOKUP(高校一覧表!F56,高校男選手データ!$A:$O,MATCH("所属",高校男選手データ!$1:$1,0),0),所属csv!$A:$H,MATCH("所属コード",所属csv!$1:$1,0),0))</f>
        <v/>
      </c>
      <c r="D156" t="str">
        <f>IF($C156="","",VLOOKUP(高校一覧表!F56,高校男選手データ!$A:$O,MATCH("所属",高校男選手データ!$1:$1,0),0))</f>
        <v/>
      </c>
      <c r="F156" t="str">
        <f t="shared" si="14"/>
        <v/>
      </c>
      <c r="I156" t="str">
        <f>IF($C156="","",VLOOKUP(高校一覧表!F56,高校男選手データ!$A:$O,MATCH("国籍",高校男選手データ!$1:$1,0),0))</f>
        <v/>
      </c>
      <c r="J156" t="str">
        <f>IF($C156="","",高校一覧表!E56)</f>
        <v/>
      </c>
      <c r="K156" t="str">
        <f>IF($C156="","",30000+高校一覧表!F56)</f>
        <v/>
      </c>
      <c r="L156" t="str">
        <f>IF($C156="","",VLOOKUP($K156-30000,高校男選手データ!$A:$O,MATCH("姓",高校男選手データ!$1:$1,0),0)&amp;" "&amp;VLOOKUP($K156-30000,高校男選手データ!$A:$O,MATCH("名",高校男選手データ!$1:$1,0),0))</f>
        <v/>
      </c>
      <c r="M156" t="str">
        <f>IF($C156="","",VALUE(高校一覧表!A56))</f>
        <v/>
      </c>
      <c r="N156" t="str">
        <f>IF($C156="","",IF(高校一覧表!I56="","",高校一覧表!I56&amp;".")&amp;IF(高校一覧表!J56="","",TEXT(高校一覧表!J56,"00")&amp;".")&amp;TEXT(高校一覧表!K56,"00"))</f>
        <v/>
      </c>
      <c r="O156" t="str">
        <f t="shared" si="15"/>
        <v/>
      </c>
      <c r="P156" t="str">
        <f t="shared" si="16"/>
        <v/>
      </c>
    </row>
    <row r="157" spans="1:16" x14ac:dyDescent="0.45">
      <c r="A157">
        <f t="shared" si="17"/>
        <v>0</v>
      </c>
      <c r="B157" t="str">
        <f t="shared" si="13"/>
        <v/>
      </c>
      <c r="C157" t="str">
        <f>IF(高校一覧表!F57="","",VLOOKUP(VLOOKUP(高校一覧表!F57,高校男選手データ!$A:$O,MATCH("所属",高校男選手データ!$1:$1,0),0),所属csv!$A:$H,MATCH("所属コード",所属csv!$1:$1,0),0))</f>
        <v/>
      </c>
      <c r="D157" t="str">
        <f>IF($C157="","",VLOOKUP(高校一覧表!F57,高校男選手データ!$A:$O,MATCH("所属",高校男選手データ!$1:$1,0),0))</f>
        <v/>
      </c>
      <c r="F157" t="str">
        <f t="shared" si="14"/>
        <v/>
      </c>
      <c r="I157" t="str">
        <f>IF($C157="","",VLOOKUP(高校一覧表!F57,高校男選手データ!$A:$O,MATCH("国籍",高校男選手データ!$1:$1,0),0))</f>
        <v/>
      </c>
      <c r="J157" t="str">
        <f>IF($C157="","",高校一覧表!E57)</f>
        <v/>
      </c>
      <c r="K157" t="str">
        <f>IF($C157="","",30000+高校一覧表!F57)</f>
        <v/>
      </c>
      <c r="L157" t="str">
        <f>IF($C157="","",VLOOKUP($K157-30000,高校男選手データ!$A:$O,MATCH("姓",高校男選手データ!$1:$1,0),0)&amp;" "&amp;VLOOKUP($K157-30000,高校男選手データ!$A:$O,MATCH("名",高校男選手データ!$1:$1,0),0))</f>
        <v/>
      </c>
      <c r="M157" t="str">
        <f>IF($C157="","",VALUE(高校一覧表!A57))</f>
        <v/>
      </c>
      <c r="N157" t="str">
        <f>IF($C157="","",IF(高校一覧表!I57="","",高校一覧表!I57&amp;".")&amp;IF(高校一覧表!J57="","",TEXT(高校一覧表!J57,"00")&amp;".")&amp;TEXT(高校一覧表!K57,"00"))</f>
        <v/>
      </c>
      <c r="O157" t="str">
        <f t="shared" si="15"/>
        <v/>
      </c>
      <c r="P157" t="str">
        <f t="shared" si="16"/>
        <v/>
      </c>
    </row>
    <row r="158" spans="1:16" x14ac:dyDescent="0.45">
      <c r="A158">
        <f t="shared" si="17"/>
        <v>0</v>
      </c>
      <c r="B158" t="str">
        <f t="shared" si="13"/>
        <v/>
      </c>
      <c r="C158" t="str">
        <f>IF(高校一覧表!F58="","",VLOOKUP(VLOOKUP(高校一覧表!F58,高校男選手データ!$A:$O,MATCH("所属",高校男選手データ!$1:$1,0),0),所属csv!$A:$H,MATCH("所属コード",所属csv!$1:$1,0),0))</f>
        <v/>
      </c>
      <c r="D158" t="str">
        <f>IF($C158="","",VLOOKUP(高校一覧表!F58,高校男選手データ!$A:$O,MATCH("所属",高校男選手データ!$1:$1,0),0))</f>
        <v/>
      </c>
      <c r="F158" t="str">
        <f t="shared" si="14"/>
        <v/>
      </c>
      <c r="I158" t="str">
        <f>IF($C158="","",VLOOKUP(高校一覧表!F58,高校男選手データ!$A:$O,MATCH("国籍",高校男選手データ!$1:$1,0),0))</f>
        <v/>
      </c>
      <c r="J158" t="str">
        <f>IF($C158="","",高校一覧表!E58)</f>
        <v/>
      </c>
      <c r="K158" t="str">
        <f>IF($C158="","",30000+高校一覧表!F58)</f>
        <v/>
      </c>
      <c r="L158" t="str">
        <f>IF($C158="","",VLOOKUP($K158-30000,高校男選手データ!$A:$O,MATCH("姓",高校男選手データ!$1:$1,0),0)&amp;" "&amp;VLOOKUP($K158-30000,高校男選手データ!$A:$O,MATCH("名",高校男選手データ!$1:$1,0),0))</f>
        <v/>
      </c>
      <c r="M158" t="str">
        <f>IF($C158="","",VALUE(高校一覧表!A58))</f>
        <v/>
      </c>
      <c r="N158" t="str">
        <f>IF($C158="","",IF(高校一覧表!I58="","",高校一覧表!I58&amp;".")&amp;IF(高校一覧表!J58="","",TEXT(高校一覧表!J58,"00")&amp;".")&amp;TEXT(高校一覧表!K58,"00"))</f>
        <v/>
      </c>
      <c r="O158" t="str">
        <f t="shared" si="15"/>
        <v/>
      </c>
      <c r="P158" t="str">
        <f t="shared" si="16"/>
        <v/>
      </c>
    </row>
    <row r="159" spans="1:16" x14ac:dyDescent="0.45">
      <c r="A159">
        <f t="shared" si="17"/>
        <v>0</v>
      </c>
      <c r="B159" t="str">
        <f t="shared" si="13"/>
        <v/>
      </c>
      <c r="C159" t="str">
        <f>IF(高校一覧表!F59="","",VLOOKUP(VLOOKUP(高校一覧表!F59,高校男選手データ!$A:$O,MATCH("所属",高校男選手データ!$1:$1,0),0),所属csv!$A:$H,MATCH("所属コード",所属csv!$1:$1,0),0))</f>
        <v/>
      </c>
      <c r="D159" t="str">
        <f>IF($C159="","",VLOOKUP(高校一覧表!F59,高校男選手データ!$A:$O,MATCH("所属",高校男選手データ!$1:$1,0),0))</f>
        <v/>
      </c>
      <c r="F159" t="str">
        <f t="shared" ref="F159:F160" si="18">IF(D159="","",D159)</f>
        <v/>
      </c>
      <c r="I159" t="str">
        <f>IF($C159="","",VLOOKUP(高校一覧表!F59,高校男選手データ!$A:$O,MATCH("国籍",高校男選手データ!$1:$1,0),0))</f>
        <v/>
      </c>
      <c r="J159" t="str">
        <f>IF($C159="","",高校一覧表!E59)</f>
        <v/>
      </c>
      <c r="K159" t="str">
        <f>IF($C159="","",30000+高校一覧表!F59)</f>
        <v/>
      </c>
      <c r="L159" t="str">
        <f>IF($C159="","",VLOOKUP($K159-30000,高校男選手データ!$A:$O,MATCH("姓",高校男選手データ!$1:$1,0),0)&amp;" "&amp;VLOOKUP($K159-30000,高校男選手データ!$A:$O,MATCH("名",高校男選手データ!$1:$1,0),0))</f>
        <v/>
      </c>
      <c r="M159" t="str">
        <f>IF($C159="","",VALUE(高校一覧表!A59))</f>
        <v/>
      </c>
      <c r="N159" t="str">
        <f>IF($C159="","",IF(高校一覧表!I59="","",高校一覧表!I59&amp;".")&amp;IF(高校一覧表!J59="","",TEXT(高校一覧表!J59,"00")&amp;".")&amp;TEXT(高校一覧表!K59,"00"))</f>
        <v/>
      </c>
      <c r="O159" t="str">
        <f t="shared" si="15"/>
        <v/>
      </c>
      <c r="P159" t="str">
        <f t="shared" si="16"/>
        <v/>
      </c>
    </row>
    <row r="160" spans="1:16" x14ac:dyDescent="0.45">
      <c r="A160">
        <f t="shared" si="17"/>
        <v>0</v>
      </c>
      <c r="B160" t="str">
        <f>IF($C160="","",40000+C160)</f>
        <v/>
      </c>
      <c r="C160" t="str">
        <f>IF(高校一覧表!R4="","",VLOOKUP(VLOOKUP(高校一覧表!R4,高校女選手データ!$A:$O,MATCH("所属",高校女選手データ!$1:$1,0),0),所属csv!$A:$H,MATCH("所属コード",所属csv!$1:$1,0),0))</f>
        <v/>
      </c>
      <c r="D160" t="str">
        <f>IF($C160="","",VLOOKUP(高校一覧表!R4,高校女選手データ!$A:$O,MATCH("所属",高校女選手データ!$1:$1,0),0))</f>
        <v/>
      </c>
      <c r="F160" t="str">
        <f t="shared" si="18"/>
        <v/>
      </c>
      <c r="I160" t="str">
        <f>IF($C160="","",VLOOKUP(高校一覧表!R4,高校女選手データ!$A:$O,MATCH("国籍",高校女選手データ!$1:$1,0),0))</f>
        <v/>
      </c>
      <c r="J160" t="str">
        <f>IF($C160="","",高校一覧表!Q4)</f>
        <v/>
      </c>
      <c r="K160" t="str">
        <f>IF($C160="","",40000+高校一覧表!R4)</f>
        <v/>
      </c>
      <c r="L160" t="str">
        <f>IF($C160="","",VLOOKUP($K160-40000,高校女選手データ!$A:$O,MATCH("姓",高校女選手データ!$1:$1,0),0)&amp;" "&amp;VLOOKUP($K160-40000,高校女選手データ!$A:$O,MATCH("名",高校女選手データ!$1:$1,0),0))</f>
        <v/>
      </c>
      <c r="M160" t="str">
        <f>IF($C160="","",VALUE(高校一覧表!L4))</f>
        <v/>
      </c>
      <c r="N160" t="str">
        <f>IF($C160="","",IF(高校一覧表!U4="","",高校一覧表!U4&amp;".")&amp;IF(高校一覧表!V4="","",TEXT(高校一覧表!V4,"00")&amp;".")&amp;TEXT(高校一覧表!W4,"00"))</f>
        <v/>
      </c>
      <c r="O160" t="str">
        <f t="shared" si="15"/>
        <v/>
      </c>
      <c r="P160" t="str">
        <f t="shared" si="16"/>
        <v/>
      </c>
    </row>
    <row r="161" spans="1:16" x14ac:dyDescent="0.45">
      <c r="A161">
        <f t="shared" si="17"/>
        <v>0</v>
      </c>
      <c r="B161" t="str">
        <f t="shared" ref="B161:B215" si="19">IF($C161="","",40000+C161)</f>
        <v/>
      </c>
      <c r="C161" t="str">
        <f>IF(高校一覧表!R5="","",VLOOKUP(VLOOKUP(高校一覧表!R5,高校女選手データ!$A:$O,MATCH("所属",高校女選手データ!$1:$1,0),0),所属csv!$A:$H,MATCH("所属コード",所属csv!$1:$1,0),0))</f>
        <v/>
      </c>
      <c r="D161" t="str">
        <f>IF($C161="","",VLOOKUP(高校一覧表!R5,高校女選手データ!$A:$O,MATCH("所属",高校女選手データ!$1:$1,0),0))</f>
        <v/>
      </c>
      <c r="F161" t="str">
        <f t="shared" ref="F161:F210" si="20">IF(D161="","",D161)</f>
        <v/>
      </c>
      <c r="I161" t="str">
        <f>IF($C161="","",VLOOKUP(高校一覧表!R5,高校女選手データ!$A:$O,MATCH("国籍",高校女選手データ!$1:$1,0),0))</f>
        <v/>
      </c>
      <c r="J161" t="str">
        <f>IF($C161="","",高校一覧表!Q5)</f>
        <v/>
      </c>
      <c r="K161" t="str">
        <f>IF($C161="","",40000+高校一覧表!R5)</f>
        <v/>
      </c>
      <c r="L161" t="str">
        <f>IF($C161="","",VLOOKUP($K161-40000,高校女選手データ!$A:$O,MATCH("姓",高校女選手データ!$1:$1,0),0)&amp;" "&amp;VLOOKUP($K161-40000,高校女選手データ!$A:$O,MATCH("名",高校女選手データ!$1:$1,0),0))</f>
        <v/>
      </c>
      <c r="M161" t="str">
        <f>IF($C161="","",VALUE(高校一覧表!L5))</f>
        <v/>
      </c>
      <c r="N161" t="str">
        <f>IF($C161="","",IF(高校一覧表!U5="","",高校一覧表!U5&amp;".")&amp;IF(高校一覧表!V5="","",TEXT(高校一覧表!V5,"00")&amp;".")&amp;TEXT(高校一覧表!W5,"00"))</f>
        <v/>
      </c>
      <c r="O161" t="str">
        <f t="shared" si="15"/>
        <v/>
      </c>
      <c r="P161" t="str">
        <f t="shared" si="16"/>
        <v/>
      </c>
    </row>
    <row r="162" spans="1:16" x14ac:dyDescent="0.45">
      <c r="A162">
        <f t="shared" si="17"/>
        <v>0</v>
      </c>
      <c r="B162" t="str">
        <f t="shared" si="19"/>
        <v/>
      </c>
      <c r="C162" t="str">
        <f>IF(高校一覧表!R6="","",VLOOKUP(VLOOKUP(高校一覧表!R6,高校女選手データ!$A:$O,MATCH("所属",高校女選手データ!$1:$1,0),0),所属csv!$A:$H,MATCH("所属コード",所属csv!$1:$1,0),0))</f>
        <v/>
      </c>
      <c r="D162" t="str">
        <f>IF($C162="","",VLOOKUP(高校一覧表!R6,高校女選手データ!$A:$O,MATCH("所属",高校女選手データ!$1:$1,0),0))</f>
        <v/>
      </c>
      <c r="F162" t="str">
        <f t="shared" si="20"/>
        <v/>
      </c>
      <c r="I162" t="str">
        <f>IF($C162="","",VLOOKUP(高校一覧表!R6,高校女選手データ!$A:$O,MATCH("国籍",高校女選手データ!$1:$1,0),0))</f>
        <v/>
      </c>
      <c r="J162" t="str">
        <f>IF($C162="","",高校一覧表!Q6)</f>
        <v/>
      </c>
      <c r="K162" t="str">
        <f>IF($C162="","",40000+高校一覧表!R6)</f>
        <v/>
      </c>
      <c r="L162" t="str">
        <f>IF($C162="","",VLOOKUP($K162-40000,高校女選手データ!$A:$O,MATCH("姓",高校女選手データ!$1:$1,0),0)&amp;" "&amp;VLOOKUP($K162-40000,高校女選手データ!$A:$O,MATCH("名",高校女選手データ!$1:$1,0),0))</f>
        <v/>
      </c>
      <c r="M162" t="str">
        <f>IF($C162="","",VALUE(高校一覧表!L6))</f>
        <v/>
      </c>
      <c r="N162" t="str">
        <f>IF($C162="","",IF(高校一覧表!U6="","",高校一覧表!U6&amp;".")&amp;IF(高校一覧表!V6="","",TEXT(高校一覧表!V6,"00")&amp;".")&amp;TEXT(高校一覧表!W6,"00"))</f>
        <v/>
      </c>
      <c r="O162" t="str">
        <f t="shared" si="15"/>
        <v/>
      </c>
      <c r="P162" t="str">
        <f t="shared" si="16"/>
        <v/>
      </c>
    </row>
    <row r="163" spans="1:16" x14ac:dyDescent="0.45">
      <c r="A163">
        <f t="shared" si="17"/>
        <v>0</v>
      </c>
      <c r="B163" t="str">
        <f t="shared" si="19"/>
        <v/>
      </c>
      <c r="C163" t="str">
        <f>IF(高校一覧表!R7="","",VLOOKUP(VLOOKUP(高校一覧表!R7,高校女選手データ!$A:$O,MATCH("所属",高校女選手データ!$1:$1,0),0),所属csv!$A:$H,MATCH("所属コード",所属csv!$1:$1,0),0))</f>
        <v/>
      </c>
      <c r="D163" t="str">
        <f>IF($C163="","",VLOOKUP(高校一覧表!R7,高校女選手データ!$A:$O,MATCH("所属",高校女選手データ!$1:$1,0),0))</f>
        <v/>
      </c>
      <c r="F163" t="str">
        <f t="shared" si="20"/>
        <v/>
      </c>
      <c r="I163" t="str">
        <f>IF($C163="","",VLOOKUP(高校一覧表!R7,高校女選手データ!$A:$O,MATCH("国籍",高校女選手データ!$1:$1,0),0))</f>
        <v/>
      </c>
      <c r="J163" t="str">
        <f>IF($C163="","",高校一覧表!Q7)</f>
        <v/>
      </c>
      <c r="K163" t="str">
        <f>IF($C163="","",40000+高校一覧表!R7)</f>
        <v/>
      </c>
      <c r="L163" t="str">
        <f>IF($C163="","",VLOOKUP($K163-40000,高校女選手データ!$A:$O,MATCH("姓",高校女選手データ!$1:$1,0),0)&amp;" "&amp;VLOOKUP($K163-40000,高校女選手データ!$A:$O,MATCH("名",高校女選手データ!$1:$1,0),0))</f>
        <v/>
      </c>
      <c r="M163" t="str">
        <f>IF($C163="","",VALUE(高校一覧表!L7))</f>
        <v/>
      </c>
      <c r="N163" t="str">
        <f>IF($C163="","",IF(高校一覧表!U7="","",高校一覧表!U7&amp;".")&amp;IF(高校一覧表!V7="","",TEXT(高校一覧表!V7,"00")&amp;".")&amp;TEXT(高校一覧表!W7,"00"))</f>
        <v/>
      </c>
      <c r="O163" t="str">
        <f t="shared" si="15"/>
        <v/>
      </c>
      <c r="P163" t="str">
        <f t="shared" si="16"/>
        <v/>
      </c>
    </row>
    <row r="164" spans="1:16" x14ac:dyDescent="0.45">
      <c r="A164">
        <f t="shared" si="17"/>
        <v>0</v>
      </c>
      <c r="B164" t="str">
        <f t="shared" si="19"/>
        <v/>
      </c>
      <c r="C164" t="str">
        <f>IF(高校一覧表!R8="","",VLOOKUP(VLOOKUP(高校一覧表!R8,高校女選手データ!$A:$O,MATCH("所属",高校女選手データ!$1:$1,0),0),所属csv!$A:$H,MATCH("所属コード",所属csv!$1:$1,0),0))</f>
        <v/>
      </c>
      <c r="D164" t="str">
        <f>IF($C164="","",VLOOKUP(高校一覧表!R8,高校女選手データ!$A:$O,MATCH("所属",高校女選手データ!$1:$1,0),0))</f>
        <v/>
      </c>
      <c r="F164" t="str">
        <f t="shared" si="20"/>
        <v/>
      </c>
      <c r="I164" t="str">
        <f>IF($C164="","",VLOOKUP(高校一覧表!R8,高校女選手データ!$A:$O,MATCH("国籍",高校女選手データ!$1:$1,0),0))</f>
        <v/>
      </c>
      <c r="J164" t="str">
        <f>IF($C164="","",高校一覧表!Q8)</f>
        <v/>
      </c>
      <c r="K164" t="str">
        <f>IF($C164="","",40000+高校一覧表!R8)</f>
        <v/>
      </c>
      <c r="L164" t="str">
        <f>IF($C164="","",VLOOKUP($K164-40000,高校女選手データ!$A:$O,MATCH("姓",高校女選手データ!$1:$1,0),0)&amp;" "&amp;VLOOKUP($K164-40000,高校女選手データ!$A:$O,MATCH("名",高校女選手データ!$1:$1,0),0))</f>
        <v/>
      </c>
      <c r="M164" t="str">
        <f>IF($C164="","",VALUE(高校一覧表!L8))</f>
        <v/>
      </c>
      <c r="N164" t="str">
        <f>IF($C164="","",IF(高校一覧表!U8="","",高校一覧表!U8&amp;".")&amp;IF(高校一覧表!V8="","",TEXT(高校一覧表!V8,"00")&amp;".")&amp;TEXT(高校一覧表!W8,"00"))</f>
        <v/>
      </c>
      <c r="O164" t="str">
        <f t="shared" ref="O164:O215" si="21">IF($C164="","",0)</f>
        <v/>
      </c>
      <c r="P164" t="str">
        <f t="shared" ref="P164:P215" si="22">IF($C164="","",2)</f>
        <v/>
      </c>
    </row>
    <row r="165" spans="1:16" x14ac:dyDescent="0.45">
      <c r="A165">
        <f t="shared" si="17"/>
        <v>0</v>
      </c>
      <c r="B165" t="str">
        <f t="shared" si="19"/>
        <v/>
      </c>
      <c r="C165" t="str">
        <f>IF(高校一覧表!R9="","",VLOOKUP(VLOOKUP(高校一覧表!R9,高校女選手データ!$A:$O,MATCH("所属",高校女選手データ!$1:$1,0),0),所属csv!$A:$H,MATCH("所属コード",所属csv!$1:$1,0),0))</f>
        <v/>
      </c>
      <c r="D165" t="str">
        <f>IF($C165="","",VLOOKUP(高校一覧表!R9,高校女選手データ!$A:$O,MATCH("所属",高校女選手データ!$1:$1,0),0))</f>
        <v/>
      </c>
      <c r="F165" t="str">
        <f t="shared" si="20"/>
        <v/>
      </c>
      <c r="I165" t="str">
        <f>IF($C165="","",VLOOKUP(高校一覧表!R9,高校女選手データ!$A:$O,MATCH("国籍",高校女選手データ!$1:$1,0),0))</f>
        <v/>
      </c>
      <c r="J165" t="str">
        <f>IF($C165="","",高校一覧表!Q9)</f>
        <v/>
      </c>
      <c r="K165" t="str">
        <f>IF($C165="","",40000+高校一覧表!R9)</f>
        <v/>
      </c>
      <c r="L165" t="str">
        <f>IF($C165="","",VLOOKUP($K165-40000,高校女選手データ!$A:$O,MATCH("姓",高校女選手データ!$1:$1,0),0)&amp;" "&amp;VLOOKUP($K165-40000,高校女選手データ!$A:$O,MATCH("名",高校女選手データ!$1:$1,0),0))</f>
        <v/>
      </c>
      <c r="M165" t="str">
        <f>IF($C165="","",VALUE(高校一覧表!L9))</f>
        <v/>
      </c>
      <c r="N165" t="str">
        <f>IF($C165="","",IF(高校一覧表!U9="","",高校一覧表!U9&amp;".")&amp;IF(高校一覧表!V9="","",TEXT(高校一覧表!V9,"00")&amp;".")&amp;TEXT(高校一覧表!W9,"00"))</f>
        <v/>
      </c>
      <c r="O165" t="str">
        <f t="shared" si="21"/>
        <v/>
      </c>
      <c r="P165" t="str">
        <f t="shared" si="22"/>
        <v/>
      </c>
    </row>
    <row r="166" spans="1:16" x14ac:dyDescent="0.45">
      <c r="A166">
        <f t="shared" si="17"/>
        <v>0</v>
      </c>
      <c r="B166" t="str">
        <f t="shared" si="19"/>
        <v/>
      </c>
      <c r="C166" t="str">
        <f>IF(高校一覧表!R10="","",VLOOKUP(VLOOKUP(高校一覧表!R10,高校女選手データ!$A:$O,MATCH("所属",高校女選手データ!$1:$1,0),0),所属csv!$A:$H,MATCH("所属コード",所属csv!$1:$1,0),0))</f>
        <v/>
      </c>
      <c r="D166" t="str">
        <f>IF($C166="","",VLOOKUP(高校一覧表!R10,高校女選手データ!$A:$O,MATCH("所属",高校女選手データ!$1:$1,0),0))</f>
        <v/>
      </c>
      <c r="F166" t="str">
        <f t="shared" si="20"/>
        <v/>
      </c>
      <c r="I166" t="str">
        <f>IF($C166="","",VLOOKUP(高校一覧表!R10,高校女選手データ!$A:$O,MATCH("国籍",高校女選手データ!$1:$1,0),0))</f>
        <v/>
      </c>
      <c r="J166" t="str">
        <f>IF($C166="","",高校一覧表!Q10)</f>
        <v/>
      </c>
      <c r="K166" t="str">
        <f>IF($C166="","",40000+高校一覧表!R10)</f>
        <v/>
      </c>
      <c r="L166" t="str">
        <f>IF($C166="","",VLOOKUP($K166-40000,高校女選手データ!$A:$O,MATCH("姓",高校女選手データ!$1:$1,0),0)&amp;" "&amp;VLOOKUP($K166-40000,高校女選手データ!$A:$O,MATCH("名",高校女選手データ!$1:$1,0),0))</f>
        <v/>
      </c>
      <c r="M166" t="str">
        <f>IF($C166="","",VALUE(高校一覧表!L10))</f>
        <v/>
      </c>
      <c r="N166" t="str">
        <f>IF($C166="","",IF(高校一覧表!U10="","",高校一覧表!U10&amp;".")&amp;IF(高校一覧表!V10="","",TEXT(高校一覧表!V10,"00")&amp;".")&amp;TEXT(高校一覧表!W10,"00"))</f>
        <v/>
      </c>
      <c r="O166" t="str">
        <f t="shared" si="21"/>
        <v/>
      </c>
      <c r="P166" t="str">
        <f t="shared" si="22"/>
        <v/>
      </c>
    </row>
    <row r="167" spans="1:16" x14ac:dyDescent="0.45">
      <c r="A167">
        <f t="shared" si="17"/>
        <v>0</v>
      </c>
      <c r="B167" t="str">
        <f t="shared" si="19"/>
        <v/>
      </c>
      <c r="C167" t="str">
        <f>IF(高校一覧表!R11="","",VLOOKUP(VLOOKUP(高校一覧表!R11,高校女選手データ!$A:$O,MATCH("所属",高校女選手データ!$1:$1,0),0),所属csv!$A:$H,MATCH("所属コード",所属csv!$1:$1,0),0))</f>
        <v/>
      </c>
      <c r="D167" t="str">
        <f>IF($C167="","",VLOOKUP(高校一覧表!R11,高校女選手データ!$A:$O,MATCH("所属",高校女選手データ!$1:$1,0),0))</f>
        <v/>
      </c>
      <c r="F167" t="str">
        <f t="shared" si="20"/>
        <v/>
      </c>
      <c r="I167" t="str">
        <f>IF($C167="","",VLOOKUP(高校一覧表!R11,高校女選手データ!$A:$O,MATCH("国籍",高校女選手データ!$1:$1,0),0))</f>
        <v/>
      </c>
      <c r="J167" t="str">
        <f>IF($C167="","",高校一覧表!Q11)</f>
        <v/>
      </c>
      <c r="K167" t="str">
        <f>IF($C167="","",40000+高校一覧表!R11)</f>
        <v/>
      </c>
      <c r="L167" t="str">
        <f>IF($C167="","",VLOOKUP($K167-40000,高校女選手データ!$A:$O,MATCH("姓",高校女選手データ!$1:$1,0),0)&amp;" "&amp;VLOOKUP($K167-40000,高校女選手データ!$A:$O,MATCH("名",高校女選手データ!$1:$1,0),0))</f>
        <v/>
      </c>
      <c r="M167" t="str">
        <f>IF($C167="","",VALUE(高校一覧表!L11))</f>
        <v/>
      </c>
      <c r="N167" t="str">
        <f>IF($C167="","",IF(高校一覧表!U11="","",高校一覧表!U11&amp;".")&amp;IF(高校一覧表!V11="","",TEXT(高校一覧表!V11,"00")&amp;".")&amp;TEXT(高校一覧表!W11,"00"))</f>
        <v/>
      </c>
      <c r="O167" t="str">
        <f t="shared" si="21"/>
        <v/>
      </c>
      <c r="P167" t="str">
        <f t="shared" si="22"/>
        <v/>
      </c>
    </row>
    <row r="168" spans="1:16" x14ac:dyDescent="0.45">
      <c r="A168">
        <f t="shared" si="17"/>
        <v>0</v>
      </c>
      <c r="B168" t="str">
        <f t="shared" si="19"/>
        <v/>
      </c>
      <c r="C168" t="str">
        <f>IF(高校一覧表!R12="","",VLOOKUP(VLOOKUP(高校一覧表!R12,高校女選手データ!$A:$O,MATCH("所属",高校女選手データ!$1:$1,0),0),所属csv!$A:$H,MATCH("所属コード",所属csv!$1:$1,0),0))</f>
        <v/>
      </c>
      <c r="D168" t="str">
        <f>IF($C168="","",VLOOKUP(高校一覧表!R12,高校女選手データ!$A:$O,MATCH("所属",高校女選手データ!$1:$1,0),0))</f>
        <v/>
      </c>
      <c r="F168" t="str">
        <f t="shared" si="20"/>
        <v/>
      </c>
      <c r="I168" t="str">
        <f>IF($C168="","",VLOOKUP(高校一覧表!R12,高校女選手データ!$A:$O,MATCH("国籍",高校女選手データ!$1:$1,0),0))</f>
        <v/>
      </c>
      <c r="J168" t="str">
        <f>IF($C168="","",高校一覧表!Q12)</f>
        <v/>
      </c>
      <c r="K168" t="str">
        <f>IF($C168="","",40000+高校一覧表!R12)</f>
        <v/>
      </c>
      <c r="L168" t="str">
        <f>IF($C168="","",VLOOKUP($K168-40000,高校女選手データ!$A:$O,MATCH("姓",高校女選手データ!$1:$1,0),0)&amp;" "&amp;VLOOKUP($K168-40000,高校女選手データ!$A:$O,MATCH("名",高校女選手データ!$1:$1,0),0))</f>
        <v/>
      </c>
      <c r="M168" t="str">
        <f>IF($C168="","",VALUE(高校一覧表!L12))</f>
        <v/>
      </c>
      <c r="N168" t="str">
        <f>IF($C168="","",IF(高校一覧表!U12="","",高校一覧表!U12&amp;".")&amp;IF(高校一覧表!V12="","",TEXT(高校一覧表!V12,"00")&amp;".")&amp;TEXT(高校一覧表!W12,"00"))</f>
        <v/>
      </c>
      <c r="O168" t="str">
        <f t="shared" si="21"/>
        <v/>
      </c>
      <c r="P168" t="str">
        <f t="shared" si="22"/>
        <v/>
      </c>
    </row>
    <row r="169" spans="1:16" x14ac:dyDescent="0.45">
      <c r="A169">
        <f t="shared" si="17"/>
        <v>0</v>
      </c>
      <c r="B169" t="str">
        <f t="shared" si="19"/>
        <v/>
      </c>
      <c r="C169" t="str">
        <f>IF(高校一覧表!R13="","",VLOOKUP(VLOOKUP(高校一覧表!R13,高校女選手データ!$A:$O,MATCH("所属",高校女選手データ!$1:$1,0),0),所属csv!$A:$H,MATCH("所属コード",所属csv!$1:$1,0),0))</f>
        <v/>
      </c>
      <c r="D169" t="str">
        <f>IF($C169="","",VLOOKUP(高校一覧表!R13,高校女選手データ!$A:$O,MATCH("所属",高校女選手データ!$1:$1,0),0))</f>
        <v/>
      </c>
      <c r="F169" t="str">
        <f t="shared" si="20"/>
        <v/>
      </c>
      <c r="I169" t="str">
        <f>IF($C169="","",VLOOKUP(高校一覧表!R13,高校女選手データ!$A:$O,MATCH("国籍",高校女選手データ!$1:$1,0),0))</f>
        <v/>
      </c>
      <c r="J169" t="str">
        <f>IF($C169="","",高校一覧表!Q13)</f>
        <v/>
      </c>
      <c r="K169" t="str">
        <f>IF($C169="","",40000+高校一覧表!R13)</f>
        <v/>
      </c>
      <c r="L169" t="str">
        <f>IF($C169="","",VLOOKUP($K169-40000,高校女選手データ!$A:$O,MATCH("姓",高校女選手データ!$1:$1,0),0)&amp;" "&amp;VLOOKUP($K169-40000,高校女選手データ!$A:$O,MATCH("名",高校女選手データ!$1:$1,0),0))</f>
        <v/>
      </c>
      <c r="M169" t="str">
        <f>IF($C169="","",VALUE(高校一覧表!L13))</f>
        <v/>
      </c>
      <c r="N169" t="str">
        <f>IF($C169="","",IF(高校一覧表!U13="","",高校一覧表!U13&amp;".")&amp;IF(高校一覧表!V13="","",TEXT(高校一覧表!V13,"00")&amp;".")&amp;TEXT(高校一覧表!W13,"00"))</f>
        <v/>
      </c>
      <c r="O169" t="str">
        <f t="shared" si="21"/>
        <v/>
      </c>
      <c r="P169" t="str">
        <f t="shared" si="22"/>
        <v/>
      </c>
    </row>
    <row r="170" spans="1:16" x14ac:dyDescent="0.45">
      <c r="A170">
        <f t="shared" si="17"/>
        <v>0</v>
      </c>
      <c r="B170" t="str">
        <f t="shared" si="19"/>
        <v/>
      </c>
      <c r="C170" t="str">
        <f>IF(高校一覧表!R14="","",VLOOKUP(VLOOKUP(高校一覧表!R14,高校女選手データ!$A:$O,MATCH("所属",高校女選手データ!$1:$1,0),0),所属csv!$A:$H,MATCH("所属コード",所属csv!$1:$1,0),0))</f>
        <v/>
      </c>
      <c r="D170" t="str">
        <f>IF($C170="","",VLOOKUP(高校一覧表!R14,高校女選手データ!$A:$O,MATCH("所属",高校女選手データ!$1:$1,0),0))</f>
        <v/>
      </c>
      <c r="F170" t="str">
        <f t="shared" si="20"/>
        <v/>
      </c>
      <c r="I170" t="str">
        <f>IF($C170="","",VLOOKUP(高校一覧表!R14,高校女選手データ!$A:$O,MATCH("国籍",高校女選手データ!$1:$1,0),0))</f>
        <v/>
      </c>
      <c r="J170" t="str">
        <f>IF($C170="","",高校一覧表!Q14)</f>
        <v/>
      </c>
      <c r="K170" t="str">
        <f>IF($C170="","",40000+高校一覧表!R14)</f>
        <v/>
      </c>
      <c r="L170" t="str">
        <f>IF($C170="","",VLOOKUP($K170-40000,高校女選手データ!$A:$O,MATCH("姓",高校女選手データ!$1:$1,0),0)&amp;" "&amp;VLOOKUP($K170-40000,高校女選手データ!$A:$O,MATCH("名",高校女選手データ!$1:$1,0),0))</f>
        <v/>
      </c>
      <c r="M170" t="str">
        <f>IF($C170="","",VALUE(高校一覧表!L14))</f>
        <v/>
      </c>
      <c r="N170" t="str">
        <f>IF($C170="","",IF(高校一覧表!U14="","",高校一覧表!U14&amp;".")&amp;IF(高校一覧表!V14="","",TEXT(高校一覧表!V14,"00")&amp;".")&amp;TEXT(高校一覧表!W14,"00"))</f>
        <v/>
      </c>
      <c r="O170" t="str">
        <f t="shared" si="21"/>
        <v/>
      </c>
      <c r="P170" t="str">
        <f t="shared" si="22"/>
        <v/>
      </c>
    </row>
    <row r="171" spans="1:16" x14ac:dyDescent="0.45">
      <c r="A171">
        <f t="shared" si="17"/>
        <v>0</v>
      </c>
      <c r="B171" t="str">
        <f t="shared" si="19"/>
        <v/>
      </c>
      <c r="C171" t="str">
        <f>IF(高校一覧表!R15="","",VLOOKUP(VLOOKUP(高校一覧表!R15,高校女選手データ!$A:$O,MATCH("所属",高校女選手データ!$1:$1,0),0),所属csv!$A:$H,MATCH("所属コード",所属csv!$1:$1,0),0))</f>
        <v/>
      </c>
      <c r="D171" t="str">
        <f>IF($C171="","",VLOOKUP(高校一覧表!R15,高校女選手データ!$A:$O,MATCH("所属",高校女選手データ!$1:$1,0),0))</f>
        <v/>
      </c>
      <c r="F171" t="str">
        <f t="shared" si="20"/>
        <v/>
      </c>
      <c r="I171" t="str">
        <f>IF($C171="","",VLOOKUP(高校一覧表!R15,高校女選手データ!$A:$O,MATCH("国籍",高校女選手データ!$1:$1,0),0))</f>
        <v/>
      </c>
      <c r="J171" t="str">
        <f>IF($C171="","",高校一覧表!Q15)</f>
        <v/>
      </c>
      <c r="K171" t="str">
        <f>IF($C171="","",40000+高校一覧表!R15)</f>
        <v/>
      </c>
      <c r="L171" t="str">
        <f>IF($C171="","",VLOOKUP($K171-40000,高校女選手データ!$A:$O,MATCH("姓",高校女選手データ!$1:$1,0),0)&amp;" "&amp;VLOOKUP($K171-40000,高校女選手データ!$A:$O,MATCH("名",高校女選手データ!$1:$1,0),0))</f>
        <v/>
      </c>
      <c r="M171" t="str">
        <f>IF($C171="","",VALUE(高校一覧表!L15))</f>
        <v/>
      </c>
      <c r="N171" t="str">
        <f>IF($C171="","",IF(高校一覧表!U15="","",高校一覧表!U15&amp;".")&amp;IF(高校一覧表!V15="","",TEXT(高校一覧表!V15,"00")&amp;".")&amp;TEXT(高校一覧表!W15,"00"))</f>
        <v/>
      </c>
      <c r="O171" t="str">
        <f t="shared" si="21"/>
        <v/>
      </c>
      <c r="P171" t="str">
        <f t="shared" si="22"/>
        <v/>
      </c>
    </row>
    <row r="172" spans="1:16" x14ac:dyDescent="0.45">
      <c r="A172">
        <f t="shared" si="17"/>
        <v>0</v>
      </c>
      <c r="B172" t="str">
        <f t="shared" si="19"/>
        <v/>
      </c>
      <c r="C172" t="str">
        <f>IF(高校一覧表!R16="","",VLOOKUP(VLOOKUP(高校一覧表!R16,高校女選手データ!$A:$O,MATCH("所属",高校女選手データ!$1:$1,0),0),所属csv!$A:$H,MATCH("所属コード",所属csv!$1:$1,0),0))</f>
        <v/>
      </c>
      <c r="D172" t="str">
        <f>IF($C172="","",VLOOKUP(高校一覧表!R16,高校女選手データ!$A:$O,MATCH("所属",高校女選手データ!$1:$1,0),0))</f>
        <v/>
      </c>
      <c r="F172" t="str">
        <f t="shared" si="20"/>
        <v/>
      </c>
      <c r="I172" t="str">
        <f>IF($C172="","",VLOOKUP(高校一覧表!R16,高校女選手データ!$A:$O,MATCH("国籍",高校女選手データ!$1:$1,0),0))</f>
        <v/>
      </c>
      <c r="J172" t="str">
        <f>IF($C172="","",高校一覧表!Q16)</f>
        <v/>
      </c>
      <c r="K172" t="str">
        <f>IF($C172="","",40000+高校一覧表!R16)</f>
        <v/>
      </c>
      <c r="L172" t="str">
        <f>IF($C172="","",VLOOKUP($K172-40000,高校女選手データ!$A:$O,MATCH("姓",高校女選手データ!$1:$1,0),0)&amp;" "&amp;VLOOKUP($K172-40000,高校女選手データ!$A:$O,MATCH("名",高校女選手データ!$1:$1,0),0))</f>
        <v/>
      </c>
      <c r="M172" t="str">
        <f>IF($C172="","",VALUE(高校一覧表!L16))</f>
        <v/>
      </c>
      <c r="N172" t="str">
        <f>IF($C172="","",IF(高校一覧表!U16="","",高校一覧表!U16&amp;".")&amp;IF(高校一覧表!V16="","",TEXT(高校一覧表!V16,"00")&amp;".")&amp;TEXT(高校一覧表!W16,"00"))</f>
        <v/>
      </c>
      <c r="O172" t="str">
        <f t="shared" si="21"/>
        <v/>
      </c>
      <c r="P172" t="str">
        <f t="shared" si="22"/>
        <v/>
      </c>
    </row>
    <row r="173" spans="1:16" x14ac:dyDescent="0.45">
      <c r="A173">
        <f t="shared" si="17"/>
        <v>0</v>
      </c>
      <c r="B173" t="str">
        <f t="shared" si="19"/>
        <v/>
      </c>
      <c r="C173" t="str">
        <f>IF(高校一覧表!R17="","",VLOOKUP(VLOOKUP(高校一覧表!R17,高校女選手データ!$A:$O,MATCH("所属",高校女選手データ!$1:$1,0),0),所属csv!$A:$H,MATCH("所属コード",所属csv!$1:$1,0),0))</f>
        <v/>
      </c>
      <c r="D173" t="str">
        <f>IF($C173="","",VLOOKUP(高校一覧表!R17,高校女選手データ!$A:$O,MATCH("所属",高校女選手データ!$1:$1,0),0))</f>
        <v/>
      </c>
      <c r="F173" t="str">
        <f t="shared" si="20"/>
        <v/>
      </c>
      <c r="I173" t="str">
        <f>IF($C173="","",VLOOKUP(高校一覧表!R17,高校女選手データ!$A:$O,MATCH("国籍",高校女選手データ!$1:$1,0),0))</f>
        <v/>
      </c>
      <c r="J173" t="str">
        <f>IF($C173="","",高校一覧表!Q17)</f>
        <v/>
      </c>
      <c r="K173" t="str">
        <f>IF($C173="","",40000+高校一覧表!R17)</f>
        <v/>
      </c>
      <c r="L173" t="str">
        <f>IF($C173="","",VLOOKUP($K173-40000,高校女選手データ!$A:$O,MATCH("姓",高校女選手データ!$1:$1,0),0)&amp;" "&amp;VLOOKUP($K173-40000,高校女選手データ!$A:$O,MATCH("名",高校女選手データ!$1:$1,0),0))</f>
        <v/>
      </c>
      <c r="M173" t="str">
        <f>IF($C173="","",VALUE(高校一覧表!L17))</f>
        <v/>
      </c>
      <c r="N173" t="str">
        <f>IF($C173="","",IF(高校一覧表!U17="","",高校一覧表!U17&amp;".")&amp;IF(高校一覧表!V17="","",TEXT(高校一覧表!V17,"00")&amp;".")&amp;TEXT(高校一覧表!W17,"00"))</f>
        <v/>
      </c>
      <c r="O173" t="str">
        <f t="shared" si="21"/>
        <v/>
      </c>
      <c r="P173" t="str">
        <f t="shared" si="22"/>
        <v/>
      </c>
    </row>
    <row r="174" spans="1:16" x14ac:dyDescent="0.45">
      <c r="A174">
        <f t="shared" si="17"/>
        <v>0</v>
      </c>
      <c r="B174" t="str">
        <f t="shared" si="19"/>
        <v/>
      </c>
      <c r="C174" t="str">
        <f>IF(高校一覧表!R18="","",VLOOKUP(VLOOKUP(高校一覧表!R18,高校女選手データ!$A:$O,MATCH("所属",高校女選手データ!$1:$1,0),0),所属csv!$A:$H,MATCH("所属コード",所属csv!$1:$1,0),0))</f>
        <v/>
      </c>
      <c r="D174" t="str">
        <f>IF($C174="","",VLOOKUP(高校一覧表!R18,高校女選手データ!$A:$O,MATCH("所属",高校女選手データ!$1:$1,0),0))</f>
        <v/>
      </c>
      <c r="F174" t="str">
        <f t="shared" si="20"/>
        <v/>
      </c>
      <c r="I174" t="str">
        <f>IF($C174="","",VLOOKUP(高校一覧表!R18,高校女選手データ!$A:$O,MATCH("国籍",高校女選手データ!$1:$1,0),0))</f>
        <v/>
      </c>
      <c r="J174" t="str">
        <f>IF($C174="","",高校一覧表!Q18)</f>
        <v/>
      </c>
      <c r="K174" t="str">
        <f>IF($C174="","",40000+高校一覧表!R18)</f>
        <v/>
      </c>
      <c r="L174" t="str">
        <f>IF($C174="","",VLOOKUP($K174-40000,高校女選手データ!$A:$O,MATCH("姓",高校女選手データ!$1:$1,0),0)&amp;" "&amp;VLOOKUP($K174-40000,高校女選手データ!$A:$O,MATCH("名",高校女選手データ!$1:$1,0),0))</f>
        <v/>
      </c>
      <c r="M174" t="str">
        <f>IF($C174="","",VALUE(高校一覧表!L18))</f>
        <v/>
      </c>
      <c r="N174" t="str">
        <f>IF($C174="","",IF(高校一覧表!U18="","",高校一覧表!U18&amp;".")&amp;IF(高校一覧表!V18="","",TEXT(高校一覧表!V18,"00")&amp;".")&amp;TEXT(高校一覧表!W18,"00"))</f>
        <v/>
      </c>
      <c r="O174" t="str">
        <f t="shared" si="21"/>
        <v/>
      </c>
      <c r="P174" t="str">
        <f t="shared" si="22"/>
        <v/>
      </c>
    </row>
    <row r="175" spans="1:16" x14ac:dyDescent="0.45">
      <c r="A175">
        <f t="shared" si="17"/>
        <v>0</v>
      </c>
      <c r="B175" t="str">
        <f t="shared" si="19"/>
        <v/>
      </c>
      <c r="C175" t="str">
        <f>IF(高校一覧表!R19="","",VLOOKUP(VLOOKUP(高校一覧表!R19,高校女選手データ!$A:$O,MATCH("所属",高校女選手データ!$1:$1,0),0),所属csv!$A:$H,MATCH("所属コード",所属csv!$1:$1,0),0))</f>
        <v/>
      </c>
      <c r="D175" t="str">
        <f>IF($C175="","",VLOOKUP(高校一覧表!R19,高校女選手データ!$A:$O,MATCH("所属",高校女選手データ!$1:$1,0),0))</f>
        <v/>
      </c>
      <c r="F175" t="str">
        <f t="shared" si="20"/>
        <v/>
      </c>
      <c r="I175" t="str">
        <f>IF($C175="","",VLOOKUP(高校一覧表!R19,高校女選手データ!$A:$O,MATCH("国籍",高校女選手データ!$1:$1,0),0))</f>
        <v/>
      </c>
      <c r="J175" t="str">
        <f>IF($C175="","",高校一覧表!Q19)</f>
        <v/>
      </c>
      <c r="K175" t="str">
        <f>IF($C175="","",40000+高校一覧表!R19)</f>
        <v/>
      </c>
      <c r="L175" t="str">
        <f>IF($C175="","",VLOOKUP($K175-40000,高校女選手データ!$A:$O,MATCH("姓",高校女選手データ!$1:$1,0),0)&amp;" "&amp;VLOOKUP($K175-40000,高校女選手データ!$A:$O,MATCH("名",高校女選手データ!$1:$1,0),0))</f>
        <v/>
      </c>
      <c r="M175" t="str">
        <f>IF($C175="","",VALUE(高校一覧表!L19))</f>
        <v/>
      </c>
      <c r="N175" t="str">
        <f>IF($C175="","",IF(高校一覧表!U19="","",高校一覧表!U19&amp;".")&amp;IF(高校一覧表!V19="","",TEXT(高校一覧表!V19,"00")&amp;".")&amp;TEXT(高校一覧表!W19,"00"))</f>
        <v/>
      </c>
      <c r="O175" t="str">
        <f t="shared" si="21"/>
        <v/>
      </c>
      <c r="P175" t="str">
        <f t="shared" si="22"/>
        <v/>
      </c>
    </row>
    <row r="176" spans="1:16" x14ac:dyDescent="0.45">
      <c r="A176">
        <f t="shared" si="17"/>
        <v>0</v>
      </c>
      <c r="B176" t="str">
        <f t="shared" si="19"/>
        <v/>
      </c>
      <c r="C176" t="str">
        <f>IF(高校一覧表!R20="","",VLOOKUP(VLOOKUP(高校一覧表!R20,高校女選手データ!$A:$O,MATCH("所属",高校女選手データ!$1:$1,0),0),所属csv!$A:$H,MATCH("所属コード",所属csv!$1:$1,0),0))</f>
        <v/>
      </c>
      <c r="D176" t="str">
        <f>IF($C176="","",VLOOKUP(高校一覧表!R20,高校女選手データ!$A:$O,MATCH("所属",高校女選手データ!$1:$1,0),0))</f>
        <v/>
      </c>
      <c r="F176" t="str">
        <f t="shared" si="20"/>
        <v/>
      </c>
      <c r="I176" t="str">
        <f>IF($C176="","",VLOOKUP(高校一覧表!R20,高校女選手データ!$A:$O,MATCH("国籍",高校女選手データ!$1:$1,0),0))</f>
        <v/>
      </c>
      <c r="J176" t="str">
        <f>IF($C176="","",高校一覧表!Q20)</f>
        <v/>
      </c>
      <c r="K176" t="str">
        <f>IF($C176="","",40000+高校一覧表!R20)</f>
        <v/>
      </c>
      <c r="L176" t="str">
        <f>IF($C176="","",VLOOKUP($K176-40000,高校女選手データ!$A:$O,MATCH("姓",高校女選手データ!$1:$1,0),0)&amp;" "&amp;VLOOKUP($K176-40000,高校女選手データ!$A:$O,MATCH("名",高校女選手データ!$1:$1,0),0))</f>
        <v/>
      </c>
      <c r="M176" t="str">
        <f>IF($C176="","",VALUE(高校一覧表!L20))</f>
        <v/>
      </c>
      <c r="N176" t="str">
        <f>IF($C176="","",IF(高校一覧表!U20="","",高校一覧表!U20&amp;".")&amp;IF(高校一覧表!V20="","",TEXT(高校一覧表!V20,"00")&amp;".")&amp;TEXT(高校一覧表!W20,"00"))</f>
        <v/>
      </c>
      <c r="O176" t="str">
        <f t="shared" si="21"/>
        <v/>
      </c>
      <c r="P176" t="str">
        <f t="shared" si="22"/>
        <v/>
      </c>
    </row>
    <row r="177" spans="1:16" x14ac:dyDescent="0.45">
      <c r="A177">
        <f t="shared" si="17"/>
        <v>0</v>
      </c>
      <c r="B177" t="str">
        <f t="shared" si="19"/>
        <v/>
      </c>
      <c r="C177" t="str">
        <f>IF(高校一覧表!R21="","",VLOOKUP(VLOOKUP(高校一覧表!R21,高校女選手データ!$A:$O,MATCH("所属",高校女選手データ!$1:$1,0),0),所属csv!$A:$H,MATCH("所属コード",所属csv!$1:$1,0),0))</f>
        <v/>
      </c>
      <c r="D177" t="str">
        <f>IF($C177="","",VLOOKUP(高校一覧表!R21,高校女選手データ!$A:$O,MATCH("所属",高校女選手データ!$1:$1,0),0))</f>
        <v/>
      </c>
      <c r="F177" t="str">
        <f t="shared" si="20"/>
        <v/>
      </c>
      <c r="I177" t="str">
        <f>IF($C177="","",VLOOKUP(高校一覧表!R21,高校女選手データ!$A:$O,MATCH("国籍",高校女選手データ!$1:$1,0),0))</f>
        <v/>
      </c>
      <c r="J177" t="str">
        <f>IF($C177="","",高校一覧表!Q21)</f>
        <v/>
      </c>
      <c r="K177" t="str">
        <f>IF($C177="","",40000+高校一覧表!R21)</f>
        <v/>
      </c>
      <c r="L177" t="str">
        <f>IF($C177="","",VLOOKUP($K177-40000,高校女選手データ!$A:$O,MATCH("姓",高校女選手データ!$1:$1,0),0)&amp;" "&amp;VLOOKUP($K177-40000,高校女選手データ!$A:$O,MATCH("名",高校女選手データ!$1:$1,0),0))</f>
        <v/>
      </c>
      <c r="M177" t="str">
        <f>IF($C177="","",VALUE(高校一覧表!L21))</f>
        <v/>
      </c>
      <c r="N177" t="str">
        <f>IF($C177="","",IF(高校一覧表!U21="","",高校一覧表!U21&amp;".")&amp;IF(高校一覧表!V21="","",TEXT(高校一覧表!V21,"00")&amp;".")&amp;TEXT(高校一覧表!W21,"00"))</f>
        <v/>
      </c>
      <c r="O177" t="str">
        <f t="shared" si="21"/>
        <v/>
      </c>
      <c r="P177" t="str">
        <f t="shared" si="22"/>
        <v/>
      </c>
    </row>
    <row r="178" spans="1:16" x14ac:dyDescent="0.45">
      <c r="A178">
        <f t="shared" si="17"/>
        <v>0</v>
      </c>
      <c r="B178" t="str">
        <f t="shared" si="19"/>
        <v/>
      </c>
      <c r="C178" t="str">
        <f>IF(高校一覧表!R22="","",VLOOKUP(VLOOKUP(高校一覧表!R22,高校女選手データ!$A:$O,MATCH("所属",高校女選手データ!$1:$1,0),0),所属csv!$A:$H,MATCH("所属コード",所属csv!$1:$1,0),0))</f>
        <v/>
      </c>
      <c r="D178" t="str">
        <f>IF($C178="","",VLOOKUP(高校一覧表!R22,高校女選手データ!$A:$O,MATCH("所属",高校女選手データ!$1:$1,0),0))</f>
        <v/>
      </c>
      <c r="F178" t="str">
        <f t="shared" si="20"/>
        <v/>
      </c>
      <c r="I178" t="str">
        <f>IF($C178="","",VLOOKUP(高校一覧表!R22,高校女選手データ!$A:$O,MATCH("国籍",高校女選手データ!$1:$1,0),0))</f>
        <v/>
      </c>
      <c r="J178" t="str">
        <f>IF($C178="","",高校一覧表!Q22)</f>
        <v/>
      </c>
      <c r="K178" t="str">
        <f>IF($C178="","",40000+高校一覧表!R22)</f>
        <v/>
      </c>
      <c r="L178" t="str">
        <f>IF($C178="","",VLOOKUP($K178-40000,高校女選手データ!$A:$O,MATCH("姓",高校女選手データ!$1:$1,0),0)&amp;" "&amp;VLOOKUP($K178-40000,高校女選手データ!$A:$O,MATCH("名",高校女選手データ!$1:$1,0),0))</f>
        <v/>
      </c>
      <c r="M178" t="str">
        <f>IF($C178="","",VALUE(高校一覧表!L22))</f>
        <v/>
      </c>
      <c r="N178" t="str">
        <f>IF($C178="","",IF(高校一覧表!U22="","",高校一覧表!U22&amp;".")&amp;IF(高校一覧表!V22="","",TEXT(高校一覧表!V22,"00")&amp;".")&amp;TEXT(高校一覧表!W22,"00"))</f>
        <v/>
      </c>
      <c r="O178" t="str">
        <f t="shared" si="21"/>
        <v/>
      </c>
      <c r="P178" t="str">
        <f t="shared" si="22"/>
        <v/>
      </c>
    </row>
    <row r="179" spans="1:16" x14ac:dyDescent="0.45">
      <c r="A179">
        <f t="shared" si="17"/>
        <v>0</v>
      </c>
      <c r="B179" t="str">
        <f t="shared" si="19"/>
        <v/>
      </c>
      <c r="C179" t="str">
        <f>IF(高校一覧表!R23="","",VLOOKUP(VLOOKUP(高校一覧表!R23,高校女選手データ!$A:$O,MATCH("所属",高校女選手データ!$1:$1,0),0),所属csv!$A:$H,MATCH("所属コード",所属csv!$1:$1,0),0))</f>
        <v/>
      </c>
      <c r="D179" t="str">
        <f>IF($C179="","",VLOOKUP(高校一覧表!R23,高校女選手データ!$A:$O,MATCH("所属",高校女選手データ!$1:$1,0),0))</f>
        <v/>
      </c>
      <c r="F179" t="str">
        <f t="shared" si="20"/>
        <v/>
      </c>
      <c r="I179" t="str">
        <f>IF($C179="","",VLOOKUP(高校一覧表!R23,高校女選手データ!$A:$O,MATCH("国籍",高校女選手データ!$1:$1,0),0))</f>
        <v/>
      </c>
      <c r="J179" t="str">
        <f>IF($C179="","",高校一覧表!Q23)</f>
        <v/>
      </c>
      <c r="K179" t="str">
        <f>IF($C179="","",40000+高校一覧表!R23)</f>
        <v/>
      </c>
      <c r="L179" t="str">
        <f>IF($C179="","",VLOOKUP($K179-40000,高校女選手データ!$A:$O,MATCH("姓",高校女選手データ!$1:$1,0),0)&amp;" "&amp;VLOOKUP($K179-40000,高校女選手データ!$A:$O,MATCH("名",高校女選手データ!$1:$1,0),0))</f>
        <v/>
      </c>
      <c r="M179" t="str">
        <f>IF($C179="","",VALUE(高校一覧表!L23))</f>
        <v/>
      </c>
      <c r="N179" t="str">
        <f>IF($C179="","",IF(高校一覧表!U23="","",高校一覧表!U23&amp;".")&amp;IF(高校一覧表!V23="","",TEXT(高校一覧表!V23,"00")&amp;".")&amp;TEXT(高校一覧表!W23,"00"))</f>
        <v/>
      </c>
      <c r="O179" t="str">
        <f t="shared" si="21"/>
        <v/>
      </c>
      <c r="P179" t="str">
        <f t="shared" si="22"/>
        <v/>
      </c>
    </row>
    <row r="180" spans="1:16" x14ac:dyDescent="0.45">
      <c r="A180">
        <f t="shared" si="17"/>
        <v>0</v>
      </c>
      <c r="B180" t="str">
        <f t="shared" si="19"/>
        <v/>
      </c>
      <c r="C180" t="str">
        <f>IF(高校一覧表!R24="","",VLOOKUP(VLOOKUP(高校一覧表!R24,高校女選手データ!$A:$O,MATCH("所属",高校女選手データ!$1:$1,0),0),所属csv!$A:$H,MATCH("所属コード",所属csv!$1:$1,0),0))</f>
        <v/>
      </c>
      <c r="D180" t="str">
        <f>IF($C180="","",VLOOKUP(高校一覧表!R24,高校女選手データ!$A:$O,MATCH("所属",高校女選手データ!$1:$1,0),0))</f>
        <v/>
      </c>
      <c r="F180" t="str">
        <f t="shared" si="20"/>
        <v/>
      </c>
      <c r="I180" t="str">
        <f>IF($C180="","",VLOOKUP(高校一覧表!R24,高校女選手データ!$A:$O,MATCH("国籍",高校女選手データ!$1:$1,0),0))</f>
        <v/>
      </c>
      <c r="J180" t="str">
        <f>IF($C180="","",高校一覧表!Q24)</f>
        <v/>
      </c>
      <c r="K180" t="str">
        <f>IF($C180="","",40000+高校一覧表!R24)</f>
        <v/>
      </c>
      <c r="L180" t="str">
        <f>IF($C180="","",VLOOKUP($K180-40000,高校女選手データ!$A:$O,MATCH("姓",高校女選手データ!$1:$1,0),0)&amp;" "&amp;VLOOKUP($K180-40000,高校女選手データ!$A:$O,MATCH("名",高校女選手データ!$1:$1,0),0))</f>
        <v/>
      </c>
      <c r="M180" t="str">
        <f>IF($C180="","",VALUE(高校一覧表!L24))</f>
        <v/>
      </c>
      <c r="N180" t="str">
        <f>IF($C180="","",IF(高校一覧表!U24="","",高校一覧表!U24&amp;".")&amp;IF(高校一覧表!V24="","",TEXT(高校一覧表!V24,"00")&amp;".")&amp;TEXT(高校一覧表!W24,"00"))</f>
        <v/>
      </c>
      <c r="O180" t="str">
        <f t="shared" si="21"/>
        <v/>
      </c>
      <c r="P180" t="str">
        <f t="shared" si="22"/>
        <v/>
      </c>
    </row>
    <row r="181" spans="1:16" x14ac:dyDescent="0.45">
      <c r="A181">
        <f t="shared" si="17"/>
        <v>0</v>
      </c>
      <c r="B181" t="str">
        <f t="shared" si="19"/>
        <v/>
      </c>
      <c r="C181" t="str">
        <f>IF(高校一覧表!R25="","",VLOOKUP(VLOOKUP(高校一覧表!R25,高校女選手データ!$A:$O,MATCH("所属",高校女選手データ!$1:$1,0),0),所属csv!$A:$H,MATCH("所属コード",所属csv!$1:$1,0),0))</f>
        <v/>
      </c>
      <c r="D181" t="str">
        <f>IF($C181="","",VLOOKUP(高校一覧表!R25,高校女選手データ!$A:$O,MATCH("所属",高校女選手データ!$1:$1,0),0))</f>
        <v/>
      </c>
      <c r="F181" t="str">
        <f t="shared" si="20"/>
        <v/>
      </c>
      <c r="I181" t="str">
        <f>IF($C181="","",VLOOKUP(高校一覧表!R25,高校女選手データ!$A:$O,MATCH("国籍",高校女選手データ!$1:$1,0),0))</f>
        <v/>
      </c>
      <c r="J181" t="str">
        <f>IF($C181="","",高校一覧表!Q25)</f>
        <v/>
      </c>
      <c r="K181" t="str">
        <f>IF($C181="","",40000+高校一覧表!R25)</f>
        <v/>
      </c>
      <c r="L181" t="str">
        <f>IF($C181="","",VLOOKUP($K181-40000,高校女選手データ!$A:$O,MATCH("姓",高校女選手データ!$1:$1,0),0)&amp;" "&amp;VLOOKUP($K181-40000,高校女選手データ!$A:$O,MATCH("名",高校女選手データ!$1:$1,0),0))</f>
        <v/>
      </c>
      <c r="M181" t="str">
        <f>IF($C181="","",VALUE(高校一覧表!L25))</f>
        <v/>
      </c>
      <c r="N181" t="str">
        <f>IF($C181="","",IF(高校一覧表!U25="","",高校一覧表!U25&amp;".")&amp;IF(高校一覧表!V25="","",TEXT(高校一覧表!V25,"00")&amp;".")&amp;TEXT(高校一覧表!W25,"00"))</f>
        <v/>
      </c>
      <c r="O181" t="str">
        <f t="shared" si="21"/>
        <v/>
      </c>
      <c r="P181" t="str">
        <f t="shared" si="22"/>
        <v/>
      </c>
    </row>
    <row r="182" spans="1:16" x14ac:dyDescent="0.45">
      <c r="A182">
        <f t="shared" si="17"/>
        <v>0</v>
      </c>
      <c r="B182" t="str">
        <f t="shared" si="19"/>
        <v/>
      </c>
      <c r="C182" t="str">
        <f>IF(高校一覧表!R26="","",VLOOKUP(VLOOKUP(高校一覧表!R26,高校女選手データ!$A:$O,MATCH("所属",高校女選手データ!$1:$1,0),0),所属csv!$A:$H,MATCH("所属コード",所属csv!$1:$1,0),0))</f>
        <v/>
      </c>
      <c r="D182" t="str">
        <f>IF($C182="","",VLOOKUP(高校一覧表!R26,高校女選手データ!$A:$O,MATCH("所属",高校女選手データ!$1:$1,0),0))</f>
        <v/>
      </c>
      <c r="F182" t="str">
        <f t="shared" si="20"/>
        <v/>
      </c>
      <c r="I182" t="str">
        <f>IF($C182="","",VLOOKUP(高校一覧表!R26,高校女選手データ!$A:$O,MATCH("国籍",高校女選手データ!$1:$1,0),0))</f>
        <v/>
      </c>
      <c r="J182" t="str">
        <f>IF($C182="","",高校一覧表!Q26)</f>
        <v/>
      </c>
      <c r="K182" t="str">
        <f>IF($C182="","",40000+高校一覧表!R26)</f>
        <v/>
      </c>
      <c r="L182" t="str">
        <f>IF($C182="","",VLOOKUP($K182-40000,高校女選手データ!$A:$O,MATCH("姓",高校女選手データ!$1:$1,0),0)&amp;" "&amp;VLOOKUP($K182-40000,高校女選手データ!$A:$O,MATCH("名",高校女選手データ!$1:$1,0),0))</f>
        <v/>
      </c>
      <c r="M182" t="str">
        <f>IF($C182="","",VALUE(高校一覧表!L26))</f>
        <v/>
      </c>
      <c r="N182" t="str">
        <f>IF($C182="","",IF(高校一覧表!U26="","",高校一覧表!U26&amp;".")&amp;IF(高校一覧表!V26="","",TEXT(高校一覧表!V26,"00")&amp;".")&amp;TEXT(高校一覧表!W26,"00"))</f>
        <v/>
      </c>
      <c r="O182" t="str">
        <f t="shared" si="21"/>
        <v/>
      </c>
      <c r="P182" t="str">
        <f t="shared" si="22"/>
        <v/>
      </c>
    </row>
    <row r="183" spans="1:16" x14ac:dyDescent="0.45">
      <c r="A183">
        <f t="shared" si="17"/>
        <v>0</v>
      </c>
      <c r="B183" t="str">
        <f t="shared" si="19"/>
        <v/>
      </c>
      <c r="C183" t="str">
        <f>IF(高校一覧表!R27="","",VLOOKUP(VLOOKUP(高校一覧表!R27,高校女選手データ!$A:$O,MATCH("所属",高校女選手データ!$1:$1,0),0),所属csv!$A:$H,MATCH("所属コード",所属csv!$1:$1,0),0))</f>
        <v/>
      </c>
      <c r="D183" t="str">
        <f>IF($C183="","",VLOOKUP(高校一覧表!R27,高校女選手データ!$A:$O,MATCH("所属",高校女選手データ!$1:$1,0),0))</f>
        <v/>
      </c>
      <c r="F183" t="str">
        <f t="shared" si="20"/>
        <v/>
      </c>
      <c r="I183" t="str">
        <f>IF($C183="","",VLOOKUP(高校一覧表!R27,高校女選手データ!$A:$O,MATCH("国籍",高校女選手データ!$1:$1,0),0))</f>
        <v/>
      </c>
      <c r="J183" t="str">
        <f>IF($C183="","",高校一覧表!Q27)</f>
        <v/>
      </c>
      <c r="K183" t="str">
        <f>IF($C183="","",40000+高校一覧表!R27)</f>
        <v/>
      </c>
      <c r="L183" t="str">
        <f>IF($C183="","",VLOOKUP($K183-40000,高校女選手データ!$A:$O,MATCH("姓",高校女選手データ!$1:$1,0),0)&amp;" "&amp;VLOOKUP($K183-40000,高校女選手データ!$A:$O,MATCH("名",高校女選手データ!$1:$1,0),0))</f>
        <v/>
      </c>
      <c r="M183" t="str">
        <f>IF($C183="","",VALUE(高校一覧表!L27))</f>
        <v/>
      </c>
      <c r="N183" t="str">
        <f>IF($C183="","",IF(高校一覧表!U27="","",高校一覧表!U27&amp;".")&amp;IF(高校一覧表!V27="","",TEXT(高校一覧表!V27,"00")&amp;".")&amp;TEXT(高校一覧表!W27,"00"))</f>
        <v/>
      </c>
      <c r="O183" t="str">
        <f t="shared" si="21"/>
        <v/>
      </c>
      <c r="P183" t="str">
        <f t="shared" si="22"/>
        <v/>
      </c>
    </row>
    <row r="184" spans="1:16" x14ac:dyDescent="0.45">
      <c r="A184">
        <f t="shared" si="17"/>
        <v>0</v>
      </c>
      <c r="B184" t="str">
        <f t="shared" si="19"/>
        <v/>
      </c>
      <c r="C184" t="str">
        <f>IF(高校一覧表!R28="","",VLOOKUP(VLOOKUP(高校一覧表!R28,高校女選手データ!$A:$O,MATCH("所属",高校女選手データ!$1:$1,0),0),所属csv!$A:$H,MATCH("所属コード",所属csv!$1:$1,0),0))</f>
        <v/>
      </c>
      <c r="D184" t="str">
        <f>IF($C184="","",VLOOKUP(高校一覧表!R28,高校女選手データ!$A:$O,MATCH("所属",高校女選手データ!$1:$1,0),0))</f>
        <v/>
      </c>
      <c r="F184" t="str">
        <f t="shared" si="20"/>
        <v/>
      </c>
      <c r="I184" t="str">
        <f>IF($C184="","",VLOOKUP(高校一覧表!R28,高校女選手データ!$A:$O,MATCH("国籍",高校女選手データ!$1:$1,0),0))</f>
        <v/>
      </c>
      <c r="J184" t="str">
        <f>IF($C184="","",高校一覧表!Q28)</f>
        <v/>
      </c>
      <c r="K184" t="str">
        <f>IF($C184="","",40000+高校一覧表!R28)</f>
        <v/>
      </c>
      <c r="L184" t="str">
        <f>IF($C184="","",VLOOKUP($K184-40000,高校女選手データ!$A:$O,MATCH("姓",高校女選手データ!$1:$1,0),0)&amp;" "&amp;VLOOKUP($K184-40000,高校女選手データ!$A:$O,MATCH("名",高校女選手データ!$1:$1,0),0))</f>
        <v/>
      </c>
      <c r="M184" t="str">
        <f>IF($C184="","",VALUE(高校一覧表!L28))</f>
        <v/>
      </c>
      <c r="N184" t="str">
        <f>IF($C184="","",IF(高校一覧表!U28="","",高校一覧表!U28&amp;".")&amp;IF(高校一覧表!V28="","",TEXT(高校一覧表!V28,"00")&amp;".")&amp;TEXT(高校一覧表!W28,"00"))</f>
        <v/>
      </c>
      <c r="O184" t="str">
        <f t="shared" si="21"/>
        <v/>
      </c>
      <c r="P184" t="str">
        <f t="shared" si="22"/>
        <v/>
      </c>
    </row>
    <row r="185" spans="1:16" x14ac:dyDescent="0.45">
      <c r="A185">
        <f t="shared" si="17"/>
        <v>0</v>
      </c>
      <c r="B185" t="str">
        <f t="shared" si="19"/>
        <v/>
      </c>
      <c r="C185" t="str">
        <f>IF(高校一覧表!R29="","",VLOOKUP(VLOOKUP(高校一覧表!R29,高校女選手データ!$A:$O,MATCH("所属",高校女選手データ!$1:$1,0),0),所属csv!$A:$H,MATCH("所属コード",所属csv!$1:$1,0),0))</f>
        <v/>
      </c>
      <c r="D185" t="str">
        <f>IF($C185="","",VLOOKUP(高校一覧表!R29,高校女選手データ!$A:$O,MATCH("所属",高校女選手データ!$1:$1,0),0))</f>
        <v/>
      </c>
      <c r="F185" t="str">
        <f t="shared" si="20"/>
        <v/>
      </c>
      <c r="I185" t="str">
        <f>IF($C185="","",VLOOKUP(高校一覧表!R29,高校女選手データ!$A:$O,MATCH("国籍",高校女選手データ!$1:$1,0),0))</f>
        <v/>
      </c>
      <c r="J185" t="str">
        <f>IF($C185="","",高校一覧表!Q29)</f>
        <v/>
      </c>
      <c r="K185" t="str">
        <f>IF($C185="","",40000+高校一覧表!R29)</f>
        <v/>
      </c>
      <c r="L185" t="str">
        <f>IF($C185="","",VLOOKUP($K185-40000,高校女選手データ!$A:$O,MATCH("姓",高校女選手データ!$1:$1,0),0)&amp;" "&amp;VLOOKUP($K185-40000,高校女選手データ!$A:$O,MATCH("名",高校女選手データ!$1:$1,0),0))</f>
        <v/>
      </c>
      <c r="M185" t="str">
        <f>IF($C185="","",VALUE(高校一覧表!L29))</f>
        <v/>
      </c>
      <c r="N185" t="str">
        <f>IF($C185="","",IF(高校一覧表!U29="","",高校一覧表!U29&amp;".")&amp;IF(高校一覧表!V29="","",TEXT(高校一覧表!V29,"00")&amp;".")&amp;TEXT(高校一覧表!W29,"00"))</f>
        <v/>
      </c>
      <c r="O185" t="str">
        <f t="shared" si="21"/>
        <v/>
      </c>
      <c r="P185" t="str">
        <f t="shared" si="22"/>
        <v/>
      </c>
    </row>
    <row r="186" spans="1:16" x14ac:dyDescent="0.45">
      <c r="A186">
        <f t="shared" si="17"/>
        <v>0</v>
      </c>
      <c r="B186" t="str">
        <f t="shared" si="19"/>
        <v/>
      </c>
      <c r="C186" t="str">
        <f>IF(高校一覧表!R30="","",VLOOKUP(VLOOKUP(高校一覧表!R30,高校女選手データ!$A:$O,MATCH("所属",高校女選手データ!$1:$1,0),0),所属csv!$A:$H,MATCH("所属コード",所属csv!$1:$1,0),0))</f>
        <v/>
      </c>
      <c r="D186" t="str">
        <f>IF($C186="","",VLOOKUP(高校一覧表!R30,高校女選手データ!$A:$O,MATCH("所属",高校女選手データ!$1:$1,0),0))</f>
        <v/>
      </c>
      <c r="F186" t="str">
        <f t="shared" si="20"/>
        <v/>
      </c>
      <c r="I186" t="str">
        <f>IF($C186="","",VLOOKUP(高校一覧表!R30,高校女選手データ!$A:$O,MATCH("国籍",高校女選手データ!$1:$1,0),0))</f>
        <v/>
      </c>
      <c r="J186" t="str">
        <f>IF($C186="","",高校一覧表!Q30)</f>
        <v/>
      </c>
      <c r="K186" t="str">
        <f>IF($C186="","",40000+高校一覧表!R30)</f>
        <v/>
      </c>
      <c r="L186" t="str">
        <f>IF($C186="","",VLOOKUP($K186-40000,高校女選手データ!$A:$O,MATCH("姓",高校女選手データ!$1:$1,0),0)&amp;" "&amp;VLOOKUP($K186-40000,高校女選手データ!$A:$O,MATCH("名",高校女選手データ!$1:$1,0),0))</f>
        <v/>
      </c>
      <c r="M186" t="str">
        <f>IF($C186="","",VALUE(高校一覧表!L30))</f>
        <v/>
      </c>
      <c r="N186" t="str">
        <f>IF($C186="","",IF(高校一覧表!U30="","",高校一覧表!U30&amp;".")&amp;IF(高校一覧表!V30="","",TEXT(高校一覧表!V30,"00")&amp;".")&amp;TEXT(高校一覧表!W30,"00"))</f>
        <v/>
      </c>
      <c r="O186" t="str">
        <f t="shared" si="21"/>
        <v/>
      </c>
      <c r="P186" t="str">
        <f t="shared" si="22"/>
        <v/>
      </c>
    </row>
    <row r="187" spans="1:16" x14ac:dyDescent="0.45">
      <c r="A187">
        <f t="shared" si="17"/>
        <v>0</v>
      </c>
      <c r="B187" t="str">
        <f t="shared" si="19"/>
        <v/>
      </c>
      <c r="C187" t="str">
        <f>IF(高校一覧表!R31="","",VLOOKUP(VLOOKUP(高校一覧表!R31,高校女選手データ!$A:$O,MATCH("所属",高校女選手データ!$1:$1,0),0),所属csv!$A:$H,MATCH("所属コード",所属csv!$1:$1,0),0))</f>
        <v/>
      </c>
      <c r="D187" t="str">
        <f>IF($C187="","",VLOOKUP(高校一覧表!R31,高校女選手データ!$A:$O,MATCH("所属",高校女選手データ!$1:$1,0),0))</f>
        <v/>
      </c>
      <c r="F187" t="str">
        <f t="shared" si="20"/>
        <v/>
      </c>
      <c r="I187" t="str">
        <f>IF($C187="","",VLOOKUP(高校一覧表!R31,高校女選手データ!$A:$O,MATCH("国籍",高校女選手データ!$1:$1,0),0))</f>
        <v/>
      </c>
      <c r="J187" t="str">
        <f>IF($C187="","",高校一覧表!Q31)</f>
        <v/>
      </c>
      <c r="K187" t="str">
        <f>IF($C187="","",40000+高校一覧表!R31)</f>
        <v/>
      </c>
      <c r="L187" t="str">
        <f>IF($C187="","",VLOOKUP($K187-40000,高校女選手データ!$A:$O,MATCH("姓",高校女選手データ!$1:$1,0),0)&amp;" "&amp;VLOOKUP($K187-40000,高校女選手データ!$A:$O,MATCH("名",高校女選手データ!$1:$1,0),0))</f>
        <v/>
      </c>
      <c r="M187" t="str">
        <f>IF($C187="","",VALUE(高校一覧表!L31))</f>
        <v/>
      </c>
      <c r="N187" t="str">
        <f>IF($C187="","",IF(高校一覧表!U31="","",高校一覧表!U31&amp;".")&amp;IF(高校一覧表!V31="","",TEXT(高校一覧表!V31,"00")&amp;".")&amp;TEXT(高校一覧表!W31,"00"))</f>
        <v/>
      </c>
      <c r="O187" t="str">
        <f t="shared" si="21"/>
        <v/>
      </c>
      <c r="P187" t="str">
        <f t="shared" si="22"/>
        <v/>
      </c>
    </row>
    <row r="188" spans="1:16" x14ac:dyDescent="0.45">
      <c r="A188">
        <f t="shared" si="17"/>
        <v>0</v>
      </c>
      <c r="B188" t="str">
        <f t="shared" si="19"/>
        <v/>
      </c>
      <c r="C188" t="str">
        <f>IF(高校一覧表!R32="","",VLOOKUP(VLOOKUP(高校一覧表!R32,高校女選手データ!$A:$O,MATCH("所属",高校女選手データ!$1:$1,0),0),所属csv!$A:$H,MATCH("所属コード",所属csv!$1:$1,0),0))</f>
        <v/>
      </c>
      <c r="D188" t="str">
        <f>IF($C188="","",VLOOKUP(高校一覧表!R32,高校女選手データ!$A:$O,MATCH("所属",高校女選手データ!$1:$1,0),0))</f>
        <v/>
      </c>
      <c r="F188" t="str">
        <f t="shared" si="20"/>
        <v/>
      </c>
      <c r="I188" t="str">
        <f>IF($C188="","",VLOOKUP(高校一覧表!R32,高校女選手データ!$A:$O,MATCH("国籍",高校女選手データ!$1:$1,0),0))</f>
        <v/>
      </c>
      <c r="J188" t="str">
        <f>IF($C188="","",高校一覧表!Q32)</f>
        <v/>
      </c>
      <c r="K188" t="str">
        <f>IF($C188="","",40000+高校一覧表!R32)</f>
        <v/>
      </c>
      <c r="L188" t="str">
        <f>IF($C188="","",VLOOKUP($K188-40000,高校女選手データ!$A:$O,MATCH("姓",高校女選手データ!$1:$1,0),0)&amp;" "&amp;VLOOKUP($K188-40000,高校女選手データ!$A:$O,MATCH("名",高校女選手データ!$1:$1,0),0))</f>
        <v/>
      </c>
      <c r="M188" t="str">
        <f>IF($C188="","",VALUE(高校一覧表!L32))</f>
        <v/>
      </c>
      <c r="N188" t="str">
        <f>IF($C188="","",IF(高校一覧表!U32="","",高校一覧表!U32&amp;".")&amp;IF(高校一覧表!V32="","",TEXT(高校一覧表!V32,"00")&amp;".")&amp;TEXT(高校一覧表!W32,"00"))</f>
        <v/>
      </c>
      <c r="O188" t="str">
        <f t="shared" si="21"/>
        <v/>
      </c>
      <c r="P188" t="str">
        <f t="shared" si="22"/>
        <v/>
      </c>
    </row>
    <row r="189" spans="1:16" x14ac:dyDescent="0.45">
      <c r="A189">
        <f t="shared" si="17"/>
        <v>0</v>
      </c>
      <c r="B189" t="str">
        <f t="shared" si="19"/>
        <v/>
      </c>
      <c r="C189" t="str">
        <f>IF(高校一覧表!R33="","",VLOOKUP(VLOOKUP(高校一覧表!R33,高校女選手データ!$A:$O,MATCH("所属",高校女選手データ!$1:$1,0),0),所属csv!$A:$H,MATCH("所属コード",所属csv!$1:$1,0),0))</f>
        <v/>
      </c>
      <c r="D189" t="str">
        <f>IF($C189="","",VLOOKUP(高校一覧表!R33,高校女選手データ!$A:$O,MATCH("所属",高校女選手データ!$1:$1,0),0))</f>
        <v/>
      </c>
      <c r="F189" t="str">
        <f t="shared" si="20"/>
        <v/>
      </c>
      <c r="I189" t="str">
        <f>IF($C189="","",VLOOKUP(高校一覧表!R33,高校女選手データ!$A:$O,MATCH("国籍",高校女選手データ!$1:$1,0),0))</f>
        <v/>
      </c>
      <c r="J189" t="str">
        <f>IF($C189="","",高校一覧表!Q33)</f>
        <v/>
      </c>
      <c r="K189" t="str">
        <f>IF($C189="","",40000+高校一覧表!R33)</f>
        <v/>
      </c>
      <c r="L189" t="str">
        <f>IF($C189="","",VLOOKUP($K189-40000,高校女選手データ!$A:$O,MATCH("姓",高校女選手データ!$1:$1,0),0)&amp;" "&amp;VLOOKUP($K189-40000,高校女選手データ!$A:$O,MATCH("名",高校女選手データ!$1:$1,0),0))</f>
        <v/>
      </c>
      <c r="M189" t="str">
        <f>IF($C189="","",VALUE(高校一覧表!L33))</f>
        <v/>
      </c>
      <c r="N189" t="str">
        <f>IF($C189="","",IF(高校一覧表!U33="","",高校一覧表!U33&amp;".")&amp;IF(高校一覧表!V33="","",TEXT(高校一覧表!V33,"00")&amp;".")&amp;TEXT(高校一覧表!W33,"00"))</f>
        <v/>
      </c>
      <c r="O189" t="str">
        <f t="shared" si="21"/>
        <v/>
      </c>
      <c r="P189" t="str">
        <f t="shared" si="22"/>
        <v/>
      </c>
    </row>
    <row r="190" spans="1:16" x14ac:dyDescent="0.45">
      <c r="A190">
        <f t="shared" si="17"/>
        <v>0</v>
      </c>
      <c r="B190" t="str">
        <f t="shared" si="19"/>
        <v/>
      </c>
      <c r="C190" t="str">
        <f>IF(高校一覧表!R34="","",VLOOKUP(VLOOKUP(高校一覧表!R34,高校女選手データ!$A:$O,MATCH("所属",高校女選手データ!$1:$1,0),0),所属csv!$A:$H,MATCH("所属コード",所属csv!$1:$1,0),0))</f>
        <v/>
      </c>
      <c r="D190" t="str">
        <f>IF($C190="","",VLOOKUP(高校一覧表!R34,高校女選手データ!$A:$O,MATCH("所属",高校女選手データ!$1:$1,0),0))</f>
        <v/>
      </c>
      <c r="F190" t="str">
        <f t="shared" si="20"/>
        <v/>
      </c>
      <c r="I190" t="str">
        <f>IF($C190="","",VLOOKUP(高校一覧表!R34,高校女選手データ!$A:$O,MATCH("国籍",高校女選手データ!$1:$1,0),0))</f>
        <v/>
      </c>
      <c r="J190" t="str">
        <f>IF($C190="","",高校一覧表!Q34)</f>
        <v/>
      </c>
      <c r="K190" t="str">
        <f>IF($C190="","",40000+高校一覧表!R34)</f>
        <v/>
      </c>
      <c r="L190" t="str">
        <f>IF($C190="","",VLOOKUP($K190-40000,高校女選手データ!$A:$O,MATCH("姓",高校女選手データ!$1:$1,0),0)&amp;" "&amp;VLOOKUP($K190-40000,高校女選手データ!$A:$O,MATCH("名",高校女選手データ!$1:$1,0),0))</f>
        <v/>
      </c>
      <c r="M190" t="str">
        <f>IF($C190="","",VALUE(高校一覧表!L34))</f>
        <v/>
      </c>
      <c r="N190" t="str">
        <f>IF($C190="","",IF(高校一覧表!U34="","",高校一覧表!U34&amp;".")&amp;IF(高校一覧表!V34="","",TEXT(高校一覧表!V34,"00")&amp;".")&amp;TEXT(高校一覧表!W34,"00"))</f>
        <v/>
      </c>
      <c r="O190" t="str">
        <f t="shared" si="21"/>
        <v/>
      </c>
      <c r="P190" t="str">
        <f t="shared" si="22"/>
        <v/>
      </c>
    </row>
    <row r="191" spans="1:16" x14ac:dyDescent="0.45">
      <c r="A191">
        <f t="shared" si="17"/>
        <v>0</v>
      </c>
      <c r="B191" t="str">
        <f t="shared" si="19"/>
        <v/>
      </c>
      <c r="C191" t="str">
        <f>IF(高校一覧表!R35="","",VLOOKUP(VLOOKUP(高校一覧表!R35,高校女選手データ!$A:$O,MATCH("所属",高校女選手データ!$1:$1,0),0),所属csv!$A:$H,MATCH("所属コード",所属csv!$1:$1,0),0))</f>
        <v/>
      </c>
      <c r="D191" t="str">
        <f>IF($C191="","",VLOOKUP(高校一覧表!R35,高校女選手データ!$A:$O,MATCH("所属",高校女選手データ!$1:$1,0),0))</f>
        <v/>
      </c>
      <c r="F191" t="str">
        <f t="shared" si="20"/>
        <v/>
      </c>
      <c r="I191" t="str">
        <f>IF($C191="","",VLOOKUP(高校一覧表!R35,高校女選手データ!$A:$O,MATCH("国籍",高校女選手データ!$1:$1,0),0))</f>
        <v/>
      </c>
      <c r="J191" t="str">
        <f>IF($C191="","",高校一覧表!Q35)</f>
        <v/>
      </c>
      <c r="K191" t="str">
        <f>IF($C191="","",40000+高校一覧表!R35)</f>
        <v/>
      </c>
      <c r="L191" t="str">
        <f>IF($C191="","",VLOOKUP($K191-40000,高校女選手データ!$A:$O,MATCH("姓",高校女選手データ!$1:$1,0),0)&amp;" "&amp;VLOOKUP($K191-40000,高校女選手データ!$A:$O,MATCH("名",高校女選手データ!$1:$1,0),0))</f>
        <v/>
      </c>
      <c r="M191" t="str">
        <f>IF($C191="","",VALUE(高校一覧表!L35))</f>
        <v/>
      </c>
      <c r="N191" t="str">
        <f>IF($C191="","",IF(高校一覧表!U35="","",高校一覧表!U35&amp;".")&amp;IF(高校一覧表!V35="","",TEXT(高校一覧表!V35,"00")&amp;".")&amp;TEXT(高校一覧表!W35,"00"))</f>
        <v/>
      </c>
      <c r="O191" t="str">
        <f t="shared" si="21"/>
        <v/>
      </c>
      <c r="P191" t="str">
        <f t="shared" si="22"/>
        <v/>
      </c>
    </row>
    <row r="192" spans="1:16" x14ac:dyDescent="0.45">
      <c r="A192">
        <f t="shared" si="17"/>
        <v>0</v>
      </c>
      <c r="B192" t="str">
        <f t="shared" si="19"/>
        <v/>
      </c>
      <c r="C192" t="str">
        <f>IF(高校一覧表!R36="","",VLOOKUP(VLOOKUP(高校一覧表!R36,高校女選手データ!$A:$O,MATCH("所属",高校女選手データ!$1:$1,0),0),所属csv!$A:$H,MATCH("所属コード",所属csv!$1:$1,0),0))</f>
        <v/>
      </c>
      <c r="D192" t="str">
        <f>IF($C192="","",VLOOKUP(高校一覧表!R36,高校女選手データ!$A:$O,MATCH("所属",高校女選手データ!$1:$1,0),0))</f>
        <v/>
      </c>
      <c r="F192" t="str">
        <f t="shared" si="20"/>
        <v/>
      </c>
      <c r="I192" t="str">
        <f>IF($C192="","",VLOOKUP(高校一覧表!R36,高校女選手データ!$A:$O,MATCH("国籍",高校女選手データ!$1:$1,0),0))</f>
        <v/>
      </c>
      <c r="J192" t="str">
        <f>IF($C192="","",高校一覧表!Q36)</f>
        <v/>
      </c>
      <c r="K192" t="str">
        <f>IF($C192="","",40000+高校一覧表!R36)</f>
        <v/>
      </c>
      <c r="L192" t="str">
        <f>IF($C192="","",VLOOKUP($K192-40000,高校女選手データ!$A:$O,MATCH("姓",高校女選手データ!$1:$1,0),0)&amp;" "&amp;VLOOKUP($K192-40000,高校女選手データ!$A:$O,MATCH("名",高校女選手データ!$1:$1,0),0))</f>
        <v/>
      </c>
      <c r="M192" t="str">
        <f>IF($C192="","",VALUE(高校一覧表!L36))</f>
        <v/>
      </c>
      <c r="N192" t="str">
        <f>IF($C192="","",IF(高校一覧表!U36="","",高校一覧表!U36&amp;".")&amp;IF(高校一覧表!V36="","",TEXT(高校一覧表!V36,"00")&amp;".")&amp;TEXT(高校一覧表!W36,"00"))</f>
        <v/>
      </c>
      <c r="O192" t="str">
        <f t="shared" si="21"/>
        <v/>
      </c>
      <c r="P192" t="str">
        <f t="shared" si="22"/>
        <v/>
      </c>
    </row>
    <row r="193" spans="1:16" x14ac:dyDescent="0.45">
      <c r="A193">
        <f t="shared" si="17"/>
        <v>0</v>
      </c>
      <c r="B193" t="str">
        <f t="shared" si="19"/>
        <v/>
      </c>
      <c r="C193" t="str">
        <f>IF(高校一覧表!R37="","",VLOOKUP(VLOOKUP(高校一覧表!R37,高校女選手データ!$A:$O,MATCH("所属",高校女選手データ!$1:$1,0),0),所属csv!$A:$H,MATCH("所属コード",所属csv!$1:$1,0),0))</f>
        <v/>
      </c>
      <c r="D193" t="str">
        <f>IF($C193="","",VLOOKUP(高校一覧表!R37,高校女選手データ!$A:$O,MATCH("所属",高校女選手データ!$1:$1,0),0))</f>
        <v/>
      </c>
      <c r="F193" t="str">
        <f t="shared" si="20"/>
        <v/>
      </c>
      <c r="I193" t="str">
        <f>IF($C193="","",VLOOKUP(高校一覧表!R37,高校女選手データ!$A:$O,MATCH("国籍",高校女選手データ!$1:$1,0),0))</f>
        <v/>
      </c>
      <c r="J193" t="str">
        <f>IF($C193="","",高校一覧表!Q37)</f>
        <v/>
      </c>
      <c r="K193" t="str">
        <f>IF($C193="","",40000+高校一覧表!R37)</f>
        <v/>
      </c>
      <c r="L193" t="str">
        <f>IF($C193="","",VLOOKUP($K193-40000,高校女選手データ!$A:$O,MATCH("姓",高校女選手データ!$1:$1,0),0)&amp;" "&amp;VLOOKUP($K193-40000,高校女選手データ!$A:$O,MATCH("名",高校女選手データ!$1:$1,0),0))</f>
        <v/>
      </c>
      <c r="M193" t="str">
        <f>IF($C193="","",VALUE(高校一覧表!L37))</f>
        <v/>
      </c>
      <c r="N193" t="str">
        <f>IF($C193="","",IF(高校一覧表!U37="","",高校一覧表!U37&amp;".")&amp;IF(高校一覧表!V37="","",TEXT(高校一覧表!V37,"00")&amp;".")&amp;TEXT(高校一覧表!W37,"00"))</f>
        <v/>
      </c>
      <c r="O193" t="str">
        <f t="shared" si="21"/>
        <v/>
      </c>
      <c r="P193" t="str">
        <f t="shared" si="22"/>
        <v/>
      </c>
    </row>
    <row r="194" spans="1:16" x14ac:dyDescent="0.45">
      <c r="A194">
        <f t="shared" si="17"/>
        <v>0</v>
      </c>
      <c r="B194" t="str">
        <f t="shared" si="19"/>
        <v/>
      </c>
      <c r="C194" t="str">
        <f>IF(高校一覧表!R38="","",VLOOKUP(VLOOKUP(高校一覧表!R38,高校女選手データ!$A:$O,MATCH("所属",高校女選手データ!$1:$1,0),0),所属csv!$A:$H,MATCH("所属コード",所属csv!$1:$1,0),0))</f>
        <v/>
      </c>
      <c r="D194" t="str">
        <f>IF($C194="","",VLOOKUP(高校一覧表!R38,高校女選手データ!$A:$O,MATCH("所属",高校女選手データ!$1:$1,0),0))</f>
        <v/>
      </c>
      <c r="F194" t="str">
        <f t="shared" si="20"/>
        <v/>
      </c>
      <c r="I194" t="str">
        <f>IF($C194="","",VLOOKUP(高校一覧表!R38,高校女選手データ!$A:$O,MATCH("国籍",高校女選手データ!$1:$1,0),0))</f>
        <v/>
      </c>
      <c r="J194" t="str">
        <f>IF($C194="","",高校一覧表!Q38)</f>
        <v/>
      </c>
      <c r="K194" t="str">
        <f>IF($C194="","",40000+高校一覧表!R38)</f>
        <v/>
      </c>
      <c r="L194" t="str">
        <f>IF($C194="","",VLOOKUP($K194-40000,高校女選手データ!$A:$O,MATCH("姓",高校女選手データ!$1:$1,0),0)&amp;" "&amp;VLOOKUP($K194-40000,高校女選手データ!$A:$O,MATCH("名",高校女選手データ!$1:$1,0),0))</f>
        <v/>
      </c>
      <c r="M194" t="str">
        <f>IF($C194="","",VALUE(高校一覧表!L38))</f>
        <v/>
      </c>
      <c r="N194" t="str">
        <f>IF($C194="","",IF(高校一覧表!U38="","",高校一覧表!U38&amp;".")&amp;IF(高校一覧表!V38="","",TEXT(高校一覧表!V38,"00")&amp;".")&amp;TEXT(高校一覧表!W38,"00"))</f>
        <v/>
      </c>
      <c r="O194" t="str">
        <f t="shared" si="21"/>
        <v/>
      </c>
      <c r="P194" t="str">
        <f t="shared" si="22"/>
        <v/>
      </c>
    </row>
    <row r="195" spans="1:16" x14ac:dyDescent="0.45">
      <c r="A195">
        <f t="shared" ref="A195:A215" si="23">IF(OR(M195=9,M195=24),A194+1,A194)</f>
        <v>0</v>
      </c>
      <c r="B195" t="str">
        <f t="shared" si="19"/>
        <v/>
      </c>
      <c r="C195" t="str">
        <f>IF(高校一覧表!R39="","",VLOOKUP(VLOOKUP(高校一覧表!R39,高校女選手データ!$A:$O,MATCH("所属",高校女選手データ!$1:$1,0),0),所属csv!$A:$H,MATCH("所属コード",所属csv!$1:$1,0),0))</f>
        <v/>
      </c>
      <c r="D195" t="str">
        <f>IF($C195="","",VLOOKUP(高校一覧表!R39,高校女選手データ!$A:$O,MATCH("所属",高校女選手データ!$1:$1,0),0))</f>
        <v/>
      </c>
      <c r="F195" t="str">
        <f t="shared" si="20"/>
        <v/>
      </c>
      <c r="I195" t="str">
        <f>IF($C195="","",VLOOKUP(高校一覧表!R39,高校女選手データ!$A:$O,MATCH("国籍",高校女選手データ!$1:$1,0),0))</f>
        <v/>
      </c>
      <c r="J195" t="str">
        <f>IF($C195="","",高校一覧表!Q39)</f>
        <v/>
      </c>
      <c r="K195" t="str">
        <f>IF($C195="","",40000+高校一覧表!R39)</f>
        <v/>
      </c>
      <c r="L195" t="str">
        <f>IF($C195="","",VLOOKUP($K195-40000,高校女選手データ!$A:$O,MATCH("姓",高校女選手データ!$1:$1,0),0)&amp;" "&amp;VLOOKUP($K195-40000,高校女選手データ!$A:$O,MATCH("名",高校女選手データ!$1:$1,0),0))</f>
        <v/>
      </c>
      <c r="M195" t="str">
        <f>IF($C195="","",VALUE(高校一覧表!L39))</f>
        <v/>
      </c>
      <c r="N195" t="str">
        <f>IF($C195="","",IF(高校一覧表!U39="","",高校一覧表!U39&amp;".")&amp;IF(高校一覧表!V39="","",TEXT(高校一覧表!V39,"00")&amp;".")&amp;TEXT(高校一覧表!W39,"00"))</f>
        <v/>
      </c>
      <c r="O195" t="str">
        <f t="shared" si="21"/>
        <v/>
      </c>
      <c r="P195" t="str">
        <f t="shared" si="22"/>
        <v/>
      </c>
    </row>
    <row r="196" spans="1:16" x14ac:dyDescent="0.45">
      <c r="A196">
        <f t="shared" si="23"/>
        <v>0</v>
      </c>
      <c r="B196" t="str">
        <f t="shared" si="19"/>
        <v/>
      </c>
      <c r="C196" t="str">
        <f>IF(高校一覧表!R40="","",VLOOKUP(VLOOKUP(高校一覧表!R40,高校女選手データ!$A:$O,MATCH("所属",高校女選手データ!$1:$1,0),0),所属csv!$A:$H,MATCH("所属コード",所属csv!$1:$1,0),0))</f>
        <v/>
      </c>
      <c r="D196" t="str">
        <f>IF($C196="","",VLOOKUP(高校一覧表!R40,高校女選手データ!$A:$O,MATCH("所属",高校女選手データ!$1:$1,0),0))</f>
        <v/>
      </c>
      <c r="F196" t="str">
        <f t="shared" si="20"/>
        <v/>
      </c>
      <c r="I196" t="str">
        <f>IF($C196="","",VLOOKUP(高校一覧表!R40,高校女選手データ!$A:$O,MATCH("国籍",高校女選手データ!$1:$1,0),0))</f>
        <v/>
      </c>
      <c r="J196" t="str">
        <f>IF($C196="","",高校一覧表!Q40)</f>
        <v/>
      </c>
      <c r="K196" t="str">
        <f>IF($C196="","",40000+高校一覧表!R40)</f>
        <v/>
      </c>
      <c r="L196" t="str">
        <f>IF($C196="","",VLOOKUP($K196-40000,高校女選手データ!$A:$O,MATCH("姓",高校女選手データ!$1:$1,0),0)&amp;" "&amp;VLOOKUP($K196-40000,高校女選手データ!$A:$O,MATCH("名",高校女選手データ!$1:$1,0),0))</f>
        <v/>
      </c>
      <c r="M196" t="str">
        <f>IF($C196="","",VALUE(高校一覧表!L40))</f>
        <v/>
      </c>
      <c r="N196" t="str">
        <f>IF($C196="","",IF(高校一覧表!U40="","",高校一覧表!U40&amp;".")&amp;IF(高校一覧表!V40="","",TEXT(高校一覧表!V40,"00")&amp;".")&amp;TEXT(高校一覧表!W40,"00"))</f>
        <v/>
      </c>
      <c r="O196" t="str">
        <f t="shared" si="21"/>
        <v/>
      </c>
      <c r="P196" t="str">
        <f t="shared" si="22"/>
        <v/>
      </c>
    </row>
    <row r="197" spans="1:16" x14ac:dyDescent="0.45">
      <c r="A197">
        <f t="shared" si="23"/>
        <v>0</v>
      </c>
      <c r="B197" t="str">
        <f t="shared" si="19"/>
        <v/>
      </c>
      <c r="C197" t="str">
        <f>IF(高校一覧表!R41="","",VLOOKUP(VLOOKUP(高校一覧表!R41,高校女選手データ!$A:$O,MATCH("所属",高校女選手データ!$1:$1,0),0),所属csv!$A:$H,MATCH("所属コード",所属csv!$1:$1,0),0))</f>
        <v/>
      </c>
      <c r="D197" t="str">
        <f>IF($C197="","",VLOOKUP(高校一覧表!R41,高校女選手データ!$A:$O,MATCH("所属",高校女選手データ!$1:$1,0),0))</f>
        <v/>
      </c>
      <c r="F197" t="str">
        <f t="shared" si="20"/>
        <v/>
      </c>
      <c r="I197" t="str">
        <f>IF($C197="","",VLOOKUP(高校一覧表!R41,高校女選手データ!$A:$O,MATCH("国籍",高校女選手データ!$1:$1,0),0))</f>
        <v/>
      </c>
      <c r="J197" t="str">
        <f>IF($C197="","",高校一覧表!Q41)</f>
        <v/>
      </c>
      <c r="K197" t="str">
        <f>IF($C197="","",40000+高校一覧表!R41)</f>
        <v/>
      </c>
      <c r="L197" t="str">
        <f>IF($C197="","",VLOOKUP($K197-40000,高校女選手データ!$A:$O,MATCH("姓",高校女選手データ!$1:$1,0),0)&amp;" "&amp;VLOOKUP($K197-40000,高校女選手データ!$A:$O,MATCH("名",高校女選手データ!$1:$1,0),0))</f>
        <v/>
      </c>
      <c r="M197" t="str">
        <f>IF($C197="","",VALUE(高校一覧表!L41))</f>
        <v/>
      </c>
      <c r="N197" t="str">
        <f>IF($C197="","",IF(高校一覧表!U41="","",高校一覧表!U41&amp;".")&amp;IF(高校一覧表!V41="","",TEXT(高校一覧表!V41,"00")&amp;".")&amp;TEXT(高校一覧表!W41,"00"))</f>
        <v/>
      </c>
      <c r="O197" t="str">
        <f t="shared" si="21"/>
        <v/>
      </c>
      <c r="P197" t="str">
        <f t="shared" si="22"/>
        <v/>
      </c>
    </row>
    <row r="198" spans="1:16" x14ac:dyDescent="0.45">
      <c r="A198">
        <f t="shared" si="23"/>
        <v>0</v>
      </c>
      <c r="B198" t="str">
        <f t="shared" si="19"/>
        <v/>
      </c>
      <c r="C198" t="str">
        <f>IF(高校一覧表!R42="","",VLOOKUP(VLOOKUP(高校一覧表!R42,高校女選手データ!$A:$O,MATCH("所属",高校女選手データ!$1:$1,0),0),所属csv!$A:$H,MATCH("所属コード",所属csv!$1:$1,0),0))</f>
        <v/>
      </c>
      <c r="D198" t="str">
        <f>IF($C198="","",VLOOKUP(高校一覧表!R42,高校女選手データ!$A:$O,MATCH("所属",高校女選手データ!$1:$1,0),0))</f>
        <v/>
      </c>
      <c r="F198" t="str">
        <f t="shared" si="20"/>
        <v/>
      </c>
      <c r="I198" t="str">
        <f>IF($C198="","",VLOOKUP(高校一覧表!R42,高校女選手データ!$A:$O,MATCH("国籍",高校女選手データ!$1:$1,0),0))</f>
        <v/>
      </c>
      <c r="J198" t="str">
        <f>IF($C198="","",高校一覧表!Q42)</f>
        <v/>
      </c>
      <c r="K198" t="str">
        <f>IF($C198="","",40000+高校一覧表!R42)</f>
        <v/>
      </c>
      <c r="L198" t="str">
        <f>IF($C198="","",VLOOKUP($K198-40000,高校女選手データ!$A:$O,MATCH("姓",高校女選手データ!$1:$1,0),0)&amp;" "&amp;VLOOKUP($K198-40000,高校女選手データ!$A:$O,MATCH("名",高校女選手データ!$1:$1,0),0))</f>
        <v/>
      </c>
      <c r="M198" t="str">
        <f>IF($C198="","",VALUE(高校一覧表!L42))</f>
        <v/>
      </c>
      <c r="N198" t="str">
        <f>IF($C198="","",IF(高校一覧表!U42="","",高校一覧表!U42&amp;".")&amp;IF(高校一覧表!V42="","",TEXT(高校一覧表!V42,"00")&amp;".")&amp;TEXT(高校一覧表!W42,"00"))</f>
        <v/>
      </c>
      <c r="O198" t="str">
        <f t="shared" si="21"/>
        <v/>
      </c>
      <c r="P198" t="str">
        <f t="shared" si="22"/>
        <v/>
      </c>
    </row>
    <row r="199" spans="1:16" x14ac:dyDescent="0.45">
      <c r="A199">
        <f t="shared" si="23"/>
        <v>0</v>
      </c>
      <c r="B199" t="str">
        <f t="shared" si="19"/>
        <v/>
      </c>
      <c r="C199" t="str">
        <f>IF(高校一覧表!R43="","",VLOOKUP(VLOOKUP(高校一覧表!R43,高校女選手データ!$A:$O,MATCH("所属",高校女選手データ!$1:$1,0),0),所属csv!$A:$H,MATCH("所属コード",所属csv!$1:$1,0),0))</f>
        <v/>
      </c>
      <c r="D199" t="str">
        <f>IF($C199="","",VLOOKUP(高校一覧表!R43,高校女選手データ!$A:$O,MATCH("所属",高校女選手データ!$1:$1,0),0))</f>
        <v/>
      </c>
      <c r="F199" t="str">
        <f t="shared" si="20"/>
        <v/>
      </c>
      <c r="I199" t="str">
        <f>IF($C199="","",VLOOKUP(高校一覧表!R43,高校女選手データ!$A:$O,MATCH("国籍",高校女選手データ!$1:$1,0),0))</f>
        <v/>
      </c>
      <c r="J199" t="str">
        <f>IF($C199="","",高校一覧表!Q43)</f>
        <v/>
      </c>
      <c r="K199" t="str">
        <f>IF($C199="","",40000+高校一覧表!R43)</f>
        <v/>
      </c>
      <c r="L199" t="str">
        <f>IF($C199="","",VLOOKUP($K199-40000,高校女選手データ!$A:$O,MATCH("姓",高校女選手データ!$1:$1,0),0)&amp;" "&amp;VLOOKUP($K199-40000,高校女選手データ!$A:$O,MATCH("名",高校女選手データ!$1:$1,0),0))</f>
        <v/>
      </c>
      <c r="M199" t="str">
        <f>IF($C199="","",VALUE(高校一覧表!L43))</f>
        <v/>
      </c>
      <c r="N199" t="str">
        <f>IF($C199="","",IF(高校一覧表!U43="","",高校一覧表!U43&amp;".")&amp;IF(高校一覧表!V43="","",TEXT(高校一覧表!V43,"00")&amp;".")&amp;TEXT(高校一覧表!W43,"00"))</f>
        <v/>
      </c>
      <c r="O199" t="str">
        <f t="shared" si="21"/>
        <v/>
      </c>
      <c r="P199" t="str">
        <f t="shared" si="22"/>
        <v/>
      </c>
    </row>
    <row r="200" spans="1:16" x14ac:dyDescent="0.45">
      <c r="A200">
        <f t="shared" si="23"/>
        <v>0</v>
      </c>
      <c r="B200" t="str">
        <f t="shared" si="19"/>
        <v/>
      </c>
      <c r="C200" t="str">
        <f>IF(高校一覧表!R44="","",VLOOKUP(VLOOKUP(高校一覧表!R44,高校女選手データ!$A:$O,MATCH("所属",高校女選手データ!$1:$1,0),0),所属csv!$A:$H,MATCH("所属コード",所属csv!$1:$1,0),0))</f>
        <v/>
      </c>
      <c r="D200" t="str">
        <f>IF($C200="","",VLOOKUP(高校一覧表!R44,高校女選手データ!$A:$O,MATCH("所属",高校女選手データ!$1:$1,0),0))</f>
        <v/>
      </c>
      <c r="F200" t="str">
        <f t="shared" si="20"/>
        <v/>
      </c>
      <c r="I200" t="str">
        <f>IF($C200="","",VLOOKUP(高校一覧表!R44,高校女選手データ!$A:$O,MATCH("国籍",高校女選手データ!$1:$1,0),0))</f>
        <v/>
      </c>
      <c r="J200" t="str">
        <f>IF($C200="","",高校一覧表!Q44)</f>
        <v/>
      </c>
      <c r="K200" t="str">
        <f>IF($C200="","",40000+高校一覧表!R44)</f>
        <v/>
      </c>
      <c r="L200" t="str">
        <f>IF($C200="","",VLOOKUP($K200-40000,高校女選手データ!$A:$O,MATCH("姓",高校女選手データ!$1:$1,0),0)&amp;" "&amp;VLOOKUP($K200-40000,高校女選手データ!$A:$O,MATCH("名",高校女選手データ!$1:$1,0),0))</f>
        <v/>
      </c>
      <c r="M200" t="str">
        <f>IF($C200="","",VALUE(高校一覧表!L44))</f>
        <v/>
      </c>
      <c r="N200" t="str">
        <f>IF($C200="","",IF(高校一覧表!U44="","",高校一覧表!U44&amp;".")&amp;IF(高校一覧表!V44="","",TEXT(高校一覧表!V44,"00")&amp;".")&amp;TEXT(高校一覧表!W44,"00"))</f>
        <v/>
      </c>
      <c r="O200" t="str">
        <f t="shared" si="21"/>
        <v/>
      </c>
      <c r="P200" t="str">
        <f t="shared" si="22"/>
        <v/>
      </c>
    </row>
    <row r="201" spans="1:16" x14ac:dyDescent="0.45">
      <c r="A201">
        <f t="shared" si="23"/>
        <v>0</v>
      </c>
      <c r="B201" t="str">
        <f t="shared" si="19"/>
        <v/>
      </c>
      <c r="C201" t="str">
        <f>IF(高校一覧表!R45="","",VLOOKUP(VLOOKUP(高校一覧表!R45,高校女選手データ!$A:$O,MATCH("所属",高校女選手データ!$1:$1,0),0),所属csv!$A:$H,MATCH("所属コード",所属csv!$1:$1,0),0))</f>
        <v/>
      </c>
      <c r="D201" t="str">
        <f>IF($C201="","",VLOOKUP(高校一覧表!R45,高校女選手データ!$A:$O,MATCH("所属",高校女選手データ!$1:$1,0),0))</f>
        <v/>
      </c>
      <c r="F201" t="str">
        <f t="shared" si="20"/>
        <v/>
      </c>
      <c r="I201" t="str">
        <f>IF($C201="","",VLOOKUP(高校一覧表!R45,高校女選手データ!$A:$O,MATCH("国籍",高校女選手データ!$1:$1,0),0))</f>
        <v/>
      </c>
      <c r="J201" t="str">
        <f>IF($C201="","",高校一覧表!Q45)</f>
        <v/>
      </c>
      <c r="K201" t="str">
        <f>IF($C201="","",40000+高校一覧表!R45)</f>
        <v/>
      </c>
      <c r="L201" t="str">
        <f>IF($C201="","",VLOOKUP($K201-40000,高校女選手データ!$A:$O,MATCH("姓",高校女選手データ!$1:$1,0),0)&amp;" "&amp;VLOOKUP($K201-40000,高校女選手データ!$A:$O,MATCH("名",高校女選手データ!$1:$1,0),0))</f>
        <v/>
      </c>
      <c r="M201" t="str">
        <f>IF($C201="","",VALUE(高校一覧表!L45))</f>
        <v/>
      </c>
      <c r="N201" t="str">
        <f>IF($C201="","",IF(高校一覧表!U45="","",高校一覧表!U45&amp;".")&amp;IF(高校一覧表!V45="","",TEXT(高校一覧表!V45,"00")&amp;".")&amp;TEXT(高校一覧表!W45,"00"))</f>
        <v/>
      </c>
      <c r="O201" t="str">
        <f t="shared" si="21"/>
        <v/>
      </c>
      <c r="P201" t="str">
        <f t="shared" si="22"/>
        <v/>
      </c>
    </row>
    <row r="202" spans="1:16" x14ac:dyDescent="0.45">
      <c r="A202">
        <f t="shared" si="23"/>
        <v>0</v>
      </c>
      <c r="B202" t="str">
        <f t="shared" si="19"/>
        <v/>
      </c>
      <c r="C202" t="str">
        <f>IF(高校一覧表!R46="","",VLOOKUP(VLOOKUP(高校一覧表!R46,高校女選手データ!$A:$O,MATCH("所属",高校女選手データ!$1:$1,0),0),所属csv!$A:$H,MATCH("所属コード",所属csv!$1:$1,0),0))</f>
        <v/>
      </c>
      <c r="D202" t="str">
        <f>IF($C202="","",VLOOKUP(高校一覧表!R46,高校女選手データ!$A:$O,MATCH("所属",高校女選手データ!$1:$1,0),0))</f>
        <v/>
      </c>
      <c r="F202" t="str">
        <f t="shared" si="20"/>
        <v/>
      </c>
      <c r="I202" t="str">
        <f>IF($C202="","",VLOOKUP(高校一覧表!R46,高校女選手データ!$A:$O,MATCH("国籍",高校女選手データ!$1:$1,0),0))</f>
        <v/>
      </c>
      <c r="J202" t="str">
        <f>IF($C202="","",高校一覧表!Q46)</f>
        <v/>
      </c>
      <c r="K202" t="str">
        <f>IF($C202="","",40000+高校一覧表!R46)</f>
        <v/>
      </c>
      <c r="L202" t="str">
        <f>IF($C202="","",VLOOKUP($K202-40000,高校女選手データ!$A:$O,MATCH("姓",高校女選手データ!$1:$1,0),0)&amp;" "&amp;VLOOKUP($K202-40000,高校女選手データ!$A:$O,MATCH("名",高校女選手データ!$1:$1,0),0))</f>
        <v/>
      </c>
      <c r="M202" t="str">
        <f>IF($C202="","",VALUE(高校一覧表!L46))</f>
        <v/>
      </c>
      <c r="N202" t="str">
        <f>IF($C202="","",IF(高校一覧表!U46="","",高校一覧表!U46&amp;".")&amp;IF(高校一覧表!V46="","",TEXT(高校一覧表!V46,"00")&amp;".")&amp;TEXT(高校一覧表!W46,"00"))</f>
        <v/>
      </c>
      <c r="O202" t="str">
        <f t="shared" si="21"/>
        <v/>
      </c>
      <c r="P202" t="str">
        <f t="shared" si="22"/>
        <v/>
      </c>
    </row>
    <row r="203" spans="1:16" x14ac:dyDescent="0.45">
      <c r="A203">
        <f t="shared" si="23"/>
        <v>0</v>
      </c>
      <c r="B203" t="str">
        <f t="shared" si="19"/>
        <v/>
      </c>
      <c r="C203" t="str">
        <f>IF(高校一覧表!R47="","",VLOOKUP(VLOOKUP(高校一覧表!R47,高校女選手データ!$A:$O,MATCH("所属",高校女選手データ!$1:$1,0),0),所属csv!$A:$H,MATCH("所属コード",所属csv!$1:$1,0),0))</f>
        <v/>
      </c>
      <c r="D203" t="str">
        <f>IF($C203="","",VLOOKUP(高校一覧表!R47,高校女選手データ!$A:$O,MATCH("所属",高校女選手データ!$1:$1,0),0))</f>
        <v/>
      </c>
      <c r="F203" t="str">
        <f t="shared" si="20"/>
        <v/>
      </c>
      <c r="I203" t="str">
        <f>IF($C203="","",VLOOKUP(高校一覧表!R47,高校女選手データ!$A:$O,MATCH("国籍",高校女選手データ!$1:$1,0),0))</f>
        <v/>
      </c>
      <c r="J203" t="str">
        <f>IF($C203="","",高校一覧表!Q47)</f>
        <v/>
      </c>
      <c r="K203" t="str">
        <f>IF($C203="","",40000+高校一覧表!R47)</f>
        <v/>
      </c>
      <c r="L203" t="str">
        <f>IF($C203="","",VLOOKUP($K203-40000,高校女選手データ!$A:$O,MATCH("姓",高校女選手データ!$1:$1,0),0)&amp;" "&amp;VLOOKUP($K203-40000,高校女選手データ!$A:$O,MATCH("名",高校女選手データ!$1:$1,0),0))</f>
        <v/>
      </c>
      <c r="M203" t="str">
        <f>IF($C203="","",VALUE(高校一覧表!L47))</f>
        <v/>
      </c>
      <c r="N203" t="str">
        <f>IF($C203="","",IF(高校一覧表!U47="","",高校一覧表!U47&amp;".")&amp;IF(高校一覧表!V47="","",TEXT(高校一覧表!V47,"00")&amp;".")&amp;TEXT(高校一覧表!W47,"00"))</f>
        <v/>
      </c>
      <c r="O203" t="str">
        <f t="shared" si="21"/>
        <v/>
      </c>
      <c r="P203" t="str">
        <f t="shared" si="22"/>
        <v/>
      </c>
    </row>
    <row r="204" spans="1:16" x14ac:dyDescent="0.45">
      <c r="A204">
        <f t="shared" si="23"/>
        <v>0</v>
      </c>
      <c r="B204" t="str">
        <f t="shared" si="19"/>
        <v/>
      </c>
      <c r="C204" t="str">
        <f>IF(高校一覧表!R48="","",VLOOKUP(VLOOKUP(高校一覧表!R48,高校女選手データ!$A:$O,MATCH("所属",高校女選手データ!$1:$1,0),0),所属csv!$A:$H,MATCH("所属コード",所属csv!$1:$1,0),0))</f>
        <v/>
      </c>
      <c r="D204" t="str">
        <f>IF($C204="","",VLOOKUP(高校一覧表!R48,高校女選手データ!$A:$O,MATCH("所属",高校女選手データ!$1:$1,0),0))</f>
        <v/>
      </c>
      <c r="F204" t="str">
        <f t="shared" si="20"/>
        <v/>
      </c>
      <c r="I204" t="str">
        <f>IF($C204="","",VLOOKUP(高校一覧表!R48,高校女選手データ!$A:$O,MATCH("国籍",高校女選手データ!$1:$1,0),0))</f>
        <v/>
      </c>
      <c r="J204" t="str">
        <f>IF($C204="","",高校一覧表!Q48)</f>
        <v/>
      </c>
      <c r="K204" t="str">
        <f>IF($C204="","",40000+高校一覧表!R48)</f>
        <v/>
      </c>
      <c r="L204" t="str">
        <f>IF($C204="","",VLOOKUP($K204-40000,高校女選手データ!$A:$O,MATCH("姓",高校女選手データ!$1:$1,0),0)&amp;" "&amp;VLOOKUP($K204-40000,高校女選手データ!$A:$O,MATCH("名",高校女選手データ!$1:$1,0),0))</f>
        <v/>
      </c>
      <c r="M204" t="str">
        <f>IF($C204="","",VALUE(高校一覧表!L48))</f>
        <v/>
      </c>
      <c r="N204" t="str">
        <f>IF($C204="","",IF(高校一覧表!U48="","",高校一覧表!U48&amp;".")&amp;IF(高校一覧表!V48="","",TEXT(高校一覧表!V48,"00")&amp;".")&amp;TEXT(高校一覧表!W48,"00"))</f>
        <v/>
      </c>
      <c r="O204" t="str">
        <f t="shared" si="21"/>
        <v/>
      </c>
      <c r="P204" t="str">
        <f t="shared" si="22"/>
        <v/>
      </c>
    </row>
    <row r="205" spans="1:16" x14ac:dyDescent="0.45">
      <c r="A205">
        <f t="shared" si="23"/>
        <v>0</v>
      </c>
      <c r="B205" t="str">
        <f t="shared" si="19"/>
        <v/>
      </c>
      <c r="C205" t="str">
        <f>IF(高校一覧表!R49="","",VLOOKUP(VLOOKUP(高校一覧表!R49,高校女選手データ!$A:$O,MATCH("所属",高校女選手データ!$1:$1,0),0),所属csv!$A:$H,MATCH("所属コード",所属csv!$1:$1,0),0))</f>
        <v/>
      </c>
      <c r="D205" t="str">
        <f>IF($C205="","",VLOOKUP(高校一覧表!R49,高校女選手データ!$A:$O,MATCH("所属",高校女選手データ!$1:$1,0),0))</f>
        <v/>
      </c>
      <c r="F205" t="str">
        <f t="shared" si="20"/>
        <v/>
      </c>
      <c r="I205" t="str">
        <f>IF($C205="","",VLOOKUP(高校一覧表!R49,高校女選手データ!$A:$O,MATCH("国籍",高校女選手データ!$1:$1,0),0))</f>
        <v/>
      </c>
      <c r="J205" t="str">
        <f>IF($C205="","",高校一覧表!Q49)</f>
        <v/>
      </c>
      <c r="K205" t="str">
        <f>IF($C205="","",40000+高校一覧表!R49)</f>
        <v/>
      </c>
      <c r="L205" t="str">
        <f>IF($C205="","",VLOOKUP($K205-40000,高校女選手データ!$A:$O,MATCH("姓",高校女選手データ!$1:$1,0),0)&amp;" "&amp;VLOOKUP($K205-40000,高校女選手データ!$A:$O,MATCH("名",高校女選手データ!$1:$1,0),0))</f>
        <v/>
      </c>
      <c r="M205" t="str">
        <f>IF($C205="","",VALUE(高校一覧表!L49))</f>
        <v/>
      </c>
      <c r="N205" t="str">
        <f>IF($C205="","",IF(高校一覧表!U49="","",高校一覧表!U49&amp;".")&amp;IF(高校一覧表!V49="","",TEXT(高校一覧表!V49,"00")&amp;".")&amp;TEXT(高校一覧表!W49,"00"))</f>
        <v/>
      </c>
      <c r="O205" t="str">
        <f t="shared" si="21"/>
        <v/>
      </c>
      <c r="P205" t="str">
        <f t="shared" si="22"/>
        <v/>
      </c>
    </row>
    <row r="206" spans="1:16" x14ac:dyDescent="0.45">
      <c r="A206">
        <f t="shared" si="23"/>
        <v>0</v>
      </c>
      <c r="B206" t="str">
        <f t="shared" si="19"/>
        <v/>
      </c>
      <c r="C206" t="str">
        <f>IF(高校一覧表!R50="","",VLOOKUP(VLOOKUP(高校一覧表!R50,高校女選手データ!$A:$O,MATCH("所属",高校女選手データ!$1:$1,0),0),所属csv!$A:$H,MATCH("所属コード",所属csv!$1:$1,0),0))</f>
        <v/>
      </c>
      <c r="D206" t="str">
        <f>IF($C206="","",VLOOKUP(高校一覧表!R50,高校女選手データ!$A:$O,MATCH("所属",高校女選手データ!$1:$1,0),0))</f>
        <v/>
      </c>
      <c r="F206" t="str">
        <f t="shared" si="20"/>
        <v/>
      </c>
      <c r="I206" t="str">
        <f>IF($C206="","",VLOOKUP(高校一覧表!R50,高校女選手データ!$A:$O,MATCH("国籍",高校女選手データ!$1:$1,0),0))</f>
        <v/>
      </c>
      <c r="J206" t="str">
        <f>IF($C206="","",高校一覧表!Q50)</f>
        <v/>
      </c>
      <c r="K206" t="str">
        <f>IF($C206="","",40000+高校一覧表!R50)</f>
        <v/>
      </c>
      <c r="L206" t="str">
        <f>IF($C206="","",VLOOKUP($K206-40000,高校女選手データ!$A:$O,MATCH("姓",高校女選手データ!$1:$1,0),0)&amp;" "&amp;VLOOKUP($K206-40000,高校女選手データ!$A:$O,MATCH("名",高校女選手データ!$1:$1,0),0))</f>
        <v/>
      </c>
      <c r="M206" t="str">
        <f>IF($C206="","",VALUE(高校一覧表!L50))</f>
        <v/>
      </c>
      <c r="N206" t="str">
        <f>IF($C206="","",IF(高校一覧表!U50="","",高校一覧表!U50&amp;".")&amp;IF(高校一覧表!V50="","",TEXT(高校一覧表!V50,"00")&amp;".")&amp;TEXT(高校一覧表!W50,"00"))</f>
        <v/>
      </c>
      <c r="O206" t="str">
        <f t="shared" si="21"/>
        <v/>
      </c>
      <c r="P206" t="str">
        <f t="shared" si="22"/>
        <v/>
      </c>
    </row>
    <row r="207" spans="1:16" x14ac:dyDescent="0.45">
      <c r="A207">
        <f t="shared" si="23"/>
        <v>0</v>
      </c>
      <c r="B207" t="str">
        <f t="shared" si="19"/>
        <v/>
      </c>
      <c r="C207" t="str">
        <f>IF(高校一覧表!R51="","",VLOOKUP(VLOOKUP(高校一覧表!R51,高校女選手データ!$A:$O,MATCH("所属",高校女選手データ!$1:$1,0),0),所属csv!$A:$H,MATCH("所属コード",所属csv!$1:$1,0),0))</f>
        <v/>
      </c>
      <c r="D207" t="str">
        <f>IF($C207="","",VLOOKUP(高校一覧表!R51,高校女選手データ!$A:$O,MATCH("所属",高校女選手データ!$1:$1,0),0))</f>
        <v/>
      </c>
      <c r="F207" t="str">
        <f t="shared" si="20"/>
        <v/>
      </c>
      <c r="I207" t="str">
        <f>IF($C207="","",VLOOKUP(高校一覧表!R51,高校女選手データ!$A:$O,MATCH("国籍",高校女選手データ!$1:$1,0),0))</f>
        <v/>
      </c>
      <c r="J207" t="str">
        <f>IF($C207="","",高校一覧表!Q51)</f>
        <v/>
      </c>
      <c r="K207" t="str">
        <f>IF($C207="","",40000+高校一覧表!R51)</f>
        <v/>
      </c>
      <c r="L207" t="str">
        <f>IF($C207="","",VLOOKUP($K207-40000,高校女選手データ!$A:$O,MATCH("姓",高校女選手データ!$1:$1,0),0)&amp;" "&amp;VLOOKUP($K207-40000,高校女選手データ!$A:$O,MATCH("名",高校女選手データ!$1:$1,0),0))</f>
        <v/>
      </c>
      <c r="M207" t="str">
        <f>IF($C207="","",VALUE(高校一覧表!L51))</f>
        <v/>
      </c>
      <c r="N207" t="str">
        <f>IF($C207="","",IF(高校一覧表!U51="","",高校一覧表!U51&amp;".")&amp;IF(高校一覧表!V51="","",TEXT(高校一覧表!V51,"00")&amp;".")&amp;TEXT(高校一覧表!W51,"00"))</f>
        <v/>
      </c>
      <c r="O207" t="str">
        <f t="shared" si="21"/>
        <v/>
      </c>
      <c r="P207" t="str">
        <f t="shared" si="22"/>
        <v/>
      </c>
    </row>
    <row r="208" spans="1:16" x14ac:dyDescent="0.45">
      <c r="A208">
        <f t="shared" si="23"/>
        <v>0</v>
      </c>
      <c r="B208" t="str">
        <f t="shared" si="19"/>
        <v/>
      </c>
      <c r="C208" t="str">
        <f>IF(高校一覧表!R52="","",VLOOKUP(VLOOKUP(高校一覧表!R52,高校女選手データ!$A:$O,MATCH("所属",高校女選手データ!$1:$1,0),0),所属csv!$A:$H,MATCH("所属コード",所属csv!$1:$1,0),0))</f>
        <v/>
      </c>
      <c r="D208" t="str">
        <f>IF($C208="","",VLOOKUP(高校一覧表!R52,高校女選手データ!$A:$O,MATCH("所属",高校女選手データ!$1:$1,0),0))</f>
        <v/>
      </c>
      <c r="F208" t="str">
        <f t="shared" si="20"/>
        <v/>
      </c>
      <c r="I208" t="str">
        <f>IF($C208="","",VLOOKUP(高校一覧表!R52,高校女選手データ!$A:$O,MATCH("国籍",高校女選手データ!$1:$1,0),0))</f>
        <v/>
      </c>
      <c r="J208" t="str">
        <f>IF($C208="","",高校一覧表!Q52)</f>
        <v/>
      </c>
      <c r="K208" t="str">
        <f>IF($C208="","",40000+高校一覧表!R52)</f>
        <v/>
      </c>
      <c r="L208" t="str">
        <f>IF($C208="","",VLOOKUP($K208-40000,高校女選手データ!$A:$O,MATCH("姓",高校女選手データ!$1:$1,0),0)&amp;" "&amp;VLOOKUP($K208-40000,高校女選手データ!$A:$O,MATCH("名",高校女選手データ!$1:$1,0),0))</f>
        <v/>
      </c>
      <c r="M208" t="str">
        <f>IF($C208="","",VALUE(高校一覧表!L52))</f>
        <v/>
      </c>
      <c r="N208" t="str">
        <f>IF($C208="","",IF(高校一覧表!U52="","",高校一覧表!U52&amp;".")&amp;IF(高校一覧表!V52="","",TEXT(高校一覧表!V52,"00")&amp;".")&amp;TEXT(高校一覧表!W52,"00"))</f>
        <v/>
      </c>
      <c r="O208" t="str">
        <f t="shared" si="21"/>
        <v/>
      </c>
      <c r="P208" t="str">
        <f t="shared" si="22"/>
        <v/>
      </c>
    </row>
    <row r="209" spans="1:16" x14ac:dyDescent="0.45">
      <c r="A209">
        <f t="shared" si="23"/>
        <v>0</v>
      </c>
      <c r="B209" t="str">
        <f t="shared" si="19"/>
        <v/>
      </c>
      <c r="C209" t="str">
        <f>IF(高校一覧表!R53="","",VLOOKUP(VLOOKUP(高校一覧表!R53,高校女選手データ!$A:$O,MATCH("所属",高校女選手データ!$1:$1,0),0),所属csv!$A:$H,MATCH("所属コード",所属csv!$1:$1,0),0))</f>
        <v/>
      </c>
      <c r="D209" t="str">
        <f>IF($C209="","",VLOOKUP(高校一覧表!R53,高校女選手データ!$A:$O,MATCH("所属",高校女選手データ!$1:$1,0),0))</f>
        <v/>
      </c>
      <c r="F209" t="str">
        <f t="shared" si="20"/>
        <v/>
      </c>
      <c r="I209" t="str">
        <f>IF($C209="","",VLOOKUP(高校一覧表!R53,高校女選手データ!$A:$O,MATCH("国籍",高校女選手データ!$1:$1,0),0))</f>
        <v/>
      </c>
      <c r="J209" t="str">
        <f>IF($C209="","",高校一覧表!Q53)</f>
        <v/>
      </c>
      <c r="K209" t="str">
        <f>IF($C209="","",40000+高校一覧表!R53)</f>
        <v/>
      </c>
      <c r="L209" t="str">
        <f>IF($C209="","",VLOOKUP($K209-40000,高校女選手データ!$A:$O,MATCH("姓",高校女選手データ!$1:$1,0),0)&amp;" "&amp;VLOOKUP($K209-40000,高校女選手データ!$A:$O,MATCH("名",高校女選手データ!$1:$1,0),0))</f>
        <v/>
      </c>
      <c r="M209" t="str">
        <f>IF($C209="","",VALUE(高校一覧表!L53))</f>
        <v/>
      </c>
      <c r="N209" t="str">
        <f>IF($C209="","",IF(高校一覧表!U53="","",高校一覧表!U53&amp;".")&amp;IF(高校一覧表!V53="","",TEXT(高校一覧表!V53,"00")&amp;".")&amp;TEXT(高校一覧表!W53,"00"))</f>
        <v/>
      </c>
      <c r="O209" t="str">
        <f t="shared" si="21"/>
        <v/>
      </c>
      <c r="P209" t="str">
        <f t="shared" si="22"/>
        <v/>
      </c>
    </row>
    <row r="210" spans="1:16" x14ac:dyDescent="0.45">
      <c r="A210">
        <f t="shared" si="23"/>
        <v>0</v>
      </c>
      <c r="B210" t="str">
        <f t="shared" si="19"/>
        <v/>
      </c>
      <c r="C210" t="str">
        <f>IF(高校一覧表!R54="","",VLOOKUP(VLOOKUP(高校一覧表!R54,高校女選手データ!$A:$O,MATCH("所属",高校女選手データ!$1:$1,0),0),所属csv!$A:$H,MATCH("所属コード",所属csv!$1:$1,0),0))</f>
        <v/>
      </c>
      <c r="D210" t="str">
        <f>IF($C210="","",VLOOKUP(高校一覧表!R54,高校女選手データ!$A:$O,MATCH("所属",高校女選手データ!$1:$1,0),0))</f>
        <v/>
      </c>
      <c r="F210" t="str">
        <f t="shared" si="20"/>
        <v/>
      </c>
      <c r="I210" t="str">
        <f>IF($C210="","",VLOOKUP(高校一覧表!R54,高校女選手データ!$A:$O,MATCH("国籍",高校女選手データ!$1:$1,0),0))</f>
        <v/>
      </c>
      <c r="J210" t="str">
        <f>IF($C210="","",高校一覧表!Q54)</f>
        <v/>
      </c>
      <c r="K210" t="str">
        <f>IF($C210="","",40000+高校一覧表!R54)</f>
        <v/>
      </c>
      <c r="L210" t="str">
        <f>IF($C210="","",VLOOKUP($K210-40000,高校女選手データ!$A:$O,MATCH("姓",高校女選手データ!$1:$1,0),0)&amp;" "&amp;VLOOKUP($K210-40000,高校女選手データ!$A:$O,MATCH("名",高校女選手データ!$1:$1,0),0))</f>
        <v/>
      </c>
      <c r="M210" t="str">
        <f>IF($C210="","",VALUE(高校一覧表!L54))</f>
        <v/>
      </c>
      <c r="N210" t="str">
        <f>IF($C210="","",IF(高校一覧表!U54="","",高校一覧表!U54&amp;".")&amp;IF(高校一覧表!V54="","",TEXT(高校一覧表!V54,"00")&amp;".")&amp;TEXT(高校一覧表!W54,"00"))</f>
        <v/>
      </c>
      <c r="O210" t="str">
        <f t="shared" si="21"/>
        <v/>
      </c>
      <c r="P210" t="str">
        <f t="shared" si="22"/>
        <v/>
      </c>
    </row>
    <row r="211" spans="1:16" x14ac:dyDescent="0.45">
      <c r="A211">
        <f t="shared" si="23"/>
        <v>0</v>
      </c>
      <c r="B211" t="str">
        <f t="shared" si="19"/>
        <v/>
      </c>
      <c r="C211" t="str">
        <f>IF(高校一覧表!R55="","",VLOOKUP(VLOOKUP(高校一覧表!R55,高校女選手データ!$A:$O,MATCH("所属",高校女選手データ!$1:$1,0),0),所属csv!$A:$H,MATCH("所属コード",所属csv!$1:$1,0),0))</f>
        <v/>
      </c>
      <c r="D211" t="str">
        <f>IF($C211="","",VLOOKUP(高校一覧表!R55,高校女選手データ!$A:$O,MATCH("所属",高校女選手データ!$1:$1,0),0))</f>
        <v/>
      </c>
      <c r="F211" t="str">
        <f t="shared" ref="F211:F215" si="24">IF(D211="","",D211)</f>
        <v/>
      </c>
      <c r="I211" t="str">
        <f>IF($C211="","",VLOOKUP(高校一覧表!R55,高校女選手データ!$A:$O,MATCH("国籍",高校女選手データ!$1:$1,0),0))</f>
        <v/>
      </c>
      <c r="J211" t="str">
        <f>IF($C211="","",高校一覧表!Q55)</f>
        <v/>
      </c>
      <c r="K211" t="str">
        <f>IF($C211="","",40000+高校一覧表!R55)</f>
        <v/>
      </c>
      <c r="L211" t="str">
        <f>IF($C211="","",VLOOKUP($K211-40000,高校女選手データ!$A:$O,MATCH("姓",高校女選手データ!$1:$1,0),0)&amp;" "&amp;VLOOKUP($K211-40000,高校女選手データ!$A:$O,MATCH("名",高校女選手データ!$1:$1,0),0))</f>
        <v/>
      </c>
      <c r="M211" t="str">
        <f>IF($C211="","",VALUE(高校一覧表!L55))</f>
        <v/>
      </c>
      <c r="N211" t="str">
        <f>IF($C211="","",IF(高校一覧表!U55="","",高校一覧表!U55&amp;".")&amp;IF(高校一覧表!V55="","",TEXT(高校一覧表!V55,"00")&amp;".")&amp;TEXT(高校一覧表!W55,"00"))</f>
        <v/>
      </c>
      <c r="O211" t="str">
        <f t="shared" si="21"/>
        <v/>
      </c>
      <c r="P211" t="str">
        <f t="shared" si="22"/>
        <v/>
      </c>
    </row>
    <row r="212" spans="1:16" x14ac:dyDescent="0.45">
      <c r="A212">
        <f t="shared" si="23"/>
        <v>0</v>
      </c>
      <c r="B212" t="str">
        <f t="shared" si="19"/>
        <v/>
      </c>
      <c r="C212" t="str">
        <f>IF(高校一覧表!R56="","",VLOOKUP(VLOOKUP(高校一覧表!R56,高校女選手データ!$A:$O,MATCH("所属",高校女選手データ!$1:$1,0),0),所属csv!$A:$H,MATCH("所属コード",所属csv!$1:$1,0),0))</f>
        <v/>
      </c>
      <c r="D212" t="str">
        <f>IF($C212="","",VLOOKUP(高校一覧表!R56,高校女選手データ!$A:$O,MATCH("所属",高校女選手データ!$1:$1,0),0))</f>
        <v/>
      </c>
      <c r="F212" t="str">
        <f t="shared" si="24"/>
        <v/>
      </c>
      <c r="I212" t="str">
        <f>IF($C212="","",VLOOKUP(高校一覧表!R56,高校女選手データ!$A:$O,MATCH("国籍",高校女選手データ!$1:$1,0),0))</f>
        <v/>
      </c>
      <c r="J212" t="str">
        <f>IF($C212="","",高校一覧表!Q56)</f>
        <v/>
      </c>
      <c r="K212" t="str">
        <f>IF($C212="","",40000+高校一覧表!R56)</f>
        <v/>
      </c>
      <c r="L212" t="str">
        <f>IF($C212="","",VLOOKUP($K212-40000,高校女選手データ!$A:$O,MATCH("姓",高校女選手データ!$1:$1,0),0)&amp;" "&amp;VLOOKUP($K212-40000,高校女選手データ!$A:$O,MATCH("名",高校女選手データ!$1:$1,0),0))</f>
        <v/>
      </c>
      <c r="M212" t="str">
        <f>IF($C212="","",VALUE(高校一覧表!L56))</f>
        <v/>
      </c>
      <c r="N212" t="str">
        <f>IF($C212="","",IF(高校一覧表!U56="","",高校一覧表!U56&amp;".")&amp;IF(高校一覧表!V56="","",TEXT(高校一覧表!V56,"00")&amp;".")&amp;TEXT(高校一覧表!W56,"00"))</f>
        <v/>
      </c>
      <c r="O212" t="str">
        <f t="shared" si="21"/>
        <v/>
      </c>
      <c r="P212" t="str">
        <f t="shared" si="22"/>
        <v/>
      </c>
    </row>
    <row r="213" spans="1:16" x14ac:dyDescent="0.45">
      <c r="A213">
        <f t="shared" si="23"/>
        <v>0</v>
      </c>
      <c r="B213" t="str">
        <f t="shared" si="19"/>
        <v/>
      </c>
      <c r="C213" t="str">
        <f>IF(高校一覧表!R57="","",VLOOKUP(VLOOKUP(高校一覧表!R57,高校女選手データ!$A:$O,MATCH("所属",高校女選手データ!$1:$1,0),0),所属csv!$A:$H,MATCH("所属コード",所属csv!$1:$1,0),0))</f>
        <v/>
      </c>
      <c r="D213" t="str">
        <f>IF($C213="","",VLOOKUP(高校一覧表!R57,高校女選手データ!$A:$O,MATCH("所属",高校女選手データ!$1:$1,0),0))</f>
        <v/>
      </c>
      <c r="F213" t="str">
        <f t="shared" si="24"/>
        <v/>
      </c>
      <c r="I213" t="str">
        <f>IF($C213="","",VLOOKUP(高校一覧表!R57,高校女選手データ!$A:$O,MATCH("国籍",高校女選手データ!$1:$1,0),0))</f>
        <v/>
      </c>
      <c r="J213" t="str">
        <f>IF($C213="","",高校一覧表!Q57)</f>
        <v/>
      </c>
      <c r="K213" t="str">
        <f>IF($C213="","",40000+高校一覧表!R57)</f>
        <v/>
      </c>
      <c r="L213" t="str">
        <f>IF($C213="","",VLOOKUP($K213-40000,高校女選手データ!$A:$O,MATCH("姓",高校女選手データ!$1:$1,0),0)&amp;" "&amp;VLOOKUP($K213-40000,高校女選手データ!$A:$O,MATCH("名",高校女選手データ!$1:$1,0),0))</f>
        <v/>
      </c>
      <c r="M213" t="str">
        <f>IF($C213="","",VALUE(高校一覧表!L57))</f>
        <v/>
      </c>
      <c r="N213" t="str">
        <f>IF($C213="","",IF(高校一覧表!U57="","",高校一覧表!U57&amp;".")&amp;IF(高校一覧表!V57="","",TEXT(高校一覧表!V57,"00")&amp;".")&amp;TEXT(高校一覧表!W57,"00"))</f>
        <v/>
      </c>
      <c r="O213" t="str">
        <f t="shared" si="21"/>
        <v/>
      </c>
      <c r="P213" t="str">
        <f t="shared" si="22"/>
        <v/>
      </c>
    </row>
    <row r="214" spans="1:16" x14ac:dyDescent="0.45">
      <c r="A214">
        <f t="shared" si="23"/>
        <v>0</v>
      </c>
      <c r="B214" t="str">
        <f t="shared" si="19"/>
        <v/>
      </c>
      <c r="C214" t="str">
        <f>IF(高校一覧表!R58="","",VLOOKUP(VLOOKUP(高校一覧表!R58,高校女選手データ!$A:$O,MATCH("所属",高校女選手データ!$1:$1,0),0),所属csv!$A:$H,MATCH("所属コード",所属csv!$1:$1,0),0))</f>
        <v/>
      </c>
      <c r="D214" t="str">
        <f>IF($C214="","",VLOOKUP(高校一覧表!R58,高校女選手データ!$A:$O,MATCH("所属",高校女選手データ!$1:$1,0),0))</f>
        <v/>
      </c>
      <c r="F214" t="str">
        <f t="shared" si="24"/>
        <v/>
      </c>
      <c r="I214" t="str">
        <f>IF($C214="","",VLOOKUP(高校一覧表!R58,高校女選手データ!$A:$O,MATCH("国籍",高校女選手データ!$1:$1,0),0))</f>
        <v/>
      </c>
      <c r="J214" t="str">
        <f>IF($C214="","",高校一覧表!Q58)</f>
        <v/>
      </c>
      <c r="K214" t="str">
        <f>IF($C214="","",40000+高校一覧表!R58)</f>
        <v/>
      </c>
      <c r="L214" t="str">
        <f>IF($C214="","",VLOOKUP($K214-40000,高校女選手データ!$A:$O,MATCH("姓",高校女選手データ!$1:$1,0),0)&amp;" "&amp;VLOOKUP($K214-40000,高校女選手データ!$A:$O,MATCH("名",高校女選手データ!$1:$1,0),0))</f>
        <v/>
      </c>
      <c r="M214" t="str">
        <f>IF($C214="","",VALUE(高校一覧表!L58))</f>
        <v/>
      </c>
      <c r="N214" t="str">
        <f>IF($C214="","",IF(高校一覧表!U58="","",高校一覧表!U58&amp;".")&amp;IF(高校一覧表!V58="","",TEXT(高校一覧表!V58,"00")&amp;".")&amp;TEXT(高校一覧表!W58,"00"))</f>
        <v/>
      </c>
      <c r="O214" t="str">
        <f t="shared" si="21"/>
        <v/>
      </c>
      <c r="P214" t="str">
        <f t="shared" si="22"/>
        <v/>
      </c>
    </row>
    <row r="215" spans="1:16" x14ac:dyDescent="0.45">
      <c r="A215">
        <f t="shared" si="23"/>
        <v>0</v>
      </c>
      <c r="B215" t="str">
        <f t="shared" si="19"/>
        <v/>
      </c>
      <c r="C215" t="str">
        <f>IF(高校一覧表!R59="","",VLOOKUP(VLOOKUP(高校一覧表!R59,高校女選手データ!$A:$O,MATCH("所属",高校女選手データ!$1:$1,0),0),所属csv!$A:$H,MATCH("所属コード",所属csv!$1:$1,0),0))</f>
        <v/>
      </c>
      <c r="D215" t="str">
        <f>IF($C215="","",VLOOKUP(高校一覧表!R59,高校女選手データ!$A:$O,MATCH("所属",高校女選手データ!$1:$1,0),0))</f>
        <v/>
      </c>
      <c r="F215" t="str">
        <f t="shared" si="24"/>
        <v/>
      </c>
      <c r="I215" t="str">
        <f>IF($C215="","",VLOOKUP(高校一覧表!R59,高校女選手データ!$A:$O,MATCH("国籍",高校女選手データ!$1:$1,0),0))</f>
        <v/>
      </c>
      <c r="J215" t="str">
        <f>IF($C215="","",高校一覧表!Q59)</f>
        <v/>
      </c>
      <c r="K215" t="str">
        <f>IF($C215="","",40000+高校一覧表!R59)</f>
        <v/>
      </c>
      <c r="L215" t="str">
        <f>IF($C215="","",VLOOKUP($K215-40000,高校女選手データ!$A:$O,MATCH("姓",高校女選手データ!$1:$1,0),0)&amp;" "&amp;VLOOKUP($K215-40000,高校女選手データ!$A:$O,MATCH("名",高校女選手データ!$1:$1,0),0))</f>
        <v/>
      </c>
      <c r="M215" t="str">
        <f>IF($C215="","",VALUE(高校一覧表!L59))</f>
        <v/>
      </c>
      <c r="N215" t="str">
        <f>IF($C215="","",IF(高校一覧表!U59="","",高校一覧表!U59&amp;".")&amp;IF(高校一覧表!V59="","",TEXT(高校一覧表!V59,"00")&amp;".")&amp;TEXT(高校一覧表!W59,"00"))</f>
        <v/>
      </c>
      <c r="O215" t="str">
        <f t="shared" si="21"/>
        <v/>
      </c>
      <c r="P215" t="str">
        <f t="shared" si="22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競技csv</vt:lpstr>
      <vt:lpstr>所属csv</vt:lpstr>
      <vt:lpstr>中学男選手データ</vt:lpstr>
      <vt:lpstr>中学女選手データ</vt:lpstr>
      <vt:lpstr>高校男選手データ</vt:lpstr>
      <vt:lpstr>高校女選手データ</vt:lpstr>
      <vt:lpstr>一覧表作成方法</vt:lpstr>
      <vt:lpstr>中学一覧表</vt:lpstr>
      <vt:lpstr>高校一覧表</vt:lpstr>
      <vt:lpstr>競技者csv貼り付け用</vt:lpstr>
      <vt:lpstr>チームcsv貼り付け用</vt:lpstr>
      <vt:lpstr>競技者csv変換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2022-08-07T10:41:13Z</cp:lastPrinted>
  <dcterms:created xsi:type="dcterms:W3CDTF">2021-06-20T04:54:42Z</dcterms:created>
  <dcterms:modified xsi:type="dcterms:W3CDTF">2023-08-23T04:46:16Z</dcterms:modified>
</cp:coreProperties>
</file>