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市川浦安支部\2023\130回記録会\"/>
    </mc:Choice>
  </mc:AlternateContent>
  <xr:revisionPtr revIDLastSave="0" documentId="13_ncr:1_{0679EC39-AA24-4D22-A76B-8A7758B06384}" xr6:coauthVersionLast="47" xr6:coauthVersionMax="47" xr10:uidLastSave="{00000000-0000-0000-0000-000000000000}"/>
  <bookViews>
    <workbookView xWindow="-108" yWindow="-108" windowWidth="23256" windowHeight="12456" firstSheet="4" activeTab="4" xr2:uid="{74DC9666-1631-460E-BFE3-DDAE7B4D9499}"/>
  </bookViews>
  <sheets>
    <sheet name="競技csv" sheetId="1" state="hidden" r:id="rId1"/>
    <sheet name="所属csv" sheetId="6" state="hidden" r:id="rId2"/>
    <sheet name="男選手データ" sheetId="3" state="hidden" r:id="rId3"/>
    <sheet name="女選手データ" sheetId="4" state="hidden" r:id="rId4"/>
    <sheet name="一覧表作成方法" sheetId="10" r:id="rId5"/>
    <sheet name="一覧表" sheetId="11" r:id="rId6"/>
    <sheet name="競技者csv貼り付け用" sheetId="12" state="hidden" r:id="rId7"/>
    <sheet name="チームcsv貼り付け用" sheetId="17" state="hidden" r:id="rId8"/>
    <sheet name="チームcsv変換" sheetId="15" state="hidden" r:id="rId9"/>
  </sheets>
  <definedNames>
    <definedName name="入力セル">#REF!,#REF!,#REF!,#REF!,#REF!,#REF!,#REF!,#REF!,#REF!,#REF!,#REF!,#REF!,#REF!,#REF!,#REF!,#REF!,#REF!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2" i="6"/>
  <c r="A8" i="1"/>
  <c r="H3" i="11"/>
  <c r="I3" i="11"/>
  <c r="H4" i="11"/>
  <c r="I4" i="11"/>
  <c r="H5" i="11"/>
  <c r="I5" i="11"/>
  <c r="H6" i="11"/>
  <c r="I6" i="11"/>
  <c r="C1" i="11"/>
  <c r="E65" i="11"/>
  <c r="C60" i="15" l="1"/>
  <c r="I60" i="15" s="1"/>
  <c r="C61" i="15"/>
  <c r="D61" i="15" s="1"/>
  <c r="F61" i="15" s="1"/>
  <c r="C62" i="15"/>
  <c r="J62" i="15" s="1"/>
  <c r="C49" i="15"/>
  <c r="D49" i="15" s="1"/>
  <c r="F49" i="15" s="1"/>
  <c r="C50" i="15"/>
  <c r="D50" i="15" s="1"/>
  <c r="F50" i="15" s="1"/>
  <c r="C51" i="15"/>
  <c r="J51" i="15" s="1"/>
  <c r="C52" i="15"/>
  <c r="B52" i="15" s="1"/>
  <c r="C53" i="15"/>
  <c r="P53" i="15" s="1"/>
  <c r="C54" i="15"/>
  <c r="K54" i="15" s="1"/>
  <c r="C55" i="15"/>
  <c r="D55" i="15" s="1"/>
  <c r="F55" i="15" s="1"/>
  <c r="C56" i="15"/>
  <c r="I56" i="15" s="1"/>
  <c r="C57" i="15"/>
  <c r="J57" i="15" s="1"/>
  <c r="C58" i="15"/>
  <c r="D58" i="15" s="1"/>
  <c r="F58" i="15" s="1"/>
  <c r="C59" i="15"/>
  <c r="J59" i="15" s="1"/>
  <c r="A61" i="12"/>
  <c r="B61" i="12"/>
  <c r="E61" i="12"/>
  <c r="G61" i="12"/>
  <c r="I61" i="12"/>
  <c r="J61" i="12"/>
  <c r="K61" i="12"/>
  <c r="L61" i="12"/>
  <c r="M61" i="12"/>
  <c r="N61" i="12"/>
  <c r="O61" i="12"/>
  <c r="Q61" i="12"/>
  <c r="R61" i="12"/>
  <c r="S61" i="12"/>
  <c r="T61" i="12"/>
  <c r="U61" i="12"/>
  <c r="V61" i="12"/>
  <c r="W61" i="12"/>
  <c r="X61" i="12"/>
  <c r="Y61" i="12"/>
  <c r="AA61" i="12"/>
  <c r="AB61" i="12"/>
  <c r="A49" i="12"/>
  <c r="B49" i="12"/>
  <c r="E49" i="12"/>
  <c r="G49" i="12"/>
  <c r="I49" i="12"/>
  <c r="J49" i="12"/>
  <c r="K49" i="12"/>
  <c r="L49" i="12"/>
  <c r="M49" i="12"/>
  <c r="N49" i="12"/>
  <c r="O49" i="12"/>
  <c r="Q49" i="12"/>
  <c r="R49" i="12"/>
  <c r="S49" i="12"/>
  <c r="T49" i="12"/>
  <c r="U49" i="12"/>
  <c r="V49" i="12"/>
  <c r="W49" i="12"/>
  <c r="X49" i="12"/>
  <c r="Y49" i="12"/>
  <c r="AA49" i="12"/>
  <c r="AB49" i="12"/>
  <c r="A50" i="12"/>
  <c r="B50" i="12"/>
  <c r="E50" i="12"/>
  <c r="G50" i="12"/>
  <c r="I50" i="12"/>
  <c r="J50" i="12"/>
  <c r="K50" i="12"/>
  <c r="L50" i="12"/>
  <c r="M50" i="12"/>
  <c r="N50" i="12"/>
  <c r="O50" i="12"/>
  <c r="Q50" i="12"/>
  <c r="R50" i="12"/>
  <c r="S50" i="12"/>
  <c r="T50" i="12"/>
  <c r="U50" i="12"/>
  <c r="V50" i="12"/>
  <c r="W50" i="12"/>
  <c r="X50" i="12"/>
  <c r="Y50" i="12"/>
  <c r="AA50" i="12"/>
  <c r="AB50" i="12"/>
  <c r="A51" i="12"/>
  <c r="B51" i="12"/>
  <c r="E51" i="12"/>
  <c r="G51" i="12"/>
  <c r="I51" i="12"/>
  <c r="J51" i="12"/>
  <c r="K51" i="12"/>
  <c r="L51" i="12"/>
  <c r="M51" i="12"/>
  <c r="N51" i="12"/>
  <c r="O51" i="12"/>
  <c r="Q51" i="12"/>
  <c r="R51" i="12"/>
  <c r="S51" i="12"/>
  <c r="T51" i="12"/>
  <c r="U51" i="12"/>
  <c r="V51" i="12"/>
  <c r="W51" i="12"/>
  <c r="X51" i="12"/>
  <c r="Y51" i="12"/>
  <c r="AA51" i="12"/>
  <c r="AB51" i="12"/>
  <c r="A52" i="12"/>
  <c r="B52" i="12"/>
  <c r="E52" i="12"/>
  <c r="G52" i="12"/>
  <c r="I52" i="12"/>
  <c r="J52" i="12"/>
  <c r="K52" i="12"/>
  <c r="L52" i="12"/>
  <c r="M52" i="12"/>
  <c r="N52" i="12"/>
  <c r="O52" i="12"/>
  <c r="Q52" i="12"/>
  <c r="R52" i="12"/>
  <c r="S52" i="12"/>
  <c r="T52" i="12"/>
  <c r="U52" i="12"/>
  <c r="V52" i="12"/>
  <c r="W52" i="12"/>
  <c r="X52" i="12"/>
  <c r="Y52" i="12"/>
  <c r="AA52" i="12"/>
  <c r="AB52" i="12"/>
  <c r="A53" i="12"/>
  <c r="B53" i="12"/>
  <c r="E53" i="12"/>
  <c r="G53" i="12"/>
  <c r="I53" i="12"/>
  <c r="J53" i="12"/>
  <c r="K53" i="12"/>
  <c r="L53" i="12"/>
  <c r="M53" i="12"/>
  <c r="N53" i="12"/>
  <c r="O53" i="12"/>
  <c r="Q53" i="12"/>
  <c r="R53" i="12"/>
  <c r="S53" i="12"/>
  <c r="T53" i="12"/>
  <c r="U53" i="12"/>
  <c r="V53" i="12"/>
  <c r="W53" i="12"/>
  <c r="X53" i="12"/>
  <c r="Y53" i="12"/>
  <c r="AA53" i="12"/>
  <c r="AB53" i="12"/>
  <c r="A54" i="12"/>
  <c r="B54" i="12"/>
  <c r="E54" i="12"/>
  <c r="G54" i="12"/>
  <c r="I54" i="12"/>
  <c r="J54" i="12"/>
  <c r="K54" i="12"/>
  <c r="L54" i="12"/>
  <c r="M54" i="12"/>
  <c r="N54" i="12"/>
  <c r="O54" i="12"/>
  <c r="Q54" i="12"/>
  <c r="R54" i="12"/>
  <c r="S54" i="12"/>
  <c r="T54" i="12"/>
  <c r="U54" i="12"/>
  <c r="V54" i="12"/>
  <c r="W54" i="12"/>
  <c r="X54" i="12"/>
  <c r="Y54" i="12"/>
  <c r="AA54" i="12"/>
  <c r="AB54" i="12"/>
  <c r="A55" i="12"/>
  <c r="B55" i="12"/>
  <c r="E55" i="12"/>
  <c r="G55" i="12"/>
  <c r="I55" i="12"/>
  <c r="J55" i="12"/>
  <c r="K55" i="12"/>
  <c r="L55" i="12"/>
  <c r="M55" i="12"/>
  <c r="N55" i="12"/>
  <c r="O55" i="12"/>
  <c r="Q55" i="12"/>
  <c r="R55" i="12"/>
  <c r="S55" i="12"/>
  <c r="T55" i="12"/>
  <c r="U55" i="12"/>
  <c r="V55" i="12"/>
  <c r="W55" i="12"/>
  <c r="X55" i="12"/>
  <c r="Y55" i="12"/>
  <c r="AA55" i="12"/>
  <c r="AB55" i="12"/>
  <c r="A56" i="12"/>
  <c r="B56" i="12"/>
  <c r="E56" i="12"/>
  <c r="G56" i="12"/>
  <c r="I56" i="12"/>
  <c r="J56" i="12"/>
  <c r="K56" i="12"/>
  <c r="L56" i="12"/>
  <c r="M56" i="12"/>
  <c r="N56" i="12"/>
  <c r="O56" i="12"/>
  <c r="Q56" i="12"/>
  <c r="R56" i="12"/>
  <c r="S56" i="12"/>
  <c r="T56" i="12"/>
  <c r="U56" i="12"/>
  <c r="V56" i="12"/>
  <c r="W56" i="12"/>
  <c r="X56" i="12"/>
  <c r="Y56" i="12"/>
  <c r="AA56" i="12"/>
  <c r="AB56" i="12"/>
  <c r="A57" i="12"/>
  <c r="B57" i="12"/>
  <c r="E57" i="12"/>
  <c r="G57" i="12"/>
  <c r="I57" i="12"/>
  <c r="J57" i="12"/>
  <c r="K57" i="12"/>
  <c r="L57" i="12"/>
  <c r="M57" i="12"/>
  <c r="N57" i="12"/>
  <c r="O57" i="12"/>
  <c r="Q57" i="12"/>
  <c r="R57" i="12"/>
  <c r="S57" i="12"/>
  <c r="T57" i="12"/>
  <c r="U57" i="12"/>
  <c r="V57" i="12"/>
  <c r="W57" i="12"/>
  <c r="X57" i="12"/>
  <c r="Y57" i="12"/>
  <c r="AA57" i="12"/>
  <c r="AB57" i="12"/>
  <c r="A58" i="12"/>
  <c r="B58" i="12"/>
  <c r="E58" i="12"/>
  <c r="G58" i="12"/>
  <c r="I58" i="12"/>
  <c r="J58" i="12"/>
  <c r="K58" i="12"/>
  <c r="L58" i="12"/>
  <c r="M58" i="12"/>
  <c r="N58" i="12"/>
  <c r="O58" i="12"/>
  <c r="Q58" i="12"/>
  <c r="R58" i="12"/>
  <c r="S58" i="12"/>
  <c r="T58" i="12"/>
  <c r="U58" i="12"/>
  <c r="V58" i="12"/>
  <c r="W58" i="12"/>
  <c r="X58" i="12"/>
  <c r="Y58" i="12"/>
  <c r="AA58" i="12"/>
  <c r="AB58" i="12"/>
  <c r="A59" i="12"/>
  <c r="B59" i="12"/>
  <c r="E59" i="12"/>
  <c r="G59" i="12"/>
  <c r="I59" i="12"/>
  <c r="J59" i="12"/>
  <c r="K59" i="12"/>
  <c r="L59" i="12"/>
  <c r="M59" i="12"/>
  <c r="N59" i="12"/>
  <c r="O59" i="12"/>
  <c r="Q59" i="12"/>
  <c r="R59" i="12"/>
  <c r="S59" i="12"/>
  <c r="T59" i="12"/>
  <c r="U59" i="12"/>
  <c r="V59" i="12"/>
  <c r="W59" i="12"/>
  <c r="X59" i="12"/>
  <c r="Y59" i="12"/>
  <c r="AA59" i="12"/>
  <c r="AB59" i="12"/>
  <c r="A60" i="12"/>
  <c r="B60" i="12"/>
  <c r="E60" i="12"/>
  <c r="G60" i="12"/>
  <c r="I60" i="12"/>
  <c r="J60" i="12"/>
  <c r="K60" i="12"/>
  <c r="L60" i="12"/>
  <c r="M60" i="12"/>
  <c r="N60" i="12"/>
  <c r="O60" i="12"/>
  <c r="Q60" i="12"/>
  <c r="R60" i="12"/>
  <c r="S60" i="12"/>
  <c r="T60" i="12"/>
  <c r="U60" i="12"/>
  <c r="V60" i="12"/>
  <c r="W60" i="12"/>
  <c r="X60" i="12"/>
  <c r="Y60" i="12"/>
  <c r="AA60" i="12"/>
  <c r="AB60" i="12"/>
  <c r="W60" i="11"/>
  <c r="AD60" i="11" s="1" a="1"/>
  <c r="AD60" i="11" s="1"/>
  <c r="V60" i="11"/>
  <c r="U60" i="11"/>
  <c r="T60" i="11"/>
  <c r="Z59" i="12" s="1"/>
  <c r="O60" i="11"/>
  <c r="N60" i="11"/>
  <c r="I60" i="11"/>
  <c r="H60" i="11"/>
  <c r="W59" i="11"/>
  <c r="AD59" i="11" s="1" a="1"/>
  <c r="AD59" i="11" s="1"/>
  <c r="V59" i="11"/>
  <c r="U59" i="11"/>
  <c r="T59" i="11"/>
  <c r="O59" i="11"/>
  <c r="N59" i="11"/>
  <c r="I59" i="11"/>
  <c r="H59" i="11"/>
  <c r="AD58" i="11" a="1"/>
  <c r="AD58" i="11" s="1"/>
  <c r="W58" i="11"/>
  <c r="V58" i="11"/>
  <c r="U58" i="11"/>
  <c r="T58" i="11"/>
  <c r="O58" i="11"/>
  <c r="N58" i="11"/>
  <c r="I58" i="11"/>
  <c r="H58" i="11"/>
  <c r="W57" i="11"/>
  <c r="AD57" i="11" s="1" a="1"/>
  <c r="AD57" i="11" s="1"/>
  <c r="V57" i="11"/>
  <c r="U57" i="11"/>
  <c r="T57" i="11"/>
  <c r="O57" i="11"/>
  <c r="N57" i="11"/>
  <c r="I57" i="11"/>
  <c r="H57" i="11"/>
  <c r="W56" i="11"/>
  <c r="AD56" i="11" s="1" a="1"/>
  <c r="AD56" i="11" s="1"/>
  <c r="V56" i="11"/>
  <c r="U56" i="11"/>
  <c r="T56" i="11"/>
  <c r="O56" i="11"/>
  <c r="N56" i="11"/>
  <c r="I56" i="11"/>
  <c r="H56" i="11"/>
  <c r="W55" i="11"/>
  <c r="AD55" i="11" s="1" a="1"/>
  <c r="AD55" i="11" s="1"/>
  <c r="V55" i="11"/>
  <c r="U55" i="11"/>
  <c r="T55" i="11"/>
  <c r="O55" i="11"/>
  <c r="N55" i="11"/>
  <c r="I55" i="11"/>
  <c r="H55" i="11"/>
  <c r="W54" i="11"/>
  <c r="AD54" i="11" s="1" a="1"/>
  <c r="AD54" i="11" s="1"/>
  <c r="V54" i="11"/>
  <c r="U54" i="11"/>
  <c r="T54" i="11"/>
  <c r="O54" i="11"/>
  <c r="N54" i="11"/>
  <c r="I54" i="11"/>
  <c r="H54" i="11"/>
  <c r="W53" i="11"/>
  <c r="AD53" i="11" s="1" a="1"/>
  <c r="AD53" i="11" s="1"/>
  <c r="V53" i="11"/>
  <c r="U53" i="11"/>
  <c r="T53" i="11"/>
  <c r="O53" i="11"/>
  <c r="N53" i="11"/>
  <c r="I53" i="11"/>
  <c r="H53" i="11"/>
  <c r="W52" i="11"/>
  <c r="AD52" i="11" s="1" a="1"/>
  <c r="AD52" i="11" s="1"/>
  <c r="V52" i="11"/>
  <c r="U52" i="11"/>
  <c r="T52" i="11"/>
  <c r="O52" i="11"/>
  <c r="N52" i="11"/>
  <c r="I52" i="11"/>
  <c r="H52" i="11"/>
  <c r="W51" i="11"/>
  <c r="AD51" i="11" s="1" a="1"/>
  <c r="AD51" i="11" s="1"/>
  <c r="V51" i="11"/>
  <c r="U51" i="11"/>
  <c r="T51" i="11"/>
  <c r="O51" i="11"/>
  <c r="N51" i="11"/>
  <c r="I51" i="11"/>
  <c r="H51" i="11"/>
  <c r="W50" i="11"/>
  <c r="V50" i="11"/>
  <c r="U50" i="11"/>
  <c r="T50" i="11"/>
  <c r="O50" i="11"/>
  <c r="N50" i="11"/>
  <c r="I50" i="11"/>
  <c r="H50" i="11"/>
  <c r="N3" i="11"/>
  <c r="O3" i="11"/>
  <c r="N4" i="11"/>
  <c r="O4" i="11"/>
  <c r="N5" i="11"/>
  <c r="O5" i="11"/>
  <c r="N6" i="11"/>
  <c r="O6" i="11"/>
  <c r="H7" i="11"/>
  <c r="I7" i="11"/>
  <c r="N7" i="11"/>
  <c r="O7" i="11"/>
  <c r="H8" i="11"/>
  <c r="I8" i="11"/>
  <c r="N8" i="11"/>
  <c r="O8" i="11"/>
  <c r="H9" i="11"/>
  <c r="I9" i="11"/>
  <c r="N9" i="11"/>
  <c r="O9" i="11"/>
  <c r="H10" i="11"/>
  <c r="I10" i="11"/>
  <c r="N10" i="11"/>
  <c r="O10" i="11"/>
  <c r="H11" i="11"/>
  <c r="I11" i="11"/>
  <c r="N11" i="11"/>
  <c r="O11" i="11"/>
  <c r="H12" i="11"/>
  <c r="I12" i="11"/>
  <c r="N12" i="11"/>
  <c r="O12" i="11"/>
  <c r="H13" i="11"/>
  <c r="I13" i="11"/>
  <c r="N13" i="11"/>
  <c r="O13" i="11"/>
  <c r="H14" i="11"/>
  <c r="I14" i="11"/>
  <c r="N14" i="11"/>
  <c r="O14" i="11"/>
  <c r="H15" i="11"/>
  <c r="I15" i="11"/>
  <c r="N15" i="11"/>
  <c r="O15" i="11"/>
  <c r="H16" i="11"/>
  <c r="I16" i="11"/>
  <c r="N16" i="11"/>
  <c r="O16" i="11"/>
  <c r="T4" i="11"/>
  <c r="T5" i="11"/>
  <c r="T6" i="11"/>
  <c r="T7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61" i="11"/>
  <c r="T62" i="11"/>
  <c r="T3" i="11"/>
  <c r="U4" i="11"/>
  <c r="V4" i="11"/>
  <c r="U5" i="11"/>
  <c r="V5" i="11"/>
  <c r="U6" i="11"/>
  <c r="V6" i="11"/>
  <c r="U7" i="11"/>
  <c r="V7" i="11"/>
  <c r="U8" i="11"/>
  <c r="V8" i="11"/>
  <c r="U9" i="11"/>
  <c r="V9" i="11"/>
  <c r="U10" i="11"/>
  <c r="V10" i="11"/>
  <c r="U11" i="11"/>
  <c r="V11" i="11"/>
  <c r="U12" i="11"/>
  <c r="V12" i="11"/>
  <c r="U13" i="11"/>
  <c r="V13" i="11"/>
  <c r="U14" i="11"/>
  <c r="V14" i="11"/>
  <c r="U15" i="11"/>
  <c r="V15" i="11"/>
  <c r="U16" i="11"/>
  <c r="V16" i="11"/>
  <c r="U17" i="11"/>
  <c r="V17" i="11"/>
  <c r="U18" i="11"/>
  <c r="V18" i="11"/>
  <c r="U19" i="11"/>
  <c r="V19" i="11"/>
  <c r="U20" i="11"/>
  <c r="V20" i="11"/>
  <c r="U21" i="11"/>
  <c r="V21" i="11"/>
  <c r="U22" i="11"/>
  <c r="V22" i="11"/>
  <c r="U23" i="11"/>
  <c r="V23" i="11"/>
  <c r="U24" i="11"/>
  <c r="V24" i="11"/>
  <c r="U25" i="11"/>
  <c r="V25" i="11"/>
  <c r="U26" i="11"/>
  <c r="V26" i="11"/>
  <c r="U27" i="11"/>
  <c r="V27" i="11"/>
  <c r="U28" i="11"/>
  <c r="V28" i="11"/>
  <c r="U29" i="11"/>
  <c r="V29" i="11"/>
  <c r="U30" i="11"/>
  <c r="V30" i="11"/>
  <c r="U31" i="11"/>
  <c r="V31" i="11"/>
  <c r="U32" i="11"/>
  <c r="V32" i="11"/>
  <c r="U33" i="11"/>
  <c r="V33" i="11"/>
  <c r="U34" i="11"/>
  <c r="V34" i="11"/>
  <c r="U35" i="11"/>
  <c r="V35" i="11"/>
  <c r="U36" i="11"/>
  <c r="V36" i="11"/>
  <c r="U37" i="11"/>
  <c r="V37" i="11"/>
  <c r="U38" i="11"/>
  <c r="V38" i="11"/>
  <c r="U39" i="11"/>
  <c r="V39" i="11"/>
  <c r="U40" i="11"/>
  <c r="V40" i="11"/>
  <c r="U41" i="11"/>
  <c r="V41" i="11"/>
  <c r="U42" i="11"/>
  <c r="V42" i="11"/>
  <c r="U43" i="11"/>
  <c r="V43" i="11"/>
  <c r="U44" i="11"/>
  <c r="V44" i="11"/>
  <c r="U45" i="11"/>
  <c r="V45" i="11"/>
  <c r="U46" i="11"/>
  <c r="V46" i="11"/>
  <c r="U47" i="11"/>
  <c r="V47" i="11"/>
  <c r="U48" i="11"/>
  <c r="V48" i="11"/>
  <c r="U49" i="11"/>
  <c r="V49" i="11"/>
  <c r="U61" i="11"/>
  <c r="V61" i="11"/>
  <c r="U62" i="11"/>
  <c r="V62" i="11"/>
  <c r="V3" i="11"/>
  <c r="U3" i="11"/>
  <c r="M65" i="11"/>
  <c r="C64" i="11"/>
  <c r="A2" i="12"/>
  <c r="A2" i="17"/>
  <c r="C16" i="15"/>
  <c r="J16" i="15" s="1"/>
  <c r="C17" i="15"/>
  <c r="P17" i="15" s="1"/>
  <c r="C18" i="15"/>
  <c r="J18" i="15" s="1"/>
  <c r="C19" i="15"/>
  <c r="P19" i="15" s="1"/>
  <c r="C20" i="15"/>
  <c r="B20" i="15" s="1"/>
  <c r="C21" i="15"/>
  <c r="B21" i="15" s="1"/>
  <c r="C22" i="15"/>
  <c r="B22" i="15" s="1"/>
  <c r="C23" i="15"/>
  <c r="B23" i="15" s="1"/>
  <c r="C24" i="15"/>
  <c r="B24" i="15" s="1"/>
  <c r="C25" i="15"/>
  <c r="B25" i="15" s="1"/>
  <c r="C26" i="15"/>
  <c r="B26" i="15" s="1"/>
  <c r="C27" i="15"/>
  <c r="B27" i="15" s="1"/>
  <c r="C28" i="15"/>
  <c r="B28" i="15" s="1"/>
  <c r="C29" i="15"/>
  <c r="B29" i="15" s="1"/>
  <c r="C30" i="15"/>
  <c r="J30" i="15" s="1"/>
  <c r="C31" i="15"/>
  <c r="J31" i="15" s="1"/>
  <c r="C32" i="15"/>
  <c r="J32" i="15" s="1"/>
  <c r="C33" i="15"/>
  <c r="P33" i="15" s="1"/>
  <c r="C34" i="15"/>
  <c r="J34" i="15" s="1"/>
  <c r="C35" i="15"/>
  <c r="P35" i="15" s="1"/>
  <c r="C36" i="15"/>
  <c r="J36" i="15" s="1"/>
  <c r="C37" i="15"/>
  <c r="P37" i="15" s="1"/>
  <c r="C38" i="15"/>
  <c r="J38" i="15" s="1"/>
  <c r="C39" i="15"/>
  <c r="P39" i="15" s="1"/>
  <c r="C40" i="15"/>
  <c r="J40" i="15" s="1"/>
  <c r="C41" i="15"/>
  <c r="P41" i="15" s="1"/>
  <c r="C42" i="15"/>
  <c r="J42" i="15" s="1"/>
  <c r="C43" i="15"/>
  <c r="P43" i="15" s="1"/>
  <c r="C44" i="15"/>
  <c r="J44" i="15" s="1"/>
  <c r="C45" i="15"/>
  <c r="P45" i="15" s="1"/>
  <c r="C46" i="15"/>
  <c r="J46" i="15" s="1"/>
  <c r="C47" i="15"/>
  <c r="P47" i="15" s="1"/>
  <c r="C48" i="15"/>
  <c r="J48" i="15" s="1"/>
  <c r="Y2" i="12"/>
  <c r="U63" i="11"/>
  <c r="V63" i="11"/>
  <c r="A3" i="12"/>
  <c r="E3" i="12"/>
  <c r="J3" i="12"/>
  <c r="K3" i="12"/>
  <c r="N3" i="12"/>
  <c r="O3" i="12"/>
  <c r="Q3" i="12"/>
  <c r="R3" i="12"/>
  <c r="S3" i="12"/>
  <c r="T3" i="12"/>
  <c r="U3" i="12"/>
  <c r="V3" i="12"/>
  <c r="W3" i="12"/>
  <c r="X3" i="12"/>
  <c r="Y3" i="12"/>
  <c r="AA3" i="12"/>
  <c r="AB3" i="12"/>
  <c r="A4" i="12"/>
  <c r="E4" i="12"/>
  <c r="J4" i="12"/>
  <c r="K4" i="12"/>
  <c r="N4" i="12"/>
  <c r="O4" i="12"/>
  <c r="Q4" i="12"/>
  <c r="R4" i="12"/>
  <c r="S4" i="12"/>
  <c r="T4" i="12"/>
  <c r="U4" i="12"/>
  <c r="V4" i="12"/>
  <c r="W4" i="12"/>
  <c r="X4" i="12"/>
  <c r="Y4" i="12"/>
  <c r="AA4" i="12"/>
  <c r="AB4" i="12"/>
  <c r="A5" i="12"/>
  <c r="E5" i="12"/>
  <c r="J5" i="12"/>
  <c r="K5" i="12"/>
  <c r="N5" i="12"/>
  <c r="O5" i="12"/>
  <c r="Q5" i="12"/>
  <c r="R5" i="12"/>
  <c r="S5" i="12"/>
  <c r="T5" i="12"/>
  <c r="U5" i="12"/>
  <c r="V5" i="12"/>
  <c r="W5" i="12"/>
  <c r="X5" i="12"/>
  <c r="Y5" i="12"/>
  <c r="AA5" i="12"/>
  <c r="AB5" i="12"/>
  <c r="A6" i="12"/>
  <c r="E6" i="12"/>
  <c r="J6" i="12"/>
  <c r="K6" i="12"/>
  <c r="N6" i="12"/>
  <c r="O6" i="12"/>
  <c r="Q6" i="12"/>
  <c r="R6" i="12"/>
  <c r="S6" i="12"/>
  <c r="T6" i="12"/>
  <c r="U6" i="12"/>
  <c r="V6" i="12"/>
  <c r="W6" i="12"/>
  <c r="X6" i="12"/>
  <c r="Y6" i="12"/>
  <c r="AA6" i="12"/>
  <c r="AB6" i="12"/>
  <c r="A7" i="12"/>
  <c r="E7" i="12"/>
  <c r="J7" i="12"/>
  <c r="K7" i="12"/>
  <c r="N7" i="12"/>
  <c r="O7" i="12"/>
  <c r="Q7" i="12"/>
  <c r="R7" i="12"/>
  <c r="S7" i="12"/>
  <c r="T7" i="12"/>
  <c r="U7" i="12"/>
  <c r="V7" i="12"/>
  <c r="W7" i="12"/>
  <c r="X7" i="12"/>
  <c r="Y7" i="12"/>
  <c r="AA7" i="12"/>
  <c r="AB7" i="12"/>
  <c r="A8" i="12"/>
  <c r="E8" i="12"/>
  <c r="J8" i="12"/>
  <c r="K8" i="12"/>
  <c r="N8" i="12"/>
  <c r="O8" i="12"/>
  <c r="Q8" i="12"/>
  <c r="R8" i="12"/>
  <c r="S8" i="12"/>
  <c r="T8" i="12"/>
  <c r="U8" i="12"/>
  <c r="V8" i="12"/>
  <c r="W8" i="12"/>
  <c r="X8" i="12"/>
  <c r="Y8" i="12"/>
  <c r="AA8" i="12"/>
  <c r="AB8" i="12"/>
  <c r="A9" i="12"/>
  <c r="E9" i="12"/>
  <c r="J9" i="12"/>
  <c r="K9" i="12"/>
  <c r="N9" i="12"/>
  <c r="O9" i="12"/>
  <c r="Q9" i="12"/>
  <c r="R9" i="12"/>
  <c r="S9" i="12"/>
  <c r="T9" i="12"/>
  <c r="U9" i="12"/>
  <c r="V9" i="12"/>
  <c r="W9" i="12"/>
  <c r="X9" i="12"/>
  <c r="Y9" i="12"/>
  <c r="AA9" i="12"/>
  <c r="AB9" i="12"/>
  <c r="A10" i="12"/>
  <c r="E10" i="12"/>
  <c r="J10" i="12"/>
  <c r="K10" i="12"/>
  <c r="N10" i="12"/>
  <c r="O10" i="12"/>
  <c r="Q10" i="12"/>
  <c r="R10" i="12"/>
  <c r="S10" i="12"/>
  <c r="T10" i="12"/>
  <c r="U10" i="12"/>
  <c r="V10" i="12"/>
  <c r="W10" i="12"/>
  <c r="X10" i="12"/>
  <c r="Y10" i="12"/>
  <c r="AA10" i="12"/>
  <c r="AB10" i="12"/>
  <c r="A11" i="12"/>
  <c r="E11" i="12"/>
  <c r="J11" i="12"/>
  <c r="K11" i="12"/>
  <c r="N11" i="12"/>
  <c r="O11" i="12"/>
  <c r="Q11" i="12"/>
  <c r="R11" i="12"/>
  <c r="S11" i="12"/>
  <c r="T11" i="12"/>
  <c r="U11" i="12"/>
  <c r="V11" i="12"/>
  <c r="W11" i="12"/>
  <c r="X11" i="12"/>
  <c r="Y11" i="12"/>
  <c r="AA11" i="12"/>
  <c r="AB11" i="12"/>
  <c r="A12" i="12"/>
  <c r="E12" i="12"/>
  <c r="J12" i="12"/>
  <c r="K12" i="12"/>
  <c r="N12" i="12"/>
  <c r="O12" i="12"/>
  <c r="Q12" i="12"/>
  <c r="R12" i="12"/>
  <c r="S12" i="12"/>
  <c r="T12" i="12"/>
  <c r="U12" i="12"/>
  <c r="V12" i="12"/>
  <c r="W12" i="12"/>
  <c r="X12" i="12"/>
  <c r="Y12" i="12"/>
  <c r="AA12" i="12"/>
  <c r="AB12" i="12"/>
  <c r="A13" i="12"/>
  <c r="E13" i="12"/>
  <c r="J13" i="12"/>
  <c r="K13" i="12"/>
  <c r="N13" i="12"/>
  <c r="O13" i="12"/>
  <c r="Q13" i="12"/>
  <c r="R13" i="12"/>
  <c r="S13" i="12"/>
  <c r="T13" i="12"/>
  <c r="U13" i="12"/>
  <c r="V13" i="12"/>
  <c r="W13" i="12"/>
  <c r="X13" i="12"/>
  <c r="Y13" i="12"/>
  <c r="AA13" i="12"/>
  <c r="AB13" i="12"/>
  <c r="A14" i="12"/>
  <c r="E14" i="12"/>
  <c r="J14" i="12"/>
  <c r="K14" i="12"/>
  <c r="N14" i="12"/>
  <c r="O14" i="12"/>
  <c r="Q14" i="12"/>
  <c r="R14" i="12"/>
  <c r="S14" i="12"/>
  <c r="T14" i="12"/>
  <c r="U14" i="12"/>
  <c r="V14" i="12"/>
  <c r="W14" i="12"/>
  <c r="X14" i="12"/>
  <c r="Y14" i="12"/>
  <c r="AA14" i="12"/>
  <c r="AB14" i="12"/>
  <c r="A15" i="12"/>
  <c r="E15" i="12"/>
  <c r="J15" i="12"/>
  <c r="K15" i="12"/>
  <c r="N15" i="12"/>
  <c r="O15" i="12"/>
  <c r="Q15" i="12"/>
  <c r="R15" i="12"/>
  <c r="S15" i="12"/>
  <c r="T15" i="12"/>
  <c r="U15" i="12"/>
  <c r="V15" i="12"/>
  <c r="W15" i="12"/>
  <c r="X15" i="12"/>
  <c r="Y15" i="12"/>
  <c r="AA15" i="12"/>
  <c r="AB15" i="12"/>
  <c r="A16" i="12"/>
  <c r="B16" i="12"/>
  <c r="E16" i="12"/>
  <c r="G16" i="12"/>
  <c r="I16" i="12"/>
  <c r="J16" i="12"/>
  <c r="K16" i="12"/>
  <c r="L16" i="12"/>
  <c r="M16" i="12"/>
  <c r="N16" i="12"/>
  <c r="O16" i="12"/>
  <c r="Q16" i="12"/>
  <c r="R16" i="12"/>
  <c r="S16" i="12"/>
  <c r="T16" i="12"/>
  <c r="U16" i="12"/>
  <c r="V16" i="12"/>
  <c r="W16" i="12"/>
  <c r="X16" i="12"/>
  <c r="Y16" i="12"/>
  <c r="AA16" i="12"/>
  <c r="AB16" i="12"/>
  <c r="A17" i="12"/>
  <c r="B17" i="12"/>
  <c r="E17" i="12"/>
  <c r="G17" i="12"/>
  <c r="I17" i="12"/>
  <c r="J17" i="12"/>
  <c r="K17" i="12"/>
  <c r="L17" i="12"/>
  <c r="M17" i="12"/>
  <c r="N17" i="12"/>
  <c r="O17" i="12"/>
  <c r="Q17" i="12"/>
  <c r="R17" i="12"/>
  <c r="S17" i="12"/>
  <c r="T17" i="12"/>
  <c r="U17" i="12"/>
  <c r="V17" i="12"/>
  <c r="W17" i="12"/>
  <c r="X17" i="12"/>
  <c r="Y17" i="12"/>
  <c r="AA17" i="12"/>
  <c r="AB17" i="12"/>
  <c r="A18" i="12"/>
  <c r="B18" i="12"/>
  <c r="E18" i="12"/>
  <c r="G18" i="12"/>
  <c r="I18" i="12"/>
  <c r="J18" i="12"/>
  <c r="K18" i="12"/>
  <c r="L18" i="12"/>
  <c r="M18" i="12"/>
  <c r="N18" i="12"/>
  <c r="O18" i="12"/>
  <c r="Q18" i="12"/>
  <c r="R18" i="12"/>
  <c r="S18" i="12"/>
  <c r="T18" i="12"/>
  <c r="U18" i="12"/>
  <c r="V18" i="12"/>
  <c r="W18" i="12"/>
  <c r="X18" i="12"/>
  <c r="Y18" i="12"/>
  <c r="AA18" i="12"/>
  <c r="AB18" i="12"/>
  <c r="A19" i="12"/>
  <c r="B19" i="12"/>
  <c r="E19" i="12"/>
  <c r="G19" i="12"/>
  <c r="I19" i="12"/>
  <c r="J19" i="12"/>
  <c r="K19" i="12"/>
  <c r="L19" i="12"/>
  <c r="M19" i="12"/>
  <c r="N19" i="12"/>
  <c r="O19" i="12"/>
  <c r="Q19" i="12"/>
  <c r="R19" i="12"/>
  <c r="S19" i="12"/>
  <c r="T19" i="12"/>
  <c r="U19" i="12"/>
  <c r="V19" i="12"/>
  <c r="W19" i="12"/>
  <c r="X19" i="12"/>
  <c r="Y19" i="12"/>
  <c r="AA19" i="12"/>
  <c r="AB19" i="12"/>
  <c r="A20" i="12"/>
  <c r="B20" i="12"/>
  <c r="E20" i="12"/>
  <c r="G20" i="12"/>
  <c r="I20" i="12"/>
  <c r="J20" i="12"/>
  <c r="K20" i="12"/>
  <c r="L20" i="12"/>
  <c r="M20" i="12"/>
  <c r="N20" i="12"/>
  <c r="O20" i="12"/>
  <c r="Q20" i="12"/>
  <c r="R20" i="12"/>
  <c r="S20" i="12"/>
  <c r="T20" i="12"/>
  <c r="U20" i="12"/>
  <c r="V20" i="12"/>
  <c r="W20" i="12"/>
  <c r="X20" i="12"/>
  <c r="Y20" i="12"/>
  <c r="AA20" i="12"/>
  <c r="AB20" i="12"/>
  <c r="A21" i="12"/>
  <c r="B21" i="12"/>
  <c r="E21" i="12"/>
  <c r="G21" i="12"/>
  <c r="I21" i="12"/>
  <c r="J21" i="12"/>
  <c r="K21" i="12"/>
  <c r="L21" i="12"/>
  <c r="M21" i="12"/>
  <c r="N21" i="12"/>
  <c r="O21" i="12"/>
  <c r="Q21" i="12"/>
  <c r="R21" i="12"/>
  <c r="S21" i="12"/>
  <c r="T21" i="12"/>
  <c r="U21" i="12"/>
  <c r="V21" i="12"/>
  <c r="W21" i="12"/>
  <c r="X21" i="12"/>
  <c r="Y21" i="12"/>
  <c r="AA21" i="12"/>
  <c r="AB21" i="12"/>
  <c r="A22" i="12"/>
  <c r="B22" i="12"/>
  <c r="E22" i="12"/>
  <c r="G22" i="12"/>
  <c r="I22" i="12"/>
  <c r="J22" i="12"/>
  <c r="K22" i="12"/>
  <c r="L22" i="12"/>
  <c r="M22" i="12"/>
  <c r="N22" i="12"/>
  <c r="O22" i="12"/>
  <c r="Q22" i="12"/>
  <c r="R22" i="12"/>
  <c r="S22" i="12"/>
  <c r="T22" i="12"/>
  <c r="U22" i="12"/>
  <c r="V22" i="12"/>
  <c r="W22" i="12"/>
  <c r="X22" i="12"/>
  <c r="Y22" i="12"/>
  <c r="AA22" i="12"/>
  <c r="AB22" i="12"/>
  <c r="A23" i="12"/>
  <c r="B23" i="12"/>
  <c r="E23" i="12"/>
  <c r="G23" i="12"/>
  <c r="I23" i="12"/>
  <c r="J23" i="12"/>
  <c r="K23" i="12"/>
  <c r="L23" i="12"/>
  <c r="M23" i="12"/>
  <c r="N23" i="12"/>
  <c r="O23" i="12"/>
  <c r="Q23" i="12"/>
  <c r="R23" i="12"/>
  <c r="S23" i="12"/>
  <c r="T23" i="12"/>
  <c r="U23" i="12"/>
  <c r="V23" i="12"/>
  <c r="W23" i="12"/>
  <c r="X23" i="12"/>
  <c r="Y23" i="12"/>
  <c r="AA23" i="12"/>
  <c r="AB23" i="12"/>
  <c r="A24" i="12"/>
  <c r="B24" i="12"/>
  <c r="E24" i="12"/>
  <c r="G24" i="12"/>
  <c r="I24" i="12"/>
  <c r="J24" i="12"/>
  <c r="K24" i="12"/>
  <c r="L24" i="12"/>
  <c r="M24" i="12"/>
  <c r="N24" i="12"/>
  <c r="O24" i="12"/>
  <c r="Q24" i="12"/>
  <c r="R24" i="12"/>
  <c r="S24" i="12"/>
  <c r="T24" i="12"/>
  <c r="U24" i="12"/>
  <c r="V24" i="12"/>
  <c r="W24" i="12"/>
  <c r="X24" i="12"/>
  <c r="Y24" i="12"/>
  <c r="AA24" i="12"/>
  <c r="AB24" i="12"/>
  <c r="A25" i="12"/>
  <c r="B25" i="12"/>
  <c r="E25" i="12"/>
  <c r="G25" i="12"/>
  <c r="I25" i="12"/>
  <c r="J25" i="12"/>
  <c r="K25" i="12"/>
  <c r="L25" i="12"/>
  <c r="M25" i="12"/>
  <c r="N25" i="12"/>
  <c r="O25" i="12"/>
  <c r="Q25" i="12"/>
  <c r="R25" i="12"/>
  <c r="S25" i="12"/>
  <c r="T25" i="12"/>
  <c r="U25" i="12"/>
  <c r="V25" i="12"/>
  <c r="W25" i="12"/>
  <c r="X25" i="12"/>
  <c r="Y25" i="12"/>
  <c r="AA25" i="12"/>
  <c r="AB25" i="12"/>
  <c r="A26" i="12"/>
  <c r="B26" i="12"/>
  <c r="E26" i="12"/>
  <c r="G26" i="12"/>
  <c r="I26" i="12"/>
  <c r="J26" i="12"/>
  <c r="K26" i="12"/>
  <c r="L26" i="12"/>
  <c r="M26" i="12"/>
  <c r="N26" i="12"/>
  <c r="O26" i="12"/>
  <c r="Q26" i="12"/>
  <c r="R26" i="12"/>
  <c r="S26" i="12"/>
  <c r="T26" i="12"/>
  <c r="U26" i="12"/>
  <c r="V26" i="12"/>
  <c r="W26" i="12"/>
  <c r="X26" i="12"/>
  <c r="Y26" i="12"/>
  <c r="AA26" i="12"/>
  <c r="AB26" i="12"/>
  <c r="A27" i="12"/>
  <c r="B27" i="12"/>
  <c r="E27" i="12"/>
  <c r="G27" i="12"/>
  <c r="I27" i="12"/>
  <c r="J27" i="12"/>
  <c r="K27" i="12"/>
  <c r="L27" i="12"/>
  <c r="M27" i="12"/>
  <c r="N27" i="12"/>
  <c r="O27" i="12"/>
  <c r="Q27" i="12"/>
  <c r="R27" i="12"/>
  <c r="S27" i="12"/>
  <c r="T27" i="12"/>
  <c r="U27" i="12"/>
  <c r="V27" i="12"/>
  <c r="W27" i="12"/>
  <c r="X27" i="12"/>
  <c r="Y27" i="12"/>
  <c r="AA27" i="12"/>
  <c r="AB27" i="12"/>
  <c r="A28" i="12"/>
  <c r="B28" i="12"/>
  <c r="E28" i="12"/>
  <c r="G28" i="12"/>
  <c r="I28" i="12"/>
  <c r="J28" i="12"/>
  <c r="K28" i="12"/>
  <c r="L28" i="12"/>
  <c r="M28" i="12"/>
  <c r="N28" i="12"/>
  <c r="O28" i="12"/>
  <c r="Q28" i="12"/>
  <c r="R28" i="12"/>
  <c r="S28" i="12"/>
  <c r="T28" i="12"/>
  <c r="U28" i="12"/>
  <c r="V28" i="12"/>
  <c r="W28" i="12"/>
  <c r="X28" i="12"/>
  <c r="Y28" i="12"/>
  <c r="AA28" i="12"/>
  <c r="AB28" i="12"/>
  <c r="A29" i="12"/>
  <c r="B29" i="12"/>
  <c r="E29" i="12"/>
  <c r="G29" i="12"/>
  <c r="I29" i="12"/>
  <c r="J29" i="12"/>
  <c r="K29" i="12"/>
  <c r="L29" i="12"/>
  <c r="M29" i="12"/>
  <c r="N29" i="12"/>
  <c r="O29" i="12"/>
  <c r="Q29" i="12"/>
  <c r="R29" i="12"/>
  <c r="S29" i="12"/>
  <c r="T29" i="12"/>
  <c r="U29" i="12"/>
  <c r="V29" i="12"/>
  <c r="W29" i="12"/>
  <c r="X29" i="12"/>
  <c r="Y29" i="12"/>
  <c r="AA29" i="12"/>
  <c r="AB29" i="12"/>
  <c r="A30" i="12"/>
  <c r="B30" i="12"/>
  <c r="E30" i="12"/>
  <c r="G30" i="12"/>
  <c r="I30" i="12"/>
  <c r="J30" i="12"/>
  <c r="K30" i="12"/>
  <c r="L30" i="12"/>
  <c r="M30" i="12"/>
  <c r="N30" i="12"/>
  <c r="O30" i="12"/>
  <c r="Q30" i="12"/>
  <c r="R30" i="12"/>
  <c r="S30" i="12"/>
  <c r="T30" i="12"/>
  <c r="U30" i="12"/>
  <c r="V30" i="12"/>
  <c r="W30" i="12"/>
  <c r="X30" i="12"/>
  <c r="Y30" i="12"/>
  <c r="AA30" i="12"/>
  <c r="AB30" i="12"/>
  <c r="A31" i="12"/>
  <c r="B31" i="12"/>
  <c r="E31" i="12"/>
  <c r="G31" i="12"/>
  <c r="I31" i="12"/>
  <c r="J31" i="12"/>
  <c r="K31" i="12"/>
  <c r="L31" i="12"/>
  <c r="M31" i="12"/>
  <c r="N31" i="12"/>
  <c r="O31" i="12"/>
  <c r="Q31" i="12"/>
  <c r="R31" i="12"/>
  <c r="S31" i="12"/>
  <c r="T31" i="12"/>
  <c r="U31" i="12"/>
  <c r="V31" i="12"/>
  <c r="W31" i="12"/>
  <c r="X31" i="12"/>
  <c r="Y31" i="12"/>
  <c r="AA31" i="12"/>
  <c r="AB31" i="12"/>
  <c r="A32" i="12"/>
  <c r="B32" i="12"/>
  <c r="E32" i="12"/>
  <c r="G32" i="12"/>
  <c r="I32" i="12"/>
  <c r="J32" i="12"/>
  <c r="K32" i="12"/>
  <c r="L32" i="12"/>
  <c r="M32" i="12"/>
  <c r="N32" i="12"/>
  <c r="O32" i="12"/>
  <c r="Q32" i="12"/>
  <c r="R32" i="12"/>
  <c r="S32" i="12"/>
  <c r="T32" i="12"/>
  <c r="U32" i="12"/>
  <c r="V32" i="12"/>
  <c r="W32" i="12"/>
  <c r="X32" i="12"/>
  <c r="Y32" i="12"/>
  <c r="AA32" i="12"/>
  <c r="AB32" i="12"/>
  <c r="A33" i="12"/>
  <c r="B33" i="12"/>
  <c r="E33" i="12"/>
  <c r="G33" i="12"/>
  <c r="I33" i="12"/>
  <c r="J33" i="12"/>
  <c r="K33" i="12"/>
  <c r="L33" i="12"/>
  <c r="M33" i="12"/>
  <c r="N33" i="12"/>
  <c r="O33" i="12"/>
  <c r="Q33" i="12"/>
  <c r="R33" i="12"/>
  <c r="S33" i="12"/>
  <c r="T33" i="12"/>
  <c r="U33" i="12"/>
  <c r="V33" i="12"/>
  <c r="W33" i="12"/>
  <c r="X33" i="12"/>
  <c r="Y33" i="12"/>
  <c r="AA33" i="12"/>
  <c r="AB33" i="12"/>
  <c r="A34" i="12"/>
  <c r="B34" i="12"/>
  <c r="E34" i="12"/>
  <c r="G34" i="12"/>
  <c r="I34" i="12"/>
  <c r="J34" i="12"/>
  <c r="K34" i="12"/>
  <c r="L34" i="12"/>
  <c r="M34" i="12"/>
  <c r="N34" i="12"/>
  <c r="O34" i="12"/>
  <c r="Q34" i="12"/>
  <c r="R34" i="12"/>
  <c r="S34" i="12"/>
  <c r="T34" i="12"/>
  <c r="U34" i="12"/>
  <c r="V34" i="12"/>
  <c r="W34" i="12"/>
  <c r="X34" i="12"/>
  <c r="Y34" i="12"/>
  <c r="AA34" i="12"/>
  <c r="AB34" i="12"/>
  <c r="A35" i="12"/>
  <c r="B35" i="12"/>
  <c r="E35" i="12"/>
  <c r="G35" i="12"/>
  <c r="I35" i="12"/>
  <c r="J35" i="12"/>
  <c r="K35" i="12"/>
  <c r="L35" i="12"/>
  <c r="M35" i="12"/>
  <c r="N35" i="12"/>
  <c r="O35" i="12"/>
  <c r="Q35" i="12"/>
  <c r="R35" i="12"/>
  <c r="S35" i="12"/>
  <c r="T35" i="12"/>
  <c r="U35" i="12"/>
  <c r="V35" i="12"/>
  <c r="W35" i="12"/>
  <c r="X35" i="12"/>
  <c r="Y35" i="12"/>
  <c r="AA35" i="12"/>
  <c r="AB35" i="12"/>
  <c r="A36" i="12"/>
  <c r="B36" i="12"/>
  <c r="E36" i="12"/>
  <c r="G36" i="12"/>
  <c r="I36" i="12"/>
  <c r="J36" i="12"/>
  <c r="K36" i="12"/>
  <c r="L36" i="12"/>
  <c r="M36" i="12"/>
  <c r="N36" i="12"/>
  <c r="O36" i="12"/>
  <c r="Q36" i="12"/>
  <c r="R36" i="12"/>
  <c r="S36" i="12"/>
  <c r="T36" i="12"/>
  <c r="U36" i="12"/>
  <c r="V36" i="12"/>
  <c r="W36" i="12"/>
  <c r="X36" i="12"/>
  <c r="Y36" i="12"/>
  <c r="AA36" i="12"/>
  <c r="AB36" i="12"/>
  <c r="A37" i="12"/>
  <c r="B37" i="12"/>
  <c r="E37" i="12"/>
  <c r="G37" i="12"/>
  <c r="I37" i="12"/>
  <c r="J37" i="12"/>
  <c r="K37" i="12"/>
  <c r="L37" i="12"/>
  <c r="M37" i="12"/>
  <c r="N37" i="12"/>
  <c r="O37" i="12"/>
  <c r="Q37" i="12"/>
  <c r="R37" i="12"/>
  <c r="S37" i="12"/>
  <c r="T37" i="12"/>
  <c r="U37" i="12"/>
  <c r="V37" i="12"/>
  <c r="W37" i="12"/>
  <c r="X37" i="12"/>
  <c r="Y37" i="12"/>
  <c r="AA37" i="12"/>
  <c r="AB37" i="12"/>
  <c r="A38" i="12"/>
  <c r="B38" i="12"/>
  <c r="E38" i="12"/>
  <c r="G38" i="12"/>
  <c r="I38" i="12"/>
  <c r="J38" i="12"/>
  <c r="K38" i="12"/>
  <c r="L38" i="12"/>
  <c r="M38" i="12"/>
  <c r="N38" i="12"/>
  <c r="O38" i="12"/>
  <c r="Q38" i="12"/>
  <c r="R38" i="12"/>
  <c r="S38" i="12"/>
  <c r="T38" i="12"/>
  <c r="U38" i="12"/>
  <c r="V38" i="12"/>
  <c r="W38" i="12"/>
  <c r="X38" i="12"/>
  <c r="Y38" i="12"/>
  <c r="AA38" i="12"/>
  <c r="AB38" i="12"/>
  <c r="A39" i="12"/>
  <c r="B39" i="12"/>
  <c r="E39" i="12"/>
  <c r="G39" i="12"/>
  <c r="I39" i="12"/>
  <c r="J39" i="12"/>
  <c r="K39" i="12"/>
  <c r="L39" i="12"/>
  <c r="M39" i="12"/>
  <c r="N39" i="12"/>
  <c r="O39" i="12"/>
  <c r="Q39" i="12"/>
  <c r="R39" i="12"/>
  <c r="S39" i="12"/>
  <c r="T39" i="12"/>
  <c r="U39" i="12"/>
  <c r="V39" i="12"/>
  <c r="W39" i="12"/>
  <c r="X39" i="12"/>
  <c r="Y39" i="12"/>
  <c r="AA39" i="12"/>
  <c r="AB39" i="12"/>
  <c r="A40" i="12"/>
  <c r="B40" i="12"/>
  <c r="E40" i="12"/>
  <c r="G40" i="12"/>
  <c r="I40" i="12"/>
  <c r="J40" i="12"/>
  <c r="K40" i="12"/>
  <c r="L40" i="12"/>
  <c r="M40" i="12"/>
  <c r="N40" i="12"/>
  <c r="O40" i="12"/>
  <c r="Q40" i="12"/>
  <c r="R40" i="12"/>
  <c r="S40" i="12"/>
  <c r="T40" i="12"/>
  <c r="U40" i="12"/>
  <c r="V40" i="12"/>
  <c r="W40" i="12"/>
  <c r="X40" i="12"/>
  <c r="Y40" i="12"/>
  <c r="AA40" i="12"/>
  <c r="AB40" i="12"/>
  <c r="A41" i="12"/>
  <c r="B41" i="12"/>
  <c r="E41" i="12"/>
  <c r="G41" i="12"/>
  <c r="I41" i="12"/>
  <c r="J41" i="12"/>
  <c r="K41" i="12"/>
  <c r="L41" i="12"/>
  <c r="M41" i="12"/>
  <c r="N41" i="12"/>
  <c r="O41" i="12"/>
  <c r="Q41" i="12"/>
  <c r="R41" i="12"/>
  <c r="S41" i="12"/>
  <c r="T41" i="12"/>
  <c r="U41" i="12"/>
  <c r="V41" i="12"/>
  <c r="W41" i="12"/>
  <c r="X41" i="12"/>
  <c r="Y41" i="12"/>
  <c r="AA41" i="12"/>
  <c r="AB41" i="12"/>
  <c r="A42" i="12"/>
  <c r="B42" i="12"/>
  <c r="E42" i="12"/>
  <c r="G42" i="12"/>
  <c r="I42" i="12"/>
  <c r="J42" i="12"/>
  <c r="K42" i="12"/>
  <c r="L42" i="12"/>
  <c r="M42" i="12"/>
  <c r="N42" i="12"/>
  <c r="O42" i="12"/>
  <c r="Q42" i="12"/>
  <c r="R42" i="12"/>
  <c r="S42" i="12"/>
  <c r="T42" i="12"/>
  <c r="U42" i="12"/>
  <c r="V42" i="12"/>
  <c r="W42" i="12"/>
  <c r="X42" i="12"/>
  <c r="Y42" i="12"/>
  <c r="AA42" i="12"/>
  <c r="AB42" i="12"/>
  <c r="A43" i="12"/>
  <c r="B43" i="12"/>
  <c r="E43" i="12"/>
  <c r="G43" i="12"/>
  <c r="I43" i="12"/>
  <c r="J43" i="12"/>
  <c r="K43" i="12"/>
  <c r="L43" i="12"/>
  <c r="M43" i="12"/>
  <c r="N43" i="12"/>
  <c r="O43" i="12"/>
  <c r="Q43" i="12"/>
  <c r="R43" i="12"/>
  <c r="S43" i="12"/>
  <c r="T43" i="12"/>
  <c r="U43" i="12"/>
  <c r="V43" i="12"/>
  <c r="W43" i="12"/>
  <c r="X43" i="12"/>
  <c r="Y43" i="12"/>
  <c r="AA43" i="12"/>
  <c r="AB43" i="12"/>
  <c r="A44" i="12"/>
  <c r="B44" i="12"/>
  <c r="E44" i="12"/>
  <c r="G44" i="12"/>
  <c r="I44" i="12"/>
  <c r="J44" i="12"/>
  <c r="K44" i="12"/>
  <c r="L44" i="12"/>
  <c r="M44" i="12"/>
  <c r="N44" i="12"/>
  <c r="O44" i="12"/>
  <c r="Q44" i="12"/>
  <c r="R44" i="12"/>
  <c r="S44" i="12"/>
  <c r="T44" i="12"/>
  <c r="U44" i="12"/>
  <c r="V44" i="12"/>
  <c r="W44" i="12"/>
  <c r="X44" i="12"/>
  <c r="Y44" i="12"/>
  <c r="AA44" i="12"/>
  <c r="AB44" i="12"/>
  <c r="A45" i="12"/>
  <c r="B45" i="12"/>
  <c r="E45" i="12"/>
  <c r="G45" i="12"/>
  <c r="I45" i="12"/>
  <c r="J45" i="12"/>
  <c r="K45" i="12"/>
  <c r="L45" i="12"/>
  <c r="M45" i="12"/>
  <c r="N45" i="12"/>
  <c r="O45" i="12"/>
  <c r="Q45" i="12"/>
  <c r="R45" i="12"/>
  <c r="S45" i="12"/>
  <c r="T45" i="12"/>
  <c r="U45" i="12"/>
  <c r="V45" i="12"/>
  <c r="W45" i="12"/>
  <c r="X45" i="12"/>
  <c r="Y45" i="12"/>
  <c r="AA45" i="12"/>
  <c r="AB45" i="12"/>
  <c r="A46" i="12"/>
  <c r="B46" i="12"/>
  <c r="E46" i="12"/>
  <c r="G46" i="12"/>
  <c r="I46" i="12"/>
  <c r="J46" i="12"/>
  <c r="K46" i="12"/>
  <c r="L46" i="12"/>
  <c r="M46" i="12"/>
  <c r="N46" i="12"/>
  <c r="O46" i="12"/>
  <c r="Q46" i="12"/>
  <c r="R46" i="12"/>
  <c r="S46" i="12"/>
  <c r="T46" i="12"/>
  <c r="U46" i="12"/>
  <c r="V46" i="12"/>
  <c r="W46" i="12"/>
  <c r="X46" i="12"/>
  <c r="Y46" i="12"/>
  <c r="AA46" i="12"/>
  <c r="AB46" i="12"/>
  <c r="A47" i="12"/>
  <c r="B47" i="12"/>
  <c r="E47" i="12"/>
  <c r="G47" i="12"/>
  <c r="I47" i="12"/>
  <c r="J47" i="12"/>
  <c r="K47" i="12"/>
  <c r="L47" i="12"/>
  <c r="M47" i="12"/>
  <c r="N47" i="12"/>
  <c r="O47" i="12"/>
  <c r="Q47" i="12"/>
  <c r="R47" i="12"/>
  <c r="S47" i="12"/>
  <c r="T47" i="12"/>
  <c r="U47" i="12"/>
  <c r="V47" i="12"/>
  <c r="W47" i="12"/>
  <c r="X47" i="12"/>
  <c r="Y47" i="12"/>
  <c r="AA47" i="12"/>
  <c r="AB47" i="12"/>
  <c r="A48" i="12"/>
  <c r="B48" i="12"/>
  <c r="E48" i="12"/>
  <c r="G48" i="12"/>
  <c r="I48" i="12"/>
  <c r="J48" i="12"/>
  <c r="K48" i="12"/>
  <c r="L48" i="12"/>
  <c r="M48" i="12"/>
  <c r="N48" i="12"/>
  <c r="O48" i="12"/>
  <c r="Q48" i="12"/>
  <c r="R48" i="12"/>
  <c r="S48" i="12"/>
  <c r="T48" i="12"/>
  <c r="U48" i="12"/>
  <c r="V48" i="12"/>
  <c r="W48" i="12"/>
  <c r="X48" i="12"/>
  <c r="Y48" i="12"/>
  <c r="AA48" i="12"/>
  <c r="AB48" i="12"/>
  <c r="AB2" i="12"/>
  <c r="AA2" i="12"/>
  <c r="V2" i="12"/>
  <c r="R2" i="12"/>
  <c r="X2" i="12"/>
  <c r="W2" i="12"/>
  <c r="S2" i="12"/>
  <c r="U2" i="12"/>
  <c r="Q2" i="12"/>
  <c r="T2" i="12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3" i="1"/>
  <c r="A4" i="1"/>
  <c r="A5" i="1"/>
  <c r="A6" i="1"/>
  <c r="A7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2" i="1"/>
  <c r="O2" i="12"/>
  <c r="N2" i="12"/>
  <c r="J2" i="12"/>
  <c r="K2" i="12"/>
  <c r="E2" i="12"/>
  <c r="W26" i="11"/>
  <c r="AD26" i="11" s="1" a="1"/>
  <c r="AD26" i="11" s="1"/>
  <c r="O26" i="11"/>
  <c r="N26" i="11"/>
  <c r="I26" i="11"/>
  <c r="H26" i="11"/>
  <c r="W25" i="11"/>
  <c r="AD25" i="11" s="1" a="1"/>
  <c r="AD25" i="11" s="1"/>
  <c r="O25" i="11"/>
  <c r="N25" i="11"/>
  <c r="I25" i="11"/>
  <c r="H25" i="11"/>
  <c r="W24" i="11"/>
  <c r="AD24" i="11" s="1" a="1"/>
  <c r="AD24" i="11" s="1"/>
  <c r="O24" i="11"/>
  <c r="N24" i="11"/>
  <c r="I24" i="11"/>
  <c r="H24" i="11"/>
  <c r="W23" i="11"/>
  <c r="AD23" i="11" s="1" a="1"/>
  <c r="AD23" i="11" s="1"/>
  <c r="O23" i="11"/>
  <c r="N23" i="11"/>
  <c r="I23" i="11"/>
  <c r="H23" i="11"/>
  <c r="W22" i="11"/>
  <c r="AD22" i="11" s="1" a="1"/>
  <c r="AD22" i="11" s="1"/>
  <c r="O22" i="11"/>
  <c r="N22" i="11"/>
  <c r="I22" i="11"/>
  <c r="H22" i="11"/>
  <c r="W21" i="11"/>
  <c r="AD21" i="11" s="1" a="1"/>
  <c r="AD21" i="11" s="1"/>
  <c r="O21" i="11"/>
  <c r="N21" i="11"/>
  <c r="I21" i="11"/>
  <c r="H21" i="11"/>
  <c r="W20" i="11"/>
  <c r="AD20" i="11" s="1" a="1"/>
  <c r="AD20" i="11" s="1"/>
  <c r="O20" i="11"/>
  <c r="N20" i="11"/>
  <c r="I20" i="11"/>
  <c r="H20" i="11"/>
  <c r="W61" i="11"/>
  <c r="AD61" i="11" s="1" a="1"/>
  <c r="AD61" i="11" s="1"/>
  <c r="O61" i="11"/>
  <c r="N61" i="11"/>
  <c r="I61" i="11"/>
  <c r="H61" i="11"/>
  <c r="W49" i="11"/>
  <c r="AD49" i="11" s="1" a="1"/>
  <c r="AD49" i="11" s="1"/>
  <c r="O49" i="11"/>
  <c r="N49" i="11"/>
  <c r="I49" i="11"/>
  <c r="H49" i="11"/>
  <c r="W48" i="11"/>
  <c r="AD48" i="11" s="1" a="1"/>
  <c r="AD48" i="11" s="1"/>
  <c r="O48" i="11"/>
  <c r="N48" i="11"/>
  <c r="I48" i="11"/>
  <c r="H48" i="11"/>
  <c r="W47" i="11"/>
  <c r="AD47" i="11" s="1" a="1"/>
  <c r="AD47" i="11" s="1"/>
  <c r="O47" i="11"/>
  <c r="N47" i="11"/>
  <c r="I47" i="11"/>
  <c r="H47" i="11"/>
  <c r="W46" i="11"/>
  <c r="AD46" i="11" s="1" a="1"/>
  <c r="AD46" i="11" s="1"/>
  <c r="O46" i="11"/>
  <c r="N46" i="11"/>
  <c r="I46" i="11"/>
  <c r="H46" i="11"/>
  <c r="W45" i="11"/>
  <c r="AD45" i="11" s="1" a="1"/>
  <c r="AD45" i="11" s="1"/>
  <c r="O45" i="11"/>
  <c r="N45" i="11"/>
  <c r="I45" i="11"/>
  <c r="H45" i="11"/>
  <c r="W44" i="11"/>
  <c r="AD44" i="11" s="1" a="1"/>
  <c r="AD44" i="11" s="1"/>
  <c r="O44" i="11"/>
  <c r="N44" i="11"/>
  <c r="I44" i="11"/>
  <c r="H44" i="11"/>
  <c r="W43" i="11"/>
  <c r="AD43" i="11" s="1" a="1"/>
  <c r="AD43" i="11" s="1"/>
  <c r="O43" i="11"/>
  <c r="N43" i="11"/>
  <c r="I43" i="11"/>
  <c r="H43" i="11"/>
  <c r="W42" i="11"/>
  <c r="AD42" i="11" s="1" a="1"/>
  <c r="AD42" i="11" s="1"/>
  <c r="O42" i="11"/>
  <c r="N42" i="11"/>
  <c r="I42" i="11"/>
  <c r="H42" i="11"/>
  <c r="W41" i="11"/>
  <c r="AD41" i="11" s="1" a="1"/>
  <c r="AD41" i="11" s="1"/>
  <c r="O41" i="11"/>
  <c r="N41" i="11"/>
  <c r="I41" i="11"/>
  <c r="H41" i="11"/>
  <c r="W40" i="11"/>
  <c r="AD40" i="11" s="1" a="1"/>
  <c r="AD40" i="11" s="1"/>
  <c r="O40" i="11"/>
  <c r="N40" i="11"/>
  <c r="I40" i="11"/>
  <c r="H40" i="11"/>
  <c r="W39" i="11"/>
  <c r="AD39" i="11" s="1" a="1"/>
  <c r="AD39" i="11" s="1"/>
  <c r="O39" i="11"/>
  <c r="N39" i="11"/>
  <c r="I39" i="11"/>
  <c r="H39" i="11"/>
  <c r="W38" i="11"/>
  <c r="AD38" i="11" s="1" a="1"/>
  <c r="AD38" i="11" s="1"/>
  <c r="O38" i="11"/>
  <c r="N38" i="11"/>
  <c r="I38" i="11"/>
  <c r="H38" i="11"/>
  <c r="W37" i="11"/>
  <c r="AD37" i="11" s="1" a="1"/>
  <c r="AD37" i="11" s="1"/>
  <c r="O37" i="11"/>
  <c r="N37" i="11"/>
  <c r="I37" i="11"/>
  <c r="H37" i="11"/>
  <c r="W36" i="11"/>
  <c r="AD36" i="11" s="1" a="1"/>
  <c r="AD36" i="11" s="1"/>
  <c r="O36" i="11"/>
  <c r="N36" i="11"/>
  <c r="I36" i="11"/>
  <c r="H36" i="11"/>
  <c r="W35" i="11"/>
  <c r="AD35" i="11" s="1" a="1"/>
  <c r="AD35" i="11" s="1"/>
  <c r="O35" i="11"/>
  <c r="N35" i="11"/>
  <c r="I35" i="11"/>
  <c r="H35" i="11"/>
  <c r="W34" i="11"/>
  <c r="AD34" i="11" s="1" a="1"/>
  <c r="AD34" i="11" s="1"/>
  <c r="O34" i="11"/>
  <c r="N34" i="11"/>
  <c r="I34" i="11"/>
  <c r="H34" i="11"/>
  <c r="W33" i="11"/>
  <c r="AD33" i="11" s="1" a="1"/>
  <c r="AD33" i="11" s="1"/>
  <c r="O33" i="11"/>
  <c r="N33" i="11"/>
  <c r="I33" i="11"/>
  <c r="H33" i="11"/>
  <c r="W32" i="11"/>
  <c r="AD32" i="11" s="1" a="1"/>
  <c r="AD32" i="11" s="1"/>
  <c r="O32" i="11"/>
  <c r="N32" i="11"/>
  <c r="I32" i="11"/>
  <c r="H32" i="11"/>
  <c r="W31" i="11"/>
  <c r="AD31" i="11" s="1" a="1"/>
  <c r="AD31" i="11" s="1"/>
  <c r="O31" i="11"/>
  <c r="N31" i="11"/>
  <c r="I31" i="11"/>
  <c r="H31" i="11"/>
  <c r="W30" i="11"/>
  <c r="AD30" i="11" s="1" a="1"/>
  <c r="AD30" i="11" s="1"/>
  <c r="O30" i="11"/>
  <c r="N30" i="11"/>
  <c r="I30" i="11"/>
  <c r="H30" i="11"/>
  <c r="W29" i="11"/>
  <c r="AD29" i="11" s="1" a="1"/>
  <c r="AD29" i="11" s="1"/>
  <c r="O29" i="11"/>
  <c r="N29" i="11"/>
  <c r="I29" i="11"/>
  <c r="H29" i="11"/>
  <c r="W28" i="11"/>
  <c r="AD28" i="11" s="1" a="1"/>
  <c r="AD28" i="11" s="1"/>
  <c r="O28" i="11"/>
  <c r="N28" i="11"/>
  <c r="I28" i="11"/>
  <c r="H28" i="11"/>
  <c r="W27" i="11"/>
  <c r="AD27" i="11" s="1" a="1"/>
  <c r="AD27" i="11" s="1"/>
  <c r="O27" i="11"/>
  <c r="N27" i="11"/>
  <c r="I27" i="11"/>
  <c r="H27" i="11"/>
  <c r="W19" i="11"/>
  <c r="AD19" i="11" s="1" a="1"/>
  <c r="AD19" i="11" s="1"/>
  <c r="O19" i="11"/>
  <c r="N19" i="11"/>
  <c r="I19" i="11"/>
  <c r="H19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H17" i="11"/>
  <c r="I17" i="11"/>
  <c r="N17" i="11"/>
  <c r="O17" i="11"/>
  <c r="W17" i="11"/>
  <c r="AD17" i="11" s="1" a="1"/>
  <c r="AD17" i="11" s="1"/>
  <c r="H18" i="11"/>
  <c r="I18" i="11"/>
  <c r="N18" i="11"/>
  <c r="O18" i="11"/>
  <c r="W18" i="11"/>
  <c r="AD18" i="11" s="1" a="1"/>
  <c r="AD18" i="11" s="1"/>
  <c r="H62" i="11"/>
  <c r="I62" i="11"/>
  <c r="N62" i="11"/>
  <c r="O62" i="11"/>
  <c r="W62" i="11"/>
  <c r="AD62" i="11" s="1" a="1"/>
  <c r="AD62" i="11" s="1"/>
  <c r="W3" i="11"/>
  <c r="Z3" i="11" s="1"/>
  <c r="C6" i="15"/>
  <c r="E3" i="11"/>
  <c r="E55" i="11"/>
  <c r="F50" i="11"/>
  <c r="F55" i="11"/>
  <c r="E51" i="11"/>
  <c r="F59" i="11"/>
  <c r="E56" i="11"/>
  <c r="F51" i="11"/>
  <c r="E60" i="11"/>
  <c r="E54" i="11"/>
  <c r="F53" i="11"/>
  <c r="F56" i="11"/>
  <c r="E53" i="11"/>
  <c r="E57" i="11"/>
  <c r="F52" i="11"/>
  <c r="F58" i="11"/>
  <c r="F54" i="11"/>
  <c r="F57" i="11"/>
  <c r="F60" i="11"/>
  <c r="E59" i="11"/>
  <c r="E58" i="11"/>
  <c r="E50" i="11"/>
  <c r="E52" i="11"/>
  <c r="Z57" i="12" l="1"/>
  <c r="Z61" i="12"/>
  <c r="Z60" i="12"/>
  <c r="Z49" i="12"/>
  <c r="Z50" i="12"/>
  <c r="Z51" i="12"/>
  <c r="Z52" i="12"/>
  <c r="Z53" i="12"/>
  <c r="Z55" i="12"/>
  <c r="Z56" i="12"/>
  <c r="Z54" i="12"/>
  <c r="Z58" i="12"/>
  <c r="I58" i="15"/>
  <c r="I52" i="15"/>
  <c r="J52" i="15"/>
  <c r="M50" i="15"/>
  <c r="L61" i="15"/>
  <c r="B61" i="15"/>
  <c r="J58" i="15"/>
  <c r="I61" i="15"/>
  <c r="D56" i="15"/>
  <c r="F56" i="15" s="1"/>
  <c r="M58" i="15"/>
  <c r="N60" i="15"/>
  <c r="L58" i="15"/>
  <c r="J49" i="15"/>
  <c r="K52" i="15"/>
  <c r="O49" i="15"/>
  <c r="D62" i="15"/>
  <c r="F62" i="15" s="1"/>
  <c r="O62" i="15"/>
  <c r="N54" i="15"/>
  <c r="N62" i="15"/>
  <c r="I62" i="15"/>
  <c r="L62" i="15"/>
  <c r="L52" i="15"/>
  <c r="P49" i="15"/>
  <c r="L55" i="15"/>
  <c r="B55" i="15"/>
  <c r="J60" i="15"/>
  <c r="N59" i="15"/>
  <c r="B58" i="15"/>
  <c r="I54" i="15"/>
  <c r="I51" i="15"/>
  <c r="P62" i="15"/>
  <c r="N61" i="15"/>
  <c r="M59" i="15"/>
  <c r="M61" i="15"/>
  <c r="O59" i="15"/>
  <c r="N56" i="15"/>
  <c r="M51" i="15"/>
  <c r="K60" i="15"/>
  <c r="L59" i="15"/>
  <c r="N55" i="15"/>
  <c r="B51" i="15"/>
  <c r="N49" i="15"/>
  <c r="K61" i="15"/>
  <c r="P60" i="15"/>
  <c r="I59" i="15"/>
  <c r="M55" i="15"/>
  <c r="N50" i="15"/>
  <c r="K49" i="15"/>
  <c r="M62" i="15"/>
  <c r="B62" i="15"/>
  <c r="J61" i="15"/>
  <c r="O60" i="15"/>
  <c r="D60" i="15"/>
  <c r="F60" i="15" s="1"/>
  <c r="B59" i="15"/>
  <c r="K55" i="15"/>
  <c r="O52" i="15"/>
  <c r="O51" i="15"/>
  <c r="L50" i="15"/>
  <c r="I49" i="15"/>
  <c r="K62" i="15"/>
  <c r="P61" i="15"/>
  <c r="M60" i="15"/>
  <c r="B60" i="15"/>
  <c r="P51" i="15"/>
  <c r="P59" i="15"/>
  <c r="N58" i="15"/>
  <c r="O56" i="15"/>
  <c r="J55" i="15"/>
  <c r="N52" i="15"/>
  <c r="N51" i="15"/>
  <c r="J50" i="15"/>
  <c r="O61" i="15"/>
  <c r="L60" i="15"/>
  <c r="I55" i="15"/>
  <c r="D59" i="15"/>
  <c r="F59" i="15" s="1"/>
  <c r="P55" i="15"/>
  <c r="P52" i="15"/>
  <c r="D52" i="15"/>
  <c r="F52" i="15" s="1"/>
  <c r="D51" i="15"/>
  <c r="F51" i="15" s="1"/>
  <c r="B50" i="15"/>
  <c r="O55" i="15"/>
  <c r="K57" i="15"/>
  <c r="P56" i="15"/>
  <c r="J54" i="15"/>
  <c r="O53" i="15"/>
  <c r="D53" i="15"/>
  <c r="F53" i="15" s="1"/>
  <c r="N53" i="15"/>
  <c r="I57" i="15"/>
  <c r="P54" i="15"/>
  <c r="M53" i="15"/>
  <c r="B53" i="15"/>
  <c r="K58" i="15"/>
  <c r="P57" i="15"/>
  <c r="M56" i="15"/>
  <c r="B56" i="15"/>
  <c r="O54" i="15"/>
  <c r="D54" i="15"/>
  <c r="F54" i="15" s="1"/>
  <c r="L53" i="15"/>
  <c r="K50" i="15"/>
  <c r="O57" i="15"/>
  <c r="D57" i="15"/>
  <c r="F57" i="15" s="1"/>
  <c r="L56" i="15"/>
  <c r="K53" i="15"/>
  <c r="K56" i="15"/>
  <c r="M54" i="15"/>
  <c r="B54" i="15"/>
  <c r="J53" i="15"/>
  <c r="L51" i="15"/>
  <c r="I50" i="15"/>
  <c r="N57" i="15"/>
  <c r="K59" i="15"/>
  <c r="P58" i="15"/>
  <c r="M57" i="15"/>
  <c r="B57" i="15"/>
  <c r="J56" i="15"/>
  <c r="L54" i="15"/>
  <c r="I53" i="15"/>
  <c r="K51" i="15"/>
  <c r="P50" i="15"/>
  <c r="M49" i="15"/>
  <c r="B49" i="15"/>
  <c r="O58" i="15"/>
  <c r="L57" i="15"/>
  <c r="M52" i="15"/>
  <c r="O50" i="15"/>
  <c r="L49" i="15"/>
  <c r="F49" i="12"/>
  <c r="H49" i="12"/>
  <c r="H53" i="12"/>
  <c r="F53" i="12"/>
  <c r="F57" i="12"/>
  <c r="H57" i="12"/>
  <c r="H52" i="12"/>
  <c r="F52" i="12"/>
  <c r="H50" i="12"/>
  <c r="F50" i="12"/>
  <c r="F54" i="12"/>
  <c r="H54" i="12"/>
  <c r="F58" i="12"/>
  <c r="H58" i="12"/>
  <c r="F56" i="12"/>
  <c r="H56" i="12"/>
  <c r="F51" i="12"/>
  <c r="H51" i="12"/>
  <c r="F55" i="12"/>
  <c r="H55" i="12"/>
  <c r="F59" i="12"/>
  <c r="H59" i="12"/>
  <c r="AD50" i="11" a="1"/>
  <c r="AD50" i="11" s="1"/>
  <c r="B6" i="15"/>
  <c r="Z24" i="12"/>
  <c r="Z2" i="12"/>
  <c r="Z48" i="12"/>
  <c r="Z40" i="12"/>
  <c r="Z32" i="12"/>
  <c r="Z8" i="12"/>
  <c r="K46" i="15"/>
  <c r="K42" i="15"/>
  <c r="K38" i="15"/>
  <c r="K34" i="15"/>
  <c r="K30" i="15"/>
  <c r="K26" i="15"/>
  <c r="K22" i="15"/>
  <c r="K18" i="15"/>
  <c r="K48" i="15"/>
  <c r="K44" i="15"/>
  <c r="K40" i="15"/>
  <c r="K36" i="15"/>
  <c r="K32" i="15"/>
  <c r="K28" i="15"/>
  <c r="K24" i="15"/>
  <c r="K20" i="15"/>
  <c r="K16" i="15"/>
  <c r="K6" i="15"/>
  <c r="K47" i="15"/>
  <c r="K45" i="15"/>
  <c r="K43" i="15"/>
  <c r="K41" i="15"/>
  <c r="K39" i="15"/>
  <c r="K37" i="15"/>
  <c r="K35" i="15"/>
  <c r="K33" i="15"/>
  <c r="K31" i="15"/>
  <c r="K29" i="15"/>
  <c r="K27" i="15"/>
  <c r="K25" i="15"/>
  <c r="K23" i="15"/>
  <c r="K21" i="15"/>
  <c r="K19" i="15"/>
  <c r="K17" i="15"/>
  <c r="B47" i="15"/>
  <c r="B45" i="15"/>
  <c r="B43" i="15"/>
  <c r="B41" i="15"/>
  <c r="B39" i="15"/>
  <c r="B37" i="15"/>
  <c r="B35" i="15"/>
  <c r="B33" i="15"/>
  <c r="B31" i="15"/>
  <c r="B19" i="15"/>
  <c r="B17" i="15"/>
  <c r="B48" i="15"/>
  <c r="B46" i="15"/>
  <c r="B44" i="15"/>
  <c r="B42" i="15"/>
  <c r="B40" i="15"/>
  <c r="B38" i="15"/>
  <c r="B36" i="15"/>
  <c r="B34" i="15"/>
  <c r="B32" i="15"/>
  <c r="B30" i="15"/>
  <c r="B18" i="15"/>
  <c r="B16" i="15"/>
  <c r="Z16" i="12"/>
  <c r="Z44" i="12"/>
  <c r="Z36" i="12"/>
  <c r="Z28" i="12"/>
  <c r="Z20" i="12"/>
  <c r="L48" i="15"/>
  <c r="L47" i="15"/>
  <c r="Z46" i="12"/>
  <c r="Z42" i="12"/>
  <c r="Z38" i="12"/>
  <c r="Z34" i="12"/>
  <c r="Z30" i="12"/>
  <c r="Z26" i="12"/>
  <c r="Z22" i="12"/>
  <c r="Z18" i="12"/>
  <c r="Z6" i="12"/>
  <c r="L17" i="15"/>
  <c r="L16" i="15"/>
  <c r="L37" i="15"/>
  <c r="L36" i="15"/>
  <c r="J25" i="15"/>
  <c r="L24" i="15"/>
  <c r="J23" i="15"/>
  <c r="L45" i="15"/>
  <c r="L44" i="15"/>
  <c r="L43" i="15"/>
  <c r="P42" i="15"/>
  <c r="L41" i="15"/>
  <c r="L40" i="15"/>
  <c r="L39" i="15"/>
  <c r="P34" i="15"/>
  <c r="L33" i="15"/>
  <c r="L32" i="15"/>
  <c r="J29" i="15"/>
  <c r="L28" i="15"/>
  <c r="J27" i="15"/>
  <c r="J21" i="15"/>
  <c r="L20" i="15"/>
  <c r="L19" i="15"/>
  <c r="D48" i="15"/>
  <c r="F48" i="15" s="1"/>
  <c r="D46" i="15"/>
  <c r="F46" i="15" s="1"/>
  <c r="D44" i="15"/>
  <c r="F44" i="15" s="1"/>
  <c r="D42" i="15"/>
  <c r="F42" i="15" s="1"/>
  <c r="D40" i="15"/>
  <c r="F40" i="15" s="1"/>
  <c r="D38" i="15"/>
  <c r="F38" i="15" s="1"/>
  <c r="D36" i="15"/>
  <c r="F36" i="15" s="1"/>
  <c r="D34" i="15"/>
  <c r="F34" i="15" s="1"/>
  <c r="D32" i="15"/>
  <c r="F32" i="15" s="1"/>
  <c r="D30" i="15"/>
  <c r="F30" i="15" s="1"/>
  <c r="D28" i="15"/>
  <c r="F28" i="15" s="1"/>
  <c r="D26" i="15"/>
  <c r="F26" i="15" s="1"/>
  <c r="D24" i="15"/>
  <c r="F24" i="15" s="1"/>
  <c r="D22" i="15"/>
  <c r="F22" i="15" s="1"/>
  <c r="D20" i="15"/>
  <c r="F20" i="15" s="1"/>
  <c r="D18" i="15"/>
  <c r="F18" i="15" s="1"/>
  <c r="D16" i="15"/>
  <c r="F16" i="15" s="1"/>
  <c r="D47" i="15"/>
  <c r="F47" i="15" s="1"/>
  <c r="D45" i="15"/>
  <c r="F45" i="15" s="1"/>
  <c r="D43" i="15"/>
  <c r="F43" i="15" s="1"/>
  <c r="D41" i="15"/>
  <c r="F41" i="15" s="1"/>
  <c r="D39" i="15"/>
  <c r="F39" i="15" s="1"/>
  <c r="D37" i="15"/>
  <c r="F37" i="15" s="1"/>
  <c r="D35" i="15"/>
  <c r="F35" i="15" s="1"/>
  <c r="D33" i="15"/>
  <c r="F33" i="15" s="1"/>
  <c r="D31" i="15"/>
  <c r="F31" i="15" s="1"/>
  <c r="D29" i="15"/>
  <c r="F29" i="15" s="1"/>
  <c r="D27" i="15"/>
  <c r="F27" i="15" s="1"/>
  <c r="D25" i="15"/>
  <c r="F25" i="15" s="1"/>
  <c r="D23" i="15"/>
  <c r="F23" i="15" s="1"/>
  <c r="D21" i="15"/>
  <c r="F21" i="15" s="1"/>
  <c r="D19" i="15"/>
  <c r="F19" i="15" s="1"/>
  <c r="D17" i="15"/>
  <c r="F17" i="15" s="1"/>
  <c r="L35" i="15"/>
  <c r="P31" i="15"/>
  <c r="Z10" i="12"/>
  <c r="Z4" i="12"/>
  <c r="Z14" i="12"/>
  <c r="Z12" i="12"/>
  <c r="P6" i="15"/>
  <c r="P32" i="15"/>
  <c r="N27" i="15"/>
  <c r="N32" i="15"/>
  <c r="P44" i="15"/>
  <c r="P36" i="15"/>
  <c r="N23" i="15"/>
  <c r="P16" i="15"/>
  <c r="P48" i="15"/>
  <c r="P46" i="15"/>
  <c r="P40" i="15"/>
  <c r="P38" i="15"/>
  <c r="N29" i="15"/>
  <c r="P28" i="15"/>
  <c r="P27" i="15"/>
  <c r="L27" i="15"/>
  <c r="P26" i="15"/>
  <c r="N25" i="15"/>
  <c r="P24" i="15"/>
  <c r="P23" i="15"/>
  <c r="L23" i="15"/>
  <c r="P22" i="15"/>
  <c r="N21" i="15"/>
  <c r="P20" i="15"/>
  <c r="P18" i="15"/>
  <c r="L46" i="15"/>
  <c r="L42" i="15"/>
  <c r="L38" i="15"/>
  <c r="L34" i="15"/>
  <c r="L31" i="15"/>
  <c r="N30" i="15"/>
  <c r="P29" i="15"/>
  <c r="L29" i="15"/>
  <c r="L26" i="15"/>
  <c r="P25" i="15"/>
  <c r="L25" i="15"/>
  <c r="L22" i="15"/>
  <c r="P21" i="15"/>
  <c r="L21" i="15"/>
  <c r="L18" i="15"/>
  <c r="N48" i="15"/>
  <c r="N46" i="15"/>
  <c r="N44" i="15"/>
  <c r="N42" i="15"/>
  <c r="N40" i="15"/>
  <c r="N38" i="15"/>
  <c r="N36" i="15"/>
  <c r="N34" i="15"/>
  <c r="N31" i="15"/>
  <c r="P30" i="15"/>
  <c r="L30" i="15"/>
  <c r="N28" i="15"/>
  <c r="J28" i="15"/>
  <c r="N26" i="15"/>
  <c r="J26" i="15"/>
  <c r="N24" i="15"/>
  <c r="J24" i="15"/>
  <c r="N22" i="15"/>
  <c r="J22" i="15"/>
  <c r="N20" i="15"/>
  <c r="J20" i="15"/>
  <c r="N18" i="15"/>
  <c r="N16" i="15"/>
  <c r="N6" i="15"/>
  <c r="I47" i="15"/>
  <c r="M47" i="15"/>
  <c r="O47" i="15"/>
  <c r="I45" i="15"/>
  <c r="M45" i="15"/>
  <c r="O45" i="15"/>
  <c r="I43" i="15"/>
  <c r="M43" i="15"/>
  <c r="O43" i="15"/>
  <c r="I41" i="15"/>
  <c r="M41" i="15"/>
  <c r="O41" i="15"/>
  <c r="I39" i="15"/>
  <c r="M39" i="15"/>
  <c r="O39" i="15"/>
  <c r="I37" i="15"/>
  <c r="M37" i="15"/>
  <c r="O37" i="15"/>
  <c r="I35" i="15"/>
  <c r="M35" i="15"/>
  <c r="O35" i="15"/>
  <c r="I33" i="15"/>
  <c r="M33" i="15"/>
  <c r="O33" i="15"/>
  <c r="I31" i="15"/>
  <c r="M31" i="15"/>
  <c r="O31" i="15"/>
  <c r="I48" i="15"/>
  <c r="M48" i="15"/>
  <c r="O48" i="15"/>
  <c r="N47" i="15"/>
  <c r="J47" i="15"/>
  <c r="I46" i="15"/>
  <c r="M46" i="15"/>
  <c r="O46" i="15"/>
  <c r="N45" i="15"/>
  <c r="J45" i="15"/>
  <c r="I44" i="15"/>
  <c r="M44" i="15"/>
  <c r="O44" i="15"/>
  <c r="N43" i="15"/>
  <c r="J43" i="15"/>
  <c r="I42" i="15"/>
  <c r="M42" i="15"/>
  <c r="O42" i="15"/>
  <c r="N41" i="15"/>
  <c r="J41" i="15"/>
  <c r="I40" i="15"/>
  <c r="M40" i="15"/>
  <c r="O40" i="15"/>
  <c r="N39" i="15"/>
  <c r="J39" i="15"/>
  <c r="I38" i="15"/>
  <c r="M38" i="15"/>
  <c r="O38" i="15"/>
  <c r="N37" i="15"/>
  <c r="J37" i="15"/>
  <c r="I36" i="15"/>
  <c r="M36" i="15"/>
  <c r="O36" i="15"/>
  <c r="N35" i="15"/>
  <c r="J35" i="15"/>
  <c r="I34" i="15"/>
  <c r="M34" i="15"/>
  <c r="O34" i="15"/>
  <c r="N33" i="15"/>
  <c r="J33" i="15"/>
  <c r="I32" i="15"/>
  <c r="M32" i="15"/>
  <c r="O32" i="15"/>
  <c r="I30" i="15"/>
  <c r="M30" i="15"/>
  <c r="O30" i="15"/>
  <c r="I19" i="15"/>
  <c r="M19" i="15"/>
  <c r="O19" i="15"/>
  <c r="I17" i="15"/>
  <c r="M17" i="15"/>
  <c r="O17" i="15"/>
  <c r="O29" i="15"/>
  <c r="M29" i="15"/>
  <c r="I29" i="15"/>
  <c r="O28" i="15"/>
  <c r="M28" i="15"/>
  <c r="I28" i="15"/>
  <c r="O27" i="15"/>
  <c r="M27" i="15"/>
  <c r="I27" i="15"/>
  <c r="O26" i="15"/>
  <c r="M26" i="15"/>
  <c r="I26" i="15"/>
  <c r="O25" i="15"/>
  <c r="M25" i="15"/>
  <c r="I25" i="15"/>
  <c r="O24" i="15"/>
  <c r="M24" i="15"/>
  <c r="I24" i="15"/>
  <c r="O23" i="15"/>
  <c r="M23" i="15"/>
  <c r="I23" i="15"/>
  <c r="O22" i="15"/>
  <c r="M22" i="15"/>
  <c r="I22" i="15"/>
  <c r="O21" i="15"/>
  <c r="M21" i="15"/>
  <c r="I21" i="15"/>
  <c r="O20" i="15"/>
  <c r="M20" i="15"/>
  <c r="I20" i="15"/>
  <c r="N19" i="15"/>
  <c r="J19" i="15"/>
  <c r="I18" i="15"/>
  <c r="M18" i="15"/>
  <c r="O18" i="15"/>
  <c r="N17" i="15"/>
  <c r="J17" i="15"/>
  <c r="I16" i="15"/>
  <c r="M16" i="15"/>
  <c r="O16" i="15"/>
  <c r="O6" i="15"/>
  <c r="M6" i="15"/>
  <c r="I6" i="15"/>
  <c r="Z47" i="12"/>
  <c r="Z45" i="12"/>
  <c r="Z43" i="12"/>
  <c r="Z41" i="12"/>
  <c r="Z39" i="12"/>
  <c r="Z37" i="12"/>
  <c r="Z35" i="12"/>
  <c r="Z33" i="12"/>
  <c r="Z31" i="12"/>
  <c r="Z29" i="12"/>
  <c r="Z27" i="12"/>
  <c r="Z25" i="12"/>
  <c r="Z23" i="12"/>
  <c r="Z21" i="12"/>
  <c r="Z19" i="12"/>
  <c r="Z17" i="12"/>
  <c r="Z15" i="12"/>
  <c r="Z13" i="12"/>
  <c r="Z11" i="12"/>
  <c r="Z9" i="12"/>
  <c r="Z7" i="12"/>
  <c r="Z5" i="12"/>
  <c r="AC3" i="11"/>
  <c r="AC4" i="11" s="1"/>
  <c r="AC5" i="11" s="1"/>
  <c r="AC6" i="11" s="1"/>
  <c r="AC7" i="11" s="1"/>
  <c r="AA3" i="11"/>
  <c r="AA4" i="11" s="1"/>
  <c r="AA5" i="11" s="1"/>
  <c r="AA6" i="11" s="1"/>
  <c r="AA7" i="11" s="1"/>
  <c r="Y3" i="11"/>
  <c r="Y4" i="11" s="1"/>
  <c r="Y5" i="11" s="1"/>
  <c r="Y6" i="11" s="1"/>
  <c r="Y7" i="11" s="1"/>
  <c r="X3" i="11"/>
  <c r="X4" i="11" s="1"/>
  <c r="AB3" i="11"/>
  <c r="AB4" i="11" s="1"/>
  <c r="AB5" i="11" s="1"/>
  <c r="AB6" i="11" s="1"/>
  <c r="AB7" i="11" s="1"/>
  <c r="Z3" i="12"/>
  <c r="Z4" i="11"/>
  <c r="Z5" i="11" s="1"/>
  <c r="Z6" i="11" s="1"/>
  <c r="Z7" i="11" s="1"/>
  <c r="A3" i="6"/>
  <c r="A4" i="6"/>
  <c r="A5" i="6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2" i="6"/>
  <c r="D6" i="15"/>
  <c r="AD7" i="11" a="1"/>
  <c r="L6" i="15" l="1"/>
  <c r="AD7" i="11"/>
  <c r="J6" i="15" s="1"/>
  <c r="F6" i="15"/>
  <c r="Z8" i="11"/>
  <c r="Z9" i="11" s="1"/>
  <c r="Z10" i="11" s="1"/>
  <c r="Z11" i="11" s="1"/>
  <c r="Z12" i="11" s="1"/>
  <c r="Z13" i="11" s="1"/>
  <c r="Z14" i="11" s="1"/>
  <c r="Z15" i="11" s="1"/>
  <c r="Z16" i="11" s="1"/>
  <c r="Z17" i="11" s="1"/>
  <c r="Z18" i="11" s="1"/>
  <c r="Z19" i="11" s="1"/>
  <c r="Z20" i="11" s="1"/>
  <c r="Z21" i="11" s="1"/>
  <c r="Z22" i="11" s="1"/>
  <c r="Z23" i="11" s="1"/>
  <c r="Z24" i="11" s="1"/>
  <c r="Z25" i="11" s="1"/>
  <c r="Z26" i="11" s="1"/>
  <c r="Z27" i="11" s="1"/>
  <c r="Z28" i="11" s="1"/>
  <c r="Z29" i="11" s="1"/>
  <c r="Z30" i="11" s="1"/>
  <c r="Z31" i="11" s="1"/>
  <c r="Z32" i="11" s="1"/>
  <c r="Z33" i="11" s="1"/>
  <c r="Z34" i="11" s="1"/>
  <c r="Z35" i="11" s="1"/>
  <c r="Z36" i="11" s="1"/>
  <c r="Z37" i="11" s="1"/>
  <c r="Z38" i="11" s="1"/>
  <c r="Z39" i="11" s="1"/>
  <c r="Z40" i="11" s="1"/>
  <c r="Z41" i="11" s="1"/>
  <c r="Z42" i="11" s="1"/>
  <c r="Z43" i="11" s="1"/>
  <c r="Z44" i="11" s="1"/>
  <c r="Z45" i="11" s="1"/>
  <c r="Z46" i="11" s="1"/>
  <c r="Z47" i="11" s="1"/>
  <c r="AB8" i="11"/>
  <c r="AB9" i="11" s="1"/>
  <c r="AB10" i="11" s="1"/>
  <c r="AB11" i="11" s="1"/>
  <c r="AB12" i="11" s="1"/>
  <c r="AB13" i="11" s="1"/>
  <c r="AB14" i="11" s="1"/>
  <c r="AB15" i="11" s="1"/>
  <c r="AB16" i="11" s="1"/>
  <c r="AB17" i="11" s="1"/>
  <c r="AB18" i="11" s="1"/>
  <c r="AB19" i="11" s="1"/>
  <c r="AB20" i="11" s="1"/>
  <c r="AB21" i="11" s="1"/>
  <c r="AB22" i="11" s="1"/>
  <c r="AB23" i="11" s="1"/>
  <c r="AB24" i="11" s="1"/>
  <c r="AB25" i="11" s="1"/>
  <c r="AB26" i="11" s="1"/>
  <c r="AB27" i="11" s="1"/>
  <c r="AB28" i="11" s="1"/>
  <c r="AB29" i="11" s="1"/>
  <c r="AB30" i="11" s="1"/>
  <c r="AB31" i="11" s="1"/>
  <c r="AB32" i="11" s="1"/>
  <c r="AB33" i="11" s="1"/>
  <c r="AB34" i="11" s="1"/>
  <c r="AB35" i="11" s="1"/>
  <c r="AB36" i="11" s="1"/>
  <c r="AB37" i="11" s="1"/>
  <c r="AB38" i="11" s="1"/>
  <c r="AB39" i="11" s="1"/>
  <c r="AB40" i="11" s="1"/>
  <c r="AB41" i="11" s="1"/>
  <c r="AB42" i="11" s="1"/>
  <c r="AB43" i="11" s="1"/>
  <c r="AB44" i="11" s="1"/>
  <c r="AB45" i="11" s="1"/>
  <c r="AB46" i="11" s="1"/>
  <c r="AB47" i="11" s="1"/>
  <c r="AC8" i="11"/>
  <c r="AC9" i="11" s="1"/>
  <c r="AC10" i="11" s="1"/>
  <c r="AC11" i="11" s="1"/>
  <c r="AC12" i="11" s="1"/>
  <c r="AC13" i="11" s="1"/>
  <c r="AC14" i="11" s="1"/>
  <c r="AC15" i="11" s="1"/>
  <c r="AC16" i="11" s="1"/>
  <c r="AC17" i="11" s="1"/>
  <c r="AC18" i="11" s="1"/>
  <c r="AC19" i="11" s="1"/>
  <c r="AC20" i="11" s="1"/>
  <c r="AC21" i="11" s="1"/>
  <c r="AC22" i="11" s="1"/>
  <c r="AC23" i="11" s="1"/>
  <c r="AC24" i="11" s="1"/>
  <c r="AC25" i="11" s="1"/>
  <c r="AC26" i="11" s="1"/>
  <c r="AC27" i="11" s="1"/>
  <c r="AC28" i="11" s="1"/>
  <c r="AC29" i="11" s="1"/>
  <c r="AC30" i="11" s="1"/>
  <c r="AC31" i="11" s="1"/>
  <c r="AC32" i="11" s="1"/>
  <c r="AC33" i="11" s="1"/>
  <c r="AC34" i="11" s="1"/>
  <c r="AC35" i="11" s="1"/>
  <c r="AC36" i="11" s="1"/>
  <c r="AC37" i="11" s="1"/>
  <c r="AC38" i="11" s="1"/>
  <c r="AC39" i="11" s="1"/>
  <c r="AC40" i="11" s="1"/>
  <c r="AC41" i="11" s="1"/>
  <c r="AC42" i="11" s="1"/>
  <c r="AC43" i="11" s="1"/>
  <c r="AC44" i="11" s="1"/>
  <c r="AC45" i="11" s="1"/>
  <c r="AC46" i="11" s="1"/>
  <c r="AC47" i="11" s="1"/>
  <c r="AA8" i="11"/>
  <c r="AA9" i="11" s="1"/>
  <c r="AA10" i="11" s="1"/>
  <c r="AA11" i="11" s="1"/>
  <c r="AA12" i="11" s="1"/>
  <c r="AA13" i="11" s="1"/>
  <c r="Y8" i="11"/>
  <c r="Y9" i="11" s="1"/>
  <c r="H2" i="12"/>
  <c r="F2" i="12"/>
  <c r="X5" i="11"/>
  <c r="AC48" i="11" l="1"/>
  <c r="AC49" i="11" s="1"/>
  <c r="AB48" i="11"/>
  <c r="AB49" i="11" s="1"/>
  <c r="Z48" i="11"/>
  <c r="Z49" i="11" s="1"/>
  <c r="Y10" i="11"/>
  <c r="X6" i="11"/>
  <c r="AA14" i="11"/>
  <c r="M15" i="12"/>
  <c r="M13" i="12"/>
  <c r="G11" i="12"/>
  <c r="G9" i="12"/>
  <c r="G7" i="12"/>
  <c r="B11" i="12"/>
  <c r="C10" i="15"/>
  <c r="C11" i="15"/>
  <c r="G14" i="12"/>
  <c r="I12" i="12"/>
  <c r="M10" i="12"/>
  <c r="G8" i="12"/>
  <c r="G6" i="12"/>
  <c r="C8" i="15"/>
  <c r="C15" i="15"/>
  <c r="B14" i="12"/>
  <c r="M12" i="12"/>
  <c r="I10" i="12"/>
  <c r="B8" i="12"/>
  <c r="B6" i="12"/>
  <c r="C7" i="15"/>
  <c r="I15" i="12"/>
  <c r="I13" i="12"/>
  <c r="B10" i="12"/>
  <c r="I8" i="12"/>
  <c r="I6" i="12"/>
  <c r="AD13" i="11" a="1"/>
  <c r="AD9" i="11" a="1"/>
  <c r="C9" i="15"/>
  <c r="C14" i="15"/>
  <c r="M14" i="12"/>
  <c r="G12" i="12"/>
  <c r="G10" i="12"/>
  <c r="M8" i="12"/>
  <c r="M6" i="12"/>
  <c r="C12" i="15"/>
  <c r="G15" i="12"/>
  <c r="G13" i="12"/>
  <c r="M11" i="12"/>
  <c r="M9" i="12"/>
  <c r="M7" i="12"/>
  <c r="B15" i="12"/>
  <c r="B13" i="12"/>
  <c r="I11" i="12"/>
  <c r="I9" i="12"/>
  <c r="I7" i="12"/>
  <c r="I14" i="12"/>
  <c r="B9" i="12"/>
  <c r="AD12" i="11" a="1"/>
  <c r="C13" i="15"/>
  <c r="B12" i="12"/>
  <c r="B7" i="12"/>
  <c r="AD8" i="11" a="1"/>
  <c r="AD14" i="11" a="1"/>
  <c r="AD10" i="11" a="1"/>
  <c r="M5" i="12"/>
  <c r="B5" i="12"/>
  <c r="I5" i="12"/>
  <c r="G5" i="12"/>
  <c r="G4" i="12"/>
  <c r="B4" i="12"/>
  <c r="M4" i="12"/>
  <c r="I4" i="12"/>
  <c r="M3" i="12"/>
  <c r="B3" i="12"/>
  <c r="I3" i="12"/>
  <c r="G3" i="12"/>
  <c r="AD6" i="11" a="1"/>
  <c r="C5" i="15"/>
  <c r="AD5" i="11" a="1"/>
  <c r="C4" i="15"/>
  <c r="C3" i="15"/>
  <c r="AD4" i="11" a="1"/>
  <c r="C2" i="15"/>
  <c r="AD3" i="11" a="1"/>
  <c r="B2" i="12"/>
  <c r="G2" i="12"/>
  <c r="M2" i="12"/>
  <c r="I2" i="12"/>
  <c r="E22" i="11"/>
  <c r="E25" i="11"/>
  <c r="F41" i="11"/>
  <c r="E62" i="11"/>
  <c r="F15" i="11"/>
  <c r="E19" i="11"/>
  <c r="E49" i="11"/>
  <c r="E16" i="11"/>
  <c r="E26" i="11"/>
  <c r="E32" i="11"/>
  <c r="F29" i="11"/>
  <c r="E13" i="11"/>
  <c r="F16" i="11"/>
  <c r="F18" i="11"/>
  <c r="F11" i="11"/>
  <c r="E21" i="11"/>
  <c r="F14" i="11"/>
  <c r="E37" i="11"/>
  <c r="F19" i="11"/>
  <c r="E61" i="11"/>
  <c r="E33" i="11"/>
  <c r="F22" i="11"/>
  <c r="E4" i="11"/>
  <c r="F28" i="11"/>
  <c r="F9" i="11"/>
  <c r="F30" i="11"/>
  <c r="F36" i="11"/>
  <c r="E38" i="11"/>
  <c r="F39" i="11"/>
  <c r="F44" i="11"/>
  <c r="E8" i="11"/>
  <c r="E10" i="11"/>
  <c r="E15" i="11"/>
  <c r="E45" i="11"/>
  <c r="F34" i="11"/>
  <c r="F17" i="11"/>
  <c r="E9" i="11"/>
  <c r="E12" i="11"/>
  <c r="F6" i="11"/>
  <c r="E11" i="11"/>
  <c r="F35" i="11"/>
  <c r="F32" i="11"/>
  <c r="E39" i="11"/>
  <c r="F27" i="11"/>
  <c r="E48" i="11"/>
  <c r="E41" i="11"/>
  <c r="F26" i="11"/>
  <c r="F43" i="11"/>
  <c r="E42" i="11"/>
  <c r="F40" i="11"/>
  <c r="E6" i="11"/>
  <c r="E20" i="11"/>
  <c r="E46" i="11"/>
  <c r="F20" i="11"/>
  <c r="E36" i="11"/>
  <c r="F38" i="11"/>
  <c r="F3" i="11"/>
  <c r="F4" i="11"/>
  <c r="F46" i="11"/>
  <c r="E44" i="11"/>
  <c r="F47" i="11"/>
  <c r="F45" i="11"/>
  <c r="E24" i="11"/>
  <c r="F24" i="11"/>
  <c r="E40" i="11"/>
  <c r="E28" i="11"/>
  <c r="E31" i="11"/>
  <c r="F61" i="11"/>
  <c r="E43" i="11"/>
  <c r="E47" i="11"/>
  <c r="E5" i="11"/>
  <c r="F13" i="11"/>
  <c r="E34" i="11"/>
  <c r="F31" i="11"/>
  <c r="F21" i="11"/>
  <c r="E18" i="11"/>
  <c r="F48" i="11"/>
  <c r="E23" i="11"/>
  <c r="F10" i="11"/>
  <c r="F8" i="11"/>
  <c r="E29" i="11"/>
  <c r="F12" i="11"/>
  <c r="F62" i="11"/>
  <c r="F23" i="11"/>
  <c r="E27" i="11"/>
  <c r="E30" i="11"/>
  <c r="F7" i="11"/>
  <c r="E17" i="11"/>
  <c r="F37" i="11"/>
  <c r="F49" i="11"/>
  <c r="F25" i="11"/>
  <c r="F5" i="11"/>
  <c r="F42" i="11"/>
  <c r="E35" i="11"/>
  <c r="E14" i="11"/>
  <c r="F33" i="11"/>
  <c r="E7" i="11"/>
  <c r="F61" i="12" l="1"/>
  <c r="H61" i="12"/>
  <c r="H60" i="12"/>
  <c r="F60" i="12"/>
  <c r="AC61" i="11"/>
  <c r="AC62" i="11" s="1"/>
  <c r="AC50" i="11"/>
  <c r="AC51" i="11" s="1"/>
  <c r="AC52" i="11" s="1"/>
  <c r="AC53" i="11" s="1"/>
  <c r="AC54" i="11" s="1"/>
  <c r="AC55" i="11" s="1"/>
  <c r="AC56" i="11" s="1"/>
  <c r="AC57" i="11" s="1"/>
  <c r="AC58" i="11" s="1"/>
  <c r="AC59" i="11" s="1"/>
  <c r="AC60" i="11" s="1"/>
  <c r="AB61" i="11"/>
  <c r="AB62" i="11" s="1"/>
  <c r="AB50" i="11"/>
  <c r="AB51" i="11" s="1"/>
  <c r="AB52" i="11" s="1"/>
  <c r="AB53" i="11" s="1"/>
  <c r="AB54" i="11" s="1"/>
  <c r="AB55" i="11" s="1"/>
  <c r="AB56" i="11" s="1"/>
  <c r="AB57" i="11" s="1"/>
  <c r="AB58" i="11" s="1"/>
  <c r="AB59" i="11" s="1"/>
  <c r="AB60" i="11" s="1"/>
  <c r="Z61" i="11"/>
  <c r="Z62" i="11" s="1"/>
  <c r="Z50" i="11"/>
  <c r="Z51" i="11" s="1"/>
  <c r="Z52" i="11" s="1"/>
  <c r="Z53" i="11" s="1"/>
  <c r="Z54" i="11" s="1"/>
  <c r="Z55" i="11" s="1"/>
  <c r="Z56" i="11" s="1"/>
  <c r="Z57" i="11" s="1"/>
  <c r="Z58" i="11" s="1"/>
  <c r="Z59" i="11" s="1"/>
  <c r="Z60" i="11" s="1"/>
  <c r="AD5" i="11"/>
  <c r="J4" i="15" s="1"/>
  <c r="AD8" i="11"/>
  <c r="J7" i="15" s="1"/>
  <c r="F17" i="12"/>
  <c r="H17" i="12"/>
  <c r="H23" i="12"/>
  <c r="F23" i="12"/>
  <c r="F34" i="12"/>
  <c r="H34" i="12"/>
  <c r="L11" i="12"/>
  <c r="F31" i="12"/>
  <c r="H31" i="12"/>
  <c r="H6" i="12"/>
  <c r="F6" i="12"/>
  <c r="B13" i="15"/>
  <c r="L13" i="15"/>
  <c r="P13" i="15"/>
  <c r="O13" i="15"/>
  <c r="K13" i="15"/>
  <c r="I13" i="15"/>
  <c r="N13" i="15"/>
  <c r="M13" i="15"/>
  <c r="AD4" i="11"/>
  <c r="J3" i="15" s="1"/>
  <c r="F30" i="12"/>
  <c r="H30" i="12"/>
  <c r="H4" i="12"/>
  <c r="F4" i="12"/>
  <c r="F46" i="12"/>
  <c r="H46" i="12"/>
  <c r="AD12" i="11"/>
  <c r="F5" i="12"/>
  <c r="H5" i="12"/>
  <c r="H12" i="12"/>
  <c r="F12" i="12"/>
  <c r="H42" i="12"/>
  <c r="F42" i="12"/>
  <c r="F41" i="12"/>
  <c r="H41" i="12"/>
  <c r="F11" i="12"/>
  <c r="H11" i="12"/>
  <c r="F47" i="12"/>
  <c r="H47" i="12"/>
  <c r="H25" i="12"/>
  <c r="F25" i="12"/>
  <c r="H36" i="12"/>
  <c r="F36" i="12"/>
  <c r="H13" i="12"/>
  <c r="F13" i="12"/>
  <c r="L5" i="12"/>
  <c r="F37" i="12"/>
  <c r="H37" i="12"/>
  <c r="H19" i="12"/>
  <c r="F19" i="12"/>
  <c r="L4" i="12"/>
  <c r="L15" i="12"/>
  <c r="F15" i="12"/>
  <c r="H15" i="12"/>
  <c r="F28" i="12"/>
  <c r="H28" i="12"/>
  <c r="F35" i="12"/>
  <c r="H35" i="12"/>
  <c r="H20" i="12"/>
  <c r="F20" i="12"/>
  <c r="H48" i="12"/>
  <c r="F48" i="12"/>
  <c r="P5" i="15"/>
  <c r="K5" i="15"/>
  <c r="N5" i="15"/>
  <c r="M5" i="15"/>
  <c r="L5" i="15"/>
  <c r="B5" i="15"/>
  <c r="I5" i="15"/>
  <c r="O5" i="15"/>
  <c r="H26" i="12"/>
  <c r="F26" i="12"/>
  <c r="B12" i="15"/>
  <c r="O12" i="15"/>
  <c r="L12" i="15"/>
  <c r="N12" i="15"/>
  <c r="K12" i="15"/>
  <c r="M12" i="15"/>
  <c r="P12" i="15"/>
  <c r="I12" i="15"/>
  <c r="L14" i="12"/>
  <c r="AD3" i="11"/>
  <c r="J2" i="15" s="1"/>
  <c r="B14" i="15"/>
  <c r="N14" i="15"/>
  <c r="P14" i="15"/>
  <c r="I14" i="15"/>
  <c r="K14" i="15"/>
  <c r="M14" i="15"/>
  <c r="O14" i="15"/>
  <c r="L14" i="15"/>
  <c r="K9" i="15"/>
  <c r="L9" i="15"/>
  <c r="P9" i="15"/>
  <c r="O9" i="15"/>
  <c r="B9" i="15"/>
  <c r="N9" i="15"/>
  <c r="M9" i="15"/>
  <c r="I9" i="15"/>
  <c r="AD9" i="11"/>
  <c r="AD13" i="11"/>
  <c r="L9" i="12"/>
  <c r="F33" i="12"/>
  <c r="H33" i="12"/>
  <c r="H22" i="12"/>
  <c r="F22" i="12"/>
  <c r="L8" i="12"/>
  <c r="L13" i="12"/>
  <c r="F18" i="12"/>
  <c r="H18" i="12"/>
  <c r="L2" i="12"/>
  <c r="L3" i="12"/>
  <c r="F32" i="12"/>
  <c r="H32" i="12"/>
  <c r="F39" i="12"/>
  <c r="H39" i="12"/>
  <c r="H24" i="12"/>
  <c r="F24" i="12"/>
  <c r="H14" i="12"/>
  <c r="F14" i="12"/>
  <c r="L6" i="12"/>
  <c r="H44" i="12"/>
  <c r="F44" i="12"/>
  <c r="B3" i="15"/>
  <c r="M3" i="15"/>
  <c r="O3" i="15"/>
  <c r="L3" i="15"/>
  <c r="K3" i="15"/>
  <c r="N3" i="15"/>
  <c r="P3" i="15"/>
  <c r="I3" i="15"/>
  <c r="P7" i="15"/>
  <c r="N7" i="15"/>
  <c r="O7" i="15"/>
  <c r="M7" i="15"/>
  <c r="K7" i="15"/>
  <c r="I7" i="15"/>
  <c r="B7" i="15"/>
  <c r="L7" i="15"/>
  <c r="F9" i="12"/>
  <c r="H9" i="12"/>
  <c r="F29" i="12"/>
  <c r="H29" i="12"/>
  <c r="F45" i="12"/>
  <c r="H45" i="12"/>
  <c r="H16" i="12"/>
  <c r="F16" i="12"/>
  <c r="L12" i="12"/>
  <c r="F38" i="12"/>
  <c r="H38" i="12"/>
  <c r="A2" i="15"/>
  <c r="A3" i="15" s="1"/>
  <c r="A4" i="15" s="1"/>
  <c r="O2" i="15"/>
  <c r="B2" i="15"/>
  <c r="L2" i="15"/>
  <c r="K2" i="15"/>
  <c r="N2" i="15"/>
  <c r="I2" i="15"/>
  <c r="M2" i="15"/>
  <c r="P2" i="15"/>
  <c r="L7" i="12"/>
  <c r="F7" i="12"/>
  <c r="H7" i="12"/>
  <c r="F27" i="12"/>
  <c r="H27" i="12"/>
  <c r="F43" i="12"/>
  <c r="H43" i="12"/>
  <c r="H21" i="12"/>
  <c r="F21" i="12"/>
  <c r="H10" i="12"/>
  <c r="F10" i="12"/>
  <c r="L10" i="12"/>
  <c r="H40" i="12"/>
  <c r="F40" i="12"/>
  <c r="I15" i="15"/>
  <c r="K15" i="15"/>
  <c r="L15" i="15"/>
  <c r="M15" i="15"/>
  <c r="O15" i="15"/>
  <c r="B15" i="15"/>
  <c r="N15" i="15"/>
  <c r="P15" i="15"/>
  <c r="O8" i="15"/>
  <c r="B8" i="15"/>
  <c r="N8" i="15"/>
  <c r="M8" i="15"/>
  <c r="P8" i="15"/>
  <c r="L8" i="15"/>
  <c r="K8" i="15"/>
  <c r="I8" i="15"/>
  <c r="F8" i="12"/>
  <c r="H8" i="12"/>
  <c r="B11" i="15"/>
  <c r="I11" i="15"/>
  <c r="L11" i="15"/>
  <c r="P11" i="15"/>
  <c r="K11" i="15"/>
  <c r="N11" i="15"/>
  <c r="J11" i="15"/>
  <c r="O11" i="15"/>
  <c r="M11" i="15"/>
  <c r="B10" i="15"/>
  <c r="N10" i="15"/>
  <c r="O10" i="15"/>
  <c r="L10" i="15"/>
  <c r="K10" i="15"/>
  <c r="M10" i="15"/>
  <c r="P10" i="15"/>
  <c r="I10" i="15"/>
  <c r="H3" i="12"/>
  <c r="F3" i="12"/>
  <c r="K4" i="15"/>
  <c r="N4" i="15"/>
  <c r="P4" i="15"/>
  <c r="M4" i="15"/>
  <c r="B4" i="15"/>
  <c r="I4" i="15"/>
  <c r="O4" i="15"/>
  <c r="L4" i="15"/>
  <c r="AD10" i="11"/>
  <c r="Y11" i="11"/>
  <c r="J8" i="15"/>
  <c r="AD6" i="11"/>
  <c r="X7" i="11"/>
  <c r="AD14" i="11"/>
  <c r="AA15" i="11"/>
  <c r="J12" i="15"/>
  <c r="D12" i="15"/>
  <c r="D9" i="15"/>
  <c r="D8" i="15"/>
  <c r="D11" i="15"/>
  <c r="AD15" i="11" a="1"/>
  <c r="D13" i="15"/>
  <c r="D14" i="15"/>
  <c r="D7" i="15"/>
  <c r="D15" i="15"/>
  <c r="D10" i="15"/>
  <c r="AD11" i="11" a="1"/>
  <c r="D4" i="15"/>
  <c r="D5" i="15"/>
  <c r="D3" i="15"/>
  <c r="D2" i="15"/>
  <c r="AB63" i="11" l="1"/>
  <c r="Z63" i="11"/>
  <c r="AC63" i="11"/>
  <c r="F10" i="15"/>
  <c r="F15" i="15"/>
  <c r="F2" i="15"/>
  <c r="F7" i="15"/>
  <c r="F14" i="15"/>
  <c r="F5" i="15"/>
  <c r="F13" i="15"/>
  <c r="F4" i="15"/>
  <c r="F11" i="15"/>
  <c r="F8" i="15"/>
  <c r="F3" i="15"/>
  <c r="F9" i="15"/>
  <c r="F12" i="15"/>
  <c r="A5" i="15"/>
  <c r="X8" i="11"/>
  <c r="X9" i="11" s="1"/>
  <c r="X10" i="11" s="1"/>
  <c r="X11" i="11" s="1"/>
  <c r="X12" i="11" s="1"/>
  <c r="X13" i="11" s="1"/>
  <c r="X14" i="11" s="1"/>
  <c r="X15" i="11" s="1"/>
  <c r="X16" i="11" s="1"/>
  <c r="X17" i="11" s="1"/>
  <c r="X18" i="11" s="1"/>
  <c r="X19" i="11" s="1"/>
  <c r="X20" i="11" s="1"/>
  <c r="X21" i="11" s="1"/>
  <c r="X22" i="11" s="1"/>
  <c r="X23" i="11" s="1"/>
  <c r="X24" i="11" s="1"/>
  <c r="X25" i="11" s="1"/>
  <c r="X26" i="11" s="1"/>
  <c r="X27" i="11" s="1"/>
  <c r="X28" i="11" s="1"/>
  <c r="X29" i="11" s="1"/>
  <c r="X30" i="11" s="1"/>
  <c r="X31" i="11" s="1"/>
  <c r="X32" i="11" s="1"/>
  <c r="X33" i="11" s="1"/>
  <c r="X34" i="11" s="1"/>
  <c r="X35" i="11" s="1"/>
  <c r="X36" i="11" s="1"/>
  <c r="X37" i="11" s="1"/>
  <c r="X38" i="11" s="1"/>
  <c r="X39" i="11" s="1"/>
  <c r="X40" i="11" s="1"/>
  <c r="X41" i="11" s="1"/>
  <c r="X42" i="11" s="1"/>
  <c r="X43" i="11" s="1"/>
  <c r="X44" i="11" s="1"/>
  <c r="X45" i="11" s="1"/>
  <c r="X46" i="11" s="1"/>
  <c r="X47" i="11" s="1"/>
  <c r="AD11" i="11"/>
  <c r="Y12" i="11"/>
  <c r="Y13" i="11" s="1"/>
  <c r="Y14" i="11" s="1"/>
  <c r="Y15" i="11" s="1"/>
  <c r="Y16" i="11" s="1"/>
  <c r="Y17" i="11" s="1"/>
  <c r="Y18" i="11" s="1"/>
  <c r="Y19" i="11" s="1"/>
  <c r="Y20" i="11" s="1"/>
  <c r="Y21" i="11" s="1"/>
  <c r="Y22" i="11" s="1"/>
  <c r="Y23" i="11" s="1"/>
  <c r="Y24" i="11" s="1"/>
  <c r="Y25" i="11" s="1"/>
  <c r="Y26" i="11" s="1"/>
  <c r="Y27" i="11" s="1"/>
  <c r="Y28" i="11" s="1"/>
  <c r="Y29" i="11" s="1"/>
  <c r="Y30" i="11" s="1"/>
  <c r="Y31" i="11" s="1"/>
  <c r="Y32" i="11" s="1"/>
  <c r="Y33" i="11" s="1"/>
  <c r="Y34" i="11" s="1"/>
  <c r="Y35" i="11" s="1"/>
  <c r="Y36" i="11" s="1"/>
  <c r="Y37" i="11" s="1"/>
  <c r="Y38" i="11" s="1"/>
  <c r="Y39" i="11" s="1"/>
  <c r="Y40" i="11" s="1"/>
  <c r="Y41" i="11" s="1"/>
  <c r="Y42" i="11" s="1"/>
  <c r="Y43" i="11" s="1"/>
  <c r="Y44" i="11" s="1"/>
  <c r="Y45" i="11" s="1"/>
  <c r="Y46" i="11" s="1"/>
  <c r="Y47" i="11" s="1"/>
  <c r="J9" i="15"/>
  <c r="J5" i="15"/>
  <c r="AD15" i="11"/>
  <c r="AA16" i="11"/>
  <c r="J13" i="15"/>
  <c r="AD16" i="11" a="1"/>
  <c r="Y48" i="11" l="1"/>
  <c r="Y49" i="11" s="1"/>
  <c r="X48" i="11"/>
  <c r="X49" i="11" s="1"/>
  <c r="A6" i="15"/>
  <c r="J10" i="15"/>
  <c r="AD16" i="11"/>
  <c r="AA17" i="11"/>
  <c r="AA18" i="11" s="1"/>
  <c r="AA19" i="11" s="1"/>
  <c r="AA20" i="11" s="1"/>
  <c r="AA21" i="11" s="1"/>
  <c r="AA22" i="11" s="1"/>
  <c r="AA23" i="11" s="1"/>
  <c r="AA24" i="11" s="1"/>
  <c r="AA25" i="11" s="1"/>
  <c r="AA26" i="11" s="1"/>
  <c r="AA27" i="11" s="1"/>
  <c r="AA28" i="11" s="1"/>
  <c r="AA29" i="11" s="1"/>
  <c r="AA30" i="11" s="1"/>
  <c r="AA31" i="11" s="1"/>
  <c r="AA32" i="11" s="1"/>
  <c r="AA33" i="11" s="1"/>
  <c r="AA34" i="11" s="1"/>
  <c r="AA35" i="11" s="1"/>
  <c r="AA36" i="11" s="1"/>
  <c r="AA37" i="11" s="1"/>
  <c r="AA38" i="11" s="1"/>
  <c r="AA39" i="11" s="1"/>
  <c r="AA40" i="11" s="1"/>
  <c r="AA41" i="11" s="1"/>
  <c r="AA42" i="11" s="1"/>
  <c r="AA43" i="11" s="1"/>
  <c r="AA44" i="11" s="1"/>
  <c r="AA45" i="11" s="1"/>
  <c r="AA46" i="11" s="1"/>
  <c r="AA47" i="11" s="1"/>
  <c r="J14" i="15"/>
  <c r="X61" i="11" l="1"/>
  <c r="X62" i="11" s="1"/>
  <c r="X50" i="11"/>
  <c r="X51" i="11" s="1"/>
  <c r="X52" i="11" s="1"/>
  <c r="X53" i="11" s="1"/>
  <c r="X54" i="11" s="1"/>
  <c r="X55" i="11" s="1"/>
  <c r="X56" i="11" s="1"/>
  <c r="X57" i="11" s="1"/>
  <c r="X58" i="11" s="1"/>
  <c r="X59" i="11" s="1"/>
  <c r="X60" i="11" s="1"/>
  <c r="Y61" i="11"/>
  <c r="Y62" i="11" s="1"/>
  <c r="Y50" i="11"/>
  <c r="Y51" i="11" s="1"/>
  <c r="Y52" i="11" s="1"/>
  <c r="Y53" i="11" s="1"/>
  <c r="Y54" i="11" s="1"/>
  <c r="Y55" i="11" s="1"/>
  <c r="Y56" i="11" s="1"/>
  <c r="Y57" i="11" s="1"/>
  <c r="Y58" i="11" s="1"/>
  <c r="Y59" i="11" s="1"/>
  <c r="Y60" i="11" s="1"/>
  <c r="AA48" i="11"/>
  <c r="AA49" i="11" s="1"/>
  <c r="A7" i="15"/>
  <c r="J15" i="15"/>
  <c r="Y63" i="11" l="1"/>
  <c r="AA61" i="11"/>
  <c r="AA62" i="11" s="1"/>
  <c r="AA50" i="11"/>
  <c r="AA51" i="11" s="1"/>
  <c r="AA52" i="11" s="1"/>
  <c r="AA53" i="11" s="1"/>
  <c r="AA54" i="11" s="1"/>
  <c r="AA55" i="11" s="1"/>
  <c r="AA56" i="11" s="1"/>
  <c r="AA57" i="11" s="1"/>
  <c r="AA58" i="11" s="1"/>
  <c r="AA59" i="11" s="1"/>
  <c r="AA60" i="11" s="1"/>
  <c r="X63" i="11"/>
  <c r="A8" i="15"/>
  <c r="AA63" i="11" l="1"/>
  <c r="M67" i="11" s="1"/>
  <c r="A9" i="15"/>
  <c r="M70" i="11" l="1"/>
  <c r="M69" i="11"/>
  <c r="A10" i="15"/>
  <c r="A11" i="15" l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P2" i="17" l="1"/>
  <c r="D2" i="17"/>
  <c r="M2" i="17"/>
  <c r="J2" i="17"/>
  <c r="F2" i="17"/>
  <c r="L2" i="17"/>
  <c r="N2" i="17"/>
  <c r="C2" i="17"/>
  <c r="I2" i="17"/>
  <c r="B2" i="17"/>
  <c r="A3" i="17" s="1"/>
  <c r="K2" i="17"/>
  <c r="O2" i="17"/>
  <c r="O3" i="17" l="1"/>
  <c r="J3" i="17"/>
  <c r="C3" i="17"/>
  <c r="K3" i="17"/>
  <c r="L3" i="17"/>
  <c r="F3" i="17"/>
  <c r="P3" i="17"/>
  <c r="B3" i="17"/>
  <c r="A4" i="17" s="1"/>
  <c r="N3" i="17"/>
  <c r="I3" i="17"/>
  <c r="M3" i="17"/>
  <c r="D3" i="17"/>
  <c r="I4" i="17" l="1"/>
  <c r="F4" i="17"/>
  <c r="B4" i="17"/>
  <c r="A5" i="17" s="1"/>
  <c r="K4" i="17"/>
  <c r="N4" i="17"/>
  <c r="D4" i="17"/>
  <c r="C4" i="17"/>
  <c r="O4" i="17"/>
  <c r="L4" i="17"/>
  <c r="J4" i="17"/>
  <c r="P4" i="17"/>
  <c r="M4" i="17"/>
  <c r="D5" i="17" l="1"/>
  <c r="B5" i="17"/>
  <c r="A6" i="17" s="1"/>
  <c r="O5" i="17"/>
  <c r="N5" i="17"/>
  <c r="K5" i="17"/>
  <c r="F5" i="17"/>
  <c r="C5" i="17"/>
  <c r="P5" i="17"/>
  <c r="J5" i="17"/>
  <c r="I5" i="17"/>
  <c r="M5" i="17"/>
  <c r="L5" i="17"/>
  <c r="C6" i="17" l="1"/>
  <c r="K6" i="17"/>
  <c r="O6" i="17"/>
  <c r="F6" i="17"/>
  <c r="N6" i="17"/>
  <c r="D6" i="17"/>
  <c r="I6" i="17"/>
  <c r="M6" i="17"/>
  <c r="B6" i="17"/>
  <c r="A7" i="17" s="1"/>
  <c r="J6" i="17"/>
  <c r="P6" i="17"/>
  <c r="L6" i="17"/>
  <c r="B7" i="17" l="1"/>
  <c r="A8" i="17" s="1"/>
  <c r="F7" i="17"/>
  <c r="L7" i="17"/>
  <c r="P7" i="17"/>
  <c r="K7" i="17"/>
  <c r="I7" i="17"/>
  <c r="D7" i="17"/>
  <c r="J7" i="17"/>
  <c r="N7" i="17"/>
  <c r="C7" i="17"/>
  <c r="O7" i="17"/>
  <c r="M7" i="17"/>
  <c r="C8" i="17" l="1"/>
  <c r="O8" i="17"/>
  <c r="F8" i="17"/>
  <c r="I8" i="17"/>
  <c r="M8" i="17"/>
  <c r="D8" i="17"/>
  <c r="P8" i="17"/>
  <c r="J8" i="17"/>
  <c r="N8" i="17"/>
  <c r="K8" i="17"/>
  <c r="L8" i="17"/>
  <c r="B8" i="17"/>
  <c r="A9" i="17" s="1"/>
  <c r="J9" i="17" l="1"/>
  <c r="B9" i="17"/>
  <c r="A10" i="17" s="1"/>
  <c r="F9" i="17"/>
  <c r="L9" i="17"/>
  <c r="P9" i="17"/>
  <c r="M9" i="17"/>
  <c r="K9" i="17"/>
  <c r="D9" i="17"/>
  <c r="N9" i="17"/>
  <c r="I9" i="17"/>
  <c r="C9" i="17"/>
  <c r="O9" i="17"/>
  <c r="N10" i="17" l="1"/>
  <c r="I10" i="17"/>
  <c r="M10" i="17"/>
  <c r="B10" i="17"/>
  <c r="A11" i="17" s="1"/>
  <c r="J10" i="17"/>
  <c r="D10" i="17"/>
  <c r="P10" i="17"/>
  <c r="C10" i="17"/>
  <c r="K10" i="17"/>
  <c r="O10" i="17"/>
  <c r="F10" i="17"/>
  <c r="L10" i="17"/>
  <c r="B11" i="17" l="1"/>
  <c r="A12" i="17" s="1"/>
  <c r="F11" i="17"/>
  <c r="L11" i="17"/>
  <c r="P11" i="17"/>
  <c r="K11" i="17"/>
  <c r="M11" i="17"/>
  <c r="D11" i="17"/>
  <c r="J11" i="17"/>
  <c r="N11" i="17"/>
  <c r="C11" i="17"/>
  <c r="O11" i="17"/>
  <c r="I11" i="17"/>
  <c r="C12" i="17" l="1"/>
  <c r="K12" i="17"/>
  <c r="O12" i="17"/>
  <c r="L12" i="17"/>
  <c r="F12" i="17"/>
  <c r="B12" i="17"/>
  <c r="A13" i="17" s="1"/>
  <c r="N12" i="17"/>
  <c r="I12" i="17"/>
  <c r="M12" i="17"/>
  <c r="D12" i="17"/>
  <c r="P12" i="17"/>
  <c r="J12" i="17"/>
  <c r="B13" i="17" l="1"/>
  <c r="A14" i="17" s="1"/>
  <c r="L13" i="17"/>
  <c r="M13" i="17"/>
  <c r="D13" i="17"/>
  <c r="J13" i="17"/>
  <c r="N13" i="17"/>
  <c r="I13" i="17"/>
  <c r="O13" i="17"/>
  <c r="K13" i="17"/>
  <c r="F13" i="17"/>
  <c r="P13" i="17"/>
  <c r="C13" i="17"/>
  <c r="C14" i="17" l="1"/>
  <c r="F14" i="17"/>
  <c r="L14" i="17"/>
  <c r="P14" i="17"/>
  <c r="O14" i="17"/>
  <c r="I14" i="17"/>
  <c r="B14" i="17"/>
  <c r="A15" i="17" s="1"/>
  <c r="N14" i="17"/>
  <c r="K14" i="17"/>
  <c r="D14" i="17"/>
  <c r="M14" i="17"/>
  <c r="J14" i="17"/>
  <c r="C15" i="17" l="1"/>
  <c r="K15" i="17"/>
  <c r="O15" i="17"/>
  <c r="L15" i="17"/>
  <c r="B15" i="17"/>
  <c r="A16" i="17" s="1"/>
  <c r="J15" i="17"/>
  <c r="M15" i="17"/>
  <c r="D15" i="17"/>
  <c r="P15" i="17"/>
  <c r="F15" i="17"/>
  <c r="N15" i="17"/>
  <c r="I15" i="17"/>
  <c r="B16" i="17" l="1"/>
  <c r="A17" i="17" s="1"/>
  <c r="F16" i="17"/>
  <c r="L16" i="17"/>
  <c r="P16" i="17"/>
  <c r="M16" i="17"/>
  <c r="K16" i="17"/>
  <c r="D16" i="17"/>
  <c r="J16" i="17"/>
  <c r="N16" i="17"/>
  <c r="I16" i="17"/>
  <c r="C16" i="17"/>
  <c r="O16" i="17"/>
  <c r="C17" i="17" l="1"/>
  <c r="K17" i="17"/>
  <c r="F17" i="17"/>
  <c r="N17" i="17"/>
  <c r="I17" i="17"/>
  <c r="M17" i="17"/>
  <c r="B17" i="17"/>
  <c r="A18" i="17" s="1"/>
  <c r="J17" i="17"/>
  <c r="D17" i="17"/>
  <c r="P17" i="17"/>
  <c r="O17" i="17"/>
  <c r="L17" i="17"/>
  <c r="B18" i="17" l="1"/>
  <c r="A19" i="17" s="1"/>
  <c r="F18" i="17"/>
  <c r="L18" i="17"/>
  <c r="P18" i="17"/>
  <c r="K18" i="17"/>
  <c r="I18" i="17"/>
  <c r="J18" i="17"/>
  <c r="C18" i="17"/>
  <c r="M18" i="17"/>
  <c r="D18" i="17"/>
  <c r="N18" i="17"/>
  <c r="O18" i="17"/>
  <c r="C19" i="17" l="1"/>
  <c r="K19" i="17"/>
  <c r="O19" i="17"/>
  <c r="L19" i="17"/>
  <c r="B19" i="17"/>
  <c r="A20" i="17" s="1"/>
  <c r="J19" i="17"/>
  <c r="I19" i="17"/>
  <c r="M19" i="17"/>
  <c r="D19" i="17"/>
  <c r="P19" i="17"/>
  <c r="F19" i="17"/>
  <c r="N19" i="17"/>
  <c r="D20" i="17" l="1"/>
  <c r="J20" i="17"/>
  <c r="N20" i="17"/>
  <c r="I20" i="17"/>
  <c r="C20" i="17"/>
  <c r="O20" i="17"/>
  <c r="B20" i="17"/>
  <c r="A21" i="17" s="1"/>
  <c r="F20" i="17"/>
  <c r="L20" i="17"/>
  <c r="P20" i="17"/>
  <c r="M20" i="17"/>
  <c r="K20" i="17"/>
  <c r="I21" i="17" l="1"/>
  <c r="M21" i="17"/>
  <c r="B21" i="17"/>
  <c r="A22" i="17" s="1"/>
  <c r="J21" i="17"/>
  <c r="D21" i="17"/>
  <c r="P21" i="17"/>
  <c r="C21" i="17"/>
  <c r="K21" i="17"/>
  <c r="O21" i="17"/>
  <c r="F21" i="17"/>
  <c r="N21" i="17"/>
  <c r="L21" i="17"/>
  <c r="D22" i="17" l="1"/>
  <c r="J22" i="17"/>
  <c r="N22" i="17"/>
  <c r="C22" i="17"/>
  <c r="O22" i="17"/>
  <c r="M22" i="17"/>
  <c r="B22" i="17"/>
  <c r="A23" i="17" s="1"/>
  <c r="F22" i="17"/>
  <c r="L22" i="17"/>
  <c r="P22" i="17"/>
  <c r="K22" i="17"/>
  <c r="I22" i="17"/>
  <c r="C23" i="17" l="1"/>
  <c r="K23" i="17"/>
  <c r="O23" i="17"/>
  <c r="L23" i="17"/>
  <c r="J23" i="17"/>
  <c r="I23" i="17"/>
  <c r="M23" i="17"/>
  <c r="D23" i="17"/>
  <c r="P23" i="17"/>
  <c r="F23" i="17"/>
  <c r="N23" i="17"/>
  <c r="B23" i="17"/>
  <c r="A24" i="17" s="1"/>
  <c r="B24" i="17" l="1"/>
  <c r="A25" i="17" s="1"/>
  <c r="F24" i="17"/>
  <c r="L24" i="17"/>
  <c r="M24" i="17"/>
  <c r="K24" i="17"/>
  <c r="D24" i="17"/>
  <c r="J24" i="17"/>
  <c r="N24" i="17"/>
  <c r="I24" i="17"/>
  <c r="C24" i="17"/>
  <c r="O24" i="17"/>
  <c r="P24" i="17"/>
  <c r="C25" i="17" l="1"/>
  <c r="K25" i="17"/>
  <c r="O25" i="17"/>
  <c r="F25" i="17"/>
  <c r="N25" i="17"/>
  <c r="L25" i="17"/>
  <c r="I25" i="17"/>
  <c r="M25" i="17"/>
  <c r="B25" i="17"/>
  <c r="A26" i="17" s="1"/>
  <c r="J25" i="17"/>
  <c r="D25" i="17"/>
  <c r="P25" i="17"/>
  <c r="K26" i="17" l="1"/>
  <c r="D26" i="17"/>
  <c r="J26" i="17"/>
  <c r="N26" i="17"/>
  <c r="C26" i="17"/>
  <c r="O26" i="17"/>
  <c r="M26" i="17"/>
  <c r="B26" i="17"/>
  <c r="A27" i="17" s="1"/>
  <c r="F26" i="17"/>
  <c r="L26" i="17"/>
  <c r="P26" i="17"/>
  <c r="I26" i="17"/>
  <c r="C27" i="17" l="1"/>
  <c r="K27" i="17"/>
  <c r="O27" i="17"/>
  <c r="L27" i="17"/>
  <c r="B27" i="17"/>
  <c r="A28" i="17" s="1"/>
  <c r="J27" i="17"/>
  <c r="I27" i="17"/>
  <c r="M27" i="17"/>
  <c r="D27" i="17"/>
  <c r="P27" i="17"/>
  <c r="F27" i="17"/>
  <c r="N27" i="17"/>
  <c r="B28" i="17" l="1"/>
  <c r="A29" i="17" s="1"/>
  <c r="F28" i="17"/>
  <c r="L28" i="17"/>
  <c r="P28" i="17"/>
  <c r="M28" i="17"/>
  <c r="K28" i="17"/>
  <c r="D28" i="17"/>
  <c r="J28" i="17"/>
  <c r="N28" i="17"/>
  <c r="I28" i="17"/>
  <c r="C28" i="17"/>
  <c r="O28" i="17"/>
  <c r="K29" i="17" l="1"/>
  <c r="N29" i="17"/>
  <c r="I29" i="17"/>
  <c r="M29" i="17"/>
  <c r="B29" i="17"/>
  <c r="A30" i="17" s="1"/>
  <c r="J29" i="17"/>
  <c r="D29" i="17"/>
  <c r="P29" i="17"/>
  <c r="C29" i="17"/>
  <c r="O29" i="17"/>
  <c r="F29" i="17"/>
  <c r="L29" i="17"/>
  <c r="D30" i="17" l="1"/>
  <c r="J30" i="17"/>
  <c r="N30" i="17"/>
  <c r="C30" i="17"/>
  <c r="O30" i="17"/>
  <c r="M30" i="17"/>
  <c r="B30" i="17"/>
  <c r="A31" i="17" s="1"/>
  <c r="F30" i="17"/>
  <c r="L30" i="17"/>
  <c r="P30" i="17"/>
  <c r="K30" i="17"/>
  <c r="I30" i="17"/>
  <c r="C31" i="17" l="1"/>
  <c r="I31" i="17"/>
  <c r="M31" i="17"/>
  <c r="B31" i="17"/>
  <c r="A32" i="17" s="1"/>
  <c r="J31" i="17"/>
  <c r="N31" i="17"/>
  <c r="D31" i="17"/>
  <c r="K31" i="17"/>
  <c r="O31" i="17"/>
  <c r="F31" i="17"/>
  <c r="L31" i="17"/>
  <c r="P31" i="17"/>
  <c r="D32" i="17" l="1"/>
  <c r="J32" i="17"/>
  <c r="N32" i="17"/>
  <c r="C32" i="17"/>
  <c r="K32" i="17"/>
  <c r="O32" i="17"/>
  <c r="B32" i="17"/>
  <c r="A33" i="17" s="1"/>
  <c r="F32" i="17"/>
  <c r="L32" i="17"/>
  <c r="P32" i="17"/>
  <c r="I32" i="17"/>
  <c r="M32" i="17"/>
  <c r="N33" i="17" l="1"/>
  <c r="I33" i="17"/>
  <c r="M33" i="17"/>
  <c r="B33" i="17"/>
  <c r="A34" i="17" s="1"/>
  <c r="F33" i="17"/>
  <c r="L33" i="17"/>
  <c r="P33" i="17"/>
  <c r="C33" i="17"/>
  <c r="K33" i="17"/>
  <c r="O33" i="17"/>
  <c r="D33" i="17"/>
  <c r="J33" i="17"/>
  <c r="D34" i="17" l="1"/>
  <c r="J34" i="17"/>
  <c r="N34" i="17"/>
  <c r="C34" i="17"/>
  <c r="K34" i="17"/>
  <c r="O34" i="17"/>
  <c r="B34" i="17"/>
  <c r="A35" i="17" s="1"/>
  <c r="F34" i="17"/>
  <c r="L34" i="17"/>
  <c r="P34" i="17"/>
  <c r="I34" i="17"/>
  <c r="M34" i="17"/>
  <c r="I35" i="17" l="1"/>
  <c r="M35" i="17"/>
  <c r="B35" i="17"/>
  <c r="A36" i="17" s="1"/>
  <c r="F35" i="17"/>
  <c r="L35" i="17"/>
  <c r="P35" i="17"/>
  <c r="C35" i="17"/>
  <c r="K35" i="17"/>
  <c r="O35" i="17"/>
  <c r="D35" i="17"/>
  <c r="J35" i="17"/>
  <c r="N35" i="17"/>
  <c r="B36" i="17" l="1"/>
  <c r="A37" i="17" s="1"/>
  <c r="F36" i="17"/>
  <c r="L36" i="17"/>
  <c r="P36" i="17"/>
  <c r="M36" i="17"/>
  <c r="D36" i="17"/>
  <c r="J36" i="17"/>
  <c r="N36" i="17"/>
  <c r="C36" i="17"/>
  <c r="K36" i="17"/>
  <c r="O36" i="17"/>
  <c r="I36" i="17"/>
  <c r="C37" i="17" l="1"/>
  <c r="K37" i="17"/>
  <c r="O37" i="17"/>
  <c r="D37" i="17"/>
  <c r="J37" i="17"/>
  <c r="N37" i="17"/>
  <c r="I37" i="17"/>
  <c r="M37" i="17"/>
  <c r="B37" i="17"/>
  <c r="F37" i="17"/>
  <c r="L37" i="17"/>
  <c r="P37" i="17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3DF0310-F886-4BEE-9C2F-76557B5615CC}" keepAlive="1" name="クエリ - 126記録会チーム - 126記録会チーム" description="ブック内の '126記録会チーム - 126記録会チーム' クエリへの接続です。" type="5" refreshedVersion="7" background="1" saveData="1">
    <dbPr connection="Provider=Microsoft.Mashup.OleDb.1;Data Source=$Workbook$;Location=&quot;126記録会チーム - 126記録会チーム&quot;;Extended Properties=&quot;&quot;" command="SELECT * FROM [126記録会チーム - 126記録会チーム]"/>
  </connection>
  <connection id="2" xr16:uid="{D1187693-5341-4671-92D5-9228520E6965}" keepAlive="1" name="クエリ - 126記録会競技者 - 126記録会競技者" description="ブック内の '126記録会競技者 - 126記録会競技者' クエリへの接続です。" type="5" refreshedVersion="7" background="1" saveData="1">
    <dbPr connection="Provider=Microsoft.Mashup.OleDb.1;Data Source=$Workbook$;Location=&quot;126記録会競技者 - 126記録会競技者&quot;;Extended Properties=&quot;&quot;" command="SELECT * FROM [126記録会競技者 - 126記録会競技者]"/>
  </connection>
  <connection id="3" xr16:uid="{C9D9590F-55F0-494C-8B2F-DB43EA1D9FCA}" keepAlive="1" name="クエリ - 126記録会競技者 - 126記録会競技者 (2)" description="ブック内の '126記録会競技者 - 126記録会競技者 (2)' クエリへの接続です。" type="5" refreshedVersion="0" background="1">
    <dbPr connection="Provider=Microsoft.Mashup.OleDb.1;Data Source=$Workbook$;Location=&quot;126記録会競技者 - 126記録会競技者 (2)&quot;;Extended Properties=&quot;&quot;" command="SELECT * FROM [126記録会競技者 - 126記録会競技者 (2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<sst xmlns="http://schemas.openxmlformats.org/spreadsheetml/2006/main" count="23807" uniqueCount="9126">
  <si>
    <t>競技コード</t>
  </si>
  <si>
    <t>種目コード</t>
  </si>
  <si>
    <t>種別コード</t>
  </si>
  <si>
    <t>性別コード</t>
  </si>
  <si>
    <t>競技名</t>
  </si>
  <si>
    <t>競技名カナ</t>
  </si>
  <si>
    <t>競技名正式名称</t>
  </si>
  <si>
    <t>競技名英字</t>
  </si>
  <si>
    <t>標準記録A</t>
  </si>
  <si>
    <t>標準記録B</t>
  </si>
  <si>
    <t>記録FLGA</t>
  </si>
  <si>
    <t>記録FLGB</t>
  </si>
  <si>
    <t>中学1年男子100m</t>
  </si>
  <si>
    <t>ﾁｭｳｶﾞｸ1ﾈﾝﾀﾞﾝｼ100m</t>
  </si>
  <si>
    <t xml:space="preserve"> Men</t>
  </si>
  <si>
    <t>中学2年男子100m</t>
  </si>
  <si>
    <t>ﾁｭｳｶﾞｸ2ﾈﾝﾀﾞﾝｼ100m</t>
  </si>
  <si>
    <t>中学3年男子100m</t>
  </si>
  <si>
    <t>ﾁｭｳｶﾞｸ3ﾈﾝﾀﾞﾝｼ100m</t>
  </si>
  <si>
    <t>中学共通男子200m</t>
  </si>
  <si>
    <t>ﾁｭｳｶﾞｸｷｮｳﾂｳﾀﾞﾝｼ200m</t>
  </si>
  <si>
    <t>中学共通男子400m</t>
  </si>
  <si>
    <t>ﾁｭｳｶﾞｸｷｮｳﾂｳﾀﾞﾝｼ400m</t>
  </si>
  <si>
    <t>中学共通男子800m</t>
  </si>
  <si>
    <t>ﾁｭｳｶﾞｸｷｮｳﾂｳﾀﾞﾝｼ800m</t>
  </si>
  <si>
    <t>中学共通男子1500m</t>
  </si>
  <si>
    <t>ﾁｭｳｶﾞｸｷｮｳﾂｳﾀﾞﾝｼ1500m</t>
  </si>
  <si>
    <t>中学共通男子3000m</t>
  </si>
  <si>
    <t>ﾁｭｳｶﾞｸｷｮｳﾂｳﾀﾞﾝｼ3000m</t>
  </si>
  <si>
    <t>中学共通男子110mH(0.914m)</t>
  </si>
  <si>
    <t>ﾁｭｳｶﾞｸｷｮｳﾂｳﾀﾞﾝｼ110mH(0.914m)</t>
  </si>
  <si>
    <t>中学共通男子4X100mR</t>
  </si>
  <si>
    <t>ﾁｭｳｶﾞｸｷｮｳﾂｳﾀﾞﾝｼ4X100mR</t>
  </si>
  <si>
    <t>中学共通男子走高跳</t>
  </si>
  <si>
    <t>ﾁｭｳｶﾞｸｷｮｳﾂｳﾀﾞﾝｼﾊｼﾘﾀｶﾄﾋﾞ</t>
  </si>
  <si>
    <t>中学共通男子走幅跳</t>
  </si>
  <si>
    <t>ﾁｭｳｶﾞｸｷｮｳﾂｳﾀﾞﾝｼﾊｼﾘﾊﾊﾞﾄﾋﾞ</t>
  </si>
  <si>
    <t>中学共通男子砲丸投(5.000kg)</t>
  </si>
  <si>
    <t>ﾁｭｳｶﾞｸｷｮｳﾂｳﾀﾞﾝｼﾎｳｶﾞﾝﾅｹﾞ(5.000kg)</t>
  </si>
  <si>
    <t>中学共通男子ジャベリックスロｰ</t>
  </si>
  <si>
    <t>ﾁｭｳｶﾞｸｷｮｳﾂｳﾀﾞﾝｼｼﾞｬﾍﾞﾘｯｸｽﾛｰ</t>
  </si>
  <si>
    <t>中学1年女子100m</t>
  </si>
  <si>
    <t>ﾁｭｳｶﾞｸ1ﾈﾝｼﾞｮｼ100m</t>
  </si>
  <si>
    <t xml:space="preserve"> Women</t>
  </si>
  <si>
    <t>中学2年女子100m</t>
  </si>
  <si>
    <t>ﾁｭｳｶﾞｸ2ﾈﾝｼﾞｮｼ100m</t>
  </si>
  <si>
    <t>中学3年女子100m</t>
  </si>
  <si>
    <t>ﾁｭｳｶﾞｸ3ﾈﾝｼﾞｮｼ100m</t>
  </si>
  <si>
    <t>中学共通女子200m</t>
  </si>
  <si>
    <t>ﾁｭｳｶﾞｸｷｮｳﾂｳｼﾞｮｼ200m</t>
  </si>
  <si>
    <t>中学共通女子800m</t>
  </si>
  <si>
    <t>ﾁｭｳｶﾞｸｷｮｳﾂｳｼﾞｮｼ800m</t>
  </si>
  <si>
    <t>中学共通女子1500m</t>
  </si>
  <si>
    <t>ﾁｭｳｶﾞｸｷｮｳﾂｳｼﾞｮｼ1500m</t>
  </si>
  <si>
    <t>中学共通女子100mH(0.762m)</t>
  </si>
  <si>
    <t>ﾁｭｳｶﾞｸｷｮｳﾂｳｼﾞｮｼ100mH(0.762m)</t>
  </si>
  <si>
    <t>中学共通女子4X100mR</t>
  </si>
  <si>
    <t>ﾁｭｳｶﾞｸｷｮｳﾂｳｼﾞｮｼ4X100mR</t>
  </si>
  <si>
    <t>中学共通女子走高跳</t>
  </si>
  <si>
    <t>ﾁｭｳｶﾞｸｷｮｳﾂｳｼﾞｮｼﾊｼﾘﾀｶﾄﾋﾞ</t>
  </si>
  <si>
    <t>中学共通女子走幅跳</t>
  </si>
  <si>
    <t>ﾁｭｳｶﾞｸｷｮｳﾂｳｼﾞｮｼﾊｼﾘﾊﾊﾞﾄﾋﾞ</t>
  </si>
  <si>
    <t>中学共通女子砲丸投(2.721kg)</t>
  </si>
  <si>
    <t>ﾁｭｳｶﾞｸｷｮｳﾂｳｼﾞｮｼﾎｳｶﾞﾝﾅｹﾞ(2.721kg)</t>
  </si>
  <si>
    <t>中学共通女子ジャベリックスロｰ</t>
  </si>
  <si>
    <t>ﾁｭｳｶﾞｸｷｮｳﾂｳｼﾞｮｼｼﾞｬﾍﾞﾘｯｸｽﾛｰ</t>
  </si>
  <si>
    <t>氏名</t>
    <rPh sb="0" eb="2">
      <t>シメイ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</si>
  <si>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</si>
  <si>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</si>
  <si>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ナンバー</t>
    <phoneticPr fontId="4"/>
  </si>
  <si>
    <t>姓</t>
    <rPh sb="0" eb="1">
      <t>セイ</t>
    </rPh>
    <phoneticPr fontId="4"/>
  </si>
  <si>
    <t>名</t>
    <rPh sb="0" eb="1">
      <t>ナ</t>
    </rPh>
    <phoneticPr fontId="4"/>
  </si>
  <si>
    <t>支部</t>
    <rPh sb="0" eb="2">
      <t>シブ</t>
    </rPh>
    <phoneticPr fontId="4"/>
  </si>
  <si>
    <t>所属</t>
    <rPh sb="0" eb="2">
      <t>ショゾク</t>
    </rPh>
    <phoneticPr fontId="4"/>
  </si>
  <si>
    <t>学年</t>
    <rPh sb="0" eb="2">
      <t>ガクネン</t>
    </rPh>
    <phoneticPr fontId="4"/>
  </si>
  <si>
    <t>登録日</t>
    <rPh sb="0" eb="3">
      <t>トウロクビ</t>
    </rPh>
    <phoneticPr fontId="4"/>
  </si>
  <si>
    <t>備考</t>
    <rPh sb="0" eb="2">
      <t>ビコウ</t>
    </rPh>
    <phoneticPr fontId="4"/>
  </si>
  <si>
    <t>備考２</t>
    <rPh sb="0" eb="2">
      <t>ビコウ</t>
    </rPh>
    <phoneticPr fontId="4"/>
  </si>
  <si>
    <t>ﾌﾘｶﾞﾅ(姓)</t>
    <rPh sb="6" eb="7">
      <t>セイ</t>
    </rPh>
    <phoneticPr fontId="4"/>
  </si>
  <si>
    <t>ﾌﾘｶﾞﾅ(名)</t>
    <rPh sb="6" eb="7">
      <t>メイ</t>
    </rPh>
    <phoneticPr fontId="4"/>
  </si>
  <si>
    <t>FAMILY NAME</t>
    <phoneticPr fontId="4"/>
  </si>
  <si>
    <t>Firstname</t>
  </si>
  <si>
    <t>Birthday</t>
    <phoneticPr fontId="4"/>
  </si>
  <si>
    <t>国籍</t>
    <rPh sb="0" eb="2">
      <t>コクセキ</t>
    </rPh>
    <phoneticPr fontId="4"/>
  </si>
  <si>
    <t>JPN</t>
  </si>
  <si>
    <t>ﾀｹｵｶ</t>
  </si>
  <si>
    <t>TAKEOKA</t>
  </si>
  <si>
    <t>ｼｮｳ</t>
  </si>
  <si>
    <t>ｶﾄｳ</t>
  </si>
  <si>
    <t>ﾀｲｶﾞ</t>
  </si>
  <si>
    <t>KATO</t>
  </si>
  <si>
    <t>Taiga</t>
  </si>
  <si>
    <t>ﾐｳﾗ</t>
  </si>
  <si>
    <t>ｺｳ</t>
  </si>
  <si>
    <t>MIURA</t>
  </si>
  <si>
    <t>Ko</t>
  </si>
  <si>
    <t>ｱﾔ</t>
  </si>
  <si>
    <t>ｼｮｳｺﾞ</t>
  </si>
  <si>
    <t>Shogo</t>
  </si>
  <si>
    <t>ﾔﾏﾄ</t>
  </si>
  <si>
    <t>Yamato</t>
  </si>
  <si>
    <t>ﾜﾀﾞ</t>
  </si>
  <si>
    <t>WADA</t>
  </si>
  <si>
    <t>ｷｮｳﾔ</t>
  </si>
  <si>
    <t>ﾕｳｷ</t>
  </si>
  <si>
    <t>Yuki</t>
  </si>
  <si>
    <t>ﾖｼﾀﾞ</t>
  </si>
  <si>
    <t>ｺｳﾀ</t>
  </si>
  <si>
    <t>YOSHIDA</t>
  </si>
  <si>
    <t>Kota</t>
  </si>
  <si>
    <t>ﾊﾙｷ</t>
  </si>
  <si>
    <t>Haruki</t>
  </si>
  <si>
    <t>ﾜﾀﾅﾍﾞ</t>
  </si>
  <si>
    <t>ﾊﾙﾄ</t>
  </si>
  <si>
    <t>WATANABE</t>
  </si>
  <si>
    <t>Haruto</t>
  </si>
  <si>
    <t>ﾘｭｳｾｲ</t>
  </si>
  <si>
    <t>Ryusei</t>
  </si>
  <si>
    <t>ﾐｽﾞｷ</t>
  </si>
  <si>
    <t>Mizuki</t>
  </si>
  <si>
    <t>ｷｸﾁ</t>
  </si>
  <si>
    <t>KIKUCHI</t>
  </si>
  <si>
    <t>ﾊﾔﾄ</t>
  </si>
  <si>
    <t>Hayato</t>
  </si>
  <si>
    <t>ｺｳｷ</t>
  </si>
  <si>
    <t>Koki</t>
  </si>
  <si>
    <t>ﾕｳﾄ</t>
  </si>
  <si>
    <t>Yuto</t>
  </si>
  <si>
    <t>ﾀｲﾁ</t>
  </si>
  <si>
    <t>Taichi</t>
  </si>
  <si>
    <t>ｹｲ</t>
  </si>
  <si>
    <t>ﾕｲ</t>
  </si>
  <si>
    <t>Yui</t>
  </si>
  <si>
    <t>ﾀﾅｶ</t>
  </si>
  <si>
    <t>ﾘｮｳﾀ</t>
  </si>
  <si>
    <t>TANAKA</t>
  </si>
  <si>
    <t>Ryota</t>
  </si>
  <si>
    <t>ｺﾊﾞﾔｼ</t>
  </si>
  <si>
    <t>KOBAYASHI</t>
  </si>
  <si>
    <t>市・浦</t>
    <rPh sb="0" eb="1">
      <t>シ</t>
    </rPh>
    <rPh sb="2" eb="3">
      <t>ウラ</t>
    </rPh>
    <phoneticPr fontId="2"/>
  </si>
  <si>
    <t>ｼｮｳﾏ</t>
  </si>
  <si>
    <t>ﾅｶｼﾞﾏ</t>
  </si>
  <si>
    <t>NAKAJIMA</t>
  </si>
  <si>
    <t>ｼｭﾝ</t>
  </si>
  <si>
    <t>Shun</t>
  </si>
  <si>
    <t>Kouki</t>
  </si>
  <si>
    <t>ｸﾏｶﾞｲ</t>
  </si>
  <si>
    <t>ﾀｹﾙ</t>
  </si>
  <si>
    <t>KUMAGAI</t>
  </si>
  <si>
    <t>Takeru</t>
  </si>
  <si>
    <t>ﾙｲ</t>
  </si>
  <si>
    <t>Rui</t>
  </si>
  <si>
    <t>ﾀｶｽｷﾞ</t>
  </si>
  <si>
    <t>TAKASUGI</t>
  </si>
  <si>
    <t>ｲﾜﾊｼ</t>
  </si>
  <si>
    <t>IWAHASHI</t>
  </si>
  <si>
    <t>ｵﾄｸﾞﾛ</t>
  </si>
  <si>
    <t>ｿﾗﾄ</t>
  </si>
  <si>
    <t>OTOGURO</t>
  </si>
  <si>
    <t>Sorato</t>
  </si>
  <si>
    <t>ｹｲﾀ</t>
  </si>
  <si>
    <t>Keita</t>
  </si>
  <si>
    <t>ﾄﾓﾔ</t>
  </si>
  <si>
    <t>Tomoya</t>
  </si>
  <si>
    <t>ﾉｸﾞﾁ</t>
  </si>
  <si>
    <t>NOGUCHI</t>
  </si>
  <si>
    <t>ﾋﾛﾄ</t>
  </si>
  <si>
    <t>Hiroto</t>
  </si>
  <si>
    <t>ｶﾝﾀ</t>
  </si>
  <si>
    <t>Kanta</t>
  </si>
  <si>
    <t>ｹﾝ</t>
  </si>
  <si>
    <t>Ken</t>
  </si>
  <si>
    <t>ﾅｲﾄｳ</t>
  </si>
  <si>
    <t>NAITO</t>
  </si>
  <si>
    <t>ﾀｶﾊｼ</t>
  </si>
  <si>
    <t>TAKAHASHI</t>
  </si>
  <si>
    <t>ﾆｼﾑﾗ</t>
  </si>
  <si>
    <t>NISHIMURA</t>
  </si>
  <si>
    <t>ﾅﾂｷ</t>
  </si>
  <si>
    <t>Natsuki</t>
  </si>
  <si>
    <t>ｼｮｳﾀ</t>
  </si>
  <si>
    <t>Shota</t>
  </si>
  <si>
    <t>ｲﾄｳ</t>
  </si>
  <si>
    <t>ﾘｷ</t>
  </si>
  <si>
    <t>ITO</t>
  </si>
  <si>
    <t>Riki</t>
  </si>
  <si>
    <t>ｶｲ</t>
  </si>
  <si>
    <t>Kai</t>
  </si>
  <si>
    <t>ｷﾉｼﾀ</t>
  </si>
  <si>
    <t>KINOSHITA</t>
  </si>
  <si>
    <t>ｵｸﾀﾞ</t>
  </si>
  <si>
    <t>OKUDA</t>
  </si>
  <si>
    <t>ｴｲﾀ</t>
  </si>
  <si>
    <t>Eita</t>
  </si>
  <si>
    <t>ｱﾍﾞ</t>
  </si>
  <si>
    <t>ABE</t>
  </si>
  <si>
    <t>佐藤</t>
  </si>
  <si>
    <t>ｻﾄｳ</t>
  </si>
  <si>
    <t>SATO</t>
  </si>
  <si>
    <t>ｺｳｾｲ</t>
  </si>
  <si>
    <t>Kosei</t>
  </si>
  <si>
    <t>ﾕｳﾀ</t>
  </si>
  <si>
    <t>Yuta</t>
  </si>
  <si>
    <t>ﾀｸﾏ</t>
  </si>
  <si>
    <t>田中</t>
  </si>
  <si>
    <t>Takuma</t>
  </si>
  <si>
    <t>ﾋﾛｷ</t>
  </si>
  <si>
    <t>Hiroki</t>
  </si>
  <si>
    <t>ﾅｶｶﾞﾜ</t>
  </si>
  <si>
    <t>ﾀﾂｷ</t>
  </si>
  <si>
    <t>NAKAGAWA</t>
  </si>
  <si>
    <t>Tatsuki</t>
  </si>
  <si>
    <t>ﾔﾏﾓﾄ</t>
  </si>
  <si>
    <t>YAMAMOTO</t>
  </si>
  <si>
    <t>ﾘｮｳｽｹ</t>
  </si>
  <si>
    <t>Ryosuke</t>
  </si>
  <si>
    <t>ﾅｶﾞｼﾏ</t>
  </si>
  <si>
    <t>NAGASHIMA</t>
  </si>
  <si>
    <t>ﾕｳﾏ</t>
  </si>
  <si>
    <t>Yuma</t>
  </si>
  <si>
    <t>ﾘｮｳﾍｲ</t>
  </si>
  <si>
    <t>Ryohei</t>
  </si>
  <si>
    <t>ﾅﾘﾀ</t>
  </si>
  <si>
    <t>NARITA</t>
  </si>
  <si>
    <t>ｾﾅ</t>
  </si>
  <si>
    <t>Sena</t>
  </si>
  <si>
    <t>ﾀｲｾｲ</t>
  </si>
  <si>
    <t>Taisei</t>
  </si>
  <si>
    <t>ﾅﾕﾀ</t>
  </si>
  <si>
    <t>Nayuta</t>
  </si>
  <si>
    <t>ﾋﾛﾀ</t>
  </si>
  <si>
    <t>HIROTA</t>
  </si>
  <si>
    <t>ｼﾗｲ</t>
  </si>
  <si>
    <t>SHIRAI</t>
  </si>
  <si>
    <t>ﾏﾂｵｶ</t>
  </si>
  <si>
    <t>MATSUOKA</t>
  </si>
  <si>
    <t>Kousei</t>
  </si>
  <si>
    <t>ﾕｳｾｲ</t>
  </si>
  <si>
    <t>Yusei</t>
  </si>
  <si>
    <t>ﾔﾏｸﾞﾁ</t>
  </si>
  <si>
    <t>YAMAGUCHI</t>
  </si>
  <si>
    <t>ｶﾜｻｷ</t>
  </si>
  <si>
    <t>KAWASAKI</t>
  </si>
  <si>
    <t>ｵｶﾞﾜ</t>
  </si>
  <si>
    <t>OGAWA</t>
  </si>
  <si>
    <t>ｺｳｽｹ</t>
  </si>
  <si>
    <t>Kosuke</t>
  </si>
  <si>
    <t>ﾚｲ</t>
  </si>
  <si>
    <t>Rei</t>
  </si>
  <si>
    <t>ﾌｸﾀﾞ</t>
  </si>
  <si>
    <t>FUKUDA</t>
  </si>
  <si>
    <t>ﾌｼﾞﾀ</t>
  </si>
  <si>
    <t>FUJITA</t>
  </si>
  <si>
    <t>ｹﾝﾀﾛｳ</t>
  </si>
  <si>
    <t>Kentaro</t>
  </si>
  <si>
    <t>ｿｳﾀ</t>
  </si>
  <si>
    <t>Sota</t>
  </si>
  <si>
    <t>ﾕｳｺﾞ</t>
  </si>
  <si>
    <t>Yugo</t>
  </si>
  <si>
    <t>TOMA</t>
  </si>
  <si>
    <t>ﾀﾞｲｽｹ</t>
  </si>
  <si>
    <t>Daisuke</t>
  </si>
  <si>
    <t>ｷｼﾀﾞ</t>
  </si>
  <si>
    <t>KISHIDA</t>
  </si>
  <si>
    <t>ﾘｭｳﾄ</t>
  </si>
  <si>
    <t>Ryuto</t>
  </si>
  <si>
    <t>ｶｽﾞｷ</t>
  </si>
  <si>
    <t>Kazuki</t>
  </si>
  <si>
    <t>ﾘｸ</t>
  </si>
  <si>
    <t>Riku</t>
  </si>
  <si>
    <t>ﾀﾞｲｷ</t>
  </si>
  <si>
    <t>Daiki</t>
  </si>
  <si>
    <t>ｼﾐｽﾞ</t>
  </si>
  <si>
    <t>SHIMIZU</t>
  </si>
  <si>
    <t>ｲﾁｶﾜ</t>
  </si>
  <si>
    <t>ｲﾉｳｴ</t>
  </si>
  <si>
    <t>INOUE</t>
  </si>
  <si>
    <t>ﾅｶﾑﾗ</t>
  </si>
  <si>
    <t>NAKAMURA</t>
  </si>
  <si>
    <t>ﾕｳﾔ</t>
  </si>
  <si>
    <t>Yuya</t>
  </si>
  <si>
    <t>ﾀｸﾐ</t>
  </si>
  <si>
    <t>Takumi</t>
  </si>
  <si>
    <t>ｷﾑﾗ</t>
  </si>
  <si>
    <t>KIMURA</t>
  </si>
  <si>
    <t>Hibiki</t>
  </si>
  <si>
    <t>ﾀﾞｲﾁ</t>
  </si>
  <si>
    <t>Daichi</t>
  </si>
  <si>
    <t>Sora</t>
  </si>
  <si>
    <t>ｼﾞｭﾝ</t>
  </si>
  <si>
    <t>大輝</t>
  </si>
  <si>
    <t>ｶﾈｺ</t>
  </si>
  <si>
    <t>KANEKO</t>
  </si>
  <si>
    <t>ﾕｳｽｹ</t>
  </si>
  <si>
    <t>Yusuke</t>
  </si>
  <si>
    <t>ｿﾗ</t>
  </si>
  <si>
    <t>MORI</t>
  </si>
  <si>
    <t>ﾀｸﾞﾁ</t>
  </si>
  <si>
    <t>TAGUCHI</t>
  </si>
  <si>
    <t>ﾖｺﾔﾏ</t>
  </si>
  <si>
    <t>YOKOYAMA</t>
  </si>
  <si>
    <t>Shoma</t>
  </si>
  <si>
    <t>ﾎﾝﾀﾞ</t>
  </si>
  <si>
    <t>HONDA</t>
  </si>
  <si>
    <t>ｵｸﾑﾗ</t>
  </si>
  <si>
    <t>OKUMURA</t>
  </si>
  <si>
    <t>ｼｵﾝ</t>
  </si>
  <si>
    <t>Shion</t>
  </si>
  <si>
    <t>ﾂｼﾏ</t>
  </si>
  <si>
    <t>TSUSHIMA</t>
  </si>
  <si>
    <t>ﾁﾋﾛ</t>
  </si>
  <si>
    <t>Chihiro</t>
  </si>
  <si>
    <t>ｵｵﾂｶ</t>
  </si>
  <si>
    <t>OTSUKA</t>
  </si>
  <si>
    <t>ｵｶﾀﾞ</t>
  </si>
  <si>
    <t>OKADA</t>
  </si>
  <si>
    <t>ｺｳﾀﾛｳ</t>
  </si>
  <si>
    <t>Kotaro</t>
  </si>
  <si>
    <t>ﾖｼﾉ</t>
  </si>
  <si>
    <t>YOSHINO</t>
  </si>
  <si>
    <t>ﾆｲﾀﾞ</t>
  </si>
  <si>
    <t>NIIDA</t>
  </si>
  <si>
    <t>ﾋﾛｾ</t>
  </si>
  <si>
    <t>HIROSE</t>
  </si>
  <si>
    <t>ｻｶｲ</t>
  </si>
  <si>
    <t>SAKAI</t>
  </si>
  <si>
    <t>ﾄﾀﾆ</t>
  </si>
  <si>
    <t>TOTANI</t>
  </si>
  <si>
    <t>鈴木</t>
  </si>
  <si>
    <t>ｽｽﾞｷ</t>
  </si>
  <si>
    <t>SUZUKI</t>
  </si>
  <si>
    <t>ｶｻｲ</t>
  </si>
  <si>
    <t>KASAI</t>
  </si>
  <si>
    <t>大久保</t>
  </si>
  <si>
    <t>ｵｵｸﾎﾞ</t>
  </si>
  <si>
    <t>OKUBO</t>
  </si>
  <si>
    <t>ﾐﾔｻﾞｷ</t>
  </si>
  <si>
    <t>MIYAZAKI</t>
  </si>
  <si>
    <t>ｳｴﾀﾞ</t>
  </si>
  <si>
    <t>UEDA</t>
  </si>
  <si>
    <t>ｶﾅﾀ</t>
  </si>
  <si>
    <t>Kanata</t>
  </si>
  <si>
    <t>ﾀﾌﾞﾁ</t>
  </si>
  <si>
    <t>TABUCHI</t>
  </si>
  <si>
    <t>ｸﾏｶﾞﾜ</t>
  </si>
  <si>
    <t>ﾋﾛﾔ</t>
  </si>
  <si>
    <t>KUMAGAWA</t>
  </si>
  <si>
    <t>Hiroya</t>
  </si>
  <si>
    <t>ﾀﾑﾗ</t>
  </si>
  <si>
    <t>TAMURA</t>
  </si>
  <si>
    <t>ｲﾂｷ</t>
  </si>
  <si>
    <t>Itsuki</t>
  </si>
  <si>
    <t>海斗</t>
  </si>
  <si>
    <t>ｶｲﾄ</t>
  </si>
  <si>
    <t>Kaito</t>
  </si>
  <si>
    <t>Souta</t>
  </si>
  <si>
    <t>ｺﾝﾄﾞｳ</t>
  </si>
  <si>
    <t>KONDO</t>
  </si>
  <si>
    <t>ﾏｻﾄ</t>
  </si>
  <si>
    <t>Masato</t>
  </si>
  <si>
    <t>ｿｳﾏ</t>
  </si>
  <si>
    <t>Soma</t>
  </si>
  <si>
    <t>ｱｵﾔﾏ</t>
  </si>
  <si>
    <t>AOYAMA</t>
  </si>
  <si>
    <t>ﾊｼﾓﾄ</t>
  </si>
  <si>
    <t>HASHIMOTO</t>
  </si>
  <si>
    <t>ｱｵｷ</t>
  </si>
  <si>
    <t>AOKI</t>
  </si>
  <si>
    <t>ｸﾎﾞﾀ</t>
  </si>
  <si>
    <t>KUBOTA</t>
  </si>
  <si>
    <t>ｲﾜｻｷ</t>
  </si>
  <si>
    <t>IWASAKI</t>
  </si>
  <si>
    <t>ﾀｷｻﾞﾜ</t>
  </si>
  <si>
    <t>TAKIZAWA</t>
  </si>
  <si>
    <t>ﾋｸﾞﾁ</t>
  </si>
  <si>
    <t>HIGUCHI</t>
  </si>
  <si>
    <t>ﾖｼﾉﾘ</t>
  </si>
  <si>
    <t>KOYAMA</t>
  </si>
  <si>
    <t>Yoshinori</t>
  </si>
  <si>
    <t>ﾌﾀﾊﾞ</t>
  </si>
  <si>
    <t>Futaba</t>
  </si>
  <si>
    <t>ﾘﾝﾀﾛｳ</t>
  </si>
  <si>
    <t>Rintaro</t>
  </si>
  <si>
    <t>ｻｲﾄｳ</t>
  </si>
  <si>
    <t>SAITO</t>
  </si>
  <si>
    <t>ﾕｳﾀﾞｲ</t>
  </si>
  <si>
    <t>Yudai</t>
  </si>
  <si>
    <t>ﾕﾂﾞｷ</t>
  </si>
  <si>
    <t>Yuzuki</t>
  </si>
  <si>
    <t>ｺｳﾍｲ</t>
  </si>
  <si>
    <t>Kohei</t>
  </si>
  <si>
    <t>ｳﾁﾔﾏ</t>
  </si>
  <si>
    <t>UCHIYAMA</t>
  </si>
  <si>
    <t>ﾐｷ</t>
  </si>
  <si>
    <t>ﾘｸﾄ</t>
  </si>
  <si>
    <t>Rikuto</t>
  </si>
  <si>
    <t>ONO</t>
  </si>
  <si>
    <t>陸</t>
  </si>
  <si>
    <t>ｽﾜ</t>
  </si>
  <si>
    <t>SUWA</t>
  </si>
  <si>
    <t>沖</t>
  </si>
  <si>
    <t>ｵｷ</t>
  </si>
  <si>
    <t>OKI</t>
  </si>
  <si>
    <t>ﾘｵ</t>
  </si>
  <si>
    <t>Rio</t>
  </si>
  <si>
    <t>ｺﾔﾏ</t>
  </si>
  <si>
    <t>遠藤</t>
  </si>
  <si>
    <t>ｴﾝﾄﾞｳ</t>
  </si>
  <si>
    <t>ENDO</t>
  </si>
  <si>
    <t>秋山</t>
  </si>
  <si>
    <t>ｱｷﾔﾏ</t>
  </si>
  <si>
    <t>AKIYAMA</t>
  </si>
  <si>
    <t>壮汰</t>
  </si>
  <si>
    <t>ﾋﾗﾉ</t>
  </si>
  <si>
    <t>HIRANO</t>
  </si>
  <si>
    <t>ﾅｶﾔﾏ</t>
  </si>
  <si>
    <t>ｹｲｼﾞ</t>
  </si>
  <si>
    <t>NAKAYAMA</t>
  </si>
  <si>
    <t>Keiji</t>
  </si>
  <si>
    <t>ﾋﾋﾞｷ</t>
  </si>
  <si>
    <t>ｻｶｸﾞﾁ</t>
  </si>
  <si>
    <t>ﾊﾙ</t>
  </si>
  <si>
    <t>SAKAGUCHI</t>
  </si>
  <si>
    <t>Haru</t>
  </si>
  <si>
    <t>ｽｶﾞﾜﾗ</t>
  </si>
  <si>
    <t>SUGAWARA</t>
  </si>
  <si>
    <t>ﾀｹﾀﾞ</t>
  </si>
  <si>
    <t>TAKEDA</t>
  </si>
  <si>
    <t>ﾚｵﾝ</t>
  </si>
  <si>
    <t>Reon</t>
  </si>
  <si>
    <t>ﾆｼﾔﾏ</t>
  </si>
  <si>
    <t>NISHIYAMA</t>
  </si>
  <si>
    <t>ﾌｼﾞﾜﾗ</t>
  </si>
  <si>
    <t>ﾔﾏｶﾜ</t>
  </si>
  <si>
    <t>ｵｳｽｹ</t>
  </si>
  <si>
    <t>YAMAKAWA</t>
  </si>
  <si>
    <t>Osuke</t>
  </si>
  <si>
    <t>ｷﾀﾅﾐ</t>
  </si>
  <si>
    <t>KITANAMI</t>
  </si>
  <si>
    <t>ｾﾗ</t>
  </si>
  <si>
    <t>Sera</t>
  </si>
  <si>
    <t>ﾅｵｷ</t>
  </si>
  <si>
    <t>Naoki</t>
  </si>
  <si>
    <t>新規</t>
  </si>
  <si>
    <t>ｶﾉｳ</t>
  </si>
  <si>
    <t>KANO</t>
  </si>
  <si>
    <t>ｵｵｶﾜ</t>
  </si>
  <si>
    <t>OKAWA</t>
  </si>
  <si>
    <t>ﾊﾗ</t>
  </si>
  <si>
    <t>HARA</t>
  </si>
  <si>
    <t>2008.08.08</t>
  </si>
  <si>
    <t>ﾐﾔﾁ</t>
  </si>
  <si>
    <t>MIYACHI</t>
  </si>
  <si>
    <t>2008.09.09</t>
  </si>
  <si>
    <t>ｵﾊﾞﾀ</t>
  </si>
  <si>
    <t>ｲﾁﾀ</t>
  </si>
  <si>
    <t>OBATA</t>
  </si>
  <si>
    <t>Ichita</t>
  </si>
  <si>
    <t>2008.08.05</t>
  </si>
  <si>
    <t>ｿｳｲﾁﾛｳ</t>
  </si>
  <si>
    <t>Soichiro</t>
  </si>
  <si>
    <t>2009.01.07</t>
  </si>
  <si>
    <t>2008.05.09</t>
  </si>
  <si>
    <t>2008.10.15</t>
  </si>
  <si>
    <t>ﾏﾕｽﾞﾐ</t>
  </si>
  <si>
    <t>ｷﾖﾀｶ</t>
  </si>
  <si>
    <t>MAYUZUMI</t>
  </si>
  <si>
    <t>Kiyotaka</t>
  </si>
  <si>
    <t>ﾐﾔﾉ</t>
  </si>
  <si>
    <t>MIYANO</t>
  </si>
  <si>
    <t>2008.11.18</t>
  </si>
  <si>
    <t>ﾖｼﾊﾗ</t>
  </si>
  <si>
    <t>ｽｶｲ</t>
  </si>
  <si>
    <t>YOSHIHARA</t>
  </si>
  <si>
    <t>Sukai</t>
  </si>
  <si>
    <t>2008.06.15</t>
  </si>
  <si>
    <t>ｲｼｲ</t>
  </si>
  <si>
    <t>ISHII</t>
  </si>
  <si>
    <t>ﾀﾃ</t>
  </si>
  <si>
    <t>TATE</t>
  </si>
  <si>
    <t>2008.12.11</t>
  </si>
  <si>
    <t>ｱﾔﾄ</t>
  </si>
  <si>
    <t>Ayato</t>
  </si>
  <si>
    <t>2008.5.1</t>
  </si>
  <si>
    <t>ｵﾁ</t>
  </si>
  <si>
    <t>OCHI</t>
  </si>
  <si>
    <t>2009.1.14</t>
  </si>
  <si>
    <t>2008.11.5</t>
  </si>
  <si>
    <t>ﾎｻｶ</t>
  </si>
  <si>
    <t>HOSAKA</t>
  </si>
  <si>
    <t>2008.8.14</t>
  </si>
  <si>
    <t>ｸﾛｲﾜ</t>
  </si>
  <si>
    <t>ﾕｳﾍｲ</t>
  </si>
  <si>
    <t>KUROIWA</t>
  </si>
  <si>
    <t>Yuhei</t>
  </si>
  <si>
    <t>2008.6.10</t>
  </si>
  <si>
    <t>ｹｲｼｮｳ</t>
  </si>
  <si>
    <t>Keisho</t>
  </si>
  <si>
    <t>2008.12.31</t>
  </si>
  <si>
    <t>2009.02.03</t>
  </si>
  <si>
    <t>2008.04.15</t>
  </si>
  <si>
    <t>ﾔﾀﾍﾞ</t>
  </si>
  <si>
    <t>YATABE</t>
  </si>
  <si>
    <t>2008.04.29</t>
  </si>
  <si>
    <t>2008.4.9</t>
  </si>
  <si>
    <t>ﾄｴﾀﾞ</t>
  </si>
  <si>
    <t>ｶﾞｸ</t>
  </si>
  <si>
    <t>TOEDA</t>
  </si>
  <si>
    <t>Gaku</t>
  </si>
  <si>
    <t>2008.09.03</t>
  </si>
  <si>
    <t>2008.12.24</t>
  </si>
  <si>
    <t>TAKEMURA</t>
  </si>
  <si>
    <t>2008.06.24</t>
  </si>
  <si>
    <t>ﾛｲ</t>
  </si>
  <si>
    <t>Roi</t>
  </si>
  <si>
    <t>2009.01.10</t>
  </si>
  <si>
    <t>ｶｼﾜﾊﾞﾗ</t>
  </si>
  <si>
    <t>KASHIWABARA</t>
  </si>
  <si>
    <t>2008.07.08</t>
  </si>
  <si>
    <t>ﾐﾔｹ</t>
  </si>
  <si>
    <t>ﾃﾙｷ</t>
  </si>
  <si>
    <t>MIYAKE</t>
  </si>
  <si>
    <t>Teruki</t>
  </si>
  <si>
    <t>ﾔｼﾞﾏ</t>
  </si>
  <si>
    <t>YAJIMA</t>
  </si>
  <si>
    <t>2008.07.26</t>
  </si>
  <si>
    <t>2009.01.20</t>
  </si>
  <si>
    <t>高貝</t>
  </si>
  <si>
    <t>規仁</t>
  </si>
  <si>
    <t>ﾀｶｶﾞｲ</t>
  </si>
  <si>
    <t>ﾉﾘﾋﾄ</t>
  </si>
  <si>
    <t>TAKAGAI</t>
  </si>
  <si>
    <t>Norihito</t>
  </si>
  <si>
    <t>2009.01.06</t>
  </si>
  <si>
    <t>ﾅｶﾉ</t>
  </si>
  <si>
    <t>ｾｲﾅ</t>
  </si>
  <si>
    <t>2008.09.15</t>
  </si>
  <si>
    <t>ｺﾆｼ</t>
  </si>
  <si>
    <t>KONISHI</t>
  </si>
  <si>
    <t>2008.05.21</t>
  </si>
  <si>
    <t>ﾊﾀｹﾔﾏ</t>
  </si>
  <si>
    <t>HATAKEYAMA</t>
  </si>
  <si>
    <t>ｾｲｺﾞ</t>
  </si>
  <si>
    <t>Seigo</t>
  </si>
  <si>
    <t>2008.09.23</t>
  </si>
  <si>
    <t>ﾀﾏｵｷ</t>
  </si>
  <si>
    <t>TAMAOKI</t>
  </si>
  <si>
    <t>Syou</t>
  </si>
  <si>
    <t>2008.05.17</t>
  </si>
  <si>
    <t>ﾏｽｻﾞｷ</t>
  </si>
  <si>
    <t>ｱﾄ</t>
  </si>
  <si>
    <t>MASUZAKI</t>
  </si>
  <si>
    <t>Ato</t>
  </si>
  <si>
    <t>2008.07.13</t>
  </si>
  <si>
    <t>ｵｶｻﾞｷ</t>
  </si>
  <si>
    <t>ﾏｻﾉﾘ</t>
  </si>
  <si>
    <t>OKAZAKI</t>
  </si>
  <si>
    <t>Masanori</t>
  </si>
  <si>
    <t>2008.10.21</t>
  </si>
  <si>
    <t>ｶｼﾜｷﾞ</t>
  </si>
  <si>
    <t>KASHIWAGI</t>
  </si>
  <si>
    <t>ｽｽﾞﾏﾙ</t>
  </si>
  <si>
    <t>ﾕｳ</t>
  </si>
  <si>
    <t>SUZUMARU</t>
  </si>
  <si>
    <t>Yu</t>
  </si>
  <si>
    <t>2009.02.10</t>
  </si>
  <si>
    <t>ｲｶﾞﾜ</t>
  </si>
  <si>
    <t>IGAWA</t>
  </si>
  <si>
    <t>Kouta</t>
  </si>
  <si>
    <t>2008.07.30</t>
  </si>
  <si>
    <t>ﾖｼﾑﾗ</t>
  </si>
  <si>
    <t>ｲﾌﾞｷ</t>
  </si>
  <si>
    <t>YOSHIMURA</t>
  </si>
  <si>
    <t>Ibuki</t>
  </si>
  <si>
    <t>2008.05.30</t>
  </si>
  <si>
    <t>ﾐﾔｻﾞﾄ</t>
  </si>
  <si>
    <t>MIYAZATO</t>
  </si>
  <si>
    <t>2008.08.25</t>
  </si>
  <si>
    <t>ﾏﾂﾓﾄ</t>
  </si>
  <si>
    <t>MATSUMOTO</t>
  </si>
  <si>
    <t>2008.11.20</t>
  </si>
  <si>
    <t>ｿﾝﾀﾞ</t>
  </si>
  <si>
    <t>SONDA</t>
  </si>
  <si>
    <t>2008.11.26</t>
  </si>
  <si>
    <t>ﾀｹﾁ</t>
  </si>
  <si>
    <t>ｼｭﾝﾀ</t>
  </si>
  <si>
    <t>TAKECHI</t>
  </si>
  <si>
    <t>Shunta</t>
  </si>
  <si>
    <t>2008.6.30</t>
  </si>
  <si>
    <t>2008.08.21</t>
  </si>
  <si>
    <t>2008.04.21</t>
  </si>
  <si>
    <t>ﾅｶﾏﾙ</t>
  </si>
  <si>
    <t>NAKAMARU</t>
  </si>
  <si>
    <t>2008.5.9</t>
  </si>
  <si>
    <t>ﾀﾀﾞ</t>
  </si>
  <si>
    <t>TADA</t>
  </si>
  <si>
    <t>ﾑﾗﾔﾏ</t>
  </si>
  <si>
    <t>ﾌｳｺﾞ</t>
  </si>
  <si>
    <t>MURAYAMA</t>
  </si>
  <si>
    <t>Hugo</t>
  </si>
  <si>
    <t>2009.1.10</t>
  </si>
  <si>
    <t>ジョン</t>
  </si>
  <si>
    <t>ヴァン　ラ　ペルア</t>
  </si>
  <si>
    <t>ｼﾞｮﾝ</t>
  </si>
  <si>
    <t>JOHN</t>
  </si>
  <si>
    <t>VAN LAL PEKHLUA</t>
  </si>
  <si>
    <t>2008.7.22</t>
  </si>
  <si>
    <t>Suzuki</t>
  </si>
  <si>
    <t>2008.9.2</t>
  </si>
  <si>
    <t>ﾜｶﾞﾂﾏ</t>
  </si>
  <si>
    <t>WAGATSUMA</t>
  </si>
  <si>
    <t>2008.12.23</t>
  </si>
  <si>
    <t>大川</t>
  </si>
  <si>
    <t>夏生</t>
  </si>
  <si>
    <t>2008.6.23</t>
  </si>
  <si>
    <t>井﨑</t>
  </si>
  <si>
    <t>麻斗</t>
  </si>
  <si>
    <t>ｲｻﾞｷ</t>
  </si>
  <si>
    <t>ｱｻﾄ</t>
  </si>
  <si>
    <t>IZAKI</t>
  </si>
  <si>
    <t>Asato</t>
  </si>
  <si>
    <t>2008.10.2</t>
  </si>
  <si>
    <t>津久井</t>
  </si>
  <si>
    <t>由良</t>
  </si>
  <si>
    <t>ﾂｸｲ</t>
  </si>
  <si>
    <t>ﾕﾗ</t>
  </si>
  <si>
    <t>TSUKUI</t>
  </si>
  <si>
    <t>Yura</t>
  </si>
  <si>
    <t>2009.3.27</t>
  </si>
  <si>
    <t>片柳</t>
  </si>
  <si>
    <t>晴登</t>
  </si>
  <si>
    <t>ｶﾀﾔﾅｷﾞ</t>
  </si>
  <si>
    <t>KATAYANAGI</t>
  </si>
  <si>
    <t>2008.12.30</t>
  </si>
  <si>
    <t>鎌田</t>
  </si>
  <si>
    <t>浩輔</t>
  </si>
  <si>
    <t>ｶﾏﾀﾞ</t>
  </si>
  <si>
    <t>KAMADA</t>
  </si>
  <si>
    <t>2008.5.17</t>
  </si>
  <si>
    <t>雲田</t>
  </si>
  <si>
    <t>好真</t>
  </si>
  <si>
    <t>ｸﾓﾀﾞ</t>
  </si>
  <si>
    <t>ﾖｼﾏｻ</t>
  </si>
  <si>
    <t>Yoshimasa</t>
  </si>
  <si>
    <t>2008.12.10</t>
  </si>
  <si>
    <t>有延</t>
  </si>
  <si>
    <t>和真</t>
  </si>
  <si>
    <t>ｱﾘﾉﾌﾞ</t>
  </si>
  <si>
    <t>ｶｽﾞﾏ</t>
  </si>
  <si>
    <t>Kazuma</t>
  </si>
  <si>
    <t>2008.5.10</t>
  </si>
  <si>
    <t>2008.5.22</t>
  </si>
  <si>
    <t>福嶋</t>
  </si>
  <si>
    <t>琥珀</t>
  </si>
  <si>
    <t>ﾌｸｼﾏ</t>
  </si>
  <si>
    <t>ｺﾊｸ</t>
  </si>
  <si>
    <t>Kohaku</t>
  </si>
  <si>
    <t>2008.7.29</t>
  </si>
  <si>
    <t>林</t>
  </si>
  <si>
    <t>翔</t>
  </si>
  <si>
    <t>ﾘﾝ</t>
  </si>
  <si>
    <t>Syo</t>
  </si>
  <si>
    <t>2008.8.20</t>
  </si>
  <si>
    <t>莉流</t>
  </si>
  <si>
    <t>ﾚｲﾙ</t>
  </si>
  <si>
    <t>Reiru</t>
  </si>
  <si>
    <t>篠原</t>
  </si>
  <si>
    <t>翔也</t>
  </si>
  <si>
    <t>ｼﾉﾊﾗ</t>
  </si>
  <si>
    <t>ｼｮｳﾔ</t>
  </si>
  <si>
    <t>SHINOHARA</t>
  </si>
  <si>
    <t>Syoya</t>
  </si>
  <si>
    <t>2009.02.17</t>
  </si>
  <si>
    <t>菅宮</t>
  </si>
  <si>
    <t>弘樹</t>
  </si>
  <si>
    <t>ｽｶﾞﾐﾔ</t>
  </si>
  <si>
    <t>SUGAMIYA</t>
  </si>
  <si>
    <t>2009.01.12</t>
  </si>
  <si>
    <t>野村</t>
  </si>
  <si>
    <t>ﾉﾑﾗ</t>
  </si>
  <si>
    <t>NOMURA</t>
  </si>
  <si>
    <t>2008.04.20</t>
  </si>
  <si>
    <t>八田</t>
  </si>
  <si>
    <t>瑞己</t>
  </si>
  <si>
    <t>ﾊｯﾀ</t>
  </si>
  <si>
    <t>HATTA</t>
  </si>
  <si>
    <t>2008.06.16</t>
  </si>
  <si>
    <t>2008.08.27</t>
  </si>
  <si>
    <t>2009.02.13</t>
  </si>
  <si>
    <t>ｵｶﾓﾄ</t>
  </si>
  <si>
    <t>OKAMOTO</t>
  </si>
  <si>
    <t>2008.05.14</t>
  </si>
  <si>
    <t>2008.04.12</t>
  </si>
  <si>
    <t>ｹﾞﾝｼﾝ</t>
  </si>
  <si>
    <t>GENSHIN</t>
  </si>
  <si>
    <t>2009.01.30</t>
  </si>
  <si>
    <t>ﾀﾆ</t>
  </si>
  <si>
    <t>TANI</t>
  </si>
  <si>
    <t>2008.10.06</t>
  </si>
  <si>
    <t>ﾂｻﾞﾜ</t>
  </si>
  <si>
    <t>ｱﾂｷ</t>
  </si>
  <si>
    <t>TSUZAWA</t>
  </si>
  <si>
    <t>Atsuki</t>
  </si>
  <si>
    <t>2008.11.12</t>
  </si>
  <si>
    <t>2009.01.22</t>
  </si>
  <si>
    <t>ｾｲｼﾞ</t>
  </si>
  <si>
    <t>Seiji</t>
  </si>
  <si>
    <t>2008.07.05</t>
  </si>
  <si>
    <t>ﾏｽｺ</t>
  </si>
  <si>
    <t>MASUKO</t>
  </si>
  <si>
    <t>ﾏﾂｲ</t>
  </si>
  <si>
    <t>ｺﾀﾛｳ</t>
  </si>
  <si>
    <t>MATSUI</t>
  </si>
  <si>
    <t>2008.12.26</t>
  </si>
  <si>
    <t>ｳｽｸﾗ</t>
  </si>
  <si>
    <t>USUKURA</t>
  </si>
  <si>
    <t>2009.01.09</t>
  </si>
  <si>
    <t>2008.07.14</t>
  </si>
  <si>
    <t>ﾐﾔｶﾞﾜ</t>
  </si>
  <si>
    <t>ｱﾕﾑ</t>
  </si>
  <si>
    <t>MIYAGAWA</t>
  </si>
  <si>
    <t>Ayumu</t>
  </si>
  <si>
    <t>ｲｼﾀﾞ</t>
  </si>
  <si>
    <t>ISHIDA</t>
  </si>
  <si>
    <t>2008.08.06</t>
  </si>
  <si>
    <t>ｷﾖｵｶ</t>
  </si>
  <si>
    <t>ｶｹﾙ</t>
  </si>
  <si>
    <t>KIYOOKA</t>
  </si>
  <si>
    <t>Kakeru</t>
  </si>
  <si>
    <t>2008.6.11</t>
  </si>
  <si>
    <t>ﾐﾀﾆ</t>
  </si>
  <si>
    <t>ｾｲｵｳ</t>
  </si>
  <si>
    <t>MITANI</t>
  </si>
  <si>
    <t>Seio</t>
  </si>
  <si>
    <t>ﾊﾏﾀﾞ</t>
  </si>
  <si>
    <t>HAMADA</t>
  </si>
  <si>
    <t>ﾋﾗﾔﾏ</t>
  </si>
  <si>
    <t>ｹｲﾀﾛｳ</t>
  </si>
  <si>
    <t>HIRAYAMA</t>
  </si>
  <si>
    <t>Keitaro</t>
  </si>
  <si>
    <t>ｳｴﾊﾗ</t>
  </si>
  <si>
    <t>UEHARA</t>
  </si>
  <si>
    <t>ﾊﾔｼ</t>
  </si>
  <si>
    <t>ｶｲﾘ</t>
  </si>
  <si>
    <t>HAYASHI</t>
  </si>
  <si>
    <t>Kairi</t>
  </si>
  <si>
    <t>ﾏｴﾀﾞ</t>
  </si>
  <si>
    <t>MAEDA</t>
  </si>
  <si>
    <t>ﾅｵ</t>
  </si>
  <si>
    <t>Nao</t>
  </si>
  <si>
    <t>ｻﾊｼ</t>
  </si>
  <si>
    <t>SAHASHI</t>
  </si>
  <si>
    <t>ﾖﾈﾔﾏ</t>
  </si>
  <si>
    <t>ｱｻﾋ</t>
  </si>
  <si>
    <t>YONEYAMA</t>
  </si>
  <si>
    <t>Asahi</t>
  </si>
  <si>
    <t>2008.08.19</t>
  </si>
  <si>
    <t>ﾏﾂﾐ</t>
  </si>
  <si>
    <t>MATSUMI</t>
  </si>
  <si>
    <t>2008.11.05</t>
  </si>
  <si>
    <t>ｳﾒｶﾜ</t>
  </si>
  <si>
    <t>ｽﾊﾞﾙ</t>
  </si>
  <si>
    <t>UMEKAWA</t>
  </si>
  <si>
    <t>Subaru</t>
  </si>
  <si>
    <t>2008.08.10</t>
  </si>
  <si>
    <t>2008.11.11</t>
  </si>
  <si>
    <t>2008.09.11</t>
  </si>
  <si>
    <t>2008.11.21</t>
  </si>
  <si>
    <t>ﾄｸﾅｶﾞ</t>
  </si>
  <si>
    <t>TOKUNAGA</t>
  </si>
  <si>
    <t>2008.06.27</t>
  </si>
  <si>
    <t>FUJIWARA</t>
  </si>
  <si>
    <t>ﾋﾞﾙｶﾜ</t>
  </si>
  <si>
    <t>BIRUKAWA</t>
  </si>
  <si>
    <t>2008.04.24</t>
  </si>
  <si>
    <t>ﾏﾂﾑﾗ</t>
  </si>
  <si>
    <t>MATSUMURA</t>
  </si>
  <si>
    <t>2008.11.27</t>
  </si>
  <si>
    <t>ｼﾀﾞ</t>
  </si>
  <si>
    <t>SHIDA</t>
  </si>
  <si>
    <t>2008.06.12</t>
  </si>
  <si>
    <t>ﾂﾙｼﾏ</t>
  </si>
  <si>
    <t>TSURUSHIMA</t>
  </si>
  <si>
    <t>2008.10.29</t>
  </si>
  <si>
    <t>ｻﾜﾍﾞ</t>
  </si>
  <si>
    <t>ｴｲﾄ</t>
  </si>
  <si>
    <t>SAWABE</t>
  </si>
  <si>
    <t>Eito</t>
  </si>
  <si>
    <t>2008.11.16</t>
  </si>
  <si>
    <t>ﾐﾔｼﾀ</t>
  </si>
  <si>
    <t>ﾄﾓﾅﾘ</t>
  </si>
  <si>
    <t>MIYASHITA</t>
  </si>
  <si>
    <t>Tomonari</t>
  </si>
  <si>
    <t>2008．08.04</t>
  </si>
  <si>
    <t>2008.10.01</t>
  </si>
  <si>
    <t>2008.06.23</t>
  </si>
  <si>
    <t>三浦</t>
  </si>
  <si>
    <t>篤</t>
  </si>
  <si>
    <t>2008.10.20</t>
  </si>
  <si>
    <t>2009.2.21</t>
  </si>
  <si>
    <t>ｹﾝﾄ</t>
  </si>
  <si>
    <t>Kento</t>
  </si>
  <si>
    <t>2007.2.5</t>
  </si>
  <si>
    <t>ﾌﾙﾀ</t>
  </si>
  <si>
    <t>ｿｳｴｲ</t>
  </si>
  <si>
    <t>FURUTA</t>
  </si>
  <si>
    <t>Souei</t>
  </si>
  <si>
    <t>2008.12.5</t>
  </si>
  <si>
    <t>ﾂﾈｽ</t>
  </si>
  <si>
    <t>TSUNEZUMI</t>
  </si>
  <si>
    <t>2008.7.18</t>
  </si>
  <si>
    <t>ﾉｶﾞﾐ</t>
  </si>
  <si>
    <t>NOGAMI</t>
  </si>
  <si>
    <t>2008.11.04</t>
  </si>
  <si>
    <t>ｸﾛｻﾜ</t>
  </si>
  <si>
    <t>ﾔﾋﾄ</t>
  </si>
  <si>
    <t>KUROSAWA</t>
  </si>
  <si>
    <t>Yahito</t>
  </si>
  <si>
    <t>2009.03.14</t>
  </si>
  <si>
    <t>ﾄｷﾀ</t>
  </si>
  <si>
    <t>TOKITA</t>
  </si>
  <si>
    <t>2009.02.04</t>
  </si>
  <si>
    <t>圓井</t>
  </si>
  <si>
    <t>泰冴</t>
  </si>
  <si>
    <t>ﾂﾑﾗｲ</t>
  </si>
  <si>
    <t>TSUMURAI</t>
  </si>
  <si>
    <t>2008.05.26</t>
  </si>
  <si>
    <t>ｲﾁﾛ</t>
  </si>
  <si>
    <t>Ichiro</t>
  </si>
  <si>
    <t>2008.07.15</t>
  </si>
  <si>
    <t>快</t>
  </si>
  <si>
    <t>ｲﾜﾌﾞﾁ</t>
  </si>
  <si>
    <t>IWABUCHI</t>
  </si>
  <si>
    <t>2008.09.17</t>
  </si>
  <si>
    <t>國井</t>
  </si>
  <si>
    <t>凰聖</t>
  </si>
  <si>
    <t>ｸﾆｲ</t>
  </si>
  <si>
    <t>KUNII</t>
  </si>
  <si>
    <t>京谷</t>
  </si>
  <si>
    <t>敬汰</t>
  </si>
  <si>
    <t>KYOUYA</t>
  </si>
  <si>
    <t>2008.05.22</t>
  </si>
  <si>
    <t>ｼﾝﾄﾞｳ</t>
  </si>
  <si>
    <t>2008.10.26</t>
  </si>
  <si>
    <t>ﾓﾘﾀ</t>
  </si>
  <si>
    <t>ｹﾝｺﾞ</t>
  </si>
  <si>
    <t>MORITA</t>
  </si>
  <si>
    <t>Kengo</t>
  </si>
  <si>
    <t>2008.12.15</t>
  </si>
  <si>
    <t>2008.8.4</t>
  </si>
  <si>
    <t>ｾｷｻﾞﾜ</t>
  </si>
  <si>
    <t>SEKIZAWA</t>
  </si>
  <si>
    <t>2008.8.26</t>
  </si>
  <si>
    <t>2008.9.17</t>
  </si>
  <si>
    <t>石橋</t>
  </si>
  <si>
    <t>ｲｼﾊﾞｼ</t>
  </si>
  <si>
    <t>ISHIBASHI</t>
  </si>
  <si>
    <t>匠馬</t>
  </si>
  <si>
    <t>野木</t>
  </si>
  <si>
    <t>優生</t>
  </si>
  <si>
    <t>NOGI</t>
  </si>
  <si>
    <t>2008.10.17</t>
  </si>
  <si>
    <t>山本</t>
  </si>
  <si>
    <t>豊</t>
  </si>
  <si>
    <t>Yutaka</t>
  </si>
  <si>
    <t>宗光</t>
  </si>
  <si>
    <t>勘汰</t>
  </si>
  <si>
    <t>MUNEMITSU</t>
  </si>
  <si>
    <t>藤原</t>
  </si>
  <si>
    <t>圭汰</t>
  </si>
  <si>
    <t>立花</t>
  </si>
  <si>
    <t>隆志</t>
  </si>
  <si>
    <t>ﾀﾁﾊﾞﾅ</t>
  </si>
  <si>
    <t>TACHIBANA</t>
  </si>
  <si>
    <t>2009.3.26</t>
  </si>
  <si>
    <t>中山</t>
  </si>
  <si>
    <t>翔太</t>
  </si>
  <si>
    <t>2008.7.31</t>
  </si>
  <si>
    <t>慶汰</t>
  </si>
  <si>
    <t>2008.4.23</t>
  </si>
  <si>
    <t>金本</t>
  </si>
  <si>
    <t>悠悟</t>
  </si>
  <si>
    <t>KANEMOTO</t>
  </si>
  <si>
    <t>2008.5.28</t>
  </si>
  <si>
    <t>久保田</t>
  </si>
  <si>
    <t>健斗</t>
  </si>
  <si>
    <t>阿部</t>
  </si>
  <si>
    <t>ﾔﾍﾞ</t>
  </si>
  <si>
    <t>YABE</t>
  </si>
  <si>
    <t>2008.12.01</t>
  </si>
  <si>
    <t>高橋</t>
  </si>
  <si>
    <t>蒼平</t>
  </si>
  <si>
    <t>ｿｳﾍｲ</t>
  </si>
  <si>
    <t>Sohei</t>
  </si>
  <si>
    <t>寺尾</t>
  </si>
  <si>
    <t>健吾</t>
  </si>
  <si>
    <t>ﾃﾗｵ</t>
  </si>
  <si>
    <t>TERAO</t>
  </si>
  <si>
    <t>2008.07.22</t>
  </si>
  <si>
    <t>新居田</t>
  </si>
  <si>
    <t>朝信</t>
  </si>
  <si>
    <t>ﾄﾓﾉﾌﾞ</t>
  </si>
  <si>
    <t>Tomonobu</t>
  </si>
  <si>
    <t>ｼﾞｭﾝﾍﾟｲ</t>
  </si>
  <si>
    <t>Junpei</t>
  </si>
  <si>
    <t>葵生</t>
  </si>
  <si>
    <t>ｶﾏﾀ</t>
  </si>
  <si>
    <t>ｱｵｲ</t>
  </si>
  <si>
    <t>KAMATA</t>
  </si>
  <si>
    <t>Aoi</t>
  </si>
  <si>
    <t>2008.10.28</t>
  </si>
  <si>
    <t>倭</t>
  </si>
  <si>
    <t>涼太朗</t>
  </si>
  <si>
    <t>ﾘｮｳﾀﾛｳ</t>
  </si>
  <si>
    <t>YAMATO</t>
  </si>
  <si>
    <t>Ryotaro</t>
  </si>
  <si>
    <t>2008.05.11</t>
  </si>
  <si>
    <t>拓海</t>
  </si>
  <si>
    <t>若宮</t>
  </si>
  <si>
    <t>颯汰</t>
  </si>
  <si>
    <t>ﾜｶﾐﾔ</t>
  </si>
  <si>
    <t>WAKAMIYA</t>
  </si>
  <si>
    <t>岡田</t>
  </si>
  <si>
    <t>侑也</t>
  </si>
  <si>
    <t>川本</t>
  </si>
  <si>
    <t>瑛資</t>
  </si>
  <si>
    <t>ｶﾜﾓﾄ</t>
  </si>
  <si>
    <t>ｴｲｽｹ</t>
  </si>
  <si>
    <t>KAWAMOTO</t>
  </si>
  <si>
    <t>Eisuke</t>
  </si>
  <si>
    <t>2008.09.02</t>
  </si>
  <si>
    <t>近藤</t>
  </si>
  <si>
    <t>央河</t>
  </si>
  <si>
    <t>ｵｳｶﾞ</t>
  </si>
  <si>
    <t>Ouga</t>
  </si>
  <si>
    <t>2008.08.11</t>
  </si>
  <si>
    <t>髙田</t>
  </si>
  <si>
    <t>ﾀｶﾀﾞ</t>
  </si>
  <si>
    <t>TAKADA</t>
  </si>
  <si>
    <t>2008.07.28</t>
  </si>
  <si>
    <t>中島</t>
  </si>
  <si>
    <t>大翔</t>
  </si>
  <si>
    <t>ﾎﾂﾞﾐ</t>
  </si>
  <si>
    <t>HOZUMI</t>
  </si>
  <si>
    <t>2008.05.04</t>
  </si>
  <si>
    <t>2008.09.05</t>
  </si>
  <si>
    <t>2008.08.04</t>
  </si>
  <si>
    <t>ﾑﾀｸﾞﾁ</t>
  </si>
  <si>
    <t>ｴｲｼﾝ</t>
  </si>
  <si>
    <t>MUTAGUCHI</t>
  </si>
  <si>
    <t>Eishin</t>
  </si>
  <si>
    <t>2009.03.27</t>
  </si>
  <si>
    <t>ﾀｶｸﾜ</t>
  </si>
  <si>
    <t>TAKAKUWA</t>
  </si>
  <si>
    <t>2008.10.25</t>
  </si>
  <si>
    <t>2008.11.25</t>
  </si>
  <si>
    <t>2009.03.13</t>
  </si>
  <si>
    <t>ｻｻｷ</t>
  </si>
  <si>
    <t>SASAKI</t>
  </si>
  <si>
    <t>ｴｸﾞﾁ</t>
  </si>
  <si>
    <t>ﾕﾒﾄ</t>
  </si>
  <si>
    <t>EGUCHI</t>
  </si>
  <si>
    <t>Yumeto</t>
  </si>
  <si>
    <t>2008.10.9</t>
  </si>
  <si>
    <t>ナンバー</t>
  </si>
  <si>
    <t>ｺｺﾐ</t>
  </si>
  <si>
    <t>Kokomi</t>
  </si>
  <si>
    <t>Yuna</t>
  </si>
  <si>
    <t>ｻﾅ</t>
  </si>
  <si>
    <t>Sana</t>
  </si>
  <si>
    <t>ﾏﾎ</t>
  </si>
  <si>
    <t>Maho</t>
  </si>
  <si>
    <t>Seina</t>
  </si>
  <si>
    <t>Miu</t>
  </si>
  <si>
    <t>ｱﾔｶ</t>
  </si>
  <si>
    <t>Ayaka</t>
  </si>
  <si>
    <t>ﾋﾏﾘ</t>
  </si>
  <si>
    <t>Himari</t>
  </si>
  <si>
    <t>ﾀｶｷﾞ</t>
  </si>
  <si>
    <t>TAKAGI</t>
  </si>
  <si>
    <t>ﾜｶﾅ</t>
  </si>
  <si>
    <t>Wakana</t>
  </si>
  <si>
    <t>ﾐｸ</t>
  </si>
  <si>
    <t>Miku</t>
  </si>
  <si>
    <t>ｵｵﾀ</t>
  </si>
  <si>
    <t>ｻﾝﾉﾐﾔ</t>
  </si>
  <si>
    <t>ﾊﾙｶ</t>
  </si>
  <si>
    <t>SANNOMIYA</t>
  </si>
  <si>
    <t>Haruka</t>
  </si>
  <si>
    <t>ﾕﾒ</t>
  </si>
  <si>
    <t>Yume</t>
  </si>
  <si>
    <t>ﾘﾅ</t>
  </si>
  <si>
    <t>Rina</t>
  </si>
  <si>
    <t>ﾎﾉｶ</t>
  </si>
  <si>
    <t>Honoka</t>
  </si>
  <si>
    <t>ｼｵﾘ</t>
  </si>
  <si>
    <t>Shiori</t>
  </si>
  <si>
    <t>ﾋﾅﾀ</t>
  </si>
  <si>
    <t>Rin</t>
  </si>
  <si>
    <t>ｻｷ</t>
  </si>
  <si>
    <t>Saki</t>
  </si>
  <si>
    <t>ﾕｳﾅ</t>
  </si>
  <si>
    <t>ｶﾐﾑﾗ</t>
  </si>
  <si>
    <t>KAMIMURA</t>
  </si>
  <si>
    <t>Hinata</t>
  </si>
  <si>
    <t>ｱｺ</t>
  </si>
  <si>
    <t>Ako</t>
  </si>
  <si>
    <t>ﾐﾕ</t>
  </si>
  <si>
    <t>Miyu</t>
  </si>
  <si>
    <t>ｵｷﾞﾉ</t>
  </si>
  <si>
    <t>ﾏﾅ</t>
  </si>
  <si>
    <t>OGINO</t>
  </si>
  <si>
    <t>Mana</t>
  </si>
  <si>
    <t>ﾒｲ</t>
  </si>
  <si>
    <t>Mei</t>
  </si>
  <si>
    <t>ｼｮｳｼﾞ</t>
  </si>
  <si>
    <t>ｻｸ</t>
  </si>
  <si>
    <t>SHOJI</t>
  </si>
  <si>
    <t>Saku</t>
  </si>
  <si>
    <t>ﾓﾘ</t>
  </si>
  <si>
    <t>ﾎｿｶﾜ</t>
  </si>
  <si>
    <t>HOSOKAWA</t>
  </si>
  <si>
    <t>ﾐﾔﾓﾄ</t>
  </si>
  <si>
    <t>ﾅﾅｶ</t>
  </si>
  <si>
    <t>MIYAMOTO</t>
  </si>
  <si>
    <t>Nanaka</t>
  </si>
  <si>
    <t>ﾏｵ</t>
  </si>
  <si>
    <t>Mao</t>
  </si>
  <si>
    <t>ﾐｶ</t>
  </si>
  <si>
    <t>Mika</t>
  </si>
  <si>
    <t>ｸﾛｻｷ</t>
  </si>
  <si>
    <t>KUROSAKI</t>
  </si>
  <si>
    <t>Aya</t>
  </si>
  <si>
    <t>ｱﾝ</t>
  </si>
  <si>
    <t>ｱｷﾓﾄ</t>
  </si>
  <si>
    <t>ﾐｳ</t>
  </si>
  <si>
    <t>AKIMOTO</t>
  </si>
  <si>
    <t>ｱﾝﾄﾞｳ</t>
  </si>
  <si>
    <t>ANDO</t>
  </si>
  <si>
    <t>ﾄﾐｵｶ</t>
  </si>
  <si>
    <t>ﾕﾘ</t>
  </si>
  <si>
    <t>Yuri</t>
  </si>
  <si>
    <t>ﾁﾎ</t>
  </si>
  <si>
    <t>Chiho</t>
  </si>
  <si>
    <t>ﾔﾏｻﾞｷ</t>
  </si>
  <si>
    <t>YAMAZAKI</t>
  </si>
  <si>
    <t>ﾂﾙｵｶ</t>
  </si>
  <si>
    <t>TSURUOKA</t>
  </si>
  <si>
    <t>NAKANO</t>
  </si>
  <si>
    <t>ﾏﾂｼﾀ</t>
  </si>
  <si>
    <t>MATSUSHITA</t>
  </si>
  <si>
    <t>ﾔﾏﾀﾞ</t>
  </si>
  <si>
    <t>YAMADA</t>
  </si>
  <si>
    <t>ﾘｺ</t>
  </si>
  <si>
    <t>Riko</t>
  </si>
  <si>
    <t>Haruhi</t>
  </si>
  <si>
    <t>ｶﾘﾝ</t>
  </si>
  <si>
    <t>Karin</t>
  </si>
  <si>
    <t>ﾊﾅｴ</t>
  </si>
  <si>
    <t>Hanae</t>
  </si>
  <si>
    <t>ｶﾎ</t>
  </si>
  <si>
    <t>Kaho</t>
  </si>
  <si>
    <t>碧</t>
  </si>
  <si>
    <t>西村</t>
  </si>
  <si>
    <t>ﾄﾓﾉ</t>
  </si>
  <si>
    <t>ﾕｳｶ</t>
  </si>
  <si>
    <t>Yuka</t>
  </si>
  <si>
    <t>ｱﾔﾈ</t>
  </si>
  <si>
    <t>Ayane</t>
  </si>
  <si>
    <t>ﾁｻ</t>
  </si>
  <si>
    <t>Chisa</t>
  </si>
  <si>
    <t>華蓮</t>
  </si>
  <si>
    <t>ｶﾚﾝ</t>
  </si>
  <si>
    <t>Karen</t>
  </si>
  <si>
    <t>西山</t>
  </si>
  <si>
    <t>ｵｵﾉ</t>
  </si>
  <si>
    <t>ﾏｲ</t>
  </si>
  <si>
    <t>Mai</t>
  </si>
  <si>
    <t>ﾀﾃｲｼ</t>
  </si>
  <si>
    <t>TATEISHI</t>
  </si>
  <si>
    <t>ﾊﾞﾊﾞ</t>
  </si>
  <si>
    <t>BABA</t>
  </si>
  <si>
    <t>ﾐｵ</t>
  </si>
  <si>
    <t>Mio</t>
  </si>
  <si>
    <t>ｱﾗｲ</t>
  </si>
  <si>
    <t>ARAI</t>
  </si>
  <si>
    <t>ゆあ</t>
  </si>
  <si>
    <t>ｶｹﾞﾔﾏ</t>
  </si>
  <si>
    <t>ﾕｱ</t>
  </si>
  <si>
    <t>KAGEYAMA</t>
  </si>
  <si>
    <t>Yua</t>
  </si>
  <si>
    <t>2008.07.18</t>
  </si>
  <si>
    <t>2008.05.28</t>
  </si>
  <si>
    <t>ｶﾅ</t>
  </si>
  <si>
    <t>Kana</t>
  </si>
  <si>
    <t>2008.09.29</t>
  </si>
  <si>
    <t>2009.2.26</t>
  </si>
  <si>
    <t>2008.7.20</t>
  </si>
  <si>
    <t>2008.06.21</t>
  </si>
  <si>
    <t>ATARASHI</t>
  </si>
  <si>
    <t>2008.09.22</t>
  </si>
  <si>
    <t>ﾐﾗｲ</t>
  </si>
  <si>
    <t>2009.02.24</t>
  </si>
  <si>
    <t>ﾘｵﾅ</t>
  </si>
  <si>
    <t>Riona</t>
  </si>
  <si>
    <t>ｻｸﾗｲ</t>
  </si>
  <si>
    <t>SAKURAI</t>
  </si>
  <si>
    <t>2008.08.15</t>
  </si>
  <si>
    <t>ﾂｷｼﾞ</t>
  </si>
  <si>
    <t>TUKIJI</t>
  </si>
  <si>
    <t>2009.02.20</t>
  </si>
  <si>
    <t>ﾌｼﾞﾀﾆ</t>
  </si>
  <si>
    <t>ｺﾄﾊ</t>
  </si>
  <si>
    <t>FUJITANI</t>
  </si>
  <si>
    <t>Kotoha</t>
  </si>
  <si>
    <t>2008.7.10</t>
  </si>
  <si>
    <t>ｶﾈﾀﾞ</t>
  </si>
  <si>
    <t>KANEDA</t>
  </si>
  <si>
    <t>An</t>
  </si>
  <si>
    <t>ｾｷｸﾞﾁ</t>
  </si>
  <si>
    <t>ﾘｱ</t>
  </si>
  <si>
    <t>Ria</t>
  </si>
  <si>
    <t>2008.9.19</t>
  </si>
  <si>
    <t>ｺﾅ</t>
  </si>
  <si>
    <t>Kona</t>
  </si>
  <si>
    <t>2008.9.26</t>
  </si>
  <si>
    <t>ｶﾜｸﾞﾁ</t>
  </si>
  <si>
    <t>KAWAGUCHI</t>
  </si>
  <si>
    <t>ゆりな</t>
  </si>
  <si>
    <t>ﾃﾗﾀﾞ</t>
  </si>
  <si>
    <t>ﾕﾘﾅ</t>
  </si>
  <si>
    <t>TERADA</t>
  </si>
  <si>
    <t>Yurina</t>
  </si>
  <si>
    <t>2008.09.01</t>
  </si>
  <si>
    <t>2009.02.27</t>
  </si>
  <si>
    <t>まな</t>
  </si>
  <si>
    <t>2008.9.8</t>
  </si>
  <si>
    <t>YUI</t>
  </si>
  <si>
    <t>2008.6.21</t>
  </si>
  <si>
    <t>ﾊﾅﾖ</t>
  </si>
  <si>
    <t>Hanayo</t>
  </si>
  <si>
    <t>2008.5.26</t>
  </si>
  <si>
    <t>ﾓﾘｲ</t>
  </si>
  <si>
    <t>MORII</t>
  </si>
  <si>
    <t>2008.8.6</t>
  </si>
  <si>
    <t>絢音</t>
  </si>
  <si>
    <t>ﾂﾉﾀﾞ</t>
  </si>
  <si>
    <t>2008.7.26</t>
  </si>
  <si>
    <t>松田</t>
  </si>
  <si>
    <t>彩伽</t>
  </si>
  <si>
    <t>ﾏﾂﾀﾞ</t>
  </si>
  <si>
    <t>2008.7.2</t>
  </si>
  <si>
    <t>渡邉</t>
  </si>
  <si>
    <t>盧</t>
  </si>
  <si>
    <t>韵静</t>
  </si>
  <si>
    <t>ﾛ</t>
  </si>
  <si>
    <t>ｲﾝｾｲ</t>
  </si>
  <si>
    <t>Insei</t>
  </si>
  <si>
    <t>2008.8.19</t>
  </si>
  <si>
    <t>武田</t>
  </si>
  <si>
    <t>麻奈美</t>
  </si>
  <si>
    <t>ﾏﾅﾐ</t>
  </si>
  <si>
    <t>Manami</t>
  </si>
  <si>
    <t>2008.8.8</t>
  </si>
  <si>
    <t>菜々香</t>
  </si>
  <si>
    <t>ﾔﾏｻｷ</t>
  </si>
  <si>
    <t>小崎</t>
  </si>
  <si>
    <t>ｵｻﾞｷ</t>
  </si>
  <si>
    <t>2009.3.25</t>
  </si>
  <si>
    <t>中田</t>
  </si>
  <si>
    <t>ちよ</t>
  </si>
  <si>
    <t>ﾅｶﾀ</t>
  </si>
  <si>
    <t>ﾁﾖ</t>
  </si>
  <si>
    <t>Chiyo</t>
  </si>
  <si>
    <t>2008.7.17</t>
  </si>
  <si>
    <t>出山</t>
  </si>
  <si>
    <t>咲来</t>
  </si>
  <si>
    <t>ﾃﾞﾔﾏ</t>
  </si>
  <si>
    <t>2008.10.11</t>
  </si>
  <si>
    <t>中村</t>
  </si>
  <si>
    <t>凛</t>
  </si>
  <si>
    <t>2008.5.14</t>
  </si>
  <si>
    <t>松本</t>
  </si>
  <si>
    <t>莉奈</t>
  </si>
  <si>
    <t>2008.7.1</t>
  </si>
  <si>
    <t>斎藤</t>
  </si>
  <si>
    <t>ﾐﾄﾞﾘ</t>
  </si>
  <si>
    <t>Midori</t>
  </si>
  <si>
    <t>2008.6.26</t>
  </si>
  <si>
    <t>加藤</t>
  </si>
  <si>
    <t>真緒</t>
  </si>
  <si>
    <t>2008.05.07</t>
  </si>
  <si>
    <t>酒井</t>
  </si>
  <si>
    <t>美舞</t>
  </si>
  <si>
    <t>ﾐﾌﾞ</t>
  </si>
  <si>
    <t>Mibu</t>
  </si>
  <si>
    <t>2008.12.19</t>
  </si>
  <si>
    <t>榊</t>
  </si>
  <si>
    <t>美優</t>
  </si>
  <si>
    <t>ｻｶｷ</t>
  </si>
  <si>
    <t>ﾐﾕｳ</t>
  </si>
  <si>
    <t>SAKAKI</t>
  </si>
  <si>
    <t>ﾐﾊﾈ</t>
  </si>
  <si>
    <t>Mihane</t>
  </si>
  <si>
    <t>2008.07.10</t>
  </si>
  <si>
    <t>ﾆｺ</t>
  </si>
  <si>
    <t>Niko</t>
  </si>
  <si>
    <t>ｵｸｲ</t>
  </si>
  <si>
    <t>ﾊﾅ</t>
  </si>
  <si>
    <t>OKUI</t>
  </si>
  <si>
    <t>Hana</t>
  </si>
  <si>
    <t>2009.01.27</t>
  </si>
  <si>
    <t>ｺﾞｳﾀﾞ</t>
  </si>
  <si>
    <t>ｻﾎ</t>
  </si>
  <si>
    <t>GODA</t>
  </si>
  <si>
    <t>Saho</t>
  </si>
  <si>
    <t>ﾂﾑﾗ</t>
  </si>
  <si>
    <t>TSUMURA</t>
  </si>
  <si>
    <t>2008.04.28</t>
  </si>
  <si>
    <t>ﾃﾗﾓﾄ</t>
  </si>
  <si>
    <t>TERAMOTO</t>
  </si>
  <si>
    <t>2008.10.14</t>
  </si>
  <si>
    <t>ﾅﾅﾊ</t>
  </si>
  <si>
    <t>Nanaha</t>
  </si>
  <si>
    <t>2008.06.07</t>
  </si>
  <si>
    <t>ﾎｿｷ</t>
  </si>
  <si>
    <t>ﾙﾅ</t>
  </si>
  <si>
    <t>HOSOKI</t>
  </si>
  <si>
    <t>Runa</t>
  </si>
  <si>
    <t>ﾐﾔｲ</t>
  </si>
  <si>
    <t>MIYAI</t>
  </si>
  <si>
    <t>2008.08.26</t>
  </si>
  <si>
    <t>ﾔﾌﾞｷ</t>
  </si>
  <si>
    <t>YABUKI</t>
  </si>
  <si>
    <t>2008.04.11</t>
  </si>
  <si>
    <t>ｱﾕﾐ</t>
  </si>
  <si>
    <t>Ayumi</t>
  </si>
  <si>
    <t>ｱﾔﾅ</t>
  </si>
  <si>
    <t>Ayana</t>
  </si>
  <si>
    <t>2008.11.15</t>
  </si>
  <si>
    <t>ｲﾜｻﾞｷ</t>
  </si>
  <si>
    <t>ﾊﾉﾝ</t>
  </si>
  <si>
    <t>IWAZAKI</t>
  </si>
  <si>
    <t>Hanon</t>
  </si>
  <si>
    <t>2009.2.13</t>
  </si>
  <si>
    <t>2008.09.20</t>
  </si>
  <si>
    <t>ｻﾔｶ</t>
  </si>
  <si>
    <t>Sayaka</t>
  </si>
  <si>
    <t>ｱﾕﾈ</t>
  </si>
  <si>
    <t>Ayune</t>
  </si>
  <si>
    <t>ｻﾗﾗ</t>
  </si>
  <si>
    <t>Sarara</t>
  </si>
  <si>
    <t>ｻｱﾔ</t>
  </si>
  <si>
    <t>Saaya</t>
  </si>
  <si>
    <t>ｱｵﾔｷﾞ</t>
  </si>
  <si>
    <t>AOYAGI</t>
  </si>
  <si>
    <t>2008.10.7</t>
  </si>
  <si>
    <t>ｼﾏﾑﾗ</t>
  </si>
  <si>
    <t>SHIMAMURA</t>
  </si>
  <si>
    <t>ｺｺﾛ</t>
  </si>
  <si>
    <t>Kokoro</t>
  </si>
  <si>
    <t>福脇</t>
  </si>
  <si>
    <t>蓮那</t>
  </si>
  <si>
    <t>ﾌｸﾜｷ</t>
  </si>
  <si>
    <t>2008.08.09</t>
  </si>
  <si>
    <t>2008.5.3</t>
  </si>
  <si>
    <t>ｻﾗ</t>
  </si>
  <si>
    <t>Sara</t>
  </si>
  <si>
    <t>2008.12.1</t>
  </si>
  <si>
    <t>2009.1.19</t>
  </si>
  <si>
    <t>2009.1.21</t>
  </si>
  <si>
    <t>ﾅﾗ</t>
  </si>
  <si>
    <t>NARA</t>
  </si>
  <si>
    <t>田村</t>
  </si>
  <si>
    <t>久弓</t>
  </si>
  <si>
    <t>ｸﾕﾐ</t>
  </si>
  <si>
    <t>Kuyumi</t>
  </si>
  <si>
    <t>2008.9.12</t>
  </si>
  <si>
    <t>川崎</t>
  </si>
  <si>
    <t>琉鶴</t>
  </si>
  <si>
    <t>ﾙｶ</t>
  </si>
  <si>
    <t>Ruka</t>
  </si>
  <si>
    <t>2008.8.22</t>
  </si>
  <si>
    <t>恵平</t>
  </si>
  <si>
    <t>心結</t>
  </si>
  <si>
    <t>ｴﾋﾗ</t>
  </si>
  <si>
    <t>EHIRA</t>
  </si>
  <si>
    <t>2008.7.4</t>
  </si>
  <si>
    <t>岩橋</t>
  </si>
  <si>
    <t>心</t>
  </si>
  <si>
    <t>2008.5.12</t>
  </si>
  <si>
    <t>樹子</t>
  </si>
  <si>
    <t>ｷｺ</t>
  </si>
  <si>
    <t>Kiko</t>
  </si>
  <si>
    <t>2009.3.19</t>
  </si>
  <si>
    <t>二井本</t>
  </si>
  <si>
    <t>ﾆｲﾓﾄ</t>
  </si>
  <si>
    <t>NIIMOTO</t>
  </si>
  <si>
    <t>2008.7.6</t>
  </si>
  <si>
    <t>上原</t>
  </si>
  <si>
    <t>苺子</t>
  </si>
  <si>
    <t>ﾏｺ</t>
  </si>
  <si>
    <t>Mako</t>
  </si>
  <si>
    <t>2008.5.13</t>
  </si>
  <si>
    <t>ﾆｼﾊﾞﾔｼ</t>
  </si>
  <si>
    <t>NISHIBAYASHI</t>
  </si>
  <si>
    <t>波根</t>
  </si>
  <si>
    <t>果璃</t>
  </si>
  <si>
    <t>ﾊﾈ</t>
  </si>
  <si>
    <t>HANE</t>
  </si>
  <si>
    <t>2009.03.28</t>
  </si>
  <si>
    <t>京</t>
  </si>
  <si>
    <t>ｷｮｳ</t>
  </si>
  <si>
    <t>ｲﾛﾊ</t>
  </si>
  <si>
    <t>KYO</t>
  </si>
  <si>
    <t>Iroha</t>
  </si>
  <si>
    <t>2008.05.16</t>
  </si>
  <si>
    <t>くらら</t>
  </si>
  <si>
    <t>ｸﾗﾗ</t>
  </si>
  <si>
    <t>Kurara</t>
  </si>
  <si>
    <t>2008.05.23</t>
  </si>
  <si>
    <t>吉野</t>
  </si>
  <si>
    <t>りこ</t>
  </si>
  <si>
    <t>和泉</t>
  </si>
  <si>
    <t>ｲｽﾞﾐ</t>
  </si>
  <si>
    <t>Izumi</t>
  </si>
  <si>
    <t>2008.04.25</t>
  </si>
  <si>
    <t>矢部</t>
  </si>
  <si>
    <t>凛々花</t>
  </si>
  <si>
    <t>ﾘﾘｶ</t>
  </si>
  <si>
    <t>Ririka</t>
  </si>
  <si>
    <t>2009.02.26</t>
  </si>
  <si>
    <t>門垣</t>
  </si>
  <si>
    <t>悠里</t>
  </si>
  <si>
    <t>ｶﾄﾞｶﾞｷ</t>
  </si>
  <si>
    <t>KADOGAKI</t>
  </si>
  <si>
    <t>沙也花</t>
  </si>
  <si>
    <t>深尾</t>
  </si>
  <si>
    <t>梨々香</t>
  </si>
  <si>
    <t>ﾌｶｵ</t>
  </si>
  <si>
    <t>FUKAO</t>
  </si>
  <si>
    <t>稲垣</t>
  </si>
  <si>
    <t>桃</t>
  </si>
  <si>
    <t>ｲﾅｶﾞｷ</t>
  </si>
  <si>
    <t>ﾓﾓ</t>
  </si>
  <si>
    <t>INAGAKI</t>
  </si>
  <si>
    <t>Momo</t>
  </si>
  <si>
    <t>矢尻</t>
  </si>
  <si>
    <t>ここ彩</t>
  </si>
  <si>
    <t>ﾔｼﾞﾘ</t>
  </si>
  <si>
    <t>ｺｺｱ</t>
  </si>
  <si>
    <t>YAJIRI</t>
  </si>
  <si>
    <t>Kokoa</t>
  </si>
  <si>
    <t>志音</t>
  </si>
  <si>
    <t>ｼﾉﾝ</t>
  </si>
  <si>
    <t>Shinon</t>
  </si>
  <si>
    <t>せい奈</t>
  </si>
  <si>
    <t>2008.6.16</t>
  </si>
  <si>
    <t>清田</t>
  </si>
  <si>
    <t>萌衣</t>
  </si>
  <si>
    <t>ｷﾖﾀ</t>
  </si>
  <si>
    <t>KIYOTA</t>
  </si>
  <si>
    <t>伊藤</t>
  </si>
  <si>
    <t>真保</t>
  </si>
  <si>
    <t>中坊</t>
  </si>
  <si>
    <t>姫華</t>
  </si>
  <si>
    <t>ﾅｶﾎﾞｳ</t>
  </si>
  <si>
    <t>ﾋﾒｶ</t>
  </si>
  <si>
    <t>NAKABO</t>
  </si>
  <si>
    <t>Himeka</t>
  </si>
  <si>
    <t>ｶﾈﾖｼ</t>
  </si>
  <si>
    <t>KANEYOSHI</t>
  </si>
  <si>
    <t>2008.07.01</t>
  </si>
  <si>
    <t>2008.09.08</t>
  </si>
  <si>
    <t>2008.08.29</t>
  </si>
  <si>
    <t>ﾐｻ</t>
  </si>
  <si>
    <t>Misa</t>
  </si>
  <si>
    <t>ｷｽﾞﾅ</t>
  </si>
  <si>
    <t>Kizuna</t>
  </si>
  <si>
    <t>2008.6.17</t>
  </si>
  <si>
    <t>山田</t>
    <rPh sb="0" eb="2">
      <t>ヤマダ</t>
    </rPh>
    <phoneticPr fontId="2"/>
  </si>
  <si>
    <t>ナンバー</t>
    <phoneticPr fontId="1"/>
  </si>
  <si>
    <t>秒/m</t>
    <rPh sb="0" eb="1">
      <t>ビョウ</t>
    </rPh>
    <phoneticPr fontId="1"/>
  </si>
  <si>
    <t>以下/cm</t>
    <rPh sb="0" eb="2">
      <t>イカ</t>
    </rPh>
    <phoneticPr fontId="1"/>
  </si>
  <si>
    <t>競技者NO</t>
  </si>
  <si>
    <t>所属コード1</t>
  </si>
  <si>
    <t>所属コード2</t>
  </si>
  <si>
    <t>ナンバー2</t>
  </si>
  <si>
    <t>競技者名</t>
  </si>
  <si>
    <t>競技者名カナ</t>
  </si>
  <si>
    <t>競技者名略称</t>
  </si>
  <si>
    <t>競技者名英字</t>
  </si>
  <si>
    <t>国籍</t>
  </si>
  <si>
    <t>性別</t>
  </si>
  <si>
    <t>学年</t>
  </si>
  <si>
    <t>生年</t>
  </si>
  <si>
    <t>月日</t>
  </si>
  <si>
    <t>個人所属地名</t>
  </si>
  <si>
    <t>陸連コード</t>
  </si>
  <si>
    <t>参加競技-競技コード1</t>
  </si>
  <si>
    <t>参加競技-自己記録1</t>
  </si>
  <si>
    <t>参加競技-オープン参加FLG1</t>
  </si>
  <si>
    <t>参加競技-記録FLG1</t>
  </si>
  <si>
    <t>所属コード</t>
  </si>
  <si>
    <t>所属地コード</t>
  </si>
  <si>
    <t>所属名</t>
  </si>
  <si>
    <t>所属名カナ</t>
  </si>
  <si>
    <t>所属名略称</t>
  </si>
  <si>
    <t>所属名正式名称</t>
  </si>
  <si>
    <t>所属名英字</t>
  </si>
  <si>
    <t>ｳﾗﾔｽ</t>
  </si>
  <si>
    <t>ｼﾓｶｲﾂﾞｶ</t>
  </si>
  <si>
    <t>ﾀｶｽ</t>
  </si>
  <si>
    <t>ｺｳﾔ</t>
  </si>
  <si>
    <t>ｲﾁｶﾜｺﾞ</t>
  </si>
  <si>
    <t>ｲﾁｶﾜｻﾝ</t>
  </si>
  <si>
    <t>ｲﾁｶﾜﾖﾝ</t>
  </si>
  <si>
    <t>ｲﾁｶﾜﾆ</t>
  </si>
  <si>
    <t>ｲﾁｶﾜﾊﾁ</t>
  </si>
  <si>
    <t>ｲﾁｶﾜﾛｸ</t>
  </si>
  <si>
    <t>ｼｮｳﾜｶﾞｸｲﾝ</t>
  </si>
  <si>
    <t>ｵｵｽﾞ</t>
  </si>
  <si>
    <t>ﾂｸﾊﾞﾀﾞｲﾁｮｳｶｸ</t>
  </si>
  <si>
    <t>ﾄｳｶｲﾀﾞｲｳﾗﾔｽ</t>
  </si>
  <si>
    <t>ﾋﾉﾃﾞ</t>
  </si>
  <si>
    <t>ﾋﾉﾃﾞｶﾞｸｴﾝ</t>
  </si>
  <si>
    <t>ｲﾘﾌﾈ</t>
  </si>
  <si>
    <t>ﾐﾊﾏ</t>
  </si>
  <si>
    <t>ﾌｸｴｲ</t>
  </si>
  <si>
    <t>ﾎﾘｴ</t>
  </si>
  <si>
    <t>ﾐｮｳﾃﾞﾝ</t>
  </si>
  <si>
    <t>ｱｹﾐ</t>
  </si>
  <si>
    <t>ﾜﾖｳｺｳﾉﾀﾞｲ</t>
  </si>
  <si>
    <t>ﾌﾅﾊﾞｼｼﾊﾞﾔﾏ</t>
  </si>
  <si>
    <t>ｲﾁｶﾜﾅﾅ</t>
  </si>
  <si>
    <t>ﾐﾅﾐｷﾞｮｳﾄｸ</t>
  </si>
  <si>
    <t>ｼｵﾊﾏｶﾞｸｴﾝ</t>
  </si>
  <si>
    <t>Firstname</t>
    <phoneticPr fontId="1"/>
  </si>
  <si>
    <t>入力FLG</t>
    <rPh sb="0" eb="2">
      <t>ニュウリョク</t>
    </rPh>
    <phoneticPr fontId="1"/>
  </si>
  <si>
    <t>1年男子100m</t>
    <phoneticPr fontId="1"/>
  </si>
  <si>
    <t>2年男子100m</t>
    <phoneticPr fontId="1"/>
  </si>
  <si>
    <t>3年男子100m</t>
    <phoneticPr fontId="1"/>
  </si>
  <si>
    <t>共通男子200m</t>
    <phoneticPr fontId="1"/>
  </si>
  <si>
    <t>共通男子400m</t>
    <phoneticPr fontId="1"/>
  </si>
  <si>
    <t>共通男子800m</t>
    <phoneticPr fontId="1"/>
  </si>
  <si>
    <t>学年FLG</t>
    <rPh sb="0" eb="2">
      <t>ガクネン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</si>
  <si>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</si>
  <si>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</si>
  <si>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</si>
  <si>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1年2年3年</t>
    <rPh sb="1" eb="2">
      <t>ネン</t>
    </rPh>
    <rPh sb="3" eb="4">
      <t>ネン</t>
    </rPh>
    <rPh sb="5" eb="6">
      <t>ネン</t>
    </rPh>
    <phoneticPr fontId="1"/>
  </si>
  <si>
    <t>参加競技-競技コード2</t>
  </si>
  <si>
    <t>参加競技-自己記録2</t>
  </si>
  <si>
    <t>参加競技-オープン参加FLG2</t>
  </si>
  <si>
    <t>参加競技-記録FLG2</t>
  </si>
  <si>
    <t>参加競技-競技コード3</t>
  </si>
  <si>
    <t>参加競技-自己記録3</t>
  </si>
  <si>
    <t>参加競技-オープン参加FLG3</t>
  </si>
  <si>
    <t>参加競技-記録FLG3</t>
  </si>
  <si>
    <t>参加競技-競技コード4</t>
  </si>
  <si>
    <t>参加競技-自己記録4</t>
  </si>
  <si>
    <t>参加競技-オープン参加FLG4</t>
  </si>
  <si>
    <t>参加競技-記録FLG4</t>
  </si>
  <si>
    <t>参加競技-競技コード5</t>
  </si>
  <si>
    <t>参加競技-自己記録5</t>
  </si>
  <si>
    <t>参加競技-オープン参加FLG5</t>
  </si>
  <si>
    <t>参加競技-記録FLG5</t>
  </si>
  <si>
    <t>2009.03.18</t>
  </si>
  <si>
    <t>陸</t>
    <rPh sb="0" eb="1">
      <t>リク</t>
    </rPh>
    <phoneticPr fontId="2"/>
  </si>
  <si>
    <t>KUMODA</t>
  </si>
  <si>
    <t>ARINOBU</t>
  </si>
  <si>
    <t>FUKUSHIMA</t>
  </si>
  <si>
    <t>RIN</t>
  </si>
  <si>
    <t>哲弥</t>
  </si>
  <si>
    <t>ﾃﾂﾔ</t>
  </si>
  <si>
    <t>Tetsuya</t>
  </si>
  <si>
    <t>ﾓﾄﾔﾏ</t>
  </si>
  <si>
    <t>MOTOYAMA</t>
  </si>
  <si>
    <t>2008.04.02</t>
  </si>
  <si>
    <t>伏見</t>
  </si>
  <si>
    <t>和馬</t>
  </si>
  <si>
    <t>ﾌｼﾐ</t>
  </si>
  <si>
    <t>FUSHIMI</t>
  </si>
  <si>
    <t>大塚</t>
  </si>
  <si>
    <t>憐</t>
  </si>
  <si>
    <t>ﾚﾝ</t>
  </si>
  <si>
    <t>Ren</t>
  </si>
  <si>
    <t>清水</t>
  </si>
  <si>
    <t>蓮太郎</t>
  </si>
  <si>
    <t>ﾚﾝﾀﾛｳ</t>
  </si>
  <si>
    <t>Rentaro</t>
  </si>
  <si>
    <t>平田</t>
  </si>
  <si>
    <t>知也</t>
  </si>
  <si>
    <t>ﾋﾗﾀ</t>
  </si>
  <si>
    <t>HIRATA</t>
  </si>
  <si>
    <t>石井</t>
  </si>
  <si>
    <t>翔大</t>
  </si>
  <si>
    <t>祐梧</t>
  </si>
  <si>
    <t>ｺｲﾄﾞ</t>
  </si>
  <si>
    <t>KOIDO</t>
  </si>
  <si>
    <t>新井</t>
  </si>
  <si>
    <t>仁人</t>
  </si>
  <si>
    <t>ｼﾞﾝﾄ</t>
  </si>
  <si>
    <t>Jinto</t>
  </si>
  <si>
    <t>岩崎</t>
  </si>
  <si>
    <t>利希也</t>
  </si>
  <si>
    <t>ﾘｷﾔ</t>
  </si>
  <si>
    <t>Rikiya</t>
  </si>
  <si>
    <t>松下</t>
  </si>
  <si>
    <t>優良</t>
  </si>
  <si>
    <t>成真</t>
  </si>
  <si>
    <t>千本</t>
  </si>
  <si>
    <t>光太</t>
  </si>
  <si>
    <t>ﾁﾓﾄ</t>
  </si>
  <si>
    <t>CHIMOTO</t>
  </si>
  <si>
    <t>響主</t>
  </si>
  <si>
    <t>圭聖</t>
  </si>
  <si>
    <t>ｹｲｾｲ</t>
  </si>
  <si>
    <t>Keisei</t>
  </si>
  <si>
    <t>原</t>
  </si>
  <si>
    <t>杏輔</t>
  </si>
  <si>
    <t>ｷｮｳｽｹ</t>
  </si>
  <si>
    <t>Kyosuke</t>
  </si>
  <si>
    <t>那由多</t>
  </si>
  <si>
    <t>2008.12.29</t>
  </si>
  <si>
    <t>岸田</t>
  </si>
  <si>
    <t>龍毘</t>
    <rPh sb="0" eb="1">
      <t>リュウ</t>
    </rPh>
    <rPh sb="1" eb="2">
      <t>ビ</t>
    </rPh>
    <phoneticPr fontId="2"/>
  </si>
  <si>
    <t>ﾘｭｳﾋﾞ</t>
  </si>
  <si>
    <t>Ryubi</t>
  </si>
  <si>
    <t>2008.07.20</t>
  </si>
  <si>
    <t>森田</t>
    <rPh sb="0" eb="2">
      <t>ﾓﾘﾀ</t>
    </rPh>
    <phoneticPr fontId="2" type="halfwidthKatakana"/>
  </si>
  <si>
    <t>Mirai</t>
  </si>
  <si>
    <t>TSUNODA</t>
  </si>
  <si>
    <t>MATSUDA</t>
  </si>
  <si>
    <t>RO</t>
  </si>
  <si>
    <t>YAMASAKI</t>
  </si>
  <si>
    <t>OZAKI</t>
  </si>
  <si>
    <t>NAKATA</t>
  </si>
  <si>
    <t>DEYAMA</t>
  </si>
  <si>
    <t>愛未</t>
    <rPh sb="0" eb="1">
      <t>アイ</t>
    </rPh>
    <rPh sb="1" eb="2">
      <t>ミ</t>
    </rPh>
    <phoneticPr fontId="2"/>
  </si>
  <si>
    <t>ｷﾀﾀﾞ</t>
  </si>
  <si>
    <t>ﾏﾕｶ</t>
  </si>
  <si>
    <t>KITADA</t>
  </si>
  <si>
    <t>Mayuka</t>
  </si>
  <si>
    <t>2008.12.06</t>
  </si>
  <si>
    <t>2008.10.09</t>
  </si>
  <si>
    <t>ﾚｲﾅ</t>
  </si>
  <si>
    <t>Reina</t>
  </si>
  <si>
    <t>ｶｴ</t>
  </si>
  <si>
    <t>Kae</t>
  </si>
  <si>
    <t>ｵｵｼﾏ</t>
  </si>
  <si>
    <t>ﾁﾅ</t>
  </si>
  <si>
    <t>OSHIMA</t>
  </si>
  <si>
    <t>Cheena</t>
  </si>
  <si>
    <t>ﾏｲｺ</t>
  </si>
  <si>
    <t>Maiko</t>
  </si>
  <si>
    <t>2008.12.27</t>
  </si>
  <si>
    <t>阿部</t>
    <rPh sb="0" eb="2">
      <t>アベ</t>
    </rPh>
    <phoneticPr fontId="2"/>
  </si>
  <si>
    <t>チームNO</t>
  </si>
  <si>
    <t>チーム名</t>
  </si>
  <si>
    <t>チーム名カナ</t>
  </si>
  <si>
    <t>チーム名略称</t>
  </si>
  <si>
    <t>チーム正式名称</t>
  </si>
  <si>
    <t>チーム名英字</t>
  </si>
  <si>
    <t>ID</t>
  </si>
  <si>
    <t>参加競技-競技コード</t>
  </si>
  <si>
    <t>参加競技-自己記録</t>
  </si>
  <si>
    <t>参加競技-オープン参加FLG</t>
  </si>
  <si>
    <t>参加競技-記録FLG</t>
  </si>
  <si>
    <t>市川浦安支部小中体連　委員長　殿</t>
    <rPh sb="0" eb="2">
      <t>イチカワ</t>
    </rPh>
    <rPh sb="2" eb="4">
      <t>ウラヤス</t>
    </rPh>
    <rPh sb="4" eb="6">
      <t>シブ</t>
    </rPh>
    <rPh sb="6" eb="7">
      <t>ショウ</t>
    </rPh>
    <rPh sb="7" eb="8">
      <t>チュウ</t>
    </rPh>
    <rPh sb="8" eb="10">
      <t>タイレン</t>
    </rPh>
    <rPh sb="11" eb="14">
      <t>イインチョウ</t>
    </rPh>
    <rPh sb="15" eb="16">
      <t>ドノ</t>
    </rPh>
    <phoneticPr fontId="1"/>
  </si>
  <si>
    <t>【一覧表作成方法】</t>
    <rPh sb="1" eb="4">
      <t>イチランヒョウ</t>
    </rPh>
    <rPh sb="4" eb="6">
      <t>サクセイ</t>
    </rPh>
    <rPh sb="6" eb="8">
      <t>ホウホウ</t>
    </rPh>
    <phoneticPr fontId="1"/>
  </si>
  <si>
    <t>１．「一覧表」シートを選択して下さい。</t>
    <rPh sb="3" eb="6">
      <t>イチランヒョウ</t>
    </rPh>
    <rPh sb="11" eb="13">
      <t>センタク</t>
    </rPh>
    <rPh sb="15" eb="16">
      <t>クダ</t>
    </rPh>
    <phoneticPr fontId="1"/>
  </si>
  <si>
    <t>２．色のついたセルに各種情報を入力をお願いします。出場選手がいない場合は，空欄のままにして下さい。</t>
    <rPh sb="2" eb="3">
      <t>イロ</t>
    </rPh>
    <rPh sb="10" eb="12">
      <t>カクシュ</t>
    </rPh>
    <rPh sb="12" eb="14">
      <t>ジョウホウ</t>
    </rPh>
    <rPh sb="15" eb="17">
      <t>ニュウリョク</t>
    </rPh>
    <rPh sb="19" eb="20">
      <t>ネガ</t>
    </rPh>
    <rPh sb="25" eb="27">
      <t>シュツジョウ</t>
    </rPh>
    <rPh sb="27" eb="29">
      <t>センシュ</t>
    </rPh>
    <rPh sb="33" eb="35">
      <t>バアイ</t>
    </rPh>
    <rPh sb="37" eb="39">
      <t>クウラン</t>
    </rPh>
    <rPh sb="45" eb="46">
      <t>クダ</t>
    </rPh>
    <phoneticPr fontId="1"/>
  </si>
  <si>
    <t>ｺｳﾉﾀﾞｲｼﾞｮｼ</t>
    <phoneticPr fontId="1"/>
  </si>
  <si>
    <t>ｲﾘｴ</t>
  </si>
  <si>
    <t>IRIE</t>
  </si>
  <si>
    <t>2008.7.30</t>
  </si>
  <si>
    <t>Jun</t>
  </si>
  <si>
    <t>市・浦</t>
    <rPh sb="0" eb="1">
      <t>シ</t>
    </rPh>
    <rPh sb="2" eb="3">
      <t>ウラ</t>
    </rPh>
    <phoneticPr fontId="3"/>
  </si>
  <si>
    <t>2008.05.01</t>
  </si>
  <si>
    <t>ﾓﾘｵｶ</t>
  </si>
  <si>
    <t>MORIOKA</t>
  </si>
  <si>
    <t>2008.11.29</t>
  </si>
  <si>
    <t>2008.7.8</t>
  </si>
  <si>
    <t>ﾉｷﾞ</t>
  </si>
  <si>
    <t>ﾕﾀｶ</t>
  </si>
  <si>
    <t>2009.1.22</t>
  </si>
  <si>
    <t>ﾑﾈﾐﾂ</t>
  </si>
  <si>
    <t>2008.9.29</t>
  </si>
  <si>
    <t>2009.1.30</t>
  </si>
  <si>
    <t>ｶﾈﾓﾄ</t>
  </si>
  <si>
    <t>優樹</t>
    <rPh sb="0" eb="1">
      <t>ユウ</t>
    </rPh>
    <rPh sb="1" eb="2">
      <t>キ</t>
    </rPh>
    <phoneticPr fontId="3"/>
  </si>
  <si>
    <t>ｵｵﾂ</t>
  </si>
  <si>
    <t>OTSU</t>
  </si>
  <si>
    <t>2008.04.09</t>
  </si>
  <si>
    <t>ｺﾞﾄｳ</t>
  </si>
  <si>
    <t>ﾙｷｱ</t>
  </si>
  <si>
    <t>GOTO</t>
  </si>
  <si>
    <t>Rukia</t>
  </si>
  <si>
    <t>2009.01.26</t>
  </si>
  <si>
    <t>2008.6.22</t>
  </si>
  <si>
    <t>2009.1.29</t>
  </si>
  <si>
    <t>2008.6.13</t>
  </si>
  <si>
    <t>2008.12.13</t>
  </si>
  <si>
    <t>2008.9.20</t>
  </si>
  <si>
    <t>ｸﾘｻｷ</t>
  </si>
  <si>
    <t>KURISAKI</t>
  </si>
  <si>
    <t>ﾌｼﾞｼﾛ</t>
  </si>
  <si>
    <t>FUJISHIRO</t>
  </si>
  <si>
    <t>2008.04.26</t>
  </si>
  <si>
    <t>4.5</t>
  </si>
  <si>
    <t>田</t>
    <rPh sb="1" eb="2">
      <t>タ</t>
    </rPh>
    <phoneticPr fontId="2"/>
  </si>
  <si>
    <t>4.8</t>
  </si>
  <si>
    <t>ﾐﾂﾞｷ</t>
  </si>
  <si>
    <t>FUKUWAKI</t>
  </si>
  <si>
    <t>2008.6.19</t>
  </si>
  <si>
    <t>2008.9.3</t>
  </si>
  <si>
    <t>性別</t>
    <rPh sb="0" eb="2">
      <t>セイベツ</t>
    </rPh>
    <phoneticPr fontId="1"/>
  </si>
  <si>
    <t>種目１</t>
    <rPh sb="0" eb="2">
      <t>シュモク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</si>
  <si>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</si>
  <si>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</si>
  <si>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種目２</t>
    <rPh sb="0" eb="2">
      <t>シュモク</t>
    </rPh>
    <phoneticPr fontId="1"/>
  </si>
  <si>
    <t>リレー</t>
    <phoneticPr fontId="1"/>
  </si>
  <si>
    <t>Ａ</t>
    <phoneticPr fontId="1"/>
  </si>
  <si>
    <t>Ｂ</t>
    <phoneticPr fontId="1"/>
  </si>
  <si>
    <t>Ｃ</t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</si>
  <si>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</si>
  <si>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</si>
  <si>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秒</t>
    <rPh sb="0" eb="1">
      <t>ビョウ</t>
    </rPh>
    <phoneticPr fontId="1"/>
  </si>
  <si>
    <t>以下</t>
    <rPh sb="0" eb="2">
      <t>イカ</t>
    </rPh>
    <phoneticPr fontId="1"/>
  </si>
  <si>
    <t>チーム名</t>
    <rPh sb="3" eb="4">
      <t>メイ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</si>
  <si>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</si>
  <si>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</si>
  <si>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</si>
  <si>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</si>
  <si>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男Ａ</t>
    <rPh sb="0" eb="1">
      <t>オトコ</t>
    </rPh>
    <phoneticPr fontId="1"/>
  </si>
  <si>
    <t>男Ｂ</t>
    <rPh sb="0" eb="1">
      <t>オトコ</t>
    </rPh>
    <phoneticPr fontId="1"/>
  </si>
  <si>
    <t>男Ｃ</t>
    <rPh sb="0" eb="1">
      <t>オトコ</t>
    </rPh>
    <phoneticPr fontId="1"/>
  </si>
  <si>
    <t>女Ａ</t>
    <rPh sb="0" eb="1">
      <t>オンナ</t>
    </rPh>
    <phoneticPr fontId="1"/>
  </si>
  <si>
    <t>女Ｂ</t>
    <rPh sb="0" eb="1">
      <t>オンナ</t>
    </rPh>
    <phoneticPr fontId="1"/>
  </si>
  <si>
    <t>女Ｃ</t>
    <rPh sb="0" eb="1">
      <t>オンナ</t>
    </rPh>
    <phoneticPr fontId="1"/>
  </si>
  <si>
    <t>性別</t>
    <rPh sb="0" eb="2">
      <t>セイベツ</t>
    </rPh>
    <phoneticPr fontId="1"/>
  </si>
  <si>
    <t>保護者の出場許諾も得ており、健康診断の結果異状がないので出場を認めます。</t>
    <phoneticPr fontId="1"/>
  </si>
  <si>
    <t>学校名</t>
    <rPh sb="0" eb="3">
      <t>ガッコウメイ</t>
    </rPh>
    <phoneticPr fontId="1"/>
  </si>
  <si>
    <t>所属長</t>
    <rPh sb="0" eb="3">
      <t>ショゾクチョウ</t>
    </rPh>
    <phoneticPr fontId="1"/>
  </si>
  <si>
    <t>顧問名</t>
    <rPh sb="0" eb="2">
      <t>コモン</t>
    </rPh>
    <rPh sb="2" eb="3">
      <t>メイ</t>
    </rPh>
    <phoneticPr fontId="1"/>
  </si>
  <si>
    <t>個人種目</t>
    <rPh sb="0" eb="2">
      <t>コジン</t>
    </rPh>
    <rPh sb="2" eb="4">
      <t>シュモク</t>
    </rPh>
    <phoneticPr fontId="1"/>
  </si>
  <si>
    <t>リレー</t>
    <phoneticPr fontId="1"/>
  </si>
  <si>
    <t>参加費</t>
    <rPh sb="0" eb="3">
      <t>サンカヒ</t>
    </rPh>
    <phoneticPr fontId="1"/>
  </si>
  <si>
    <r>
      <t>〔リレータイム</t>
    </r>
    <r>
      <rPr>
        <sz val="10"/>
        <color theme="1"/>
        <rFont val="游ゴシック"/>
        <family val="2"/>
        <charset val="128"/>
      </rPr>
      <t>〕</t>
    </r>
    <phoneticPr fontId="1"/>
  </si>
  <si>
    <t>氏名</t>
    <rPh sb="0" eb="2">
      <t>シメイ</t>
    </rPh>
    <phoneticPr fontId="1"/>
  </si>
  <si>
    <t xml:space="preserve"> 〔エントリー〕</t>
    <phoneticPr fontId="1"/>
  </si>
  <si>
    <t>希望審判部署</t>
    <rPh sb="0" eb="2">
      <t>キボウ</t>
    </rPh>
    <rPh sb="2" eb="4">
      <t>シンパン</t>
    </rPh>
    <rPh sb="4" eb="6">
      <t>ブショ</t>
    </rPh>
    <phoneticPr fontId="1"/>
  </si>
  <si>
    <t>印</t>
    <rPh sb="0" eb="1">
      <t>イン</t>
    </rPh>
    <phoneticPr fontId="1"/>
  </si>
  <si>
    <t>越塚　</t>
  </si>
  <si>
    <t>一惺</t>
  </si>
  <si>
    <t>ｺｼﾂﾞｶ</t>
  </si>
  <si>
    <t>ｲｯｾｲ</t>
  </si>
  <si>
    <t>KOSHIZUKA</t>
  </si>
  <si>
    <t>Issei</t>
  </si>
  <si>
    <t>2008.12.21</t>
  </si>
  <si>
    <t>豪昴</t>
  </si>
  <si>
    <t>ｺﾞｳ</t>
  </si>
  <si>
    <t>Go</t>
  </si>
  <si>
    <t>2009.09.01</t>
  </si>
  <si>
    <t>大山</t>
  </si>
  <si>
    <t>海吏</t>
  </si>
  <si>
    <t>ｵｵﾔﾏ</t>
  </si>
  <si>
    <t>OYAMA</t>
  </si>
  <si>
    <t>2009.10.13</t>
  </si>
  <si>
    <t>ｱﾘｲｽﾞﾐ</t>
  </si>
  <si>
    <t>ARIIZUMI</t>
  </si>
  <si>
    <t>ｸﾄﾞｳ</t>
  </si>
  <si>
    <t>KUDO</t>
  </si>
  <si>
    <t>2010.03.24</t>
  </si>
  <si>
    <t>2010.03.25</t>
  </si>
  <si>
    <t>2009.10.05</t>
  </si>
  <si>
    <t>ﾌﾅﾀﾞ</t>
  </si>
  <si>
    <t>ｹﾝﾀ</t>
  </si>
  <si>
    <t>FUNADA</t>
  </si>
  <si>
    <t>Kenta</t>
  </si>
  <si>
    <t>2009.06.23</t>
  </si>
  <si>
    <t>Kouhei</t>
  </si>
  <si>
    <t>2009.4.30</t>
  </si>
  <si>
    <t>ﾚﾝﾄ</t>
  </si>
  <si>
    <t>Rento</t>
  </si>
  <si>
    <t>2009.7.2</t>
  </si>
  <si>
    <t>ﾅﾙﾐ</t>
  </si>
  <si>
    <t>NARUMI</t>
  </si>
  <si>
    <t>2009.7.3</t>
  </si>
  <si>
    <t>ﾀﾝﾎﾞ</t>
  </si>
  <si>
    <t>ｼﾝ</t>
  </si>
  <si>
    <t>TANBO</t>
  </si>
  <si>
    <t>Shin</t>
  </si>
  <si>
    <t>2009.12.18</t>
  </si>
  <si>
    <t>ｳﾀﾞｶﾞﾜ</t>
  </si>
  <si>
    <t>UDAGAWA</t>
  </si>
  <si>
    <t>ﾅｵｲ</t>
  </si>
  <si>
    <t>NAOI</t>
  </si>
  <si>
    <t>健生</t>
  </si>
  <si>
    <t>ｹﾝｾｲ</t>
  </si>
  <si>
    <t>Kensei</t>
  </si>
  <si>
    <t>2009.10.16</t>
  </si>
  <si>
    <t>ﾐﾂﾊｼ</t>
  </si>
  <si>
    <t>MITSUHASHI</t>
  </si>
  <si>
    <t>2009.8.15</t>
  </si>
  <si>
    <t>ｱﾅﾀﾞ</t>
  </si>
  <si>
    <t>ｹｲｽｹ</t>
  </si>
  <si>
    <t>ANADA</t>
  </si>
  <si>
    <t>Keisuke</t>
  </si>
  <si>
    <t>2009.7.23</t>
  </si>
  <si>
    <t>ﾌｼﾞｷ</t>
  </si>
  <si>
    <t>ﾔｽﾄﾗ</t>
  </si>
  <si>
    <t>HUZIKI</t>
  </si>
  <si>
    <t>Yasutora</t>
  </si>
  <si>
    <t>2010.2.15</t>
  </si>
  <si>
    <t>ｶﾜｲ</t>
  </si>
  <si>
    <t>KAWAI</t>
  </si>
  <si>
    <t>2009.7.14</t>
  </si>
  <si>
    <t>2009.10.9</t>
  </si>
  <si>
    <t>ﾋﾛｶﾜ</t>
  </si>
  <si>
    <t>ｱﾀﾙ</t>
  </si>
  <si>
    <t>HIROKAWA</t>
  </si>
  <si>
    <t>Ataru</t>
  </si>
  <si>
    <t>2009.8.20</t>
  </si>
  <si>
    <t>2009.6.25</t>
  </si>
  <si>
    <t>ｻﾞｲﾏ</t>
  </si>
  <si>
    <t>ZAIMA</t>
  </si>
  <si>
    <t>2009.4.23</t>
  </si>
  <si>
    <t>2009.7.27</t>
  </si>
  <si>
    <t>ｲﾏﾓﾄ</t>
  </si>
  <si>
    <t>IMAMOTO</t>
  </si>
  <si>
    <t>2009.7.30</t>
  </si>
  <si>
    <t>ﾀﾅﾍﾞ</t>
  </si>
  <si>
    <t>ｱｷｵ</t>
  </si>
  <si>
    <t>TANABE</t>
  </si>
  <si>
    <t>Akio</t>
  </si>
  <si>
    <t>2009.5.25</t>
  </si>
  <si>
    <t>ﾅｶﾞｲ</t>
  </si>
  <si>
    <t>NAGAI</t>
  </si>
  <si>
    <t>Miki</t>
  </si>
  <si>
    <t>2009.6.7</t>
  </si>
  <si>
    <t>2009.6.22</t>
  </si>
  <si>
    <t>ﾀﾆｵｸ</t>
  </si>
  <si>
    <t>ﾜﾀﾙ</t>
  </si>
  <si>
    <t>TANIOKU</t>
  </si>
  <si>
    <t>Wataru</t>
  </si>
  <si>
    <t>2009.9.13</t>
  </si>
  <si>
    <t>ﾖｼｻﾞﾜ</t>
  </si>
  <si>
    <t>ﾋﾛﾉﾌﾞ</t>
  </si>
  <si>
    <t>YOSHIZAWA</t>
  </si>
  <si>
    <t>Hironobu</t>
  </si>
  <si>
    <t>2009.9.6</t>
  </si>
  <si>
    <t>ﾓﾓﾔ</t>
  </si>
  <si>
    <t>Momoya</t>
  </si>
  <si>
    <t>2009.9.21</t>
  </si>
  <si>
    <t>邵</t>
  </si>
  <si>
    <t>語非</t>
  </si>
  <si>
    <t>ｼｬｵ</t>
  </si>
  <si>
    <t>ﾕｳﾌｪｲ</t>
  </si>
  <si>
    <t>2009.12.28</t>
  </si>
  <si>
    <t>CHN</t>
  </si>
  <si>
    <t>ﾉｲ</t>
  </si>
  <si>
    <t>NOI</t>
  </si>
  <si>
    <t>2009.5.6</t>
  </si>
  <si>
    <t>ｸｷ</t>
  </si>
  <si>
    <t>ｶﾂﾋﾛ</t>
  </si>
  <si>
    <t>KUKI</t>
  </si>
  <si>
    <t>Katsuhiro</t>
  </si>
  <si>
    <t>ｼﾏｳﾁ</t>
  </si>
  <si>
    <t>SHIMAUCHI</t>
  </si>
  <si>
    <t>2009.7.16</t>
  </si>
  <si>
    <t>ﾑﾗｵｶ</t>
  </si>
  <si>
    <t>MURAOKA</t>
  </si>
  <si>
    <t>2009.12.08</t>
  </si>
  <si>
    <t>2009.12.02</t>
  </si>
  <si>
    <t>2009.04.05</t>
  </si>
  <si>
    <t>2009.10.19</t>
  </si>
  <si>
    <t>2009.11.27</t>
  </si>
  <si>
    <t>2009.09.08</t>
  </si>
  <si>
    <t>ｵｵﾓﾘ</t>
  </si>
  <si>
    <t>OMORI</t>
  </si>
  <si>
    <t>2009.04.03</t>
  </si>
  <si>
    <t>ｵｶｾ</t>
  </si>
  <si>
    <t>ｶﾑｲ</t>
  </si>
  <si>
    <t>OKASE</t>
  </si>
  <si>
    <t>Kamui</t>
  </si>
  <si>
    <t>ﾋﾒﾉ</t>
  </si>
  <si>
    <t>ﾕｳｶﾞ</t>
  </si>
  <si>
    <t>HIMENO</t>
  </si>
  <si>
    <t>Yuga</t>
  </si>
  <si>
    <t>2009.12.16</t>
  </si>
  <si>
    <t>2010.03.09</t>
  </si>
  <si>
    <t>ﾆﾉﾐﾔ</t>
  </si>
  <si>
    <t>ﾘｭｳｼﾞﾝ</t>
  </si>
  <si>
    <t>NINOMIYA</t>
  </si>
  <si>
    <t>Ryujin</t>
  </si>
  <si>
    <t>2009.05.30</t>
  </si>
  <si>
    <t>ﾘｭｳﾉｽｹ</t>
  </si>
  <si>
    <t>Ryunosuke</t>
  </si>
  <si>
    <t>2009.08.30</t>
  </si>
  <si>
    <t>髙橋</t>
  </si>
  <si>
    <t>那央</t>
  </si>
  <si>
    <t>2009.6.26</t>
  </si>
  <si>
    <t>當麻</t>
  </si>
  <si>
    <t>力斗</t>
  </si>
  <si>
    <t>ﾄｳﾏ</t>
  </si>
  <si>
    <t>ﾘｷﾄ</t>
  </si>
  <si>
    <t>Rikito</t>
  </si>
  <si>
    <t>2009.11.1</t>
  </si>
  <si>
    <t>藤田</t>
  </si>
  <si>
    <t>悠生</t>
  </si>
  <si>
    <t>遥大</t>
  </si>
  <si>
    <t>2009.11.29</t>
  </si>
  <si>
    <t>ﾕｷﾏｻ</t>
  </si>
  <si>
    <t>Yukimasa</t>
  </si>
  <si>
    <t>2010.1.15</t>
  </si>
  <si>
    <t>2009.11.18</t>
  </si>
  <si>
    <t>ﾅﾀﾍﾞ</t>
  </si>
  <si>
    <t>ｷﾘﾔ</t>
  </si>
  <si>
    <t>NATABE</t>
  </si>
  <si>
    <t>Kiriya</t>
  </si>
  <si>
    <t>Kannta</t>
  </si>
  <si>
    <t>2009.5.14</t>
  </si>
  <si>
    <t>ﾘｮｳ</t>
  </si>
  <si>
    <t>Ryou</t>
  </si>
  <si>
    <t>ﾘｮｳﾉｽｹ</t>
  </si>
  <si>
    <t>SHIN</t>
  </si>
  <si>
    <t>Ryounosuke</t>
  </si>
  <si>
    <t>2009.6.2</t>
  </si>
  <si>
    <t>ｲｿ</t>
  </si>
  <si>
    <t>ISO</t>
  </si>
  <si>
    <t>2009.11.17</t>
  </si>
  <si>
    <t>ｻﾜﾀﾞ</t>
  </si>
  <si>
    <t>SAWADA</t>
  </si>
  <si>
    <t>2010.2.7</t>
  </si>
  <si>
    <t>2009.4.7</t>
  </si>
  <si>
    <t>ｶﾂﾁ</t>
  </si>
  <si>
    <t>ｻｸﾔ</t>
  </si>
  <si>
    <t>KATSUCHI</t>
  </si>
  <si>
    <t>Sakuya</t>
  </si>
  <si>
    <t>2009.9.26</t>
  </si>
  <si>
    <t>2009.9.1</t>
  </si>
  <si>
    <t>Ryouta</t>
  </si>
  <si>
    <t>2009.12.13</t>
  </si>
  <si>
    <t>ﾏﾄﾞﾉ</t>
  </si>
  <si>
    <t>ｾｲｼﾞﾛｳ</t>
  </si>
  <si>
    <t>2009.4.15</t>
  </si>
  <si>
    <t>ﾋｮｳﾄﾞｳ</t>
  </si>
  <si>
    <t>ﾄﾓ</t>
  </si>
  <si>
    <t>HYODO</t>
  </si>
  <si>
    <t>2009.12.17</t>
  </si>
  <si>
    <t>2009.9.9</t>
  </si>
  <si>
    <t>ﾊﾗﾀﾞ</t>
  </si>
  <si>
    <t>ﾘｭｳｼﾞﾛｳ</t>
  </si>
  <si>
    <t>HARADA</t>
  </si>
  <si>
    <t>Ryujiro</t>
  </si>
  <si>
    <t>2009.5.3</t>
  </si>
  <si>
    <t>ｾｼﾓ</t>
  </si>
  <si>
    <t>2009.4.8</t>
  </si>
  <si>
    <t>ｶﾏﾑﾗ</t>
  </si>
  <si>
    <t>KAMAMURA</t>
  </si>
  <si>
    <t>2009.5.19</t>
  </si>
  <si>
    <t>Ranzan</t>
  </si>
  <si>
    <t>2009.12.4</t>
  </si>
  <si>
    <t>ｺﾃﾗ</t>
  </si>
  <si>
    <t>ｼﾝｲﾁ</t>
  </si>
  <si>
    <t>KOTERA</t>
  </si>
  <si>
    <t>Shinichi</t>
  </si>
  <si>
    <t>2009.12.12</t>
  </si>
  <si>
    <t>2009.4.19</t>
  </si>
  <si>
    <t>ｼｵﾃﾞ</t>
  </si>
  <si>
    <t>ｺｳｼ</t>
  </si>
  <si>
    <t>SIODE</t>
  </si>
  <si>
    <t>Koshi</t>
  </si>
  <si>
    <t>2009.9.16</t>
  </si>
  <si>
    <t>ﾀｶﾉ</t>
  </si>
  <si>
    <t>TAKANO</t>
  </si>
  <si>
    <t>2009.4.13</t>
  </si>
  <si>
    <t>ｺﾔｼｷ</t>
  </si>
  <si>
    <t>KOYASHIKI</t>
  </si>
  <si>
    <t>ﾌｸｵｶ</t>
  </si>
  <si>
    <t>FUKUOKA</t>
  </si>
  <si>
    <t>ﾏﾂｵ</t>
  </si>
  <si>
    <t>ｲｯｻ</t>
  </si>
  <si>
    <t>MATSUO</t>
  </si>
  <si>
    <t>Issa</t>
  </si>
  <si>
    <t>2010.2.27</t>
  </si>
  <si>
    <t>ﾄﾘｶﾞｲ</t>
  </si>
  <si>
    <t>TORIGAI</t>
  </si>
  <si>
    <t>2009.7.7</t>
  </si>
  <si>
    <t>ﾔﾏﾃﾞﾗ</t>
  </si>
  <si>
    <t>ｱﾂﾌﾐ</t>
  </si>
  <si>
    <t>YAMADERA</t>
  </si>
  <si>
    <t>Atsufumi</t>
  </si>
  <si>
    <t>2010.1.27</t>
  </si>
  <si>
    <t>2009.5.15</t>
  </si>
  <si>
    <t>青山</t>
    <rPh sb="0" eb="2">
      <t>アオヤマ</t>
    </rPh>
    <phoneticPr fontId="2"/>
  </si>
  <si>
    <t>旺右</t>
    <rPh sb="0" eb="1">
      <t>オウ</t>
    </rPh>
    <rPh sb="1" eb="2">
      <t>ミギ</t>
    </rPh>
    <phoneticPr fontId="2"/>
  </si>
  <si>
    <t>新井</t>
    <rPh sb="0" eb="2">
      <t>アライ</t>
    </rPh>
    <phoneticPr fontId="2"/>
  </si>
  <si>
    <t>健</t>
    <rPh sb="0" eb="1">
      <t>ケン</t>
    </rPh>
    <phoneticPr fontId="2"/>
  </si>
  <si>
    <t>2010.03.23</t>
  </si>
  <si>
    <t>有泉</t>
    <rPh sb="0" eb="2">
      <t>アリイズミ</t>
    </rPh>
    <phoneticPr fontId="2"/>
  </si>
  <si>
    <t>草弥</t>
    <rPh sb="0" eb="1">
      <t>ソウ</t>
    </rPh>
    <rPh sb="1" eb="2">
      <t>ヤ</t>
    </rPh>
    <phoneticPr fontId="2"/>
  </si>
  <si>
    <t>ｿｳﾔ</t>
  </si>
  <si>
    <t>Soya</t>
  </si>
  <si>
    <t>2009.05.21</t>
  </si>
  <si>
    <t>安藤</t>
    <rPh sb="0" eb="2">
      <t>アンドウ</t>
    </rPh>
    <phoneticPr fontId="2"/>
  </si>
  <si>
    <t>櫻井</t>
    <rPh sb="0" eb="2">
      <t>サクライ</t>
    </rPh>
    <phoneticPr fontId="2"/>
  </si>
  <si>
    <t>清太</t>
    <rPh sb="0" eb="1">
      <t>キヨシ</t>
    </rPh>
    <rPh sb="1" eb="2">
      <t>タ</t>
    </rPh>
    <phoneticPr fontId="2"/>
  </si>
  <si>
    <t>ｾｲﾀ</t>
  </si>
  <si>
    <t>Seita</t>
  </si>
  <si>
    <t>2010.01.05</t>
  </si>
  <si>
    <t>小井土</t>
    <rPh sb="0" eb="3">
      <t>コイド</t>
    </rPh>
    <phoneticPr fontId="2"/>
  </si>
  <si>
    <t>有輝</t>
    <rPh sb="0" eb="2">
      <t>ユウキ</t>
    </rPh>
    <phoneticPr fontId="2"/>
  </si>
  <si>
    <t>2009.08.20</t>
  </si>
  <si>
    <t>佐野</t>
    <rPh sb="0" eb="2">
      <t>サノ</t>
    </rPh>
    <phoneticPr fontId="2"/>
  </si>
  <si>
    <t>佑真</t>
    <rPh sb="0" eb="2">
      <t>ユウマ</t>
    </rPh>
    <phoneticPr fontId="2"/>
  </si>
  <si>
    <t>ｻﾉ</t>
  </si>
  <si>
    <t>SANO</t>
  </si>
  <si>
    <t>重冨</t>
    <rPh sb="0" eb="2">
      <t>シゲトミ</t>
    </rPh>
    <phoneticPr fontId="2"/>
  </si>
  <si>
    <t>秀名</t>
    <rPh sb="0" eb="1">
      <t>シュウ</t>
    </rPh>
    <rPh sb="1" eb="2">
      <t>ナ</t>
    </rPh>
    <phoneticPr fontId="2"/>
  </si>
  <si>
    <t>ｼｹﾞﾄﾐ</t>
  </si>
  <si>
    <t>ｼｭｳﾅ</t>
  </si>
  <si>
    <t>SHIGETOMI</t>
  </si>
  <si>
    <t>Shuna</t>
  </si>
  <si>
    <t>2009.05.29</t>
  </si>
  <si>
    <t>諏訪</t>
    <rPh sb="0" eb="2">
      <t>スワ</t>
    </rPh>
    <phoneticPr fontId="2"/>
  </si>
  <si>
    <t>喜音</t>
    <rPh sb="0" eb="1">
      <t>キ</t>
    </rPh>
    <rPh sb="1" eb="2">
      <t>オン</t>
    </rPh>
    <phoneticPr fontId="2"/>
  </si>
  <si>
    <t>ﾖｼﾅﾘ</t>
  </si>
  <si>
    <t>Yoshinari</t>
  </si>
  <si>
    <t>2009.05.26</t>
  </si>
  <si>
    <t>関口</t>
    <rPh sb="0" eb="2">
      <t>セキグチ</t>
    </rPh>
    <phoneticPr fontId="2"/>
  </si>
  <si>
    <t>想士</t>
    <rPh sb="0" eb="1">
      <t>ソウ</t>
    </rPh>
    <rPh sb="1" eb="2">
      <t>シ</t>
    </rPh>
    <phoneticPr fontId="2"/>
  </si>
  <si>
    <t>ｿｳｼ</t>
  </si>
  <si>
    <t>SEKIGUCHI</t>
  </si>
  <si>
    <t>Soshi</t>
  </si>
  <si>
    <t>2009.11.09</t>
  </si>
  <si>
    <t>中野</t>
    <rPh sb="0" eb="2">
      <t>ナカノ</t>
    </rPh>
    <phoneticPr fontId="2"/>
  </si>
  <si>
    <t>璃久</t>
    <rPh sb="0" eb="1">
      <t>リ</t>
    </rPh>
    <rPh sb="1" eb="2">
      <t>ク</t>
    </rPh>
    <phoneticPr fontId="2"/>
  </si>
  <si>
    <t>2009.04.08</t>
  </si>
  <si>
    <t>樋口</t>
    <rPh sb="0" eb="2">
      <t>ヒグチ</t>
    </rPh>
    <phoneticPr fontId="2"/>
  </si>
  <si>
    <t>陽己</t>
    <rPh sb="0" eb="1">
      <t>ヨウ</t>
    </rPh>
    <rPh sb="1" eb="2">
      <t>キ</t>
    </rPh>
    <phoneticPr fontId="2"/>
  </si>
  <si>
    <t>2009.08.05</t>
  </si>
  <si>
    <t>2009.10.25</t>
  </si>
  <si>
    <t>山下</t>
    <rPh sb="0" eb="2">
      <t>ヤマシタ</t>
    </rPh>
    <phoneticPr fontId="2"/>
  </si>
  <si>
    <t>魁士</t>
    <rPh sb="0" eb="1">
      <t>カイ</t>
    </rPh>
    <rPh sb="1" eb="2">
      <t>シ</t>
    </rPh>
    <phoneticPr fontId="2"/>
  </si>
  <si>
    <t>ﾔﾏｼﾀ</t>
  </si>
  <si>
    <t>YAMASHITA</t>
  </si>
  <si>
    <t>2010.02.17</t>
  </si>
  <si>
    <t>蕾丘</t>
    <rPh sb="0" eb="1">
      <t>ツボミ</t>
    </rPh>
    <rPh sb="1" eb="2">
      <t>オカ</t>
    </rPh>
    <phoneticPr fontId="2"/>
  </si>
  <si>
    <t>ﾗｲｸ</t>
  </si>
  <si>
    <t>Raiku</t>
  </si>
  <si>
    <t>2009.8.12</t>
  </si>
  <si>
    <t>優樹</t>
    <rPh sb="0" eb="1">
      <t>ユウ</t>
    </rPh>
    <rPh sb="1" eb="2">
      <t>キ</t>
    </rPh>
    <phoneticPr fontId="2"/>
  </si>
  <si>
    <t>ｱｷﾔ</t>
  </si>
  <si>
    <t>AKIYA</t>
  </si>
  <si>
    <t>ランジャン</t>
  </si>
  <si>
    <t>イシャン</t>
  </si>
  <si>
    <t>ﾗﾝｼﾞｬﾝ</t>
  </si>
  <si>
    <t>ｲｼｬﾝ</t>
  </si>
  <si>
    <t>LANJAN</t>
  </si>
  <si>
    <t>Isyan</t>
  </si>
  <si>
    <t>2009.6.5</t>
  </si>
  <si>
    <t>ﾔﾏﾉ</t>
  </si>
  <si>
    <t>YAMANO</t>
  </si>
  <si>
    <t>ﾊｼﾉ</t>
  </si>
  <si>
    <t>HASHINO</t>
  </si>
  <si>
    <t>Ryo</t>
  </si>
  <si>
    <t>2009.4.4</t>
  </si>
  <si>
    <t>ﾅｶｳﾗ</t>
  </si>
  <si>
    <t>2010.3.27</t>
  </si>
  <si>
    <t>ﾄｷｱ</t>
  </si>
  <si>
    <t>Tokia</t>
  </si>
  <si>
    <t>2009.03.02</t>
  </si>
  <si>
    <t>ｳｴﾉ</t>
  </si>
  <si>
    <t>UENO</t>
  </si>
  <si>
    <t>2009.08.17</t>
  </si>
  <si>
    <t>ｵﾆｻﾞﾜ</t>
  </si>
  <si>
    <t>ONIZAWA</t>
  </si>
  <si>
    <t>2009.10.15</t>
  </si>
  <si>
    <t>2010.01.27</t>
  </si>
  <si>
    <t>2009.07.29</t>
  </si>
  <si>
    <t>ﾀｲﾖｳ</t>
  </si>
  <si>
    <t>Taiyo</t>
  </si>
  <si>
    <t>2009.05.01</t>
  </si>
  <si>
    <t>ﾐﾖ</t>
  </si>
  <si>
    <t>MIYO</t>
  </si>
  <si>
    <t>2009.10.08</t>
  </si>
  <si>
    <t>石川</t>
  </si>
  <si>
    <t>花凪</t>
  </si>
  <si>
    <t>ｲｼｶﾜ</t>
  </si>
  <si>
    <t>ISHIKAWA</t>
  </si>
  <si>
    <t>2009.06.03</t>
  </si>
  <si>
    <t>2009.10.31</t>
  </si>
  <si>
    <t>大須賀</t>
  </si>
  <si>
    <t>未夕</t>
  </si>
  <si>
    <t>ｵｵｽｶﾞ</t>
  </si>
  <si>
    <t>OSUGA</t>
  </si>
  <si>
    <t>2009.11.02</t>
  </si>
  <si>
    <t>2009.10.21</t>
  </si>
  <si>
    <t>ｺｲｹ</t>
  </si>
  <si>
    <t>ﾊﾙﾋ</t>
  </si>
  <si>
    <t>KOIKE</t>
  </si>
  <si>
    <t>2009.05.25</t>
  </si>
  <si>
    <t>ﾂﾁﾔ</t>
  </si>
  <si>
    <t>TSUCHIYA</t>
  </si>
  <si>
    <t>2009.12.27</t>
  </si>
  <si>
    <t>新規</t>
    <rPh sb="0" eb="2">
      <t>シンキ</t>
    </rPh>
    <phoneticPr fontId="2"/>
  </si>
  <si>
    <t>ｱﾘﾌｸ</t>
  </si>
  <si>
    <t>ﾚｲｻ</t>
  </si>
  <si>
    <t>ARIFUKU</t>
  </si>
  <si>
    <t>Reisa</t>
  </si>
  <si>
    <t>2009.5.12</t>
  </si>
  <si>
    <t>ｶｽﾞﾊ</t>
  </si>
  <si>
    <t>Kazuha</t>
  </si>
  <si>
    <t>2010.1.21</t>
  </si>
  <si>
    <t>ｳｼｻﾞﾜ</t>
  </si>
  <si>
    <t>ｱｲﾘ</t>
  </si>
  <si>
    <t>USHIZAWA</t>
  </si>
  <si>
    <t>Airi</t>
  </si>
  <si>
    <t>2009.10.22</t>
  </si>
  <si>
    <t>ﾐｽﾞﾉ</t>
  </si>
  <si>
    <t>MIZUNO</t>
  </si>
  <si>
    <t>2010.2.21</t>
  </si>
  <si>
    <t>れい</t>
  </si>
  <si>
    <t>ﾄｼｴ</t>
  </si>
  <si>
    <t>Toshie</t>
  </si>
  <si>
    <t>2009.4.16</t>
  </si>
  <si>
    <t>ｼﾉﾂﾞｶ</t>
  </si>
  <si>
    <t>SHINOZUKA</t>
  </si>
  <si>
    <t>2009.4.17</t>
  </si>
  <si>
    <t>2009.09.04</t>
  </si>
  <si>
    <t>ﾎﾘｷﾘ</t>
  </si>
  <si>
    <t>HORIKIRI</t>
  </si>
  <si>
    <t>2010.01.12</t>
  </si>
  <si>
    <t>りな</t>
  </si>
  <si>
    <t>2009.04.19</t>
  </si>
  <si>
    <t>ﾀｹｳﾁ</t>
  </si>
  <si>
    <t>ﾅﾙ</t>
  </si>
  <si>
    <t>TAKEUCHI</t>
  </si>
  <si>
    <t>Naru</t>
  </si>
  <si>
    <t>2009.08.14</t>
  </si>
  <si>
    <t>2009.05.22</t>
  </si>
  <si>
    <t>2009.12.21</t>
  </si>
  <si>
    <t>ｶﾜﾉ</t>
  </si>
  <si>
    <t>KAWANO</t>
  </si>
  <si>
    <t>2009.05.19</t>
  </si>
  <si>
    <t>飯田</t>
    <rPh sb="0" eb="2">
      <t>イイダ</t>
    </rPh>
    <phoneticPr fontId="2"/>
  </si>
  <si>
    <t>ｲｲﾀﾞ</t>
  </si>
  <si>
    <t>IIDA</t>
  </si>
  <si>
    <t>西森</t>
  </si>
  <si>
    <t>睦夏</t>
  </si>
  <si>
    <t>ﾆｼﾓﾘ</t>
  </si>
  <si>
    <t>ﾑﾂｷ</t>
  </si>
  <si>
    <t>NISHIMORI</t>
  </si>
  <si>
    <t>Mutsuki</t>
  </si>
  <si>
    <t>2009.8.1</t>
  </si>
  <si>
    <t>ｶﾉﾝ</t>
  </si>
  <si>
    <t>HUKUSHIMA</t>
  </si>
  <si>
    <t>Kanon</t>
  </si>
  <si>
    <t>2010.03.21</t>
  </si>
  <si>
    <t>ﾋﾗｶﾞ</t>
  </si>
  <si>
    <t>ﾏﾎｺ</t>
  </si>
  <si>
    <t>HIRAGA</t>
  </si>
  <si>
    <t>Mahoko</t>
  </si>
  <si>
    <t>2010.02.19</t>
  </si>
  <si>
    <t>ﾘﾉ</t>
  </si>
  <si>
    <t>Rino</t>
  </si>
  <si>
    <t>2010.02.20</t>
  </si>
  <si>
    <t>ｳﾙﾐ</t>
  </si>
  <si>
    <t>Urumi</t>
  </si>
  <si>
    <t>ﾌﾙﾔ</t>
  </si>
  <si>
    <t>FURUYA</t>
  </si>
  <si>
    <t>2010.1.28</t>
  </si>
  <si>
    <t>ｵｵﾈﾀ</t>
  </si>
  <si>
    <t>ONETA</t>
  </si>
  <si>
    <t>2009.10.1</t>
  </si>
  <si>
    <t>2010.3.28</t>
  </si>
  <si>
    <t>ﾀﾉｳｴ</t>
  </si>
  <si>
    <t>TANOUE</t>
  </si>
  <si>
    <t>2009.4.20</t>
  </si>
  <si>
    <t>ｽｲ</t>
  </si>
  <si>
    <t>Sui</t>
  </si>
  <si>
    <t>2009.8.8</t>
  </si>
  <si>
    <t>ﾄｳｺ</t>
  </si>
  <si>
    <t>Toko</t>
  </si>
  <si>
    <t>ﾒｸﾞﾘ</t>
  </si>
  <si>
    <t>Meguri</t>
  </si>
  <si>
    <t>2010.3.5</t>
  </si>
  <si>
    <t>ｶﾜｾ</t>
  </si>
  <si>
    <t>ﾕｽﾞｷ</t>
  </si>
  <si>
    <t>KAWASE</t>
  </si>
  <si>
    <t>2009.9.24</t>
  </si>
  <si>
    <t>ﾕｱｻ</t>
  </si>
  <si>
    <t>YUASA</t>
  </si>
  <si>
    <t>2009.4.11</t>
  </si>
  <si>
    <t>ﾎｼｲ</t>
  </si>
  <si>
    <t>ｱｽﾞｻ</t>
  </si>
  <si>
    <t>HOSHII</t>
  </si>
  <si>
    <t>Azusa</t>
  </si>
  <si>
    <t>2009.6.19</t>
  </si>
  <si>
    <t>岡澤</t>
    <rPh sb="0" eb="2">
      <t>オカザワ</t>
    </rPh>
    <phoneticPr fontId="2"/>
  </si>
  <si>
    <t>羚愛</t>
    <rPh sb="0" eb="1">
      <t>レイ</t>
    </rPh>
    <rPh sb="1" eb="2">
      <t>アイ</t>
    </rPh>
    <phoneticPr fontId="2"/>
  </si>
  <si>
    <t>ｵｶｻﾞﾜ</t>
  </si>
  <si>
    <t>ﾚｲｱ</t>
  </si>
  <si>
    <t>OKAZAWA</t>
  </si>
  <si>
    <t>Reia</t>
  </si>
  <si>
    <t>コストディオ</t>
  </si>
  <si>
    <t>ニコル</t>
  </si>
  <si>
    <t>ｺｽﾄﾃﾞｨｵ</t>
  </si>
  <si>
    <t>ﾆｺﾙ</t>
  </si>
  <si>
    <t>Nicole</t>
  </si>
  <si>
    <t>2009.07.01</t>
  </si>
  <si>
    <t>PHL</t>
  </si>
  <si>
    <t>小山</t>
    <rPh sb="0" eb="2">
      <t>コヤマ</t>
    </rPh>
    <phoneticPr fontId="2"/>
  </si>
  <si>
    <t>芽実</t>
    <rPh sb="0" eb="1">
      <t>メ</t>
    </rPh>
    <rPh sb="1" eb="2">
      <t>ミノル</t>
    </rPh>
    <phoneticPr fontId="2"/>
  </si>
  <si>
    <t>ﾒﾐ</t>
  </si>
  <si>
    <t>Memi</t>
  </si>
  <si>
    <t>佐々木</t>
    <rPh sb="0" eb="3">
      <t>ササキ</t>
    </rPh>
    <phoneticPr fontId="2"/>
  </si>
  <si>
    <t>菜緒</t>
    <rPh sb="0" eb="2">
      <t>ナオ</t>
    </rPh>
    <phoneticPr fontId="2"/>
  </si>
  <si>
    <t>2010.03.31</t>
  </si>
  <si>
    <t>下田</t>
    <rPh sb="0" eb="2">
      <t>シモダ</t>
    </rPh>
    <phoneticPr fontId="2"/>
  </si>
  <si>
    <t>愛乃</t>
    <rPh sb="0" eb="1">
      <t>アイ</t>
    </rPh>
    <rPh sb="1" eb="2">
      <t>ノ</t>
    </rPh>
    <phoneticPr fontId="2"/>
  </si>
  <si>
    <t>ｼﾓﾀﾞ</t>
  </si>
  <si>
    <t>ｱﾉ</t>
  </si>
  <si>
    <t>SHIMODA</t>
  </si>
  <si>
    <t>Ano</t>
  </si>
  <si>
    <t>中坊</t>
    <rPh sb="0" eb="1">
      <t>ナカ</t>
    </rPh>
    <rPh sb="1" eb="2">
      <t>ボウ</t>
    </rPh>
    <phoneticPr fontId="2"/>
  </si>
  <si>
    <t>桜華</t>
    <rPh sb="0" eb="1">
      <t>オウ</t>
    </rPh>
    <rPh sb="1" eb="2">
      <t>カ</t>
    </rPh>
    <phoneticPr fontId="2"/>
  </si>
  <si>
    <t>村橋</t>
    <rPh sb="0" eb="2">
      <t>ムラハシ</t>
    </rPh>
    <phoneticPr fontId="2"/>
  </si>
  <si>
    <t>咲晶</t>
    <rPh sb="0" eb="1">
      <t>サ</t>
    </rPh>
    <rPh sb="1" eb="2">
      <t>ショウ</t>
    </rPh>
    <phoneticPr fontId="2"/>
  </si>
  <si>
    <t>ﾑﾗﾊｼ</t>
  </si>
  <si>
    <t>MURAHASHI</t>
  </si>
  <si>
    <t>2009.07.31</t>
  </si>
  <si>
    <t>2010.1.9</t>
  </si>
  <si>
    <t>ｳﾀ</t>
  </si>
  <si>
    <t>Uta</t>
  </si>
  <si>
    <t>2009.4.2</t>
  </si>
  <si>
    <t>ｵﾊﾞﾗ</t>
  </si>
  <si>
    <t>ｺﾄ</t>
  </si>
  <si>
    <t>OBARA</t>
  </si>
  <si>
    <t>Koto</t>
  </si>
  <si>
    <t>2009.12.6</t>
  </si>
  <si>
    <t>ﾏﾘﾝ</t>
  </si>
  <si>
    <t>Marin</t>
  </si>
  <si>
    <t>2009.6.11</t>
  </si>
  <si>
    <t>ｼｵｶﾜ</t>
  </si>
  <si>
    <t>SHIOKAWA</t>
  </si>
  <si>
    <t>ﾕｲｶ</t>
  </si>
  <si>
    <t>Yuika</t>
  </si>
  <si>
    <t>遥</t>
    <rPh sb="0" eb="1">
      <t>ハルカ</t>
    </rPh>
    <phoneticPr fontId="2"/>
  </si>
  <si>
    <t>2010.01.26</t>
  </si>
  <si>
    <t>ｼﾏﾀﾞ</t>
  </si>
  <si>
    <t>SHIMADA</t>
  </si>
  <si>
    <t>2009.06.26</t>
  </si>
  <si>
    <t>３．学校名，所属長，顧問名，希望審判，リレータイムを入力して下さい。これでファイルは完成です。</t>
    <rPh sb="2" eb="4">
      <t>ガッコウ</t>
    </rPh>
    <rPh sb="4" eb="5">
      <t>メイ</t>
    </rPh>
    <rPh sb="6" eb="9">
      <t>ショゾクチョウ</t>
    </rPh>
    <rPh sb="10" eb="12">
      <t>コモン</t>
    </rPh>
    <rPh sb="12" eb="13">
      <t>メイ</t>
    </rPh>
    <rPh sb="14" eb="16">
      <t>キボウ</t>
    </rPh>
    <rPh sb="16" eb="18">
      <t>シンパン</t>
    </rPh>
    <rPh sb="26" eb="28">
      <t>ニュウリョク</t>
    </rPh>
    <rPh sb="30" eb="31">
      <t>クダ</t>
    </rPh>
    <rPh sb="42" eb="44">
      <t>カンセイ</t>
    </rPh>
    <phoneticPr fontId="1"/>
  </si>
  <si>
    <t>選手数が多く入力しきれない場合は，このファイルをコピーして残りの選手を入力して下さい。</t>
    <rPh sb="0" eb="2">
      <t>センシュ</t>
    </rPh>
    <rPh sb="2" eb="3">
      <t>スウ</t>
    </rPh>
    <rPh sb="4" eb="5">
      <t>オオ</t>
    </rPh>
    <rPh sb="6" eb="8">
      <t>ニュウリョク</t>
    </rPh>
    <rPh sb="13" eb="15">
      <t>バアイ</t>
    </rPh>
    <rPh sb="29" eb="30">
      <t>ノコ</t>
    </rPh>
    <rPh sb="32" eb="34">
      <t>センシュ</t>
    </rPh>
    <rPh sb="35" eb="37">
      <t>ニュウリョク</t>
    </rPh>
    <rPh sb="39" eb="40">
      <t>クダ</t>
    </rPh>
    <phoneticPr fontId="1"/>
  </si>
  <si>
    <t>４．プリントアウトをして職印をもらい，期日までに提出をして下さい。</t>
    <rPh sb="12" eb="14">
      <t>ショクイン</t>
    </rPh>
    <rPh sb="19" eb="21">
      <t>キジツ</t>
    </rPh>
    <rPh sb="24" eb="26">
      <t>テイシュツ</t>
    </rPh>
    <rPh sb="29" eb="30">
      <t>クダ</t>
    </rPh>
    <phoneticPr fontId="1"/>
  </si>
  <si>
    <t>５．保存をした後ファイルを閉じ，ファイル名を学校名・試合名がわかるように変更して下さい。</t>
    <rPh sb="2" eb="4">
      <t>ホゾン</t>
    </rPh>
    <rPh sb="7" eb="8">
      <t>ノチ</t>
    </rPh>
    <rPh sb="13" eb="14">
      <t>ト</t>
    </rPh>
    <rPh sb="20" eb="21">
      <t>メイ</t>
    </rPh>
    <rPh sb="22" eb="24">
      <t>ガッコウ</t>
    </rPh>
    <rPh sb="24" eb="25">
      <t>メイ</t>
    </rPh>
    <rPh sb="26" eb="28">
      <t>シアイ</t>
    </rPh>
    <rPh sb="28" eb="29">
      <t>メイ</t>
    </rPh>
    <rPh sb="36" eb="38">
      <t>ヘンコウ</t>
    </rPh>
    <rPh sb="40" eb="41">
      <t>クダ</t>
    </rPh>
    <phoneticPr fontId="1"/>
  </si>
  <si>
    <t>　（例えば「〔〇〇中〕△△エントリー」など）</t>
    <rPh sb="2" eb="3">
      <t>タト</t>
    </rPh>
    <phoneticPr fontId="1"/>
  </si>
  <si>
    <t>６．ファイルをメールに添付し，期日までに要項に書かれた申込先に送信をして下さい。</t>
    <rPh sb="36" eb="37">
      <t>クダ</t>
    </rPh>
    <phoneticPr fontId="1"/>
  </si>
  <si>
    <t>色のついたセル以外への入力，行の挿入および削除はしないで下さい。</t>
    <rPh sb="0" eb="1">
      <t>イロ</t>
    </rPh>
    <rPh sb="7" eb="9">
      <t>イガイ</t>
    </rPh>
    <rPh sb="11" eb="13">
      <t>ニュウリョク</t>
    </rPh>
    <rPh sb="14" eb="15">
      <t>ギョウ</t>
    </rPh>
    <rPh sb="16" eb="18">
      <t>ソウニュウ</t>
    </rPh>
    <rPh sb="21" eb="23">
      <t>サクジョ</t>
    </rPh>
    <rPh sb="28" eb="29">
      <t>クダ</t>
    </rPh>
    <phoneticPr fontId="1"/>
  </si>
  <si>
    <t>【重要】NANSシステムの設定ファイルを，自動で作成する数式が入っています。</t>
    <rPh sb="1" eb="3">
      <t>ジュウヨウ</t>
    </rPh>
    <rPh sb="13" eb="15">
      <t>セッテイ</t>
    </rPh>
    <rPh sb="21" eb="23">
      <t>ジドウ</t>
    </rPh>
    <rPh sb="24" eb="26">
      <t>サクセイ</t>
    </rPh>
    <rPh sb="28" eb="30">
      <t>スウシキ</t>
    </rPh>
    <rPh sb="31" eb="32">
      <t>ハイ</t>
    </rPh>
    <phoneticPr fontId="1"/>
  </si>
  <si>
    <t>2009.08.09</t>
  </si>
  <si>
    <t>ｼｮｳﾀﾛｳ</t>
  </si>
  <si>
    <t>Shotaro</t>
  </si>
  <si>
    <t>2009.05.04</t>
  </si>
  <si>
    <t>ホアン</t>
  </si>
  <si>
    <t>ﾆｬｯﾄ　ﾅﾑ</t>
  </si>
  <si>
    <t>HOAN</t>
  </si>
  <si>
    <t>Nyatto Namu</t>
  </si>
  <si>
    <t>2009.11.24</t>
  </si>
  <si>
    <t>永田</t>
    <rPh sb="0" eb="2">
      <t>ナガタ</t>
    </rPh>
    <phoneticPr fontId="2"/>
  </si>
  <si>
    <t>ﾅｶﾞﾀ</t>
  </si>
  <si>
    <t>NAGATA</t>
  </si>
  <si>
    <t>2010.02.28</t>
  </si>
  <si>
    <t>滝澤</t>
    <rPh sb="0" eb="2">
      <t>タキザワ</t>
    </rPh>
    <phoneticPr fontId="2"/>
  </si>
  <si>
    <t>良平</t>
    <rPh sb="0" eb="2">
      <t>リョウヘイ</t>
    </rPh>
    <phoneticPr fontId="2"/>
  </si>
  <si>
    <t>Takizawa</t>
  </si>
  <si>
    <t>2009.05.02</t>
  </si>
  <si>
    <t>平出</t>
    <rPh sb="0" eb="2">
      <t>ヒライデ</t>
    </rPh>
    <phoneticPr fontId="2"/>
  </si>
  <si>
    <t>悠真</t>
    <rPh sb="0" eb="1">
      <t>ユウ</t>
    </rPh>
    <rPh sb="1" eb="2">
      <t>マコト</t>
    </rPh>
    <phoneticPr fontId="2"/>
  </si>
  <si>
    <t>ﾋﾗｲﾃﾞ</t>
  </si>
  <si>
    <t>ﾊﾙﾏ</t>
  </si>
  <si>
    <t>HIRAIDE</t>
  </si>
  <si>
    <t>Haruma</t>
  </si>
  <si>
    <t>2010.02.26</t>
  </si>
  <si>
    <t>蒼生</t>
    <rPh sb="0" eb="1">
      <t>アオ</t>
    </rPh>
    <rPh sb="1" eb="2">
      <t>イ</t>
    </rPh>
    <phoneticPr fontId="2"/>
  </si>
  <si>
    <t>ｿｳｲ</t>
  </si>
  <si>
    <t>Soui</t>
  </si>
  <si>
    <t>2009.07.07</t>
  </si>
  <si>
    <t>2010.01.23</t>
  </si>
  <si>
    <t>戸谷</t>
    <rPh sb="0" eb="2">
      <t>トタニ</t>
    </rPh>
    <phoneticPr fontId="2"/>
  </si>
  <si>
    <t>帆世</t>
    <rPh sb="0" eb="1">
      <t>ホ</t>
    </rPh>
    <rPh sb="1" eb="2">
      <t>ヨ</t>
    </rPh>
    <phoneticPr fontId="2"/>
  </si>
  <si>
    <t>ﾎｾ</t>
  </si>
  <si>
    <t>Hose</t>
  </si>
  <si>
    <t>2009.10.06</t>
  </si>
  <si>
    <t>2010.01.25</t>
  </si>
  <si>
    <t>出川</t>
    <rPh sb="0" eb="2">
      <t>デガワ</t>
    </rPh>
    <phoneticPr fontId="2"/>
  </si>
  <si>
    <t>悠雅</t>
    <rPh sb="0" eb="1">
      <t>ユウ</t>
    </rPh>
    <rPh sb="1" eb="2">
      <t>ミヤビ</t>
    </rPh>
    <phoneticPr fontId="2"/>
  </si>
  <si>
    <t>ﾃﾞｶﾞﾜ</t>
  </si>
  <si>
    <t>DEGAWA</t>
  </si>
  <si>
    <t>2008.06.20</t>
  </si>
  <si>
    <t>ｵﾀﾞ</t>
  </si>
  <si>
    <t>Oda</t>
  </si>
  <si>
    <t>2009.9.15</t>
  </si>
  <si>
    <t>ﾐｽﾞｶﾐ</t>
  </si>
  <si>
    <t>MIZUKAMI</t>
  </si>
  <si>
    <t>2009.08.31</t>
  </si>
  <si>
    <t>ｱﾚﾝ</t>
  </si>
  <si>
    <t>Aren</t>
  </si>
  <si>
    <t>2009.12.09</t>
  </si>
  <si>
    <t>ｽｹｶﾞﾜ</t>
  </si>
  <si>
    <t>SUKEGAWA</t>
  </si>
  <si>
    <t>ｼﾏﾉ</t>
  </si>
  <si>
    <t>SHIMANO</t>
  </si>
  <si>
    <t>2010.1.13</t>
  </si>
  <si>
    <t>ﾊﾏﾓﾄ</t>
  </si>
  <si>
    <t>HAMAMOTO</t>
  </si>
  <si>
    <t>2009.12.14</t>
  </si>
  <si>
    <t>未来星</t>
  </si>
  <si>
    <t>ｱｽﾄ</t>
  </si>
  <si>
    <t>Asuto</t>
  </si>
  <si>
    <t>2010.02.13</t>
  </si>
  <si>
    <t>佐々木</t>
  </si>
  <si>
    <t>優太</t>
  </si>
  <si>
    <t>2009.07.30</t>
  </si>
  <si>
    <t>野口</t>
  </si>
  <si>
    <t>龍之介</t>
  </si>
  <si>
    <t>2009.08.15</t>
  </si>
  <si>
    <t>牧野</t>
  </si>
  <si>
    <t>蒼音</t>
  </si>
  <si>
    <t>ﾏｷﾉ</t>
  </si>
  <si>
    <t>ｱｵﾄ</t>
  </si>
  <si>
    <t>MAKINO</t>
  </si>
  <si>
    <t>Aoto</t>
  </si>
  <si>
    <t>御子貝</t>
  </si>
  <si>
    <t>蓮</t>
  </si>
  <si>
    <t>ﾐｺｶﾞｲ</t>
  </si>
  <si>
    <t>MIKOGAI</t>
  </si>
  <si>
    <t>2009.09.18</t>
  </si>
  <si>
    <t>南川</t>
  </si>
  <si>
    <t>雄界</t>
  </si>
  <si>
    <t>ﾐﾅﾐｶﾜ</t>
  </si>
  <si>
    <t>ﾕｶｲ</t>
  </si>
  <si>
    <t>MINAMIKAWA</t>
  </si>
  <si>
    <t>Yukai</t>
  </si>
  <si>
    <t>2009.08.24</t>
  </si>
  <si>
    <t>山川</t>
  </si>
  <si>
    <t>英祐</t>
  </si>
  <si>
    <t>2009.08.18</t>
  </si>
  <si>
    <t>拓馬</t>
  </si>
  <si>
    <t>2009.09.14</t>
  </si>
  <si>
    <t>2008.05.05</t>
  </si>
  <si>
    <t>Ryoutaro</t>
  </si>
  <si>
    <t>2009.11.14</t>
  </si>
  <si>
    <t>竹村</t>
  </si>
  <si>
    <t>祐人</t>
  </si>
  <si>
    <t>2008.6.24</t>
  </si>
  <si>
    <t>ｾﾘ</t>
  </si>
  <si>
    <t>ｹｲｼﾞﾛｳ</t>
  </si>
  <si>
    <t>SERI</t>
  </si>
  <si>
    <t>Keijiro</t>
  </si>
  <si>
    <t>ｷｲﾁ</t>
  </si>
  <si>
    <t>Kiichi</t>
  </si>
  <si>
    <t>2010.2.11</t>
  </si>
  <si>
    <t>奈良　</t>
  </si>
  <si>
    <t>将吾</t>
  </si>
  <si>
    <t>2010.01.15</t>
  </si>
  <si>
    <t>福富　</t>
  </si>
  <si>
    <t>慎吾</t>
  </si>
  <si>
    <t>ﾌｸﾄﾐ</t>
  </si>
  <si>
    <t>ｼﾝｺﾞ</t>
  </si>
  <si>
    <t>FUKUTOMI</t>
  </si>
  <si>
    <t>Shingo</t>
  </si>
  <si>
    <t>2009.7.28</t>
  </si>
  <si>
    <t>矢村　</t>
  </si>
  <si>
    <t>陸人</t>
  </si>
  <si>
    <t>ﾔﾑﾗ</t>
  </si>
  <si>
    <t>YAMURA</t>
  </si>
  <si>
    <t>2009.05.09</t>
  </si>
  <si>
    <t>荻野　</t>
  </si>
  <si>
    <t>隆成</t>
  </si>
  <si>
    <t>2009.12.11</t>
  </si>
  <si>
    <t>蓮見</t>
  </si>
  <si>
    <t>将大</t>
  </si>
  <si>
    <t>ﾊｽﾐ</t>
  </si>
  <si>
    <t>HASUMI</t>
  </si>
  <si>
    <t>2010.01.29</t>
  </si>
  <si>
    <t>　翔</t>
  </si>
  <si>
    <t>Sho</t>
  </si>
  <si>
    <t>2010.02.27</t>
  </si>
  <si>
    <t>2009.11.07</t>
  </si>
  <si>
    <t>ｳﾔﾏ</t>
  </si>
  <si>
    <t>UYAMA</t>
  </si>
  <si>
    <t>2009.07.09</t>
  </si>
  <si>
    <t>ｲﾀﾙ</t>
  </si>
  <si>
    <t>Itaru</t>
  </si>
  <si>
    <t>2009.12.05</t>
  </si>
  <si>
    <t>ｶｸﾀ</t>
  </si>
  <si>
    <t>ﾐﾂﾔ</t>
  </si>
  <si>
    <t>KAKUTA</t>
  </si>
  <si>
    <t>Mitsuya</t>
  </si>
  <si>
    <t>2009.06.21</t>
  </si>
  <si>
    <t>ﾔﾏｼﾞﾘ</t>
  </si>
  <si>
    <t>ﾕｷﾄ</t>
  </si>
  <si>
    <t>YAMAJIRI</t>
  </si>
  <si>
    <t>Yukito</t>
  </si>
  <si>
    <t>2009.05.05</t>
  </si>
  <si>
    <t>2009.09.21</t>
  </si>
  <si>
    <t>ﾄｼﾉﾘ</t>
  </si>
  <si>
    <t>KAI</t>
  </si>
  <si>
    <t>Toshinori</t>
  </si>
  <si>
    <t>2009.06.05</t>
  </si>
  <si>
    <t>煌芽</t>
  </si>
  <si>
    <t>ﾏｽﾉ</t>
  </si>
  <si>
    <t>ｺｳｶﾞ</t>
  </si>
  <si>
    <t>MASUNO</t>
  </si>
  <si>
    <t>Koga</t>
  </si>
  <si>
    <t>2010.02.18</t>
  </si>
  <si>
    <t>ｼｭｳ</t>
  </si>
  <si>
    <t>Shu</t>
  </si>
  <si>
    <t>2010.01.18</t>
  </si>
  <si>
    <t>ｵｸﾞﾗ</t>
  </si>
  <si>
    <t>OGURA</t>
  </si>
  <si>
    <t>ｶｲﾂﾞ</t>
  </si>
  <si>
    <t>KAIDU</t>
  </si>
  <si>
    <t>2009.06.15</t>
  </si>
  <si>
    <t>ﾌｼﾞﾏｷ</t>
  </si>
  <si>
    <t>ﾘｮｳﾄ</t>
  </si>
  <si>
    <t>FUJIMAKI</t>
  </si>
  <si>
    <t>Ryoto</t>
  </si>
  <si>
    <t>2009.08.27</t>
  </si>
  <si>
    <t>2010.02.06</t>
  </si>
  <si>
    <t>ｸﾏｲ</t>
  </si>
  <si>
    <t>KUMAI</t>
  </si>
  <si>
    <t>Kei</t>
  </si>
  <si>
    <t>2009.4.26</t>
  </si>
  <si>
    <t>ｸﾗﾓﾄ</t>
  </si>
  <si>
    <t>ﾄﾅﾐ</t>
  </si>
  <si>
    <t>KURAMOTO</t>
  </si>
  <si>
    <t>Tonami</t>
  </si>
  <si>
    <t>2009.07.05</t>
  </si>
  <si>
    <t>ﾅｶﾂﾙ</t>
  </si>
  <si>
    <t>NAKATSURU</t>
  </si>
  <si>
    <t>2009.11.20</t>
  </si>
  <si>
    <t>ﾏｽﾀﾞ</t>
  </si>
  <si>
    <t>MASUDA</t>
  </si>
  <si>
    <t>Shouma</t>
  </si>
  <si>
    <t>2010.1.18</t>
  </si>
  <si>
    <t>熊谷</t>
  </si>
  <si>
    <t>瑛太</t>
  </si>
  <si>
    <t>2009.10.26</t>
  </si>
  <si>
    <t>ｶｿﾉ</t>
  </si>
  <si>
    <t>ﾀｽｸ</t>
  </si>
  <si>
    <t>KASONO</t>
  </si>
  <si>
    <t>Tasuku</t>
  </si>
  <si>
    <t>HAKEYAMA</t>
  </si>
  <si>
    <t>2009.09.03</t>
  </si>
  <si>
    <t>ﾘ</t>
  </si>
  <si>
    <t>ｺｳｹﾝ</t>
  </si>
  <si>
    <t>RI</t>
  </si>
  <si>
    <t>Koken</t>
  </si>
  <si>
    <t>2009.04.09</t>
  </si>
  <si>
    <t>2009.07.20</t>
  </si>
  <si>
    <t>ｽｶﾞﾔ</t>
  </si>
  <si>
    <t>ｺﾅﾂ</t>
  </si>
  <si>
    <t>SUGAYA</t>
  </si>
  <si>
    <t>Konatsu</t>
  </si>
  <si>
    <t>2009.07.18</t>
  </si>
  <si>
    <t>まこ</t>
  </si>
  <si>
    <t>莉央</t>
    <rPh sb="0" eb="1">
      <t>リ</t>
    </rPh>
    <rPh sb="1" eb="2">
      <t>オウ</t>
    </rPh>
    <phoneticPr fontId="2"/>
  </si>
  <si>
    <t>太田</t>
    <rPh sb="0" eb="2">
      <t>オオタ</t>
    </rPh>
    <phoneticPr fontId="2"/>
  </si>
  <si>
    <t>OTA</t>
  </si>
  <si>
    <t>2009.09.30</t>
  </si>
  <si>
    <t>綿貫</t>
    <rPh sb="0" eb="2">
      <t>ワタヌキ</t>
    </rPh>
    <phoneticPr fontId="2"/>
  </si>
  <si>
    <t>菫</t>
    <rPh sb="0" eb="1">
      <t>スミレ</t>
    </rPh>
    <phoneticPr fontId="2"/>
  </si>
  <si>
    <t>ﾜﾀﾇｷ</t>
  </si>
  <si>
    <t>ｽﾐﾚ</t>
  </si>
  <si>
    <t>WATANUKI</t>
  </si>
  <si>
    <t>Sumire</t>
  </si>
  <si>
    <t>2009.06.20</t>
  </si>
  <si>
    <t>稲葉</t>
    <rPh sb="0" eb="2">
      <t>イナバ</t>
    </rPh>
    <phoneticPr fontId="2"/>
  </si>
  <si>
    <t>星楓</t>
    <rPh sb="0" eb="1">
      <t>ホシ</t>
    </rPh>
    <rPh sb="1" eb="2">
      <t>カエデ</t>
    </rPh>
    <phoneticPr fontId="2"/>
  </si>
  <si>
    <t>ｲﾅﾊﾞ</t>
  </si>
  <si>
    <t>INABA</t>
  </si>
  <si>
    <t>2009.12.10</t>
  </si>
  <si>
    <t>ｱﾏﾈ</t>
  </si>
  <si>
    <t>TOMONO</t>
  </si>
  <si>
    <t>Amane</t>
  </si>
  <si>
    <t>市・浦</t>
    <rPh sb="0" eb="1">
      <t>イチ</t>
    </rPh>
    <rPh sb="2" eb="3">
      <t>ウラ</t>
    </rPh>
    <phoneticPr fontId="1"/>
  </si>
  <si>
    <t>ｻｾ</t>
  </si>
  <si>
    <t>SASE</t>
  </si>
  <si>
    <t>2009.04.26</t>
  </si>
  <si>
    <t>ｱｶｷﾞ</t>
  </si>
  <si>
    <t>ﾕｽﾞﾅ</t>
  </si>
  <si>
    <t>AKAGI</t>
  </si>
  <si>
    <t>Yuzuna</t>
  </si>
  <si>
    <t>ｱﾀﾗｼ</t>
  </si>
  <si>
    <t>ｳﾁﾀﾞ</t>
  </si>
  <si>
    <t>UCHIDA</t>
  </si>
  <si>
    <t>2010.02.03</t>
  </si>
  <si>
    <t>ｴﾀﾞ</t>
  </si>
  <si>
    <t>EDA</t>
  </si>
  <si>
    <t>2009.10.27</t>
  </si>
  <si>
    <t>2009.10.18</t>
  </si>
  <si>
    <t>ｶﾐﾉﾀ</t>
  </si>
  <si>
    <t>ﾐﾔﾋﾞ</t>
  </si>
  <si>
    <t>KAMINOTA</t>
  </si>
  <si>
    <t>Miyabi</t>
  </si>
  <si>
    <t>2009.10.24</t>
  </si>
  <si>
    <t>ｶﾜｳﾁ</t>
  </si>
  <si>
    <t>KAWAUCHI</t>
  </si>
  <si>
    <t>2009.05.15</t>
  </si>
  <si>
    <t>ｺﾐﾔ</t>
  </si>
  <si>
    <t>KOMIYA</t>
  </si>
  <si>
    <t>2009.04.21</t>
  </si>
  <si>
    <t>ｲﾁｶ</t>
  </si>
  <si>
    <t>Ichika</t>
  </si>
  <si>
    <t>2009.09.05</t>
  </si>
  <si>
    <t>ｺﾕｷ</t>
  </si>
  <si>
    <t>Koyuki</t>
  </si>
  <si>
    <t>2010.02.22</t>
  </si>
  <si>
    <t>ﾋﾗｵｶ</t>
  </si>
  <si>
    <t>HIRAOKA</t>
  </si>
  <si>
    <t>2009.10.14</t>
  </si>
  <si>
    <t>ﾋﾗﾊﾗ</t>
  </si>
  <si>
    <t>ﾓｱ</t>
  </si>
  <si>
    <t>HIRAHARA</t>
  </si>
  <si>
    <t>Moa</t>
  </si>
  <si>
    <t>2010.03.26</t>
  </si>
  <si>
    <t>ﾖﾈｲ</t>
  </si>
  <si>
    <t>YONEI</t>
  </si>
  <si>
    <t>Nana</t>
  </si>
  <si>
    <t>ｲｼｸﾞﾛ</t>
  </si>
  <si>
    <t>ｺﾉｶ</t>
  </si>
  <si>
    <t>ISHIGURO</t>
  </si>
  <si>
    <t>Konoka</t>
  </si>
  <si>
    <t>柄澤</t>
  </si>
  <si>
    <t>絢英</t>
  </si>
  <si>
    <t>ｶﾗｻﾜ</t>
  </si>
  <si>
    <t>ｱﾔｴ</t>
  </si>
  <si>
    <t>KARASAWA</t>
  </si>
  <si>
    <t>Ayae</t>
  </si>
  <si>
    <t>2009.12.30</t>
  </si>
  <si>
    <t>ﾋﾛﾆﾜ</t>
  </si>
  <si>
    <t>ｺｺ</t>
  </si>
  <si>
    <t>HIRONIWA</t>
  </si>
  <si>
    <t>Koko</t>
  </si>
  <si>
    <t>ﾘｵﾝ</t>
  </si>
  <si>
    <t>Rion</t>
  </si>
  <si>
    <t>2009.9.29</t>
  </si>
  <si>
    <t>芽</t>
  </si>
  <si>
    <t>2009.04.22</t>
  </si>
  <si>
    <t>琴都</t>
  </si>
  <si>
    <t>2009.06.11</t>
  </si>
  <si>
    <t>実希</t>
  </si>
  <si>
    <t>ﾐﾂｷ</t>
  </si>
  <si>
    <t>Mitsuki</t>
  </si>
  <si>
    <t>2009.06.02</t>
  </si>
  <si>
    <t>ひまり</t>
  </si>
  <si>
    <t>紗彩</t>
  </si>
  <si>
    <t>ｼﾓﾉ</t>
  </si>
  <si>
    <t>SHIMONO</t>
  </si>
  <si>
    <t>2009.04.04</t>
  </si>
  <si>
    <t>りか</t>
  </si>
  <si>
    <t>ｼﾝﾎﾞ</t>
  </si>
  <si>
    <t>ﾘｶ</t>
  </si>
  <si>
    <t>SHINBO</t>
  </si>
  <si>
    <t>Rika</t>
  </si>
  <si>
    <t>希歩</t>
  </si>
  <si>
    <t>ｷﾎ</t>
  </si>
  <si>
    <t>Kiho</t>
  </si>
  <si>
    <t>2009.11.30</t>
  </si>
  <si>
    <t>ｲﾜｻﾜ</t>
  </si>
  <si>
    <t>ﾓﾓﾜ</t>
  </si>
  <si>
    <t>IWASAWA</t>
  </si>
  <si>
    <t>Momowa</t>
  </si>
  <si>
    <t>2009.06.06</t>
  </si>
  <si>
    <t>ｶﾅﾓﾘ</t>
  </si>
  <si>
    <t>ｴｲｺ</t>
  </si>
  <si>
    <t>KANAMORI</t>
  </si>
  <si>
    <t>Eiko</t>
  </si>
  <si>
    <t>2009.05.27</t>
  </si>
  <si>
    <t>ｼﾉｻﾞｷ</t>
  </si>
  <si>
    <t>ｸﾚｱ</t>
  </si>
  <si>
    <t>SHINOZAKI</t>
  </si>
  <si>
    <t>Kurea</t>
  </si>
  <si>
    <t>ｾｶﾞﾜ</t>
  </si>
  <si>
    <t>ﾕｽﾞﾊ</t>
  </si>
  <si>
    <t>SEGAWA</t>
  </si>
  <si>
    <t>Yuzuha</t>
  </si>
  <si>
    <t>ﾔﾉ</t>
  </si>
  <si>
    <t>ｼｽﾞﾎ</t>
  </si>
  <si>
    <t>YANO</t>
  </si>
  <si>
    <t>Shizuho</t>
  </si>
  <si>
    <t>2009.7.21</t>
  </si>
  <si>
    <t>ﾎﾘｺｼ</t>
  </si>
  <si>
    <t>ﾅﾅ</t>
  </si>
  <si>
    <t>HORIKOSHI</t>
  </si>
  <si>
    <t>2010.3.23</t>
  </si>
  <si>
    <t>2009.9.10</t>
  </si>
  <si>
    <t>木下</t>
    <rPh sb="0" eb="2">
      <t>ｷﾉｼﾀ</t>
    </rPh>
    <phoneticPr fontId="2" type="halfwidthKatakana"/>
  </si>
  <si>
    <t>2009.8.22</t>
  </si>
  <si>
    <t>二本栁</t>
  </si>
  <si>
    <t>ひかり</t>
  </si>
  <si>
    <t>ﾆﾎﾝﾔﾅｷﾞ</t>
  </si>
  <si>
    <t>ﾋｶﾘ</t>
  </si>
  <si>
    <t>NIHONYANAGI</t>
  </si>
  <si>
    <t>Hikari</t>
  </si>
  <si>
    <t>2008.6.2</t>
  </si>
  <si>
    <t>孫田</t>
    <rPh sb="0" eb="2">
      <t>ｿﾝﾀﾞ</t>
    </rPh>
    <phoneticPr fontId="3" type="halfwidthKatakana"/>
  </si>
  <si>
    <t>侑季</t>
    <rPh sb="0" eb="2">
      <t>ﾕｳｷ</t>
    </rPh>
    <phoneticPr fontId="3" type="halfwidthKatakana"/>
  </si>
  <si>
    <t>竹知</t>
    <rPh sb="0" eb="1">
      <t>ﾀｹ</t>
    </rPh>
    <rPh sb="1" eb="2">
      <t>ﾁ</t>
    </rPh>
    <phoneticPr fontId="3" type="halfwidthKatakana"/>
  </si>
  <si>
    <t>舜太</t>
    <rPh sb="0" eb="2">
      <t>ｼｭﾝﾀ</t>
    </rPh>
    <phoneticPr fontId="3" type="halfwidthKatakana"/>
  </si>
  <si>
    <t>田村</t>
    <rPh sb="0" eb="2">
      <t>ﾀﾑﾗ</t>
    </rPh>
    <phoneticPr fontId="3" type="halfwidthKatakana"/>
  </si>
  <si>
    <t>蓮斗</t>
    <rPh sb="0" eb="1">
      <t>ﾚﾝ</t>
    </rPh>
    <rPh sb="1" eb="2">
      <t>ﾄ</t>
    </rPh>
    <phoneticPr fontId="3" type="halfwidthKatakana"/>
  </si>
  <si>
    <t>成見</t>
    <rPh sb="0" eb="2">
      <t>ﾅﾙﾐ</t>
    </rPh>
    <phoneticPr fontId="3" type="halfwidthKatakana"/>
  </si>
  <si>
    <t>王我</t>
    <rPh sb="0" eb="1">
      <t>ｵｳ</t>
    </rPh>
    <rPh sb="1" eb="2">
      <t>ｶﾞ</t>
    </rPh>
    <phoneticPr fontId="3" type="halfwidthKatakana"/>
  </si>
  <si>
    <t>反保</t>
    <rPh sb="0" eb="2">
      <t>ﾀﾝﾎﾞ</t>
    </rPh>
    <phoneticPr fontId="3" type="halfwidthKatakana"/>
  </si>
  <si>
    <t>新</t>
    <rPh sb="0" eb="1">
      <t>ｼﾝ</t>
    </rPh>
    <phoneticPr fontId="3" type="halfwidthKatakana"/>
  </si>
  <si>
    <t>古田</t>
    <rPh sb="0" eb="2">
      <t>フルタ</t>
    </rPh>
    <phoneticPr fontId="3"/>
  </si>
  <si>
    <t>蒼英</t>
    <rPh sb="0" eb="1">
      <t>アオ</t>
    </rPh>
    <rPh sb="1" eb="2">
      <t>ヒデ</t>
    </rPh>
    <phoneticPr fontId="3"/>
  </si>
  <si>
    <t>恒住</t>
    <rPh sb="0" eb="1">
      <t>ツネ</t>
    </rPh>
    <rPh sb="1" eb="2">
      <t>ス</t>
    </rPh>
    <phoneticPr fontId="3"/>
  </si>
  <si>
    <t>颯汰</t>
    <rPh sb="0" eb="1">
      <t>ハヤテ</t>
    </rPh>
    <rPh sb="1" eb="2">
      <t>タ</t>
    </rPh>
    <phoneticPr fontId="3"/>
  </si>
  <si>
    <t>進藤</t>
    <rPh sb="0" eb="2">
      <t>シンドウ</t>
    </rPh>
    <phoneticPr fontId="3"/>
  </si>
  <si>
    <t>訽平</t>
    <rPh sb="0" eb="1">
      <t>コウ</t>
    </rPh>
    <rPh sb="1" eb="2">
      <t>ヘイ</t>
    </rPh>
    <phoneticPr fontId="3"/>
  </si>
  <si>
    <t>森田</t>
    <rPh sb="0" eb="2">
      <t>モリタ</t>
    </rPh>
    <phoneticPr fontId="3"/>
  </si>
  <si>
    <t>研吾</t>
    <rPh sb="0" eb="1">
      <t>ケン</t>
    </rPh>
    <rPh sb="1" eb="2">
      <t>ゴ</t>
    </rPh>
    <phoneticPr fontId="3"/>
  </si>
  <si>
    <t>高橋</t>
    <rPh sb="0" eb="2">
      <t>タカハシ</t>
    </rPh>
    <phoneticPr fontId="3"/>
  </si>
  <si>
    <t>歩志</t>
    <rPh sb="0" eb="1">
      <t>アユ</t>
    </rPh>
    <rPh sb="1" eb="2">
      <t>シ</t>
    </rPh>
    <phoneticPr fontId="3"/>
  </si>
  <si>
    <t>関澤</t>
    <rPh sb="0" eb="2">
      <t>セキザワ</t>
    </rPh>
    <phoneticPr fontId="3"/>
  </si>
  <si>
    <t>隆星</t>
    <rPh sb="0" eb="1">
      <t>リュウ</t>
    </rPh>
    <rPh sb="1" eb="2">
      <t>ホシ</t>
    </rPh>
    <phoneticPr fontId="3"/>
  </si>
  <si>
    <t>加納</t>
    <rPh sb="0" eb="2">
      <t>カノウ</t>
    </rPh>
    <phoneticPr fontId="3"/>
  </si>
  <si>
    <t>奏良</t>
    <rPh sb="0" eb="1">
      <t>カナ</t>
    </rPh>
    <rPh sb="1" eb="2">
      <t>ヨ</t>
    </rPh>
    <phoneticPr fontId="3"/>
  </si>
  <si>
    <t>穂積</t>
    <rPh sb="0" eb="2">
      <t>ホヅミ</t>
    </rPh>
    <phoneticPr fontId="3"/>
  </si>
  <si>
    <t>拓真</t>
    <rPh sb="0" eb="2">
      <t>タクマ</t>
    </rPh>
    <phoneticPr fontId="3"/>
  </si>
  <si>
    <t>入江</t>
    <rPh sb="0" eb="2">
      <t>イリエ</t>
    </rPh>
    <phoneticPr fontId="2"/>
  </si>
  <si>
    <t>雄太</t>
    <rPh sb="0" eb="2">
      <t>ユウタ</t>
    </rPh>
    <phoneticPr fontId="2"/>
  </si>
  <si>
    <t>多田</t>
    <rPh sb="0" eb="2">
      <t>タダ</t>
    </rPh>
    <phoneticPr fontId="3"/>
  </si>
  <si>
    <t>大翔</t>
    <rPh sb="0" eb="1">
      <t>ダイ</t>
    </rPh>
    <rPh sb="1" eb="2">
      <t>ショウ</t>
    </rPh>
    <phoneticPr fontId="3"/>
  </si>
  <si>
    <t>穐谷</t>
    <rPh sb="0" eb="2">
      <t>アキヤ</t>
    </rPh>
    <phoneticPr fontId="3"/>
  </si>
  <si>
    <t>2010.3.15</t>
  </si>
  <si>
    <t>山野</t>
    <rPh sb="0" eb="2">
      <t>ヤマノ</t>
    </rPh>
    <phoneticPr fontId="3"/>
  </si>
  <si>
    <t>櫂斗</t>
    <rPh sb="0" eb="1">
      <t>カイ</t>
    </rPh>
    <rPh sb="1" eb="2">
      <t>ト</t>
    </rPh>
    <phoneticPr fontId="3"/>
  </si>
  <si>
    <t>端野</t>
    <rPh sb="0" eb="2">
      <t>ハシノ</t>
    </rPh>
    <phoneticPr fontId="3"/>
  </si>
  <si>
    <t>遼</t>
    <rPh sb="0" eb="1">
      <t>リョウ</t>
    </rPh>
    <phoneticPr fontId="3"/>
  </si>
  <si>
    <t>中村</t>
    <rPh sb="0" eb="2">
      <t>ナカムラ</t>
    </rPh>
    <phoneticPr fontId="3"/>
  </si>
  <si>
    <t>助川</t>
    <rPh sb="0" eb="2">
      <t>スケガワ</t>
    </rPh>
    <phoneticPr fontId="3"/>
  </si>
  <si>
    <t>賢太郎</t>
    <rPh sb="0" eb="3">
      <t>ケンタロウ</t>
    </rPh>
    <phoneticPr fontId="3"/>
  </si>
  <si>
    <t>島野</t>
    <rPh sb="0" eb="2">
      <t>シマノ</t>
    </rPh>
    <phoneticPr fontId="3"/>
  </si>
  <si>
    <t>流維</t>
    <rPh sb="0" eb="1">
      <t>ル</t>
    </rPh>
    <rPh sb="1" eb="2">
      <t>イ</t>
    </rPh>
    <phoneticPr fontId="3"/>
  </si>
  <si>
    <t>濵本</t>
    <rPh sb="0" eb="2">
      <t>ハマモト</t>
    </rPh>
    <phoneticPr fontId="3"/>
  </si>
  <si>
    <t>凌太</t>
    <rPh sb="0" eb="1">
      <t>リョウ</t>
    </rPh>
    <rPh sb="1" eb="2">
      <t>タ</t>
    </rPh>
    <phoneticPr fontId="3"/>
  </si>
  <si>
    <t>増田</t>
    <rPh sb="0" eb="2">
      <t>マスダ</t>
    </rPh>
    <phoneticPr fontId="3"/>
  </si>
  <si>
    <t>翔馬</t>
    <rPh sb="0" eb="1">
      <t>ショウ</t>
    </rPh>
    <rPh sb="1" eb="2">
      <t>ウマ</t>
    </rPh>
    <phoneticPr fontId="3"/>
  </si>
  <si>
    <t>瑠夏</t>
    <rPh sb="0" eb="1">
      <t>ル</t>
    </rPh>
    <rPh sb="1" eb="2">
      <t>ナツ</t>
    </rPh>
    <phoneticPr fontId="3"/>
  </si>
  <si>
    <t>2009.12.3</t>
  </si>
  <si>
    <t>高杉</t>
    <rPh sb="0" eb="2">
      <t>タカスギ</t>
    </rPh>
    <phoneticPr fontId="3"/>
  </si>
  <si>
    <t>康平</t>
    <rPh sb="0" eb="2">
      <t>コウヘイ</t>
    </rPh>
    <phoneticPr fontId="3"/>
  </si>
  <si>
    <t>青山</t>
    <rPh sb="0" eb="2">
      <t>アオヤマ</t>
    </rPh>
    <phoneticPr fontId="3"/>
  </si>
  <si>
    <t>和真</t>
    <rPh sb="0" eb="2">
      <t>カズマ</t>
    </rPh>
    <phoneticPr fontId="3"/>
  </si>
  <si>
    <t>中津留</t>
    <rPh sb="0" eb="3">
      <t>ナカツル</t>
    </rPh>
    <phoneticPr fontId="3"/>
  </si>
  <si>
    <t>聖己</t>
    <rPh sb="0" eb="1">
      <t>セイ</t>
    </rPh>
    <rPh sb="1" eb="2">
      <t>オノレ</t>
    </rPh>
    <phoneticPr fontId="3"/>
  </si>
  <si>
    <t>金高</t>
    <rPh sb="0" eb="2">
      <t>カネタカ</t>
    </rPh>
    <phoneticPr fontId="3"/>
  </si>
  <si>
    <t>光希</t>
    <rPh sb="0" eb="1">
      <t>ヒカリ</t>
    </rPh>
    <rPh sb="1" eb="2">
      <t>キ</t>
    </rPh>
    <phoneticPr fontId="3"/>
  </si>
  <si>
    <t>ｶﾈﾀｶ</t>
  </si>
  <si>
    <t>KANETAKA</t>
  </si>
  <si>
    <t>伊藤</t>
    <rPh sb="0" eb="2">
      <t>イトウ</t>
    </rPh>
    <phoneticPr fontId="3"/>
  </si>
  <si>
    <t>一貴</t>
    <rPh sb="0" eb="2">
      <t>カズキ</t>
    </rPh>
    <phoneticPr fontId="3"/>
  </si>
  <si>
    <t>青木</t>
    <rPh sb="0" eb="2">
      <t>ｱｵｷ</t>
    </rPh>
    <phoneticPr fontId="3" type="halfwidthKatakana"/>
  </si>
  <si>
    <t>優翔</t>
    <rPh sb="0" eb="2">
      <t>ﾕｳﾄ</t>
    </rPh>
    <phoneticPr fontId="3" type="halfwidthKatakana"/>
  </si>
  <si>
    <t>本山</t>
    <rPh sb="0" eb="2">
      <t>ﾓﾄﾔﾏ</t>
    </rPh>
    <phoneticPr fontId="3" type="halfwidthKatakana"/>
  </si>
  <si>
    <t>潤</t>
    <rPh sb="0" eb="1">
      <t>ｼﾞｭﾝ</t>
    </rPh>
    <phoneticPr fontId="3" type="halfwidthKatakana"/>
  </si>
  <si>
    <t>葛西</t>
    <rPh sb="0" eb="2">
      <t>ｶｻｲ</t>
    </rPh>
    <phoneticPr fontId="3" type="halfwidthKatakana"/>
  </si>
  <si>
    <t>孝亮</t>
    <rPh sb="0" eb="2">
      <t>ｺｳｽｹ</t>
    </rPh>
    <phoneticPr fontId="3" type="halfwidthKatakana"/>
  </si>
  <si>
    <t>遠藤</t>
    <rPh sb="0" eb="2">
      <t>ｴﾝﾄﾞｳ</t>
    </rPh>
    <phoneticPr fontId="3" type="halfwidthKatakana"/>
  </si>
  <si>
    <t>雄介</t>
    <rPh sb="0" eb="2">
      <t>ﾕｳｽｹ</t>
    </rPh>
    <phoneticPr fontId="3" type="halfwidthKatakana"/>
  </si>
  <si>
    <t>牟田口</t>
    <rPh sb="0" eb="3">
      <t>ﾑﾀｸﾞﾁ</t>
    </rPh>
    <phoneticPr fontId="3" type="halfwidthKatakana"/>
  </si>
  <si>
    <t>瑛心</t>
    <rPh sb="0" eb="1">
      <t>ｴｲ</t>
    </rPh>
    <rPh sb="1" eb="2">
      <t>ｼﾝ</t>
    </rPh>
    <phoneticPr fontId="3" type="halfwidthKatakana"/>
  </si>
  <si>
    <t>髙鍬</t>
    <rPh sb="0" eb="2">
      <t>ﾀｶｸﾜ</t>
    </rPh>
    <phoneticPr fontId="3" type="halfwidthKatakana"/>
  </si>
  <si>
    <t>将太</t>
    <rPh sb="0" eb="2">
      <t>ｼｮｳﾀ</t>
    </rPh>
    <phoneticPr fontId="3" type="halfwidthKatakana"/>
  </si>
  <si>
    <t>小川</t>
    <rPh sb="0" eb="2">
      <t>ｵｶﾞﾜ</t>
    </rPh>
    <phoneticPr fontId="3" type="halfwidthKatakana"/>
  </si>
  <si>
    <t>大貴</t>
    <rPh sb="0" eb="2">
      <t>ﾀﾞｲｷ</t>
    </rPh>
    <phoneticPr fontId="3" type="halfwidthKatakana"/>
  </si>
  <si>
    <t>藤原</t>
    <rPh sb="0" eb="2">
      <t>ﾌｼﾞﾜﾗ</t>
    </rPh>
    <phoneticPr fontId="3" type="halfwidthKatakana"/>
  </si>
  <si>
    <t>昂大</t>
    <rPh sb="0" eb="2">
      <t>ｺｳﾀ</t>
    </rPh>
    <phoneticPr fontId="3" type="halfwidthKatakana"/>
  </si>
  <si>
    <t>村岡</t>
    <rPh sb="0" eb="2">
      <t>ﾑﾗｵｶ</t>
    </rPh>
    <phoneticPr fontId="3" type="halfwidthKatakana"/>
  </si>
  <si>
    <t>駿</t>
    <rPh sb="0" eb="1">
      <t>ｼｭﾝ</t>
    </rPh>
    <phoneticPr fontId="3" type="halfwidthKatakana"/>
  </si>
  <si>
    <t>五嶋</t>
    <rPh sb="0" eb="2">
      <t>ｺﾞﾄｳ</t>
    </rPh>
    <phoneticPr fontId="3" type="halfwidthKatakana"/>
  </si>
  <si>
    <t>陸人</t>
    <rPh sb="0" eb="2">
      <t>ﾘｸﾄ</t>
    </rPh>
    <phoneticPr fontId="3" type="halfwidthKatakana"/>
  </si>
  <si>
    <t>土屋</t>
    <rPh sb="0" eb="2">
      <t>ﾂﾁﾔ</t>
    </rPh>
    <phoneticPr fontId="3" type="halfwidthKatakana"/>
  </si>
  <si>
    <t>大樹</t>
    <rPh sb="0" eb="2">
      <t>ﾀﾞｲｷ</t>
    </rPh>
    <phoneticPr fontId="3" type="halfwidthKatakana"/>
  </si>
  <si>
    <t>森</t>
    <rPh sb="0" eb="1">
      <t>ﾓﾘ</t>
    </rPh>
    <phoneticPr fontId="3" type="halfwidthKatakana"/>
  </si>
  <si>
    <t>将汰郞</t>
    <rPh sb="0" eb="2">
      <t>ｼｮｳﾀ</t>
    </rPh>
    <rPh sb="2" eb="3">
      <t>ﾛｳ</t>
    </rPh>
    <phoneticPr fontId="3" type="halfwidthKatakana"/>
  </si>
  <si>
    <t>李</t>
    <rPh sb="0" eb="1">
      <t>ﾘ</t>
    </rPh>
    <phoneticPr fontId="3" type="halfwidthKatakana"/>
  </si>
  <si>
    <t>子杭</t>
    <rPh sb="0" eb="1">
      <t>ｺ</t>
    </rPh>
    <rPh sb="1" eb="2">
      <t>ｺｳ</t>
    </rPh>
    <phoneticPr fontId="3" type="halfwidthKatakana"/>
  </si>
  <si>
    <t>ｽｺｳ</t>
  </si>
  <si>
    <t>Suko</t>
  </si>
  <si>
    <t>黒澤</t>
    <rPh sb="0" eb="2">
      <t>ｸﾛｻﾜ</t>
    </rPh>
    <phoneticPr fontId="3" type="halfwidthKatakana"/>
  </si>
  <si>
    <t>弥仁</t>
    <rPh sb="0" eb="1">
      <t>ﾔ</t>
    </rPh>
    <rPh sb="1" eb="2">
      <t>ｼﾞﾝ</t>
    </rPh>
    <phoneticPr fontId="3" type="halfwidthKatakana"/>
  </si>
  <si>
    <t>時田</t>
    <rPh sb="0" eb="2">
      <t>ﾄｷﾀ</t>
    </rPh>
    <phoneticPr fontId="3" type="halfwidthKatakana"/>
  </si>
  <si>
    <t>蒼真</t>
    <rPh sb="0" eb="1">
      <t>ｿｳ</t>
    </rPh>
    <rPh sb="1" eb="2">
      <t>ｼﾝ</t>
    </rPh>
    <phoneticPr fontId="3" type="halfwidthKatakana"/>
  </si>
  <si>
    <t>前多</t>
    <rPh sb="0" eb="2">
      <t>ﾏｴﾀﾞ</t>
    </rPh>
    <phoneticPr fontId="3" type="halfwidthKatakana"/>
  </si>
  <si>
    <t>一路</t>
    <rPh sb="0" eb="2">
      <t>ｲﾁﾛ</t>
    </rPh>
    <phoneticPr fontId="3" type="halfwidthKatakana"/>
  </si>
  <si>
    <t>齋藤</t>
    <rPh sb="0" eb="2">
      <t>ｻｲﾄｳ</t>
    </rPh>
    <phoneticPr fontId="3" type="halfwidthKatakana"/>
  </si>
  <si>
    <t>優生</t>
    <rPh sb="0" eb="1">
      <t>ﾕｳ</t>
    </rPh>
    <rPh sb="1" eb="2">
      <t>ｾｲ</t>
    </rPh>
    <phoneticPr fontId="3" type="halfwidthKatakana"/>
  </si>
  <si>
    <t>井川</t>
    <rPh sb="0" eb="2">
      <t>ｲｶﾞﾜ</t>
    </rPh>
    <phoneticPr fontId="3" type="halfwidthKatakana"/>
  </si>
  <si>
    <t>結貴</t>
    <rPh sb="0" eb="1">
      <t>ﾕｲ</t>
    </rPh>
    <rPh sb="1" eb="2">
      <t>ｷ</t>
    </rPh>
    <phoneticPr fontId="3" type="halfwidthKatakana"/>
  </si>
  <si>
    <t>森岡</t>
    <rPh sb="0" eb="2">
      <t>ﾓﾘｵｶ</t>
    </rPh>
    <phoneticPr fontId="3" type="halfwidthKatakana"/>
  </si>
  <si>
    <t>力</t>
    <rPh sb="0" eb="1">
      <t>ﾘｷ</t>
    </rPh>
    <phoneticPr fontId="3" type="halfwidthKatakana"/>
  </si>
  <si>
    <t>小西</t>
    <rPh sb="0" eb="2">
      <t>ｺﾆｼ</t>
    </rPh>
    <phoneticPr fontId="3" type="halfwidthKatakana"/>
  </si>
  <si>
    <t>創太</t>
    <rPh sb="0" eb="2">
      <t>ｿｳﾀ</t>
    </rPh>
    <phoneticPr fontId="3" type="halfwidthKatakana"/>
  </si>
  <si>
    <t>畠山</t>
    <rPh sb="0" eb="2">
      <t>ﾊﾀｹﾔﾏ</t>
    </rPh>
    <phoneticPr fontId="3" type="halfwidthKatakana"/>
  </si>
  <si>
    <t>蒼空</t>
    <rPh sb="0" eb="1">
      <t>ｱｵ</t>
    </rPh>
    <rPh sb="1" eb="2">
      <t>ｿﾗ</t>
    </rPh>
    <phoneticPr fontId="3" type="halfwidthKatakana"/>
  </si>
  <si>
    <t>本田</t>
    <rPh sb="0" eb="2">
      <t>ﾎﾝﾀﾞ</t>
    </rPh>
    <phoneticPr fontId="3" type="halfwidthKatakana"/>
  </si>
  <si>
    <t>誠吾</t>
    <rPh sb="0" eb="1">
      <t>ｾｲ</t>
    </rPh>
    <rPh sb="1" eb="2">
      <t>ｺﾞ</t>
    </rPh>
    <phoneticPr fontId="3" type="halfwidthKatakana"/>
  </si>
  <si>
    <t>玉置</t>
    <rPh sb="0" eb="2">
      <t>ﾀﾏｵｷ</t>
    </rPh>
    <phoneticPr fontId="3" type="halfwidthKatakana"/>
  </si>
  <si>
    <t>翔</t>
    <rPh sb="0" eb="1">
      <t>ｼｮｳ</t>
    </rPh>
    <phoneticPr fontId="3" type="halfwidthKatakana"/>
  </si>
  <si>
    <t>桝崎</t>
    <rPh sb="0" eb="2">
      <t>ﾏｽｻﾞｷ</t>
    </rPh>
    <phoneticPr fontId="3" type="halfwidthKatakana"/>
  </si>
  <si>
    <t>吾人</t>
    <rPh sb="0" eb="1">
      <t>ｺﾞ</t>
    </rPh>
    <rPh sb="1" eb="2">
      <t>ﾋﾄ</t>
    </rPh>
    <phoneticPr fontId="3" type="halfwidthKatakana"/>
  </si>
  <si>
    <t>岡崎</t>
    <rPh sb="0" eb="2">
      <t>ｵｶｻﾞｷ</t>
    </rPh>
    <phoneticPr fontId="3" type="halfwidthKatakana"/>
  </si>
  <si>
    <t>誠典</t>
    <rPh sb="0" eb="1">
      <t>ﾏｺﾄ</t>
    </rPh>
    <rPh sb="1" eb="2">
      <t>ﾉﾘ</t>
    </rPh>
    <phoneticPr fontId="3" type="halfwidthKatakana"/>
  </si>
  <si>
    <t>柏木</t>
    <rPh sb="0" eb="2">
      <t>ｶｼﾜｷﾞ</t>
    </rPh>
    <phoneticPr fontId="3" type="halfwidthKatakana"/>
  </si>
  <si>
    <t>雄太</t>
    <rPh sb="0" eb="2">
      <t>ﾕｳﾀ</t>
    </rPh>
    <phoneticPr fontId="3" type="halfwidthKatakana"/>
  </si>
  <si>
    <t>秋山</t>
    <rPh sb="0" eb="2">
      <t>ｱｷﾔﾏ</t>
    </rPh>
    <phoneticPr fontId="3" type="halfwidthKatakana"/>
  </si>
  <si>
    <t>煌太</t>
    <rPh sb="0" eb="2">
      <t>ｺｳﾀ</t>
    </rPh>
    <phoneticPr fontId="3" type="halfwidthKatakana"/>
  </si>
  <si>
    <t>菅原</t>
    <rPh sb="0" eb="2">
      <t>ｽｶﾞﾜﾗ</t>
    </rPh>
    <phoneticPr fontId="3" type="halfwidthKatakana"/>
  </si>
  <si>
    <t>大輔</t>
    <rPh sb="0" eb="2">
      <t>ﾀﾞｲｽｹ</t>
    </rPh>
    <phoneticPr fontId="3" type="halfwidthKatakana"/>
  </si>
  <si>
    <t>鈴丸</t>
    <rPh sb="0" eb="2">
      <t>ｽｽﾞﾏﾙ</t>
    </rPh>
    <phoneticPr fontId="3" type="halfwidthKatakana"/>
  </si>
  <si>
    <t>悠</t>
    <rPh sb="0" eb="1">
      <t>ﾕｳ</t>
    </rPh>
    <phoneticPr fontId="3" type="halfwidthKatakana"/>
  </si>
  <si>
    <t>栗崎</t>
    <rPh sb="0" eb="2">
      <t>ｸﾘｻｷ</t>
    </rPh>
    <phoneticPr fontId="3" type="halfwidthKatakana"/>
  </si>
  <si>
    <t>翔乎</t>
    <rPh sb="0" eb="1">
      <t>ｶｹ</t>
    </rPh>
    <rPh sb="1" eb="2">
      <t>ﾔ</t>
    </rPh>
    <phoneticPr fontId="3" type="halfwidthKatakana"/>
  </si>
  <si>
    <t>藤城</t>
    <rPh sb="0" eb="2">
      <t>ﾌｼﾞｼﾛ</t>
    </rPh>
    <phoneticPr fontId="3" type="halfwidthKatakana"/>
  </si>
  <si>
    <t>星来</t>
    <rPh sb="0" eb="1">
      <t>ﾎｼ</t>
    </rPh>
    <rPh sb="1" eb="2">
      <t>ｸ</t>
    </rPh>
    <phoneticPr fontId="3" type="halfwidthKatakana"/>
  </si>
  <si>
    <t>高橋</t>
    <rPh sb="0" eb="2">
      <t>ﾀｶﾊｼ</t>
    </rPh>
    <phoneticPr fontId="3" type="halfwidthKatakana"/>
  </si>
  <si>
    <t>直稀</t>
    <rPh sb="0" eb="1">
      <t>ﾅｵ</t>
    </rPh>
    <rPh sb="1" eb="2">
      <t>ｷ</t>
    </rPh>
    <phoneticPr fontId="3" type="halfwidthKatakana"/>
  </si>
  <si>
    <t>金子</t>
    <rPh sb="0" eb="2">
      <t>ｶﾈｺ</t>
    </rPh>
    <phoneticPr fontId="3" type="halfwidthKatakana"/>
  </si>
  <si>
    <t>幸政</t>
    <rPh sb="0" eb="2">
      <t>ﾕｷﾏｻ</t>
    </rPh>
    <phoneticPr fontId="3" type="halfwidthKatakana"/>
  </si>
  <si>
    <t>保坂</t>
    <rPh sb="0" eb="2">
      <t>ﾎｻｶ</t>
    </rPh>
    <phoneticPr fontId="3" type="halfwidthKatakana"/>
  </si>
  <si>
    <t>拓海</t>
    <rPh sb="0" eb="2">
      <t>ﾀｸﾐ</t>
    </rPh>
    <phoneticPr fontId="3" type="halfwidthKatakana"/>
  </si>
  <si>
    <t>名田部</t>
    <rPh sb="0" eb="3">
      <t>ﾅﾀﾍﾞ</t>
    </rPh>
    <phoneticPr fontId="3" type="halfwidthKatakana"/>
  </si>
  <si>
    <t>桐矢</t>
    <rPh sb="0" eb="1">
      <t>ｷﾘ</t>
    </rPh>
    <rPh sb="1" eb="2">
      <t>ﾔ</t>
    </rPh>
    <phoneticPr fontId="3" type="halfwidthKatakana"/>
  </si>
  <si>
    <t>黒﨑</t>
    <rPh sb="0" eb="2">
      <t>ｸﾛｻｷ</t>
    </rPh>
    <phoneticPr fontId="3" type="halfwidthKatakana"/>
  </si>
  <si>
    <t>幹太</t>
    <rPh sb="0" eb="1">
      <t>ｶﾝ</t>
    </rPh>
    <rPh sb="1" eb="2">
      <t>ﾀ</t>
    </rPh>
    <phoneticPr fontId="3" type="halfwidthKatakana"/>
  </si>
  <si>
    <t>鈴木</t>
    <rPh sb="0" eb="2">
      <t>ｽｽﾞｷ</t>
    </rPh>
    <phoneticPr fontId="3" type="halfwidthKatakana"/>
  </si>
  <si>
    <t>遼</t>
    <rPh sb="0" eb="1">
      <t>ﾘｮｳ</t>
    </rPh>
    <phoneticPr fontId="3" type="halfwidthKatakana"/>
  </si>
  <si>
    <t>秦</t>
    <rPh sb="0" eb="1">
      <t>ｼﾝ</t>
    </rPh>
    <phoneticPr fontId="3" type="halfwidthKatakana"/>
  </si>
  <si>
    <t>遼乃介</t>
    <rPh sb="0" eb="1">
      <t>ﾘｮｳ</t>
    </rPh>
    <rPh sb="1" eb="2">
      <t>ﾉ</t>
    </rPh>
    <rPh sb="2" eb="3">
      <t>ｽｹ</t>
    </rPh>
    <phoneticPr fontId="3" type="halfwidthKatakana"/>
  </si>
  <si>
    <t>井上</t>
    <rPh sb="0" eb="2">
      <t>ｲﾉｳｴ</t>
    </rPh>
    <phoneticPr fontId="3" type="halfwidthKatakana"/>
  </si>
  <si>
    <t>遥斗</t>
    <rPh sb="0" eb="1">
      <t>ﾊﾙ</t>
    </rPh>
    <rPh sb="1" eb="2">
      <t>ﾄ</t>
    </rPh>
    <phoneticPr fontId="3" type="halfwidthKatakana"/>
  </si>
  <si>
    <t>磯</t>
    <rPh sb="0" eb="1">
      <t>ｲｿ</t>
    </rPh>
    <phoneticPr fontId="3" type="halfwidthKatakana"/>
  </si>
  <si>
    <t>柚宇</t>
    <rPh sb="0" eb="1">
      <t>ﾕｽﾞ</t>
    </rPh>
    <rPh sb="1" eb="2">
      <t>ｳ</t>
    </rPh>
    <phoneticPr fontId="3" type="halfwidthKatakana"/>
  </si>
  <si>
    <t>澤田</t>
    <rPh sb="0" eb="2">
      <t>ｻﾜﾀﾞ</t>
    </rPh>
    <phoneticPr fontId="3" type="halfwidthKatakana"/>
  </si>
  <si>
    <t>太一</t>
    <rPh sb="0" eb="2">
      <t>ﾀｲﾁ</t>
    </rPh>
    <phoneticPr fontId="3" type="halfwidthKatakana"/>
  </si>
  <si>
    <t>平野</t>
    <rPh sb="0" eb="2">
      <t>ﾋﾗﾉ</t>
    </rPh>
    <phoneticPr fontId="3" type="halfwidthKatakana"/>
  </si>
  <si>
    <t>勝地</t>
    <rPh sb="0" eb="2">
      <t>ｶﾂﾁ</t>
    </rPh>
    <phoneticPr fontId="3" type="halfwidthKatakana"/>
  </si>
  <si>
    <t>朔弥</t>
    <rPh sb="0" eb="1">
      <t>ｻｸ</t>
    </rPh>
    <rPh sb="1" eb="2">
      <t>ﾔ</t>
    </rPh>
    <phoneticPr fontId="3" type="halfwidthKatakana"/>
  </si>
  <si>
    <t>聡太</t>
    <rPh sb="0" eb="2">
      <t>ｿｳﾀ</t>
    </rPh>
    <phoneticPr fontId="3" type="halfwidthKatakana"/>
  </si>
  <si>
    <t>菊池</t>
    <rPh sb="0" eb="2">
      <t>ｷｸﾁ</t>
    </rPh>
    <phoneticPr fontId="3" type="halfwidthKatakana"/>
  </si>
  <si>
    <t>涼太</t>
    <rPh sb="0" eb="1">
      <t>ﾘｮｳ</t>
    </rPh>
    <rPh sb="1" eb="2">
      <t>ﾀ</t>
    </rPh>
    <phoneticPr fontId="3" type="halfwidthKatakana"/>
  </si>
  <si>
    <t>亀田</t>
    <rPh sb="0" eb="2">
      <t>カメダ</t>
    </rPh>
    <phoneticPr fontId="3"/>
  </si>
  <si>
    <t>隆貴</t>
    <rPh sb="0" eb="2">
      <t>タカキ</t>
    </rPh>
    <phoneticPr fontId="3"/>
  </si>
  <si>
    <t>ｶﾒﾀﾞ</t>
  </si>
  <si>
    <t>ﾀｶｷ</t>
  </si>
  <si>
    <t>KAMEDA</t>
  </si>
  <si>
    <t>Takaki</t>
  </si>
  <si>
    <t>2009.03.30</t>
  </si>
  <si>
    <t>直井</t>
    <rPh sb="0" eb="2">
      <t>ﾅｵｲ</t>
    </rPh>
    <phoneticPr fontId="3" type="halfwidthKatakana"/>
  </si>
  <si>
    <t>悠真</t>
    <rPh sb="0" eb="1">
      <t>ﾕｳ</t>
    </rPh>
    <rPh sb="1" eb="2">
      <t>ﾏ</t>
    </rPh>
    <phoneticPr fontId="3" type="halfwidthKatakana"/>
  </si>
  <si>
    <t>三橋</t>
    <rPh sb="0" eb="2">
      <t>ミツハシ</t>
    </rPh>
    <phoneticPr fontId="4"/>
  </si>
  <si>
    <t>亮介</t>
    <rPh sb="0" eb="2">
      <t>リョウスケ</t>
    </rPh>
    <phoneticPr fontId="4"/>
  </si>
  <si>
    <t>穴田</t>
    <rPh sb="0" eb="2">
      <t>アナダ</t>
    </rPh>
    <phoneticPr fontId="4"/>
  </si>
  <si>
    <t>圭佑</t>
    <rPh sb="0" eb="2">
      <t>ケイスケ</t>
    </rPh>
    <phoneticPr fontId="4"/>
  </si>
  <si>
    <t>藤木</t>
    <rPh sb="0" eb="2">
      <t>フジキ</t>
    </rPh>
    <phoneticPr fontId="4"/>
  </si>
  <si>
    <t>保虎</t>
    <rPh sb="0" eb="1">
      <t>ホ</t>
    </rPh>
    <rPh sb="1" eb="2">
      <t>トラ</t>
    </rPh>
    <phoneticPr fontId="4"/>
  </si>
  <si>
    <t>河合</t>
    <rPh sb="0" eb="2">
      <t>カワイ</t>
    </rPh>
    <phoneticPr fontId="4"/>
  </si>
  <si>
    <t>健太郎</t>
    <rPh sb="0" eb="3">
      <t>ケンタロウ</t>
    </rPh>
    <phoneticPr fontId="4"/>
  </si>
  <si>
    <t>廣川</t>
    <rPh sb="0" eb="2">
      <t>ヒロカワ</t>
    </rPh>
    <phoneticPr fontId="4"/>
  </si>
  <si>
    <t>中</t>
    <rPh sb="0" eb="1">
      <t>ヒロナカ</t>
    </rPh>
    <phoneticPr fontId="4"/>
  </si>
  <si>
    <t>在間</t>
    <rPh sb="0" eb="2">
      <t>ザイマ</t>
    </rPh>
    <phoneticPr fontId="4"/>
  </si>
  <si>
    <t>蒼生</t>
    <rPh sb="0" eb="2">
      <t>アオイ</t>
    </rPh>
    <phoneticPr fontId="4"/>
  </si>
  <si>
    <t>田中</t>
    <rPh sb="0" eb="2">
      <t>タナカ</t>
    </rPh>
    <phoneticPr fontId="4"/>
  </si>
  <si>
    <t>陽</t>
    <rPh sb="0" eb="1">
      <t>ヨウ</t>
    </rPh>
    <phoneticPr fontId="4"/>
  </si>
  <si>
    <t>今本</t>
    <rPh sb="0" eb="2">
      <t>イマモト</t>
    </rPh>
    <phoneticPr fontId="4"/>
  </si>
  <si>
    <t>有祐</t>
    <rPh sb="0" eb="1">
      <t>アリ</t>
    </rPh>
    <rPh sb="1" eb="2">
      <t>スケ</t>
    </rPh>
    <phoneticPr fontId="4"/>
  </si>
  <si>
    <t>田辺</t>
    <rPh sb="0" eb="2">
      <t>タナベ</t>
    </rPh>
    <phoneticPr fontId="4"/>
  </si>
  <si>
    <t>晶生</t>
    <rPh sb="0" eb="1">
      <t>マサ</t>
    </rPh>
    <rPh sb="1" eb="2">
      <t>イ</t>
    </rPh>
    <phoneticPr fontId="4"/>
  </si>
  <si>
    <t>永井</t>
    <rPh sb="0" eb="2">
      <t>ﾅｶﾞｲ</t>
    </rPh>
    <phoneticPr fontId="3" type="halfwidthKatakana"/>
  </si>
  <si>
    <t>未来</t>
    <rPh sb="0" eb="2">
      <t>ﾐﾗｲ</t>
    </rPh>
    <phoneticPr fontId="3" type="halfwidthKatakana"/>
  </si>
  <si>
    <t>谷奥</t>
    <rPh sb="0" eb="2">
      <t>ﾀﾆｵｸ</t>
    </rPh>
    <phoneticPr fontId="3" type="halfwidthKatakana"/>
  </si>
  <si>
    <t>亘</t>
    <rPh sb="0" eb="1">
      <t>ﾜﾀ</t>
    </rPh>
    <phoneticPr fontId="3" type="halfwidthKatakana"/>
  </si>
  <si>
    <t>吉澤</t>
    <rPh sb="0" eb="2">
      <t>ﾖｼｻﾞﾜ</t>
    </rPh>
    <phoneticPr fontId="3" type="halfwidthKatakana"/>
  </si>
  <si>
    <t>弘信</t>
    <rPh sb="0" eb="2">
      <t>ﾋﾛﾉﾌﾞ</t>
    </rPh>
    <phoneticPr fontId="3" type="halfwidthKatakana"/>
  </si>
  <si>
    <t>小田</t>
    <rPh sb="0" eb="2">
      <t>ｵﾀﾞ</t>
    </rPh>
    <phoneticPr fontId="3" type="halfwidthKatakana"/>
  </si>
  <si>
    <t>拓真</t>
    <rPh sb="0" eb="2">
      <t>ﾀｸﾏ</t>
    </rPh>
    <phoneticPr fontId="3" type="halfwidthKatakana"/>
  </si>
  <si>
    <t>鶴岡</t>
    <rPh sb="0" eb="2">
      <t>ツルオカ</t>
    </rPh>
    <phoneticPr fontId="4"/>
  </si>
  <si>
    <t>弥央</t>
    <rPh sb="0" eb="1">
      <t>ヤ</t>
    </rPh>
    <rPh sb="1" eb="2">
      <t>オウ</t>
    </rPh>
    <phoneticPr fontId="4"/>
  </si>
  <si>
    <t>藤井</t>
    <rPh sb="0" eb="2">
      <t>ﾌｼﾞｲ</t>
    </rPh>
    <phoneticPr fontId="3" type="halfwidthKatakana"/>
  </si>
  <si>
    <t>瑛己</t>
    <rPh sb="0" eb="1">
      <t>ｴｲ</t>
    </rPh>
    <rPh sb="1" eb="2">
      <t>ｵﾉﾚ</t>
    </rPh>
    <phoneticPr fontId="3" type="halfwidthKatakana"/>
  </si>
  <si>
    <t>ﾌｼﾞｲ</t>
  </si>
  <si>
    <t>FUZII</t>
  </si>
  <si>
    <t>2009.7.13</t>
  </si>
  <si>
    <t>山田</t>
    <rPh sb="0" eb="2">
      <t>ヤマダ</t>
    </rPh>
    <phoneticPr fontId="4"/>
  </si>
  <si>
    <t>悠太</t>
    <rPh sb="0" eb="2">
      <t>ユウタ</t>
    </rPh>
    <phoneticPr fontId="4"/>
  </si>
  <si>
    <t>清水</t>
    <rPh sb="0" eb="2">
      <t>ｼﾐｽﾞ</t>
    </rPh>
    <phoneticPr fontId="3" type="halfwidthKatakana"/>
  </si>
  <si>
    <t>貫汰</t>
    <rPh sb="0" eb="1">
      <t>ﾇｷ</t>
    </rPh>
    <rPh sb="1" eb="2">
      <t>ﾀ</t>
    </rPh>
    <phoneticPr fontId="3" type="halfwidthKatakana"/>
  </si>
  <si>
    <t>宮川</t>
    <rPh sb="0" eb="2">
      <t>ﾐﾔｶﾞﾜ</t>
    </rPh>
    <phoneticPr fontId="3" type="halfwidthKatakana"/>
  </si>
  <si>
    <t>歩</t>
    <rPh sb="0" eb="1">
      <t>ｱﾕﾑ</t>
    </rPh>
    <phoneticPr fontId="3" type="halfwidthKatakana"/>
  </si>
  <si>
    <t>藤谷</t>
    <rPh sb="0" eb="2">
      <t>ﾌｼﾞﾀﾆ</t>
    </rPh>
    <phoneticPr fontId="3" type="halfwidthKatakana"/>
  </si>
  <si>
    <t>健生</t>
    <rPh sb="0" eb="1">
      <t>ﾀｹﾙ</t>
    </rPh>
    <rPh sb="1" eb="2">
      <t>ｾｲ</t>
    </rPh>
    <phoneticPr fontId="3" type="halfwidthKatakana"/>
  </si>
  <si>
    <t>SYAO</t>
  </si>
  <si>
    <t>Yufuei</t>
  </si>
  <si>
    <t>野井</t>
    <rPh sb="0" eb="1">
      <t>ﾉ</t>
    </rPh>
    <rPh sb="1" eb="2">
      <t>ｲ</t>
    </rPh>
    <phoneticPr fontId="3" type="halfwidthKatakana"/>
  </si>
  <si>
    <t>友喜</t>
    <rPh sb="0" eb="2">
      <t>ﾕｳｷ</t>
    </rPh>
    <phoneticPr fontId="3" type="halfwidthKatakana"/>
  </si>
  <si>
    <t>九鬼</t>
    <rPh sb="0" eb="2">
      <t>ｸｷ</t>
    </rPh>
    <phoneticPr fontId="3" type="halfwidthKatakana"/>
  </si>
  <si>
    <t>勝大</t>
    <rPh sb="0" eb="2">
      <t>ｶﾂﾋﾛ</t>
    </rPh>
    <phoneticPr fontId="3" type="halfwidthKatakana"/>
  </si>
  <si>
    <t>島内</t>
    <rPh sb="0" eb="2">
      <t>ｼﾏｳﾁ</t>
    </rPh>
    <phoneticPr fontId="3" type="halfwidthKatakana"/>
  </si>
  <si>
    <t>勇登</t>
    <rPh sb="0" eb="2">
      <t>ﾕｳﾄ</t>
    </rPh>
    <phoneticPr fontId="3" type="halfwidthKatakana"/>
  </si>
  <si>
    <t>瀬利</t>
    <rPh sb="0" eb="2">
      <t>ｾﾘ</t>
    </rPh>
    <phoneticPr fontId="3" type="halfwidthKatakana"/>
  </si>
  <si>
    <t>慶次郎</t>
    <rPh sb="0" eb="3">
      <t>ｹｲｼﾞﾛｳ</t>
    </rPh>
    <phoneticPr fontId="3" type="halfwidthKatakana"/>
  </si>
  <si>
    <t>内藤</t>
    <rPh sb="0" eb="2">
      <t>ﾅｲﾄｳ</t>
    </rPh>
    <phoneticPr fontId="3" type="halfwidthKatakana"/>
  </si>
  <si>
    <t>輝一</t>
    <rPh sb="0" eb="2">
      <t>ｷｲﾁ</t>
    </rPh>
    <phoneticPr fontId="3" type="halfwidthKatakana"/>
  </si>
  <si>
    <t>清岡</t>
    <rPh sb="0" eb="2">
      <t>ｷﾖｵｶ</t>
    </rPh>
    <phoneticPr fontId="3" type="halfwidthKatakana"/>
  </si>
  <si>
    <t>翔</t>
    <rPh sb="0" eb="1">
      <t>ｶ</t>
    </rPh>
    <phoneticPr fontId="3" type="halfwidthKatakana"/>
  </si>
  <si>
    <t>野口</t>
    <rPh sb="0" eb="2">
      <t>ﾉｸﾞﾁ</t>
    </rPh>
    <phoneticPr fontId="3" type="halfwidthKatakana"/>
  </si>
  <si>
    <t>賢人</t>
    <rPh sb="0" eb="2">
      <t>ｹﾝﾄ</t>
    </rPh>
    <phoneticPr fontId="3" type="halfwidthKatakana"/>
  </si>
  <si>
    <t>三谷</t>
    <rPh sb="0" eb="2">
      <t>ﾐﾀﾆ</t>
    </rPh>
    <phoneticPr fontId="3" type="halfwidthKatakana"/>
  </si>
  <si>
    <t>征央</t>
    <rPh sb="0" eb="1">
      <t>ｾｲ</t>
    </rPh>
    <rPh sb="1" eb="2">
      <t>ｵｳ</t>
    </rPh>
    <phoneticPr fontId="3" type="halfwidthKatakana"/>
  </si>
  <si>
    <t>濱田</t>
    <rPh sb="0" eb="2">
      <t>ﾊﾏﾀﾞ</t>
    </rPh>
    <phoneticPr fontId="3" type="halfwidthKatakana"/>
  </si>
  <si>
    <t>太一</t>
    <rPh sb="0" eb="2">
      <t>ﾀｲｲﾁ</t>
    </rPh>
    <phoneticPr fontId="3" type="halfwidthKatakana"/>
  </si>
  <si>
    <t>平山</t>
    <rPh sb="0" eb="2">
      <t>ﾋﾗﾔﾏ</t>
    </rPh>
    <phoneticPr fontId="3" type="halfwidthKatakana"/>
  </si>
  <si>
    <t>恵太郎</t>
    <rPh sb="0" eb="3">
      <t>ｹｲﾀﾛｳ</t>
    </rPh>
    <phoneticPr fontId="3" type="halfwidthKatakana"/>
  </si>
  <si>
    <t>近藤</t>
    <rPh sb="0" eb="2">
      <t>ｺﾝﾄﾞｳ</t>
    </rPh>
    <phoneticPr fontId="3" type="halfwidthKatakana"/>
  </si>
  <si>
    <t>煌介</t>
    <rPh sb="0" eb="1">
      <t>ｵｳ</t>
    </rPh>
    <rPh sb="1" eb="2">
      <t>ｽｹ</t>
    </rPh>
    <phoneticPr fontId="3" type="halfwidthKatakana"/>
  </si>
  <si>
    <t>上原</t>
    <rPh sb="0" eb="2">
      <t>ｳｴﾊﾗ</t>
    </rPh>
    <phoneticPr fontId="3" type="halfwidthKatakana"/>
  </si>
  <si>
    <t>嘉泰</t>
    <rPh sb="0" eb="1">
      <t>ｶ</t>
    </rPh>
    <rPh sb="1" eb="2">
      <t>ﾔｽｼ</t>
    </rPh>
    <phoneticPr fontId="3" type="halfwidthKatakana"/>
  </si>
  <si>
    <t>2008.6.4</t>
  </si>
  <si>
    <t>林</t>
    <rPh sb="0" eb="1">
      <t>ﾊﾔｼ</t>
    </rPh>
    <phoneticPr fontId="3" type="halfwidthKatakana"/>
  </si>
  <si>
    <t>海里</t>
    <rPh sb="0" eb="1">
      <t>ｳﾐ</t>
    </rPh>
    <rPh sb="1" eb="2">
      <t>ｻﾄ</t>
    </rPh>
    <phoneticPr fontId="3" type="halfwidthKatakana"/>
  </si>
  <si>
    <t>直大</t>
    <rPh sb="0" eb="1">
      <t>ﾅｵ</t>
    </rPh>
    <rPh sb="1" eb="2">
      <t>ﾀﾞｲ</t>
    </rPh>
    <phoneticPr fontId="3" type="halfwidthKatakana"/>
  </si>
  <si>
    <t>佐橋</t>
    <rPh sb="0" eb="2">
      <t>ｻﾊｼ</t>
    </rPh>
    <phoneticPr fontId="3" type="halfwidthKatakana"/>
  </si>
  <si>
    <t>虎太朗</t>
    <rPh sb="0" eb="1">
      <t>ﾄﾗ</t>
    </rPh>
    <rPh sb="1" eb="3">
      <t>ﾀﾛｳ</t>
    </rPh>
    <phoneticPr fontId="3" type="halfwidthKatakana"/>
  </si>
  <si>
    <t>眞殿</t>
    <rPh sb="0" eb="2">
      <t>ﾏﾄﾞﾉ</t>
    </rPh>
    <phoneticPr fontId="3" type="halfwidthKatakana"/>
  </si>
  <si>
    <t>誠治郎</t>
    <rPh sb="0" eb="2">
      <t>ｾｲｼﾞ</t>
    </rPh>
    <rPh sb="2" eb="3">
      <t>ﾛｳ</t>
    </rPh>
    <phoneticPr fontId="3" type="halfwidthKatakana"/>
  </si>
  <si>
    <t>MADONO</t>
  </si>
  <si>
    <t>Seijiro</t>
  </si>
  <si>
    <t>兵藤</t>
    <rPh sb="0" eb="2">
      <t>ﾋｮｳﾄﾞｳ</t>
    </rPh>
    <phoneticPr fontId="3" type="halfwidthKatakana"/>
  </si>
  <si>
    <t>朋</t>
    <rPh sb="0" eb="1">
      <t>ﾄﾓ</t>
    </rPh>
    <phoneticPr fontId="3" type="halfwidthKatakana"/>
  </si>
  <si>
    <t>Tomo</t>
  </si>
  <si>
    <t>中川</t>
    <rPh sb="0" eb="2">
      <t>ﾅｶｶﾞﾜ</t>
    </rPh>
    <phoneticPr fontId="3" type="halfwidthKatakana"/>
  </si>
  <si>
    <t>康平</t>
    <rPh sb="0" eb="2">
      <t>ｺｳﾍｲ</t>
    </rPh>
    <phoneticPr fontId="3" type="halfwidthKatakana"/>
  </si>
  <si>
    <t>原田</t>
    <rPh sb="0" eb="2">
      <t>ﾊﾗﾀﾞ</t>
    </rPh>
    <phoneticPr fontId="3" type="halfwidthKatakana"/>
  </si>
  <si>
    <t>龍二郎</t>
    <rPh sb="0" eb="3">
      <t>ﾘｭｳｼﾞﾛｳ</t>
    </rPh>
    <phoneticPr fontId="3" type="halfwidthKatakana"/>
  </si>
  <si>
    <t>瀬下</t>
    <rPh sb="0" eb="2">
      <t>ｾｼﾓ</t>
    </rPh>
    <phoneticPr fontId="3" type="halfwidthKatakana"/>
  </si>
  <si>
    <t>弘翔</t>
    <rPh sb="0" eb="1">
      <t>ﾋﾛｼ</t>
    </rPh>
    <rPh sb="1" eb="2">
      <t>ｼｮｳ</t>
    </rPh>
    <phoneticPr fontId="3" type="halfwidthKatakana"/>
  </si>
  <si>
    <t>SESHIMO</t>
  </si>
  <si>
    <t>鎌村</t>
    <rPh sb="0" eb="2">
      <t>ｶﾏﾑﾗ</t>
    </rPh>
    <phoneticPr fontId="3" type="halfwidthKatakana"/>
  </si>
  <si>
    <t>蒼</t>
    <rPh sb="0" eb="1">
      <t>ｱｵ</t>
    </rPh>
    <phoneticPr fontId="3" type="halfwidthKatakana"/>
  </si>
  <si>
    <t>濵田</t>
    <rPh sb="0" eb="2">
      <t>ﾊﾏﾀﾞ</t>
    </rPh>
    <phoneticPr fontId="3" type="halfwidthKatakana"/>
  </si>
  <si>
    <t>嵐山</t>
    <rPh sb="0" eb="2">
      <t>ｱﾗｼﾔﾏ</t>
    </rPh>
    <phoneticPr fontId="3" type="halfwidthKatakana"/>
  </si>
  <si>
    <t>ﾗﾝｻﾞﾝ</t>
  </si>
  <si>
    <t>古寺</t>
    <rPh sb="0" eb="2">
      <t>ｺﾃﾗ</t>
    </rPh>
    <phoneticPr fontId="3" type="halfwidthKatakana"/>
  </si>
  <si>
    <t>晋一</t>
    <rPh sb="0" eb="2">
      <t>ｼﾝｲﾁ</t>
    </rPh>
    <phoneticPr fontId="3" type="halfwidthKatakana"/>
  </si>
  <si>
    <t>凛多朗</t>
    <rPh sb="0" eb="1">
      <t>ﾘﾝ</t>
    </rPh>
    <rPh sb="1" eb="2">
      <t>ﾀ</t>
    </rPh>
    <rPh sb="2" eb="3">
      <t>ｱｷﾗ</t>
    </rPh>
    <phoneticPr fontId="3" type="halfwidthKatakana"/>
  </si>
  <si>
    <t>前田</t>
    <rPh sb="0" eb="2">
      <t>ﾏｴﾀﾞ</t>
    </rPh>
    <phoneticPr fontId="3" type="halfwidthKatakana"/>
  </si>
  <si>
    <t>悠斗</t>
    <rPh sb="0" eb="2">
      <t>ﾕｳﾄ</t>
    </rPh>
    <phoneticPr fontId="3" type="halfwidthKatakana"/>
  </si>
  <si>
    <t>加園</t>
    <rPh sb="0" eb="2">
      <t>ｶｿﾉ</t>
    </rPh>
    <phoneticPr fontId="3" type="halfwidthKatakana"/>
  </si>
  <si>
    <t>佑</t>
    <rPh sb="0" eb="1">
      <t>ﾀｽｸ</t>
    </rPh>
    <phoneticPr fontId="3" type="halfwidthKatakana"/>
  </si>
  <si>
    <t>瑛多</t>
    <rPh sb="0" eb="2">
      <t>ｴｲﾀ</t>
    </rPh>
    <phoneticPr fontId="3" type="halfwidthKatakana"/>
  </si>
  <si>
    <t>中丸</t>
    <rPh sb="0" eb="2">
      <t>ﾅｶﾏﾙ</t>
    </rPh>
    <phoneticPr fontId="3" type="halfwidthKatakana"/>
  </si>
  <si>
    <t>雄仁</t>
    <rPh sb="0" eb="1">
      <t>ﾕｳ</t>
    </rPh>
    <rPh sb="1" eb="2">
      <t>ｼﾞﾝ</t>
    </rPh>
    <phoneticPr fontId="3" type="halfwidthKatakana"/>
  </si>
  <si>
    <t>村山</t>
    <rPh sb="0" eb="2">
      <t>ﾑﾗﾔﾏ</t>
    </rPh>
    <phoneticPr fontId="3" type="halfwidthKatakana"/>
  </si>
  <si>
    <t>颯吾</t>
    <rPh sb="0" eb="1">
      <t>ｿｳ</t>
    </rPh>
    <rPh sb="1" eb="2">
      <t>ﾜﾚ</t>
    </rPh>
    <phoneticPr fontId="3" type="halfwidthKatakana"/>
  </si>
  <si>
    <t>ｳﾞｧﾝ ﾗ ﾍﾟﾙｱ</t>
  </si>
  <si>
    <t>健貴</t>
    <rPh sb="0" eb="1">
      <t>ｹﾝ</t>
    </rPh>
    <rPh sb="1" eb="2">
      <t>ｷ</t>
    </rPh>
    <phoneticPr fontId="3" type="halfwidthKatakana"/>
  </si>
  <si>
    <t>我妻</t>
    <rPh sb="0" eb="2">
      <t>ﾜｶﾞﾂﾏ</t>
    </rPh>
    <phoneticPr fontId="3" type="halfwidthKatakana"/>
  </si>
  <si>
    <t>樹桔</t>
    <rPh sb="0" eb="1">
      <t>ｷ</t>
    </rPh>
    <rPh sb="1" eb="2">
      <t>ｹﾂ</t>
    </rPh>
    <phoneticPr fontId="3" type="halfwidthKatakana"/>
  </si>
  <si>
    <t>水野</t>
    <rPh sb="0" eb="2">
      <t>ﾐｽﾞﾉ</t>
    </rPh>
    <phoneticPr fontId="3" type="halfwidthKatakana"/>
  </si>
  <si>
    <t>瞭太郎</t>
    <rPh sb="0" eb="2">
      <t>ﾘｮｳﾀ</t>
    </rPh>
    <rPh sb="2" eb="3">
      <t>ﾛｳ</t>
    </rPh>
    <phoneticPr fontId="3" type="halfwidthKatakana"/>
  </si>
  <si>
    <t>熊井</t>
    <rPh sb="0" eb="2">
      <t>ｸﾏｲ</t>
    </rPh>
    <phoneticPr fontId="3" type="halfwidthKatakana"/>
  </si>
  <si>
    <t>啓</t>
    <rPh sb="0" eb="1">
      <t>ｹｲ</t>
    </rPh>
    <phoneticPr fontId="3" type="halfwidthKatakana"/>
  </si>
  <si>
    <t>水上</t>
    <rPh sb="0" eb="2">
      <t>ﾐｽﾞｶﾐ</t>
    </rPh>
    <phoneticPr fontId="3" type="halfwidthKatakana"/>
  </si>
  <si>
    <t>劉斗</t>
    <rPh sb="0" eb="2">
      <t>ﾘｭｳﾄ</t>
    </rPh>
    <phoneticPr fontId="3" type="halfwidthKatakana"/>
  </si>
  <si>
    <t>佐藤</t>
    <rPh sb="0" eb="2">
      <t>ｻﾄｳ</t>
    </rPh>
    <phoneticPr fontId="3" type="halfwidthKatakana"/>
  </si>
  <si>
    <t>亜蓮</t>
    <rPh sb="0" eb="2">
      <t>ｱﾚﾝ</t>
    </rPh>
    <phoneticPr fontId="3" type="halfwidthKatakana"/>
  </si>
  <si>
    <t>江口</t>
    <rPh sb="0" eb="2">
      <t>ｴｸﾞﾁ</t>
    </rPh>
    <phoneticPr fontId="3" type="halfwidthKatakana"/>
  </si>
  <si>
    <t>夢十</t>
    <rPh sb="0" eb="1">
      <t>ﾕﾒ</t>
    </rPh>
    <rPh sb="1" eb="2">
      <t>ﾄ</t>
    </rPh>
    <phoneticPr fontId="3" type="halfwidthKatakana"/>
  </si>
  <si>
    <t>橋本</t>
    <rPh sb="0" eb="2">
      <t>ﾊｼﾓﾄ</t>
    </rPh>
    <phoneticPr fontId="3" type="halfwidthKatakana"/>
  </si>
  <si>
    <t>隆翔</t>
    <rPh sb="0" eb="1">
      <t>ﾀｶｼ</t>
    </rPh>
    <rPh sb="1" eb="2">
      <t>ﾄﾌﾞ</t>
    </rPh>
    <phoneticPr fontId="3" type="halfwidthKatakana"/>
  </si>
  <si>
    <t>ﾘｭｳｼｮｳ</t>
  </si>
  <si>
    <t>Ryuushou</t>
  </si>
  <si>
    <t>2008.04.17</t>
  </si>
  <si>
    <t>中村</t>
    <rPh sb="0" eb="2">
      <t>ﾅｶﾑﾗ</t>
    </rPh>
    <phoneticPr fontId="3" type="halfwidthKatakana"/>
  </si>
  <si>
    <t>蕗生</t>
    <rPh sb="0" eb="1">
      <t>ﾛ</t>
    </rPh>
    <rPh sb="1" eb="2">
      <t>ｲ</t>
    </rPh>
    <phoneticPr fontId="3" type="halfwidthKatakana"/>
  </si>
  <si>
    <t>柏原</t>
    <rPh sb="0" eb="2">
      <t>ｶｼﾜﾊﾞﾗ</t>
    </rPh>
    <phoneticPr fontId="3" type="halfwidthKatakana"/>
  </si>
  <si>
    <t>啓人</t>
    <rPh sb="0" eb="1">
      <t>ｹｲ</t>
    </rPh>
    <rPh sb="1" eb="2">
      <t>ﾋﾄ</t>
    </rPh>
    <phoneticPr fontId="3" type="halfwidthKatakana"/>
  </si>
  <si>
    <t>三宅</t>
    <rPh sb="0" eb="2">
      <t>ﾐﾔｹ</t>
    </rPh>
    <phoneticPr fontId="3" type="halfwidthKatakana"/>
  </si>
  <si>
    <t>輝季</t>
    <rPh sb="0" eb="1">
      <t>ｶｶﾞﾔ</t>
    </rPh>
    <rPh sb="1" eb="2">
      <t>ｷ</t>
    </rPh>
    <phoneticPr fontId="3" type="halfwidthKatakana"/>
  </si>
  <si>
    <t>矢島</t>
    <rPh sb="0" eb="2">
      <t>ﾔｼﾞﾏ</t>
    </rPh>
    <phoneticPr fontId="3" type="halfwidthKatakana"/>
  </si>
  <si>
    <t>優大</t>
    <rPh sb="0" eb="2">
      <t>ﾕｳﾀ</t>
    </rPh>
    <phoneticPr fontId="3" type="halfwidthKatakana"/>
  </si>
  <si>
    <t>陸</t>
    <rPh sb="0" eb="1">
      <t>リク</t>
    </rPh>
    <phoneticPr fontId="3"/>
  </si>
  <si>
    <t>金子</t>
    <rPh sb="0" eb="2">
      <t>カネコ</t>
    </rPh>
    <phoneticPr fontId="3"/>
  </si>
  <si>
    <t>祥大</t>
    <rPh sb="0" eb="1">
      <t>ショウ</t>
    </rPh>
    <rPh sb="1" eb="2">
      <t>ダイ</t>
    </rPh>
    <phoneticPr fontId="3"/>
  </si>
  <si>
    <t>森</t>
    <rPh sb="0" eb="1">
      <t>モリ</t>
    </rPh>
    <phoneticPr fontId="3"/>
  </si>
  <si>
    <t>和貴</t>
    <rPh sb="0" eb="2">
      <t>カズタカ</t>
    </rPh>
    <phoneticPr fontId="3"/>
  </si>
  <si>
    <t>ﾘｭｳｼ</t>
  </si>
  <si>
    <t>Ryushi</t>
  </si>
  <si>
    <t>荒井</t>
    <rPh sb="0" eb="2">
      <t>アライイ</t>
    </rPh>
    <phoneticPr fontId="3"/>
  </si>
  <si>
    <t>吉村</t>
    <rPh sb="0" eb="2">
      <t>ﾖｼﾑﾗ</t>
    </rPh>
    <phoneticPr fontId="3" type="halfwidthKatakana"/>
  </si>
  <si>
    <t>威吹</t>
    <rPh sb="0" eb="1">
      <t>ｲ</t>
    </rPh>
    <rPh sb="1" eb="2">
      <t>ﾌﾞｷ</t>
    </rPh>
    <phoneticPr fontId="3" type="halfwidthKatakana"/>
  </si>
  <si>
    <t>米山</t>
    <rPh sb="0" eb="2">
      <t>ﾖﾈﾔﾏ</t>
    </rPh>
    <phoneticPr fontId="3" type="halfwidthKatakana"/>
  </si>
  <si>
    <t>朝陽</t>
    <rPh sb="0" eb="1">
      <t>ｱｻ</t>
    </rPh>
    <rPh sb="1" eb="2">
      <t>ﾋ</t>
    </rPh>
    <phoneticPr fontId="3" type="halfwidthKatakana"/>
  </si>
  <si>
    <t>宮里</t>
    <rPh sb="0" eb="2">
      <t>ﾐﾔｻﾞﾄ</t>
    </rPh>
    <phoneticPr fontId="3" type="halfwidthKatakana"/>
  </si>
  <si>
    <t>直希</t>
    <rPh sb="0" eb="2">
      <t>ﾅｵｷ</t>
    </rPh>
    <phoneticPr fontId="3" type="halfwidthKatakana"/>
  </si>
  <si>
    <t>松本</t>
    <rPh sb="0" eb="2">
      <t>ﾏﾂﾓﾄ</t>
    </rPh>
    <phoneticPr fontId="3" type="halfwidthKatakana"/>
  </si>
  <si>
    <t>悠音</t>
    <rPh sb="0" eb="1">
      <t>ﾕｳ</t>
    </rPh>
    <phoneticPr fontId="3" type="halfwidthKatakana"/>
  </si>
  <si>
    <t>松實</t>
    <rPh sb="0" eb="1">
      <t>ﾏﾂ</t>
    </rPh>
    <rPh sb="1" eb="2">
      <t>ﾐ</t>
    </rPh>
    <phoneticPr fontId="3" type="halfwidthKatakana"/>
  </si>
  <si>
    <t>大治</t>
    <rPh sb="0" eb="1">
      <t>ﾀﾞｲ</t>
    </rPh>
    <rPh sb="1" eb="2">
      <t>ﾁ</t>
    </rPh>
    <phoneticPr fontId="3" type="halfwidthKatakana"/>
  </si>
  <si>
    <t>梅川</t>
    <rPh sb="0" eb="2">
      <t>ｳﾒｶﾜ</t>
    </rPh>
    <phoneticPr fontId="3" type="halfwidthKatakana"/>
  </si>
  <si>
    <t>寿陽</t>
    <rPh sb="0" eb="1">
      <t>ｺﾄﾌﾞｷ</t>
    </rPh>
    <rPh sb="1" eb="2">
      <t>ﾋ</t>
    </rPh>
    <phoneticPr fontId="3" type="halfwidthKatakana"/>
  </si>
  <si>
    <t>坂口</t>
    <rPh sb="0" eb="2">
      <t>ｻｶｸﾞﾁ</t>
    </rPh>
    <phoneticPr fontId="3" type="halfwidthKatakana"/>
  </si>
  <si>
    <t>陸斗</t>
    <rPh sb="0" eb="1">
      <t>ﾘｸ</t>
    </rPh>
    <rPh sb="1" eb="2">
      <t>ﾄ</t>
    </rPh>
    <phoneticPr fontId="3" type="halfwidthKatakana"/>
  </si>
  <si>
    <t>德永</t>
    <rPh sb="0" eb="1">
      <t>ﾄｸ</t>
    </rPh>
    <rPh sb="1" eb="2">
      <t>ﾅｶﾞ</t>
    </rPh>
    <phoneticPr fontId="3" type="halfwidthKatakana"/>
  </si>
  <si>
    <t>悠人</t>
    <rPh sb="0" eb="1">
      <t>ﾕｳ</t>
    </rPh>
    <rPh sb="1" eb="2">
      <t>ﾋﾄ</t>
    </rPh>
    <phoneticPr fontId="3" type="halfwidthKatakana"/>
  </si>
  <si>
    <t>尾留川</t>
    <rPh sb="0" eb="3">
      <t>ﾋﾞﾙｶﾜ</t>
    </rPh>
    <phoneticPr fontId="3" type="halfwidthKatakana"/>
  </si>
  <si>
    <t>祐輝</t>
    <rPh sb="0" eb="1">
      <t>ﾕｳ</t>
    </rPh>
    <rPh sb="1" eb="2">
      <t>ｷ</t>
    </rPh>
    <phoneticPr fontId="3" type="halfwidthKatakana"/>
  </si>
  <si>
    <t>松村</t>
    <rPh sb="0" eb="2">
      <t>ﾏﾂﾑﾗ</t>
    </rPh>
    <phoneticPr fontId="3" type="halfwidthKatakana"/>
  </si>
  <si>
    <t>歩夢</t>
    <rPh sb="0" eb="2">
      <t>ｱﾕﾑ</t>
    </rPh>
    <phoneticPr fontId="3" type="halfwidthKatakana"/>
  </si>
  <si>
    <t>志田</t>
    <rPh sb="0" eb="2">
      <t>ｼﾀﾞ</t>
    </rPh>
    <phoneticPr fontId="3" type="halfwidthKatakana"/>
  </si>
  <si>
    <t>聖斗</t>
    <rPh sb="0" eb="1">
      <t>ｾｲ</t>
    </rPh>
    <rPh sb="1" eb="2">
      <t>ﾄ</t>
    </rPh>
    <phoneticPr fontId="3" type="halfwidthKatakana"/>
  </si>
  <si>
    <t>鶴島</t>
    <rPh sb="0" eb="2">
      <t>ﾂﾙｼﾏ</t>
    </rPh>
    <phoneticPr fontId="3" type="halfwidthKatakana"/>
  </si>
  <si>
    <t>寛太</t>
    <rPh sb="0" eb="2">
      <t>ｶﾝﾀ</t>
    </rPh>
    <phoneticPr fontId="3" type="halfwidthKatakana"/>
  </si>
  <si>
    <t>澤邊</t>
    <rPh sb="0" eb="2">
      <t>ｻﾜﾍﾞ</t>
    </rPh>
    <phoneticPr fontId="3" type="halfwidthKatakana"/>
  </si>
  <si>
    <t>瑛斗</t>
    <rPh sb="0" eb="1">
      <t>ｴｲ</t>
    </rPh>
    <rPh sb="1" eb="2">
      <t>ﾄ</t>
    </rPh>
    <phoneticPr fontId="3" type="halfwidthKatakana"/>
  </si>
  <si>
    <t>宮下</t>
    <rPh sb="0" eb="2">
      <t>ﾐﾔｼﾀ</t>
    </rPh>
    <phoneticPr fontId="3" type="halfwidthKatakana"/>
  </si>
  <si>
    <t>朋也</t>
    <rPh sb="0" eb="1">
      <t>ﾄﾓ</t>
    </rPh>
    <rPh sb="1" eb="2">
      <t>ﾅﾘ</t>
    </rPh>
    <phoneticPr fontId="3" type="halfwidthKatakana"/>
  </si>
  <si>
    <t>叶汰</t>
    <rPh sb="0" eb="1">
      <t>ｶﾅｳ</t>
    </rPh>
    <rPh sb="1" eb="2">
      <t>ﾀ</t>
    </rPh>
    <phoneticPr fontId="3" type="halfwidthKatakana"/>
  </si>
  <si>
    <t>壮真</t>
    <rPh sb="0" eb="2">
      <t>ｿｳﾏ</t>
    </rPh>
    <phoneticPr fontId="3" type="halfwidthKatakana"/>
  </si>
  <si>
    <t>大津</t>
    <rPh sb="0" eb="2">
      <t>オオツ</t>
    </rPh>
    <phoneticPr fontId="2"/>
  </si>
  <si>
    <t>後藤</t>
    <rPh sb="0" eb="2">
      <t>ゴトウ</t>
    </rPh>
    <phoneticPr fontId="2"/>
  </si>
  <si>
    <t>輝絆愛</t>
    <rPh sb="0" eb="1">
      <t>カガヤ</t>
    </rPh>
    <rPh sb="1" eb="2">
      <t>キズナ</t>
    </rPh>
    <rPh sb="2" eb="3">
      <t>アイ</t>
    </rPh>
    <phoneticPr fontId="2"/>
  </si>
  <si>
    <t>田中</t>
    <rPh sb="0" eb="2">
      <t>ﾀﾅｶ</t>
    </rPh>
    <phoneticPr fontId="3" type="halfwidthKatakana"/>
  </si>
  <si>
    <t>敬士</t>
    <rPh sb="0" eb="1">
      <t>ｹｲ</t>
    </rPh>
    <rPh sb="1" eb="2">
      <t>ｼ</t>
    </rPh>
    <phoneticPr fontId="3" type="halfwidthKatakana"/>
  </si>
  <si>
    <t>宇山</t>
    <rPh sb="0" eb="2">
      <t>ｳﾔﾏ</t>
    </rPh>
    <phoneticPr fontId="3" type="halfwidthKatakana"/>
  </si>
  <si>
    <t>快里</t>
    <rPh sb="0" eb="1">
      <t>ｶｲ</t>
    </rPh>
    <rPh sb="1" eb="2">
      <t>ﾘ</t>
    </rPh>
    <phoneticPr fontId="3" type="halfwidthKatakana"/>
  </si>
  <si>
    <t>髙橋</t>
    <rPh sb="0" eb="2">
      <t>ﾀｶﾊｼ</t>
    </rPh>
    <phoneticPr fontId="3" type="halfwidthKatakana"/>
  </si>
  <si>
    <t>集</t>
    <rPh sb="0" eb="1">
      <t>ｱﾂ</t>
    </rPh>
    <phoneticPr fontId="3" type="halfwidthKatakana"/>
  </si>
  <si>
    <t>角田</t>
    <rPh sb="0" eb="2">
      <t>ｶｸﾀ</t>
    </rPh>
    <phoneticPr fontId="3" type="halfwidthKatakana"/>
  </si>
  <si>
    <t>光哉</t>
    <rPh sb="0" eb="2">
      <t>ﾐﾂﾔ</t>
    </rPh>
    <phoneticPr fontId="3" type="halfwidthKatakana"/>
  </si>
  <si>
    <t>山尻</t>
    <rPh sb="0" eb="1">
      <t>ﾔﾏ</t>
    </rPh>
    <rPh sb="1" eb="2">
      <t>ｼﾞﾘ</t>
    </rPh>
    <phoneticPr fontId="3" type="halfwidthKatakana"/>
  </si>
  <si>
    <t>夢輝翔</t>
    <rPh sb="0" eb="1">
      <t>ﾕﾒ</t>
    </rPh>
    <rPh sb="1" eb="2">
      <t>ｶｶﾞﾔ</t>
    </rPh>
    <rPh sb="2" eb="3">
      <t>ｼｮｳ</t>
    </rPh>
    <phoneticPr fontId="3" type="halfwidthKatakana"/>
  </si>
  <si>
    <t>奥田</t>
    <rPh sb="0" eb="2">
      <t>ｵｸﾀﾞ</t>
    </rPh>
    <phoneticPr fontId="3" type="halfwidthKatakana"/>
  </si>
  <si>
    <t>瑛太</t>
    <rPh sb="0" eb="2">
      <t>ｴｲﾀ</t>
    </rPh>
    <phoneticPr fontId="3" type="halfwidthKatakana"/>
  </si>
  <si>
    <t>甲斐</t>
    <rPh sb="0" eb="2">
      <t>ｶｲ</t>
    </rPh>
    <phoneticPr fontId="3" type="halfwidthKatakana"/>
  </si>
  <si>
    <t>俊規</t>
    <rPh sb="0" eb="2">
      <t>ﾄｼﾉﾘ</t>
    </rPh>
    <phoneticPr fontId="3" type="halfwidthKatakana"/>
  </si>
  <si>
    <t>舛野</t>
    <rPh sb="0" eb="2">
      <t>ﾏｽﾉ</t>
    </rPh>
    <phoneticPr fontId="3" type="halfwidthKatakana"/>
  </si>
  <si>
    <t>宮本</t>
    <rPh sb="0" eb="2">
      <t>ﾐﾔﾓﾄ</t>
    </rPh>
    <phoneticPr fontId="3" type="halfwidthKatakana"/>
  </si>
  <si>
    <t>柊</t>
    <rPh sb="0" eb="1">
      <t>ﾋｲﾗｷﾞ</t>
    </rPh>
    <phoneticPr fontId="3" type="halfwidthKatakana"/>
  </si>
  <si>
    <t>小倉</t>
    <rPh sb="0" eb="2">
      <t>ｵｸﾞﾗ</t>
    </rPh>
    <phoneticPr fontId="3" type="halfwidthKatakana"/>
  </si>
  <si>
    <t>遼介</t>
    <rPh sb="0" eb="2">
      <t>ﾘｮｳｽｹ</t>
    </rPh>
    <phoneticPr fontId="3" type="halfwidthKatakana"/>
  </si>
  <si>
    <t>海津</t>
    <rPh sb="0" eb="2">
      <t>ｶｲﾂﾞ</t>
    </rPh>
    <phoneticPr fontId="3" type="halfwidthKatakana"/>
  </si>
  <si>
    <t>藤巻</t>
    <rPh sb="0" eb="2">
      <t>ﾌｼﾞﾏｷ</t>
    </rPh>
    <phoneticPr fontId="3" type="halfwidthKatakana"/>
  </si>
  <si>
    <t>涼斗</t>
    <rPh sb="0" eb="1">
      <t>ﾘｮｳ</t>
    </rPh>
    <rPh sb="1" eb="2">
      <t>ﾄ</t>
    </rPh>
    <phoneticPr fontId="3" type="halfwidthKatakana"/>
  </si>
  <si>
    <t>大津</t>
    <rPh sb="0" eb="2">
      <t>ｵｵﾂ</t>
    </rPh>
    <phoneticPr fontId="3" type="halfwidthKatakana"/>
  </si>
  <si>
    <t>瑠依</t>
    <rPh sb="0" eb="2">
      <t>ﾙｲ</t>
    </rPh>
    <phoneticPr fontId="3" type="halfwidthKatakana"/>
  </si>
  <si>
    <t>佐々木</t>
    <rPh sb="0" eb="3">
      <t>ｻｻｷ</t>
    </rPh>
    <phoneticPr fontId="3" type="halfwidthKatakana"/>
  </si>
  <si>
    <t>翔太</t>
    <rPh sb="0" eb="2">
      <t>ｼｮｳﾀ</t>
    </rPh>
    <phoneticPr fontId="3" type="halfwidthKatakana"/>
  </si>
  <si>
    <t>西村</t>
    <rPh sb="0" eb="2">
      <t>ﾆｼﾑﾗ</t>
    </rPh>
    <phoneticPr fontId="3" type="halfwidthKatakana"/>
  </si>
  <si>
    <t>光稀</t>
    <rPh sb="0" eb="2">
      <t>ﾐﾂｷ</t>
    </rPh>
    <phoneticPr fontId="3" type="halfwidthKatakana"/>
  </si>
  <si>
    <t>樹</t>
    <rPh sb="0" eb="1">
      <t>ｷ</t>
    </rPh>
    <phoneticPr fontId="3" type="halfwidthKatakana"/>
  </si>
  <si>
    <t>晴路</t>
    <rPh sb="0" eb="1">
      <t>ハ</t>
    </rPh>
    <rPh sb="1" eb="2">
      <t>ロ</t>
    </rPh>
    <phoneticPr fontId="3"/>
  </si>
  <si>
    <t>ﾊﾙﾐﾁ</t>
  </si>
  <si>
    <t>Harumichi</t>
  </si>
  <si>
    <t>2010.03.05</t>
  </si>
  <si>
    <t>甲斐</t>
    <rPh sb="0" eb="2">
      <t>カイ</t>
    </rPh>
    <phoneticPr fontId="3"/>
  </si>
  <si>
    <t>俊規</t>
    <rPh sb="0" eb="1">
      <t>シュン</t>
    </rPh>
    <rPh sb="1" eb="2">
      <t>キ</t>
    </rPh>
    <phoneticPr fontId="3"/>
  </si>
  <si>
    <t>伊藤</t>
    <rPh sb="0" eb="2">
      <t>ｲﾄｳ</t>
    </rPh>
    <phoneticPr fontId="3" type="halfwidthKatakana"/>
  </si>
  <si>
    <t>虎珀</t>
    <rPh sb="0" eb="1">
      <t>ﾄﾗ</t>
    </rPh>
    <rPh sb="1" eb="2">
      <t>ﾋｬｸ</t>
    </rPh>
    <phoneticPr fontId="3" type="halfwidthKatakana"/>
  </si>
  <si>
    <t>石田</t>
    <rPh sb="0" eb="2">
      <t>ｲｼﾀﾞ</t>
    </rPh>
    <phoneticPr fontId="3" type="halfwidthKatakana"/>
  </si>
  <si>
    <t>一眞</t>
    <rPh sb="0" eb="1">
      <t>ｲﾁ</t>
    </rPh>
    <rPh sb="1" eb="2">
      <t>ﾏ</t>
    </rPh>
    <phoneticPr fontId="3" type="halfwidthKatakana"/>
  </si>
  <si>
    <t>岡本</t>
    <rPh sb="0" eb="2">
      <t>ｵｶﾓﾄ</t>
    </rPh>
    <phoneticPr fontId="3" type="halfwidthKatakana"/>
  </si>
  <si>
    <t>乙黒</t>
    <rPh sb="0" eb="1">
      <t>ｵﾂ</t>
    </rPh>
    <rPh sb="1" eb="2">
      <t>ｸﾛ</t>
    </rPh>
    <phoneticPr fontId="3" type="halfwidthKatakana"/>
  </si>
  <si>
    <t>泰征</t>
    <rPh sb="0" eb="1">
      <t>ﾔｽｼ</t>
    </rPh>
    <rPh sb="1" eb="2">
      <t>ｾｲ</t>
    </rPh>
    <phoneticPr fontId="3" type="halfwidthKatakana"/>
  </si>
  <si>
    <t>源新</t>
    <rPh sb="0" eb="1">
      <t>ﾐﾅﾓﾄ</t>
    </rPh>
    <rPh sb="1" eb="2">
      <t>ｱﾀﾗ</t>
    </rPh>
    <phoneticPr fontId="3" type="halfwidthKatakana"/>
  </si>
  <si>
    <t>陽斗</t>
    <rPh sb="0" eb="2">
      <t>ﾊﾙﾄ</t>
    </rPh>
    <phoneticPr fontId="3" type="halfwidthKatakana"/>
  </si>
  <si>
    <t>谷</t>
    <rPh sb="0" eb="1">
      <t>ﾀﾆ</t>
    </rPh>
    <phoneticPr fontId="3" type="halfwidthKatakana"/>
  </si>
  <si>
    <t>慶次</t>
    <rPh sb="0" eb="2">
      <t>ｹｲｼﾞ</t>
    </rPh>
    <phoneticPr fontId="3" type="halfwidthKatakana"/>
  </si>
  <si>
    <t>津澤</t>
    <rPh sb="0" eb="2">
      <t>ﾂｻﾞﾜ</t>
    </rPh>
    <phoneticPr fontId="3" type="halfwidthKatakana"/>
  </si>
  <si>
    <t>蒼月</t>
    <rPh sb="0" eb="1">
      <t>ｱｵ</t>
    </rPh>
    <rPh sb="1" eb="2">
      <t>ﾂｷ</t>
    </rPh>
    <phoneticPr fontId="3" type="halfwidthKatakana"/>
  </si>
  <si>
    <t>應介</t>
    <rPh sb="0" eb="1">
      <t>ｺﾀ</t>
    </rPh>
    <rPh sb="1" eb="2">
      <t>ｶｲ</t>
    </rPh>
    <phoneticPr fontId="3" type="halfwidthKatakana"/>
  </si>
  <si>
    <t>中山</t>
    <rPh sb="0" eb="2">
      <t>ﾅｶﾔﾏ</t>
    </rPh>
    <phoneticPr fontId="3" type="halfwidthKatakana"/>
  </si>
  <si>
    <t>誠司</t>
    <rPh sb="0" eb="2">
      <t>ｾｲｼﾞ</t>
    </rPh>
    <phoneticPr fontId="3" type="halfwidthKatakana"/>
  </si>
  <si>
    <t>益子</t>
    <rPh sb="0" eb="2">
      <t>ﾏｽｺ</t>
    </rPh>
    <phoneticPr fontId="3" type="halfwidthKatakana"/>
  </si>
  <si>
    <t>悠大</t>
    <rPh sb="0" eb="2">
      <t>ﾕｳﾀ</t>
    </rPh>
    <phoneticPr fontId="3" type="halfwidthKatakana"/>
  </si>
  <si>
    <t>松井</t>
    <rPh sb="0" eb="2">
      <t>ﾏﾂｲ</t>
    </rPh>
    <phoneticPr fontId="3" type="halfwidthKatakana"/>
  </si>
  <si>
    <t>己太朗</t>
    <rPh sb="0" eb="1">
      <t>ｵﾉﾚ</t>
    </rPh>
    <rPh sb="1" eb="3">
      <t>ﾀﾛｳ</t>
    </rPh>
    <phoneticPr fontId="3" type="halfwidthKatakana"/>
  </si>
  <si>
    <t>北浪</t>
    <rPh sb="0" eb="1">
      <t>キタ</t>
    </rPh>
    <rPh sb="1" eb="2">
      <t>ナミ</t>
    </rPh>
    <phoneticPr fontId="3"/>
  </si>
  <si>
    <t>翔太</t>
    <rPh sb="0" eb="1">
      <t>ショウ</t>
    </rPh>
    <rPh sb="1" eb="2">
      <t>タ</t>
    </rPh>
    <phoneticPr fontId="3"/>
  </si>
  <si>
    <t>原</t>
    <rPh sb="0" eb="1">
      <t>ハラ</t>
    </rPh>
    <phoneticPr fontId="3"/>
  </si>
  <si>
    <t>智尋</t>
    <rPh sb="0" eb="2">
      <t>チヒロ</t>
    </rPh>
    <phoneticPr fontId="3"/>
  </si>
  <si>
    <t>宮地</t>
    <rPh sb="0" eb="2">
      <t>ミヤチ</t>
    </rPh>
    <phoneticPr fontId="3"/>
  </si>
  <si>
    <t>航成</t>
    <rPh sb="0" eb="1">
      <t>ワタル</t>
    </rPh>
    <rPh sb="1" eb="2">
      <t>シゲル</t>
    </rPh>
    <phoneticPr fontId="3"/>
  </si>
  <si>
    <t>白井</t>
    <rPh sb="0" eb="2">
      <t>シライ</t>
    </rPh>
    <phoneticPr fontId="3"/>
  </si>
  <si>
    <t>汰一</t>
    <rPh sb="0" eb="1">
      <t>タ</t>
    </rPh>
    <rPh sb="1" eb="2">
      <t>イチ</t>
    </rPh>
    <phoneticPr fontId="3"/>
  </si>
  <si>
    <t>谷田部</t>
    <rPh sb="0" eb="1">
      <t>タニ</t>
    </rPh>
    <rPh sb="1" eb="2">
      <t>タ</t>
    </rPh>
    <rPh sb="2" eb="3">
      <t>ブ</t>
    </rPh>
    <phoneticPr fontId="3"/>
  </si>
  <si>
    <t>颯太</t>
    <rPh sb="0" eb="1">
      <t>ハヤテ</t>
    </rPh>
    <rPh sb="1" eb="2">
      <t>タ</t>
    </rPh>
    <phoneticPr fontId="3"/>
  </si>
  <si>
    <t>奥村</t>
    <rPh sb="0" eb="2">
      <t>オクムラ</t>
    </rPh>
    <phoneticPr fontId="3"/>
  </si>
  <si>
    <t>陽</t>
    <rPh sb="0" eb="1">
      <t>ヨウ</t>
    </rPh>
    <phoneticPr fontId="3"/>
  </si>
  <si>
    <t>戸枝</t>
    <rPh sb="0" eb="1">
      <t>ト</t>
    </rPh>
    <rPh sb="1" eb="2">
      <t>エダ</t>
    </rPh>
    <phoneticPr fontId="3"/>
  </si>
  <si>
    <t>覚</t>
    <rPh sb="0" eb="1">
      <t>オボ</t>
    </rPh>
    <phoneticPr fontId="3"/>
  </si>
  <si>
    <t>大森</t>
    <rPh sb="0" eb="2">
      <t>ｵｵﾓﾘ</t>
    </rPh>
    <phoneticPr fontId="3" type="halfwidthKatakana"/>
  </si>
  <si>
    <t>拓実</t>
    <rPh sb="0" eb="2">
      <t>ﾀｸﾐ</t>
    </rPh>
    <phoneticPr fontId="3" type="halfwidthKatakana"/>
  </si>
  <si>
    <t>岡勢</t>
    <rPh sb="0" eb="1">
      <t>オカ</t>
    </rPh>
    <rPh sb="1" eb="2">
      <t>セイ</t>
    </rPh>
    <phoneticPr fontId="3"/>
  </si>
  <si>
    <t>神依</t>
    <rPh sb="0" eb="1">
      <t>カミ</t>
    </rPh>
    <rPh sb="1" eb="2">
      <t>イ</t>
    </rPh>
    <phoneticPr fontId="3"/>
  </si>
  <si>
    <t>姫野</t>
    <rPh sb="0" eb="2">
      <t>ヒメノ</t>
    </rPh>
    <phoneticPr fontId="3"/>
  </si>
  <si>
    <t>由宇雅</t>
    <rPh sb="0" eb="1">
      <t>ユウ</t>
    </rPh>
    <rPh sb="1" eb="2">
      <t>ウ</t>
    </rPh>
    <rPh sb="2" eb="3">
      <t>ミヤビ</t>
    </rPh>
    <phoneticPr fontId="3"/>
  </si>
  <si>
    <t>横山</t>
    <rPh sb="0" eb="2">
      <t>ヨコヤマ</t>
    </rPh>
    <phoneticPr fontId="3"/>
  </si>
  <si>
    <t>航己</t>
    <rPh sb="0" eb="1">
      <t>コウ</t>
    </rPh>
    <rPh sb="1" eb="2">
      <t>キ</t>
    </rPh>
    <phoneticPr fontId="3"/>
  </si>
  <si>
    <t>二宮</t>
    <rPh sb="0" eb="2">
      <t>ニノミヤ</t>
    </rPh>
    <phoneticPr fontId="3"/>
  </si>
  <si>
    <t>琉仁</t>
    <rPh sb="0" eb="1">
      <t>リュウ</t>
    </rPh>
    <rPh sb="1" eb="2">
      <t>ジン</t>
    </rPh>
    <phoneticPr fontId="3"/>
  </si>
  <si>
    <t>浩健</t>
    <rPh sb="0" eb="1">
      <t>ｺｳ</t>
    </rPh>
    <rPh sb="1" eb="2">
      <t>ｹﾝ</t>
    </rPh>
    <phoneticPr fontId="3" type="halfwidthKatakana"/>
  </si>
  <si>
    <t>石原</t>
    <rPh sb="0" eb="2">
      <t>ｲｼﾊﾗ</t>
    </rPh>
    <phoneticPr fontId="3" type="halfwidthKatakana"/>
  </si>
  <si>
    <t>碧人</t>
    <rPh sb="0" eb="1">
      <t>ｱｵ</t>
    </rPh>
    <rPh sb="1" eb="2">
      <t>ﾋﾄ</t>
    </rPh>
    <phoneticPr fontId="3" type="halfwidthKatakana"/>
  </si>
  <si>
    <t>ｲｼﾊﾗ</t>
  </si>
  <si>
    <t>ISHIHARA</t>
  </si>
  <si>
    <t>2009.09.07</t>
  </si>
  <si>
    <t>岩渕</t>
    <rPh sb="1" eb="2">
      <t>ﾌﾁ</t>
    </rPh>
    <phoneticPr fontId="3" type="halfwidthKatakana"/>
  </si>
  <si>
    <t>臼倉</t>
    <rPh sb="0" eb="2">
      <t>ｳｽｸﾗ</t>
    </rPh>
    <phoneticPr fontId="3" type="halfwidthKatakana"/>
  </si>
  <si>
    <t>義典</t>
    <rPh sb="0" eb="2">
      <t>ﾖｼﾉﾘ</t>
    </rPh>
    <phoneticPr fontId="3" type="halfwidthKatakana"/>
  </si>
  <si>
    <t>太田</t>
    <rPh sb="0" eb="2">
      <t>ｵｵﾀ</t>
    </rPh>
    <phoneticPr fontId="3" type="halfwidthKatakana"/>
  </si>
  <si>
    <t>百哉</t>
    <rPh sb="0" eb="1">
      <t>ﾋｬｸ</t>
    </rPh>
    <rPh sb="1" eb="2">
      <t>ﾔ</t>
    </rPh>
    <phoneticPr fontId="3" type="halfwidthKatakana"/>
  </si>
  <si>
    <t>工藤</t>
    <rPh sb="0" eb="2">
      <t>ｸﾄﾞｳ</t>
    </rPh>
    <phoneticPr fontId="3" type="halfwidthKatakana"/>
  </si>
  <si>
    <t>亮太</t>
    <rPh sb="0" eb="2">
      <t>ﾘｮｳﾀ</t>
    </rPh>
    <phoneticPr fontId="3" type="halfwidthKatakana"/>
  </si>
  <si>
    <t>野上</t>
    <rPh sb="0" eb="2">
      <t>ﾉｶﾞﾐ</t>
    </rPh>
    <phoneticPr fontId="3" type="halfwidthKatakana"/>
  </si>
  <si>
    <t>偲穏</t>
    <rPh sb="0" eb="1">
      <t>ｼ</t>
    </rPh>
    <rPh sb="1" eb="2">
      <t>ｵﾝ</t>
    </rPh>
    <phoneticPr fontId="3" type="halfwidthKatakana"/>
  </si>
  <si>
    <t>矢部</t>
    <rPh sb="0" eb="2">
      <t>ﾔﾍﾞ</t>
    </rPh>
    <phoneticPr fontId="3" type="halfwidthKatakana"/>
  </si>
  <si>
    <t>瑞希</t>
    <rPh sb="0" eb="2">
      <t>ﾐｽﾞｷ</t>
    </rPh>
    <phoneticPr fontId="3" type="halfwidthKatakana"/>
  </si>
  <si>
    <t>鞍元</t>
    <rPh sb="0" eb="2">
      <t>ｸﾗﾓﾄ</t>
    </rPh>
    <phoneticPr fontId="3" type="halfwidthKatakana"/>
  </si>
  <si>
    <t>斗波</t>
    <rPh sb="0" eb="1">
      <t>ﾄ</t>
    </rPh>
    <rPh sb="1" eb="2">
      <t>ﾅﾐ</t>
    </rPh>
    <phoneticPr fontId="3" type="halfwidthKatakana"/>
  </si>
  <si>
    <t>上野</t>
    <rPh sb="0" eb="2">
      <t>ウエノ</t>
    </rPh>
    <phoneticPr fontId="3"/>
  </si>
  <si>
    <t>朔</t>
    <rPh sb="0" eb="1">
      <t>サク</t>
    </rPh>
    <phoneticPr fontId="3"/>
  </si>
  <si>
    <t>鬼澤</t>
    <rPh sb="0" eb="2">
      <t>オニザワ</t>
    </rPh>
    <phoneticPr fontId="3"/>
  </si>
  <si>
    <t>渉</t>
    <rPh sb="0" eb="1">
      <t>ワタル</t>
    </rPh>
    <phoneticPr fontId="3"/>
  </si>
  <si>
    <t>悠真</t>
    <rPh sb="0" eb="2">
      <t>ユウマ</t>
    </rPh>
    <phoneticPr fontId="3"/>
  </si>
  <si>
    <t>鈴木</t>
    <rPh sb="0" eb="2">
      <t>スズキ</t>
    </rPh>
    <phoneticPr fontId="3"/>
  </si>
  <si>
    <t>淳平</t>
    <rPh sb="0" eb="2">
      <t>ジュンペイ</t>
    </rPh>
    <phoneticPr fontId="3"/>
  </si>
  <si>
    <t>大洋</t>
    <rPh sb="0" eb="2">
      <t>タイヨウ</t>
    </rPh>
    <phoneticPr fontId="3"/>
  </si>
  <si>
    <t>三代</t>
    <rPh sb="0" eb="2">
      <t>ミヨ</t>
    </rPh>
    <phoneticPr fontId="3"/>
  </si>
  <si>
    <t>蒼翔</t>
    <rPh sb="0" eb="1">
      <t>アオイ</t>
    </rPh>
    <rPh sb="1" eb="2">
      <t>ショウ</t>
    </rPh>
    <phoneticPr fontId="3"/>
  </si>
  <si>
    <t>太平</t>
    <rPh sb="0" eb="2">
      <t>タイヘイ</t>
    </rPh>
    <phoneticPr fontId="2"/>
  </si>
  <si>
    <t>ﾀｲﾍｲ</t>
  </si>
  <si>
    <t>Taihei</t>
  </si>
  <si>
    <t>小幡</t>
    <rPh sb="0" eb="2">
      <t>ｵﾊﾞﾀ</t>
    </rPh>
    <phoneticPr fontId="3" type="halfwidthKatakana"/>
  </si>
  <si>
    <t>一太</t>
    <rPh sb="0" eb="2">
      <t>ｲﾁﾀ</t>
    </rPh>
    <phoneticPr fontId="3" type="halfwidthKatakana"/>
  </si>
  <si>
    <t>岡田</t>
    <rPh sb="0" eb="2">
      <t>ｵｶﾀﾞ</t>
    </rPh>
    <phoneticPr fontId="3" type="halfwidthKatakana"/>
  </si>
  <si>
    <t>創一朗</t>
    <rPh sb="0" eb="1">
      <t>ｿｳ</t>
    </rPh>
    <rPh sb="1" eb="2">
      <t>ｲﾁ</t>
    </rPh>
    <rPh sb="2" eb="3">
      <t>ﾛｳ</t>
    </rPh>
    <phoneticPr fontId="3" type="halfwidthKatakana"/>
  </si>
  <si>
    <t>凛太郎</t>
    <rPh sb="0" eb="1">
      <t>ﾘﾝ</t>
    </rPh>
    <rPh sb="1" eb="3">
      <t>ﾀﾛｳ</t>
    </rPh>
    <phoneticPr fontId="3" type="halfwidthKatakana"/>
  </si>
  <si>
    <t>煌</t>
    <rPh sb="0" eb="1">
      <t>ｷﾗ</t>
    </rPh>
    <phoneticPr fontId="3" type="halfwidthKatakana"/>
  </si>
  <si>
    <t>黛</t>
    <rPh sb="0" eb="1">
      <t>ﾏﾕｽﾞﾐ</t>
    </rPh>
    <phoneticPr fontId="3" type="halfwidthKatakana"/>
  </si>
  <si>
    <t>清貴</t>
    <rPh sb="0" eb="1">
      <t>ｷﾖ</t>
    </rPh>
    <phoneticPr fontId="3" type="halfwidthKatakana"/>
  </si>
  <si>
    <t>宮野</t>
    <rPh sb="0" eb="2">
      <t>ﾐﾔﾉ</t>
    </rPh>
    <phoneticPr fontId="3" type="halfwidthKatakana"/>
  </si>
  <si>
    <t>大和</t>
    <rPh sb="0" eb="2">
      <t>ﾔﾏﾄ</t>
    </rPh>
    <phoneticPr fontId="3" type="halfwidthKatakana"/>
  </si>
  <si>
    <t>吉原</t>
    <rPh sb="0" eb="2">
      <t>ﾖｼﾊﾗ</t>
    </rPh>
    <phoneticPr fontId="3" type="halfwidthKatakana"/>
  </si>
  <si>
    <t>澄海</t>
    <rPh sb="0" eb="1">
      <t>ｽ</t>
    </rPh>
    <rPh sb="1" eb="2">
      <t>ｳﾐ</t>
    </rPh>
    <phoneticPr fontId="3" type="halfwidthKatakana"/>
  </si>
  <si>
    <t>堆聖</t>
    <rPh sb="0" eb="1">
      <t>ｱｸﾂ</t>
    </rPh>
    <rPh sb="1" eb="2">
      <t>ｷﾖｼ</t>
    </rPh>
    <phoneticPr fontId="3" type="halfwidthKatakana"/>
  </si>
  <si>
    <t>小山</t>
    <rPh sb="0" eb="2">
      <t>ｺﾔﾏ</t>
    </rPh>
    <phoneticPr fontId="3" type="halfwidthKatakana"/>
  </si>
  <si>
    <t>樹</t>
    <rPh sb="0" eb="1">
      <t>ﾀﾂｷ</t>
    </rPh>
    <phoneticPr fontId="3" type="halfwidthKatakana"/>
  </si>
  <si>
    <t>榊</t>
    <rPh sb="0" eb="1">
      <t>ｻｶｷ</t>
    </rPh>
    <phoneticPr fontId="3" type="halfwidthKatakana"/>
  </si>
  <si>
    <t>瑛人</t>
    <rPh sb="0" eb="2">
      <t>ｴｲﾄ</t>
    </rPh>
    <phoneticPr fontId="3" type="halfwidthKatakana"/>
  </si>
  <si>
    <t>船田</t>
    <rPh sb="0" eb="2">
      <t>ﾌﾅﾀﾞ</t>
    </rPh>
    <phoneticPr fontId="3" type="halfwidthKatakana"/>
  </si>
  <si>
    <t>健太</t>
    <rPh sb="0" eb="2">
      <t>ｹﾝﾀ</t>
    </rPh>
    <phoneticPr fontId="3" type="halfwidthKatakana"/>
  </si>
  <si>
    <t>佐藤</t>
    <rPh sb="0" eb="2">
      <t>サトウ</t>
    </rPh>
    <phoneticPr fontId="3"/>
  </si>
  <si>
    <t>成</t>
    <rPh sb="0" eb="1">
      <t>ナ</t>
    </rPh>
    <phoneticPr fontId="3"/>
  </si>
  <si>
    <t>ｼﾞｮｳ</t>
  </si>
  <si>
    <t>Jo</t>
  </si>
  <si>
    <t>2008.08.16</t>
  </si>
  <si>
    <t>志田</t>
    <rPh sb="0" eb="2">
      <t>シダ</t>
    </rPh>
    <phoneticPr fontId="3"/>
  </si>
  <si>
    <t>海音</t>
    <rPh sb="0" eb="1">
      <t>ウミ</t>
    </rPh>
    <rPh sb="1" eb="2">
      <t>オト</t>
    </rPh>
    <phoneticPr fontId="3"/>
  </si>
  <si>
    <t>池上</t>
    <rPh sb="0" eb="2">
      <t>ｲｹｶﾞﾐ</t>
    </rPh>
    <phoneticPr fontId="2" type="halfwidthKatakana"/>
  </si>
  <si>
    <t>泰一</t>
    <rPh sb="0" eb="2">
      <t>ﾀｲﾁ</t>
    </rPh>
    <phoneticPr fontId="2" type="halfwidthKatakana"/>
  </si>
  <si>
    <t>4.6</t>
  </si>
  <si>
    <t>ｲｹｶﾞﾐ</t>
  </si>
  <si>
    <t>IKEGAMI</t>
  </si>
  <si>
    <t>2009.02.18</t>
  </si>
  <si>
    <t>小川</t>
    <rPh sb="0" eb="2">
      <t>オガワ</t>
    </rPh>
    <phoneticPr fontId="3"/>
  </si>
  <si>
    <t>凱蒼</t>
    <rPh sb="0" eb="1">
      <t>ガイ</t>
    </rPh>
    <rPh sb="1" eb="2">
      <t>アオイ</t>
    </rPh>
    <phoneticPr fontId="3"/>
  </si>
  <si>
    <t>舘</t>
    <rPh sb="0" eb="1">
      <t>ﾀﾃ</t>
    </rPh>
    <phoneticPr fontId="3" type="halfwidthKatakana"/>
  </si>
  <si>
    <t>光太郎</t>
    <rPh sb="0" eb="3">
      <t>ｺｳﾀﾛｳ</t>
    </rPh>
    <phoneticPr fontId="3" type="halfwidthKatakana"/>
  </si>
  <si>
    <t>上田</t>
    <rPh sb="0" eb="2">
      <t>ｳｴﾀﾞ</t>
    </rPh>
    <phoneticPr fontId="3" type="halfwidthKatakana"/>
  </si>
  <si>
    <t>絢翔</t>
    <rPh sb="0" eb="1">
      <t>ｱﾔ</t>
    </rPh>
    <rPh sb="1" eb="2">
      <t>ﾄ</t>
    </rPh>
    <phoneticPr fontId="3" type="halfwidthKatakana"/>
  </si>
  <si>
    <t>越智</t>
    <rPh sb="0" eb="2">
      <t>ｵﾁ</t>
    </rPh>
    <phoneticPr fontId="3" type="halfwidthKatakana"/>
  </si>
  <si>
    <t>一稀</t>
    <rPh sb="0" eb="1">
      <t>ｶｽﾞ</t>
    </rPh>
    <rPh sb="1" eb="2">
      <t>ｷ</t>
    </rPh>
    <phoneticPr fontId="3" type="halfwidthKatakana"/>
  </si>
  <si>
    <t>大翔</t>
    <rPh sb="0" eb="2">
      <t>ﾋﾛﾄ</t>
    </rPh>
    <phoneticPr fontId="3" type="halfwidthKatakana"/>
  </si>
  <si>
    <t>巧</t>
    <rPh sb="0" eb="1">
      <t>ﾀｸﾐ</t>
    </rPh>
    <phoneticPr fontId="3" type="halfwidthKatakana"/>
  </si>
  <si>
    <t>黒岩</t>
    <rPh sb="0" eb="2">
      <t>ｸﾛｲﾜ</t>
    </rPh>
    <phoneticPr fontId="3" type="halfwidthKatakana"/>
  </si>
  <si>
    <t>悠平</t>
    <rPh sb="0" eb="2">
      <t>ﾕｳﾍｲ</t>
    </rPh>
    <phoneticPr fontId="3" type="halfwidthKatakana"/>
  </si>
  <si>
    <t>小林</t>
    <rPh sb="0" eb="2">
      <t>ｺﾊﾞﾔｼ</t>
    </rPh>
    <phoneticPr fontId="3" type="halfwidthKatakana"/>
  </si>
  <si>
    <t>圭渉</t>
    <rPh sb="0" eb="1">
      <t>ｹｲ</t>
    </rPh>
    <rPh sb="1" eb="2">
      <t>ｼｮｳ</t>
    </rPh>
    <phoneticPr fontId="3" type="halfwidthKatakana"/>
  </si>
  <si>
    <t>宇田川</t>
    <rPh sb="0" eb="3">
      <t>ｳﾀﾞｶﾞﾜ</t>
    </rPh>
    <phoneticPr fontId="3" type="halfwidthKatakana"/>
  </si>
  <si>
    <t>裕也</t>
    <rPh sb="0" eb="2">
      <t>ﾋﾛﾔ</t>
    </rPh>
    <phoneticPr fontId="3" type="halfwidthKatakana"/>
  </si>
  <si>
    <t>塩出</t>
    <rPh sb="0" eb="2">
      <t>ｼｵﾃﾞ</t>
    </rPh>
    <phoneticPr fontId="3" type="halfwidthKatakana"/>
  </si>
  <si>
    <t>耕史</t>
    <rPh sb="0" eb="1">
      <t>ｺｳ</t>
    </rPh>
    <rPh sb="1" eb="2">
      <t>ｼ</t>
    </rPh>
    <phoneticPr fontId="3" type="halfwidthKatakana"/>
  </si>
  <si>
    <t>高野</t>
    <rPh sb="0" eb="2">
      <t>ﾀｶﾉ</t>
    </rPh>
    <phoneticPr fontId="3" type="halfwidthKatakana"/>
  </si>
  <si>
    <t>晴輝</t>
    <rPh sb="0" eb="1">
      <t>ﾊﾙ</t>
    </rPh>
    <rPh sb="1" eb="2">
      <t>ｷ</t>
    </rPh>
    <phoneticPr fontId="3" type="halfwidthKatakana"/>
  </si>
  <si>
    <t>小屋敷</t>
    <rPh sb="0" eb="3">
      <t>ｺﾔｼｷ</t>
    </rPh>
    <phoneticPr fontId="3" type="halfwidthKatakana"/>
  </si>
  <si>
    <t>零音</t>
    <rPh sb="0" eb="1">
      <t>ﾚｲ</t>
    </rPh>
    <rPh sb="1" eb="2">
      <t>ｵﾝ</t>
    </rPh>
    <phoneticPr fontId="3" type="halfwidthKatakana"/>
  </si>
  <si>
    <t>福岡</t>
    <rPh sb="0" eb="2">
      <t>ﾌｸｵｶ</t>
    </rPh>
    <phoneticPr fontId="3" type="halfwidthKatakana"/>
  </si>
  <si>
    <t>颯太</t>
    <rPh sb="0" eb="2">
      <t>ｿｳﾀ</t>
    </rPh>
    <phoneticPr fontId="3" type="halfwidthKatakana"/>
  </si>
  <si>
    <t>松尾</t>
    <rPh sb="0" eb="2">
      <t>ﾏﾂｵ</t>
    </rPh>
    <phoneticPr fontId="3" type="halfwidthKatakana"/>
  </si>
  <si>
    <t>一茶</t>
    <rPh sb="0" eb="2">
      <t>ｲｯｻ</t>
    </rPh>
    <phoneticPr fontId="3" type="halfwidthKatakana"/>
  </si>
  <si>
    <t>鳥飼</t>
    <rPh sb="0" eb="2">
      <t>ﾄﾘｶﾞｲ</t>
    </rPh>
    <phoneticPr fontId="3" type="halfwidthKatakana"/>
  </si>
  <si>
    <t>山寺</t>
    <rPh sb="0" eb="2">
      <t>ﾔﾏﾃﾞﾗ</t>
    </rPh>
    <phoneticPr fontId="3" type="halfwidthKatakana"/>
  </si>
  <si>
    <t>敦文</t>
    <rPh sb="0" eb="2">
      <t>ｱﾂﾌﾐ</t>
    </rPh>
    <phoneticPr fontId="3" type="halfwidthKatakana"/>
  </si>
  <si>
    <t>吉野</t>
    <rPh sb="0" eb="2">
      <t>ﾖｼﾉ</t>
    </rPh>
    <phoneticPr fontId="3" type="halfwidthKatakana"/>
  </si>
  <si>
    <t>陽音</t>
    <rPh sb="0" eb="1">
      <t>ﾖｳ</t>
    </rPh>
    <rPh sb="1" eb="2">
      <t>ｵﾄ</t>
    </rPh>
    <phoneticPr fontId="3" type="halfwidthKatakana"/>
  </si>
  <si>
    <t>2008.05.31</t>
  </si>
  <si>
    <t>2008.07.23</t>
  </si>
  <si>
    <t>2009.01.28</t>
  </si>
  <si>
    <t>2008.08.01</t>
  </si>
  <si>
    <t>2008.04.23</t>
  </si>
  <si>
    <t>2009.03.26</t>
  </si>
  <si>
    <t>2008.05.19</t>
  </si>
  <si>
    <t>2008.07.25</t>
  </si>
  <si>
    <t>2008.08.07</t>
  </si>
  <si>
    <t>2008.12.03</t>
  </si>
  <si>
    <t>2008.08.02</t>
  </si>
  <si>
    <t>友田</t>
    <rPh sb="0" eb="2">
      <t>トモダ</t>
    </rPh>
    <phoneticPr fontId="2"/>
  </si>
  <si>
    <t>宙斗</t>
    <rPh sb="0" eb="1">
      <t>チュウ</t>
    </rPh>
    <rPh sb="1" eb="2">
      <t>ト</t>
    </rPh>
    <phoneticPr fontId="2"/>
  </si>
  <si>
    <t>ﾄﾓﾀﾞ</t>
  </si>
  <si>
    <t>TOMODA</t>
  </si>
  <si>
    <t>2008.04.07</t>
  </si>
  <si>
    <t>樋口</t>
    <rPh sb="0" eb="2">
      <t>ﾋｸﾞﾁ</t>
    </rPh>
    <phoneticPr fontId="3" type="halfwidthKatakana"/>
  </si>
  <si>
    <t>莉愛</t>
    <rPh sb="0" eb="2">
      <t>ﾘｱ</t>
    </rPh>
    <phoneticPr fontId="3" type="halfwidthKatakana"/>
  </si>
  <si>
    <t>細川</t>
    <rPh sb="0" eb="2">
      <t>ﾎｿｶﾜ</t>
    </rPh>
    <phoneticPr fontId="3" type="halfwidthKatakana"/>
  </si>
  <si>
    <t>心那</t>
    <rPh sb="0" eb="1">
      <t>ｺｺﾛ</t>
    </rPh>
    <rPh sb="1" eb="2">
      <t>ﾅ</t>
    </rPh>
    <phoneticPr fontId="3" type="halfwidthKatakana"/>
  </si>
  <si>
    <t>岩崎</t>
    <rPh sb="0" eb="2">
      <t>イワサキ</t>
    </rPh>
    <phoneticPr fontId="3"/>
  </si>
  <si>
    <t>春音</t>
    <rPh sb="0" eb="1">
      <t>ハル</t>
    </rPh>
    <rPh sb="1" eb="2">
      <t>オト</t>
    </rPh>
    <phoneticPr fontId="3"/>
  </si>
  <si>
    <t>大野</t>
    <rPh sb="0" eb="2">
      <t>オオノ</t>
    </rPh>
    <phoneticPr fontId="3"/>
  </si>
  <si>
    <t>紗彩</t>
    <rPh sb="0" eb="1">
      <t>サ</t>
    </rPh>
    <rPh sb="1" eb="2">
      <t>アヤ</t>
    </rPh>
    <phoneticPr fontId="3"/>
  </si>
  <si>
    <t>悠菜</t>
    <rPh sb="0" eb="1">
      <t>ユウ</t>
    </rPh>
    <rPh sb="1" eb="2">
      <t>ナ</t>
    </rPh>
    <phoneticPr fontId="3"/>
  </si>
  <si>
    <t>竹岡</t>
    <rPh sb="0" eb="2">
      <t>タケオカ</t>
    </rPh>
    <phoneticPr fontId="3"/>
  </si>
  <si>
    <t>未紗</t>
    <rPh sb="0" eb="1">
      <t>ミ</t>
    </rPh>
    <rPh sb="1" eb="2">
      <t>サ</t>
    </rPh>
    <phoneticPr fontId="3"/>
  </si>
  <si>
    <t>青柳</t>
    <rPh sb="0" eb="2">
      <t>アオヤギ</t>
    </rPh>
    <phoneticPr fontId="3"/>
  </si>
  <si>
    <t>優真</t>
    <rPh sb="0" eb="1">
      <t>ユウ</t>
    </rPh>
    <rPh sb="1" eb="2">
      <t>マ</t>
    </rPh>
    <phoneticPr fontId="3"/>
  </si>
  <si>
    <t>島村</t>
    <rPh sb="0" eb="2">
      <t>シマムラ</t>
    </rPh>
    <phoneticPr fontId="3"/>
  </si>
  <si>
    <t>栞海</t>
    <rPh sb="0" eb="1">
      <t>シオリ</t>
    </rPh>
    <rPh sb="1" eb="2">
      <t>ウミ</t>
    </rPh>
    <phoneticPr fontId="3"/>
  </si>
  <si>
    <t>瀧澤</t>
    <rPh sb="0" eb="2">
      <t>タキザワ</t>
    </rPh>
    <phoneticPr fontId="3"/>
  </si>
  <si>
    <t>瑳良</t>
    <rPh sb="0" eb="1">
      <t>サ</t>
    </rPh>
    <rPh sb="1" eb="2">
      <t>ヨ</t>
    </rPh>
    <phoneticPr fontId="3"/>
  </si>
  <si>
    <t>成田</t>
    <rPh sb="0" eb="2">
      <t>ナリタ</t>
    </rPh>
    <phoneticPr fontId="3"/>
  </si>
  <si>
    <t>優月</t>
    <rPh sb="0" eb="2">
      <t>ユヅキ</t>
    </rPh>
    <phoneticPr fontId="3"/>
  </si>
  <si>
    <t>高木</t>
    <rPh sb="0" eb="2">
      <t>タカギ</t>
    </rPh>
    <phoneticPr fontId="3"/>
  </si>
  <si>
    <t>凛</t>
    <rPh sb="0" eb="1">
      <t>リン</t>
    </rPh>
    <phoneticPr fontId="3"/>
  </si>
  <si>
    <t>齋藤</t>
    <rPh sb="0" eb="2">
      <t>サイトウ</t>
    </rPh>
    <phoneticPr fontId="3"/>
  </si>
  <si>
    <t>由梨那</t>
    <rPh sb="0" eb="1">
      <t>ヨシ</t>
    </rPh>
    <rPh sb="1" eb="3">
      <t>リナ</t>
    </rPh>
    <phoneticPr fontId="3"/>
  </si>
  <si>
    <t>青木</t>
    <rPh sb="0" eb="2">
      <t>アオキ</t>
    </rPh>
    <phoneticPr fontId="3"/>
  </si>
  <si>
    <t>絆菜</t>
    <rPh sb="0" eb="1">
      <t>キズナ</t>
    </rPh>
    <rPh sb="1" eb="2">
      <t>ナ</t>
    </rPh>
    <phoneticPr fontId="3"/>
  </si>
  <si>
    <t>工藤</t>
    <rPh sb="0" eb="2">
      <t>クドウ</t>
    </rPh>
    <phoneticPr fontId="3"/>
  </si>
  <si>
    <t>陽奈多</t>
    <rPh sb="0" eb="1">
      <t>ヒ</t>
    </rPh>
    <rPh sb="1" eb="2">
      <t>ナ</t>
    </rPh>
    <rPh sb="2" eb="3">
      <t>オオ</t>
    </rPh>
    <phoneticPr fontId="3"/>
  </si>
  <si>
    <t>立石</t>
    <rPh sb="0" eb="2">
      <t>タテイシ</t>
    </rPh>
    <phoneticPr fontId="3"/>
  </si>
  <si>
    <t>歌</t>
    <rPh sb="0" eb="1">
      <t>ウタ</t>
    </rPh>
    <phoneticPr fontId="3"/>
  </si>
  <si>
    <t>小原</t>
    <rPh sb="0" eb="2">
      <t>オバラ</t>
    </rPh>
    <phoneticPr fontId="3"/>
  </si>
  <si>
    <t>琴</t>
    <rPh sb="0" eb="1">
      <t>コト</t>
    </rPh>
    <phoneticPr fontId="3"/>
  </si>
  <si>
    <t>平山</t>
    <rPh sb="0" eb="2">
      <t>ヒラヤマ</t>
    </rPh>
    <phoneticPr fontId="3"/>
  </si>
  <si>
    <t>真凜</t>
    <rPh sb="0" eb="2">
      <t>マリン</t>
    </rPh>
    <phoneticPr fontId="3"/>
  </si>
  <si>
    <t>梨心</t>
    <rPh sb="0" eb="1">
      <t>ナシ</t>
    </rPh>
    <rPh sb="1" eb="2">
      <t>ココロ</t>
    </rPh>
    <phoneticPr fontId="3"/>
  </si>
  <si>
    <t>塩川</t>
    <rPh sb="0" eb="2">
      <t>シオカワ</t>
    </rPh>
    <phoneticPr fontId="3"/>
  </si>
  <si>
    <t>莉奈</t>
    <rPh sb="0" eb="2">
      <t>リナ</t>
    </rPh>
    <phoneticPr fontId="3"/>
  </si>
  <si>
    <t>三宮</t>
    <rPh sb="0" eb="2">
      <t>サンノミヤ</t>
    </rPh>
    <phoneticPr fontId="3"/>
  </si>
  <si>
    <t>結花</t>
    <rPh sb="0" eb="1">
      <t>ユ</t>
    </rPh>
    <rPh sb="1" eb="2">
      <t>ハナ</t>
    </rPh>
    <phoneticPr fontId="3"/>
  </si>
  <si>
    <t>荒井</t>
    <rPh sb="0" eb="2">
      <t>ｱﾗｲ</t>
    </rPh>
    <phoneticPr fontId="3" type="halfwidthKatakana"/>
  </si>
  <si>
    <t>玲南</t>
    <rPh sb="0" eb="1">
      <t>ﾚｲ</t>
    </rPh>
    <rPh sb="1" eb="2">
      <t>ﾅ</t>
    </rPh>
    <phoneticPr fontId="3" type="halfwidthKatakana"/>
  </si>
  <si>
    <t>佳恵</t>
    <rPh sb="0" eb="2">
      <t>ｶｴ</t>
    </rPh>
    <phoneticPr fontId="3" type="halfwidthKatakana"/>
  </si>
  <si>
    <t>木村</t>
    <rPh sb="0" eb="2">
      <t>ｷﾑﾗ</t>
    </rPh>
    <phoneticPr fontId="3" type="halfwidthKatakana"/>
  </si>
  <si>
    <t>美月</t>
    <rPh sb="0" eb="2">
      <t>ﾐｽﾞｷ</t>
    </rPh>
    <phoneticPr fontId="3" type="halfwidthKatakana"/>
  </si>
  <si>
    <t>吉田</t>
    <rPh sb="0" eb="2">
      <t>ﾖｼﾀﾞ</t>
    </rPh>
    <phoneticPr fontId="3" type="halfwidthKatakana"/>
  </si>
  <si>
    <t>千紗</t>
    <rPh sb="0" eb="2">
      <t>ﾁｻ</t>
    </rPh>
    <phoneticPr fontId="3" type="halfwidthKatakana"/>
  </si>
  <si>
    <t>大島</t>
    <rPh sb="0" eb="2">
      <t>ｵｵｼﾏ</t>
    </rPh>
    <phoneticPr fontId="3" type="halfwidthKatakana"/>
  </si>
  <si>
    <t>千奈</t>
    <rPh sb="0" eb="2">
      <t>ﾁﾅ</t>
    </rPh>
    <phoneticPr fontId="3" type="halfwidthKatakana"/>
  </si>
  <si>
    <t>庄司</t>
    <rPh sb="0" eb="2">
      <t>ｼｮｳｼﾞ</t>
    </rPh>
    <phoneticPr fontId="3" type="halfwidthKatakana"/>
  </si>
  <si>
    <t>舞子</t>
    <rPh sb="0" eb="2">
      <t>ﾏｲｺ</t>
    </rPh>
    <phoneticPr fontId="3" type="halfwidthKatakana"/>
  </si>
  <si>
    <t>広瀬</t>
    <rPh sb="0" eb="2">
      <t>ﾋﾛｾ</t>
    </rPh>
    <phoneticPr fontId="3" type="halfwidthKatakana"/>
  </si>
  <si>
    <t>心美</t>
    <rPh sb="0" eb="2">
      <t>ｺｺﾐ</t>
    </rPh>
    <phoneticPr fontId="3" type="halfwidthKatakana"/>
  </si>
  <si>
    <t>松岡</t>
    <rPh sb="0" eb="2">
      <t>ﾏﾂｵｶ</t>
    </rPh>
    <phoneticPr fontId="3" type="halfwidthKatakana"/>
  </si>
  <si>
    <t>夕月</t>
    <rPh sb="0" eb="2">
      <t>ﾕﾂﾞｷ</t>
    </rPh>
    <phoneticPr fontId="3" type="halfwidthKatakana"/>
  </si>
  <si>
    <t>廣庭</t>
    <rPh sb="0" eb="2">
      <t>ﾋﾛﾆﾜ</t>
    </rPh>
    <phoneticPr fontId="3" type="halfwidthKatakana"/>
  </si>
  <si>
    <t>幸来</t>
    <rPh sb="0" eb="1">
      <t>ｼｱﾜ</t>
    </rPh>
    <rPh sb="1" eb="2">
      <t>ｸ</t>
    </rPh>
    <phoneticPr fontId="3" type="halfwidthKatakana"/>
  </si>
  <si>
    <t>兼吉</t>
    <rPh sb="0" eb="2">
      <t>ｶﾈﾖｼ</t>
    </rPh>
    <phoneticPr fontId="3" type="halfwidthKatakana"/>
  </si>
  <si>
    <t>舞衣</t>
    <rPh sb="0" eb="2">
      <t>ﾏｲ</t>
    </rPh>
    <phoneticPr fontId="3" type="halfwidthKatakana"/>
  </si>
  <si>
    <t>廣田</t>
    <rPh sb="0" eb="2">
      <t>ﾋﾛﾀ</t>
    </rPh>
    <phoneticPr fontId="3" type="halfwidthKatakana"/>
  </si>
  <si>
    <t>真子</t>
    <rPh sb="0" eb="2">
      <t>ﾏｺ</t>
    </rPh>
    <phoneticPr fontId="3" type="halfwidthKatakana"/>
  </si>
  <si>
    <t>北田</t>
    <rPh sb="0" eb="2">
      <t>ｷﾀﾀﾞ</t>
    </rPh>
    <phoneticPr fontId="3" type="halfwidthKatakana"/>
  </si>
  <si>
    <t>真由佳</t>
    <rPh sb="0" eb="3">
      <t>ﾏﾕｶ</t>
    </rPh>
    <phoneticPr fontId="3" type="halfwidthKatakana"/>
  </si>
  <si>
    <t>秋本</t>
    <rPh sb="0" eb="2">
      <t>ｱｷﾓﾄ</t>
    </rPh>
    <phoneticPr fontId="3" type="halfwidthKatakana"/>
  </si>
  <si>
    <t>楓歩</t>
    <rPh sb="0" eb="2">
      <t>ｶﾎ</t>
    </rPh>
    <phoneticPr fontId="3" type="halfwidthKatakana"/>
  </si>
  <si>
    <t>田中</t>
    <rPh sb="0" eb="1">
      <t>ﾀ</t>
    </rPh>
    <rPh sb="1" eb="2">
      <t>ﾅｶ</t>
    </rPh>
    <phoneticPr fontId="3" type="halfwidthKatakana"/>
  </si>
  <si>
    <t>麻央</t>
    <rPh sb="0" eb="2">
      <t>ﾏｵ</t>
    </rPh>
    <phoneticPr fontId="3" type="halfwidthKatakana"/>
  </si>
  <si>
    <t>奈央</t>
    <rPh sb="0" eb="2">
      <t>ﾅｵ</t>
    </rPh>
    <phoneticPr fontId="3" type="halfwidthKatakana"/>
  </si>
  <si>
    <t>小池</t>
    <rPh sb="0" eb="2">
      <t>ｺｲｹ</t>
    </rPh>
    <phoneticPr fontId="3" type="halfwidthKatakana"/>
  </si>
  <si>
    <t>琉奈</t>
    <rPh sb="0" eb="1">
      <t>ﾙ</t>
    </rPh>
    <rPh sb="1" eb="2">
      <t>ﾅ</t>
    </rPh>
    <phoneticPr fontId="3" type="halfwidthKatakana"/>
  </si>
  <si>
    <t>堀切</t>
    <rPh sb="0" eb="2">
      <t>ﾎﾘｷﾘ</t>
    </rPh>
    <phoneticPr fontId="3" type="halfwidthKatakana"/>
  </si>
  <si>
    <t>咲希</t>
    <rPh sb="0" eb="2">
      <t>ｻｷ</t>
    </rPh>
    <phoneticPr fontId="3" type="halfwidthKatakana"/>
  </si>
  <si>
    <t>大野</t>
    <rPh sb="0" eb="2">
      <t>ｵｵﾉ</t>
    </rPh>
    <phoneticPr fontId="3" type="halfwidthKatakana"/>
  </si>
  <si>
    <t>友維</t>
    <rPh sb="0" eb="1">
      <t>ﾕｳ</t>
    </rPh>
    <rPh sb="1" eb="2">
      <t>ｲ</t>
    </rPh>
    <phoneticPr fontId="3" type="halfwidthKatakana"/>
  </si>
  <si>
    <t>菅谷</t>
    <rPh sb="0" eb="2">
      <t>ｽｶﾞﾔ</t>
    </rPh>
    <phoneticPr fontId="3" type="halfwidthKatakana"/>
  </si>
  <si>
    <t>小夏</t>
    <rPh sb="0" eb="2">
      <t>ｺﾅﾂ</t>
    </rPh>
    <phoneticPr fontId="3" type="halfwidthKatakana"/>
  </si>
  <si>
    <t>伴野</t>
    <rPh sb="0" eb="2">
      <t>ﾄﾓﾉ</t>
    </rPh>
    <phoneticPr fontId="3" type="halfwidthKatakana"/>
  </si>
  <si>
    <t>天音</t>
    <rPh sb="0" eb="2">
      <t>ｱﾏﾈ</t>
    </rPh>
    <phoneticPr fontId="3" type="halfwidthKatakana"/>
  </si>
  <si>
    <t>石黒</t>
    <rPh sb="0" eb="2">
      <t>ｲｼｸﾞﾛ</t>
    </rPh>
    <phoneticPr fontId="3" type="halfwidthKatakana"/>
  </si>
  <si>
    <t>心乃香</t>
    <rPh sb="0" eb="1">
      <t>ｺｺﾛ</t>
    </rPh>
    <rPh sb="1" eb="2">
      <t>ﾉ</t>
    </rPh>
    <rPh sb="2" eb="3">
      <t>ｶ</t>
    </rPh>
    <phoneticPr fontId="3" type="halfwidthKatakana"/>
  </si>
  <si>
    <t>津島</t>
    <rPh sb="0" eb="2">
      <t>ﾂｼﾏ</t>
    </rPh>
    <phoneticPr fontId="3" type="halfwidthKatakana"/>
  </si>
  <si>
    <t>志桜</t>
    <rPh sb="0" eb="1">
      <t>ｼ</t>
    </rPh>
    <rPh sb="1" eb="2">
      <t>ｻｸﾗ</t>
    </rPh>
    <phoneticPr fontId="3" type="halfwidthKatakana"/>
  </si>
  <si>
    <t>福島</t>
    <rPh sb="0" eb="2">
      <t>ﾌｸｼﾏ</t>
    </rPh>
    <phoneticPr fontId="3" type="halfwidthKatakana"/>
  </si>
  <si>
    <t>華音</t>
    <rPh sb="0" eb="2">
      <t>ｶﾉﾝ</t>
    </rPh>
    <phoneticPr fontId="3" type="halfwidthKatakana"/>
  </si>
  <si>
    <t>平賀</t>
    <rPh sb="0" eb="2">
      <t>ﾋﾗｶﾞ</t>
    </rPh>
    <phoneticPr fontId="3" type="halfwidthKatakana"/>
  </si>
  <si>
    <t>真帆子</t>
    <rPh sb="0" eb="3">
      <t>ﾏﾎｺ</t>
    </rPh>
    <phoneticPr fontId="3" type="halfwidthKatakana"/>
  </si>
  <si>
    <t>渡辺</t>
    <rPh sb="0" eb="2">
      <t>ﾜﾀﾅﾍﾞ</t>
    </rPh>
    <phoneticPr fontId="3" type="halfwidthKatakana"/>
  </si>
  <si>
    <t>梨花</t>
    <rPh sb="0" eb="2">
      <t>ﾘｶ</t>
    </rPh>
    <phoneticPr fontId="3" type="halfwidthKatakana"/>
  </si>
  <si>
    <t>上野</t>
    <rPh sb="0" eb="2">
      <t>ｳｴﾉ</t>
    </rPh>
    <phoneticPr fontId="3" type="halfwidthKatakana"/>
  </si>
  <si>
    <t>潤美</t>
    <rPh sb="0" eb="1">
      <t>ｳﾙ</t>
    </rPh>
    <rPh sb="1" eb="2">
      <t>ｳﾂｸ</t>
    </rPh>
    <phoneticPr fontId="3" type="halfwidthKatakana"/>
  </si>
  <si>
    <t>神村</t>
    <rPh sb="0" eb="2">
      <t>ｶﾐﾑﾗ</t>
    </rPh>
    <phoneticPr fontId="3" type="halfwidthKatakana"/>
  </si>
  <si>
    <t>里緒奈</t>
    <rPh sb="0" eb="1">
      <t>ﾘ</t>
    </rPh>
    <rPh sb="1" eb="2">
      <t>ｵ</t>
    </rPh>
    <rPh sb="2" eb="3">
      <t>ﾅ</t>
    </rPh>
    <phoneticPr fontId="3" type="halfwidthKatakana"/>
  </si>
  <si>
    <t>古屋</t>
    <rPh sb="0" eb="2">
      <t>ﾌﾙﾔ</t>
    </rPh>
    <phoneticPr fontId="3" type="halfwidthKatakana"/>
  </si>
  <si>
    <t>華絵</t>
    <rPh sb="0" eb="1">
      <t>ﾊﾅ</t>
    </rPh>
    <rPh sb="1" eb="2">
      <t>ｴ</t>
    </rPh>
    <phoneticPr fontId="3" type="halfwidthKatakana"/>
  </si>
  <si>
    <t>佐瀬</t>
    <rPh sb="0" eb="2">
      <t>サセ</t>
    </rPh>
    <phoneticPr fontId="3"/>
  </si>
  <si>
    <t>絢音</t>
    <rPh sb="0" eb="2">
      <t>アヤネ</t>
    </rPh>
    <phoneticPr fontId="3"/>
  </si>
  <si>
    <t>築地</t>
    <rPh sb="0" eb="2">
      <t>ﾂｷｼﾞ</t>
    </rPh>
    <phoneticPr fontId="3" type="halfwidthKatakana"/>
  </si>
  <si>
    <t>璃子</t>
    <rPh sb="0" eb="1">
      <t>ﾘ</t>
    </rPh>
    <rPh sb="1" eb="2">
      <t>ｺ</t>
    </rPh>
    <phoneticPr fontId="3" type="halfwidthKatakana"/>
  </si>
  <si>
    <t>詞葉</t>
    <rPh sb="0" eb="1">
      <t>ｺﾄﾊﾞ</t>
    </rPh>
    <rPh sb="1" eb="2">
      <t>ﾊ</t>
    </rPh>
    <phoneticPr fontId="3" type="halfwidthKatakana"/>
  </si>
  <si>
    <t>金田</t>
    <rPh sb="0" eb="2">
      <t>ｶﾈﾀﾞ</t>
    </rPh>
    <phoneticPr fontId="3" type="halfwidthKatakana"/>
  </si>
  <si>
    <t>杏</t>
    <rPh sb="0" eb="1">
      <t>ｱﾝ</t>
    </rPh>
    <phoneticPr fontId="3" type="halfwidthKatakana"/>
  </si>
  <si>
    <t>大根田</t>
    <rPh sb="0" eb="3">
      <t>ｵｵﾈﾀ</t>
    </rPh>
    <phoneticPr fontId="3" type="halfwidthKatakana"/>
  </si>
  <si>
    <t>歩実</t>
    <rPh sb="0" eb="1">
      <t>ｱﾕ</t>
    </rPh>
    <rPh sb="1" eb="2">
      <t>ﾐ</t>
    </rPh>
    <phoneticPr fontId="3" type="halfwidthKatakana"/>
  </si>
  <si>
    <t>西山</t>
    <rPh sb="0" eb="2">
      <t>ﾆｼﾔﾏ</t>
    </rPh>
    <phoneticPr fontId="3" type="halfwidthKatakana"/>
  </si>
  <si>
    <t>美嘉</t>
    <rPh sb="0" eb="1">
      <t>ﾐ</t>
    </rPh>
    <rPh sb="1" eb="2">
      <t>ｶ</t>
    </rPh>
    <phoneticPr fontId="3" type="halfwidthKatakana"/>
  </si>
  <si>
    <t>夢</t>
    <rPh sb="0" eb="1">
      <t>ﾕﾒ</t>
    </rPh>
    <phoneticPr fontId="3" type="halfwidthKatakana"/>
  </si>
  <si>
    <t>田上</t>
    <rPh sb="0" eb="2">
      <t>ﾀﾉｳｴ</t>
    </rPh>
    <phoneticPr fontId="3" type="halfwidthKatakana"/>
  </si>
  <si>
    <t>若ヶ夏</t>
    <rPh sb="0" eb="1">
      <t>ﾜｶ</t>
    </rPh>
    <rPh sb="2" eb="3">
      <t>ﾅﾂ</t>
    </rPh>
    <phoneticPr fontId="3" type="halfwidthKatakana"/>
  </si>
  <si>
    <t>川合</t>
    <rPh sb="0" eb="2">
      <t>ｶﾜｲ</t>
    </rPh>
    <phoneticPr fontId="3" type="halfwidthKatakana"/>
  </si>
  <si>
    <t>優羽</t>
    <rPh sb="0" eb="1">
      <t>ﾕｳ</t>
    </rPh>
    <rPh sb="1" eb="2">
      <t>ｳ</t>
    </rPh>
    <phoneticPr fontId="3" type="halfwidthKatakana"/>
  </si>
  <si>
    <t>角田</t>
    <rPh sb="0" eb="1">
      <t>ツノ</t>
    </rPh>
    <rPh sb="1" eb="2">
      <t>タ</t>
    </rPh>
    <phoneticPr fontId="2"/>
  </si>
  <si>
    <t>有福</t>
    <rPh sb="0" eb="2">
      <t>アリフク</t>
    </rPh>
    <phoneticPr fontId="4"/>
  </si>
  <si>
    <t>麗紗</t>
    <rPh sb="0" eb="1">
      <t>レイ</t>
    </rPh>
    <rPh sb="1" eb="2">
      <t>サ</t>
    </rPh>
    <phoneticPr fontId="4"/>
  </si>
  <si>
    <t>小池</t>
    <rPh sb="0" eb="2">
      <t>コイケ</t>
    </rPh>
    <phoneticPr fontId="4"/>
  </si>
  <si>
    <t>一葉</t>
    <rPh sb="0" eb="2">
      <t>カズハ</t>
    </rPh>
    <phoneticPr fontId="4"/>
  </si>
  <si>
    <t>牛澤</t>
    <rPh sb="0" eb="2">
      <t>ウシザワ</t>
    </rPh>
    <phoneticPr fontId="4"/>
  </si>
  <si>
    <t>愛衣莉</t>
    <rPh sb="0" eb="1">
      <t>アイ</t>
    </rPh>
    <rPh sb="1" eb="2">
      <t>イ</t>
    </rPh>
    <rPh sb="2" eb="3">
      <t>リ</t>
    </rPh>
    <phoneticPr fontId="4"/>
  </si>
  <si>
    <t>水野</t>
    <rPh sb="0" eb="2">
      <t>ミズノ</t>
    </rPh>
    <phoneticPr fontId="4"/>
  </si>
  <si>
    <t>莉那</t>
    <rPh sb="0" eb="1">
      <t>マリ</t>
    </rPh>
    <rPh sb="1" eb="2">
      <t>ナ</t>
    </rPh>
    <phoneticPr fontId="4"/>
  </si>
  <si>
    <t>坂口</t>
    <rPh sb="0" eb="2">
      <t>サカグチ</t>
    </rPh>
    <phoneticPr fontId="4"/>
  </si>
  <si>
    <t>酒井</t>
    <rPh sb="0" eb="2">
      <t>サカイ</t>
    </rPh>
    <phoneticPr fontId="4"/>
  </si>
  <si>
    <t>俊惠</t>
    <rPh sb="0" eb="1">
      <t>トシ</t>
    </rPh>
    <rPh sb="1" eb="2">
      <t>エ</t>
    </rPh>
    <phoneticPr fontId="4"/>
  </si>
  <si>
    <t>篠塚</t>
    <rPh sb="0" eb="2">
      <t>シノヅカ</t>
    </rPh>
    <phoneticPr fontId="4"/>
  </si>
  <si>
    <t>結</t>
    <rPh sb="0" eb="1">
      <t>ユイ</t>
    </rPh>
    <phoneticPr fontId="4"/>
  </si>
  <si>
    <t>伊藤</t>
    <rPh sb="0" eb="2">
      <t>イトウ</t>
    </rPh>
    <phoneticPr fontId="4"/>
  </si>
  <si>
    <t>優花</t>
    <rPh sb="0" eb="2">
      <t>ユウカ</t>
    </rPh>
    <phoneticPr fontId="4"/>
  </si>
  <si>
    <t>亜弓</t>
    <rPh sb="0" eb="2">
      <t>ｱﾕﾐ</t>
    </rPh>
    <phoneticPr fontId="3" type="halfwidthKatakana"/>
  </si>
  <si>
    <t>凜音</t>
    <rPh sb="0" eb="1">
      <t>ﾘﾝ</t>
    </rPh>
    <rPh sb="1" eb="2">
      <t>ｵﾄ</t>
    </rPh>
    <phoneticPr fontId="3" type="halfwidthKatakana"/>
  </si>
  <si>
    <t>馬場</t>
    <rPh sb="0" eb="2">
      <t>ﾊﾞﾊﾞ</t>
    </rPh>
    <phoneticPr fontId="3" type="halfwidthKatakana"/>
  </si>
  <si>
    <t>優奈</t>
    <rPh sb="0" eb="2">
      <t>ﾕｳﾅ</t>
    </rPh>
    <phoneticPr fontId="3" type="halfwidthKatakana"/>
  </si>
  <si>
    <t>福田</t>
    <rPh sb="0" eb="2">
      <t>ﾌｸﾀﾞ</t>
    </rPh>
    <phoneticPr fontId="3" type="halfwidthKatakana"/>
  </si>
  <si>
    <t>彩菜</t>
    <rPh sb="0" eb="2">
      <t>ｱﾔﾅ</t>
    </rPh>
    <phoneticPr fontId="3" type="halfwidthKatakana"/>
  </si>
  <si>
    <t>翠</t>
    <rPh sb="0" eb="1">
      <t>ｽｲ</t>
    </rPh>
    <phoneticPr fontId="3" type="halfwidthKatakana"/>
  </si>
  <si>
    <t>颯夏</t>
    <rPh sb="0" eb="1">
      <t>ﾊﾔﾃ</t>
    </rPh>
    <rPh sb="1" eb="2">
      <t>ﾅﾂ</t>
    </rPh>
    <phoneticPr fontId="3" type="halfwidthKatakana"/>
  </si>
  <si>
    <t>歩音</t>
    <rPh sb="0" eb="1">
      <t>ｱﾙ</t>
    </rPh>
    <rPh sb="1" eb="2">
      <t>ｵﾄ</t>
    </rPh>
    <phoneticPr fontId="3" type="halfwidthKatakana"/>
  </si>
  <si>
    <t>実佳</t>
    <rPh sb="0" eb="1">
      <t>ﾐ</t>
    </rPh>
    <rPh sb="1" eb="2">
      <t>ｹｲ</t>
    </rPh>
    <phoneticPr fontId="3" type="halfwidthKatakana"/>
  </si>
  <si>
    <t>更良</t>
    <rPh sb="0" eb="1">
      <t>ｻﾗ</t>
    </rPh>
    <rPh sb="1" eb="2">
      <t>ﾖ</t>
    </rPh>
    <phoneticPr fontId="3" type="halfwidthKatakana"/>
  </si>
  <si>
    <t>沓子</t>
    <rPh sb="0" eb="1">
      <t>ﾄｳ</t>
    </rPh>
    <rPh sb="1" eb="2">
      <t>ｺ</t>
    </rPh>
    <phoneticPr fontId="3" type="halfwidthKatakana"/>
  </si>
  <si>
    <t>山口</t>
    <rPh sb="0" eb="2">
      <t>ﾔﾏｸﾞﾁ</t>
    </rPh>
    <phoneticPr fontId="3" type="halfwidthKatakana"/>
  </si>
  <si>
    <t>優衣</t>
    <rPh sb="0" eb="2">
      <t>ﾕｲ</t>
    </rPh>
    <phoneticPr fontId="3" type="halfwidthKatakana"/>
  </si>
  <si>
    <t>釜田</t>
    <rPh sb="0" eb="2">
      <t>ｶﾏﾀ</t>
    </rPh>
    <phoneticPr fontId="3" type="halfwidthKatakana"/>
  </si>
  <si>
    <t>英佳</t>
    <rPh sb="0" eb="1">
      <t>ｴｲ</t>
    </rPh>
    <rPh sb="1" eb="2">
      <t>ｶ</t>
    </rPh>
    <phoneticPr fontId="3" type="halfwidthKatakana"/>
  </si>
  <si>
    <t>森井</t>
    <rPh sb="0" eb="2">
      <t>ﾓﾘｲ</t>
    </rPh>
    <phoneticPr fontId="3" type="halfwidthKatakana"/>
  </si>
  <si>
    <t>咲貴</t>
    <rPh sb="0" eb="1">
      <t>ｻｷ</t>
    </rPh>
    <rPh sb="1" eb="2">
      <t>ｷ</t>
    </rPh>
    <phoneticPr fontId="3" type="halfwidthKatakana"/>
  </si>
  <si>
    <t>矢野</t>
    <rPh sb="0" eb="2">
      <t>ﾔﾉ</t>
    </rPh>
    <phoneticPr fontId="3" type="halfwidthKatakana"/>
  </si>
  <si>
    <t>静穂</t>
    <rPh sb="0" eb="2">
      <t>ｼｽﾞﾎ</t>
    </rPh>
    <phoneticPr fontId="3" type="halfwidthKatakana"/>
  </si>
  <si>
    <t>堀越</t>
    <rPh sb="0" eb="2">
      <t>ﾎﾘｺｼ</t>
    </rPh>
    <phoneticPr fontId="3" type="halfwidthKatakana"/>
  </si>
  <si>
    <t>菜那</t>
    <rPh sb="0" eb="2">
      <t>ﾅﾅ</t>
    </rPh>
    <phoneticPr fontId="3" type="halfwidthKatakana"/>
  </si>
  <si>
    <t>咲希</t>
    <rPh sb="0" eb="1">
      <t>ｻ</t>
    </rPh>
    <rPh sb="1" eb="2">
      <t>ｷ</t>
    </rPh>
    <phoneticPr fontId="3" type="halfwidthKatakana"/>
  </si>
  <si>
    <t>和田</t>
    <rPh sb="0" eb="2">
      <t>ﾜﾀﾞ</t>
    </rPh>
    <phoneticPr fontId="3" type="halfwidthKatakana"/>
  </si>
  <si>
    <t>二葉</t>
    <rPh sb="0" eb="2">
      <t>ﾌﾀﾊﾞ</t>
    </rPh>
    <phoneticPr fontId="3" type="halfwidthKatakana"/>
  </si>
  <si>
    <t>真央</t>
    <rPh sb="0" eb="2">
      <t>ﾏｵ</t>
    </rPh>
    <phoneticPr fontId="3" type="halfwidthKatakana"/>
  </si>
  <si>
    <t>加藤</t>
    <rPh sb="0" eb="2">
      <t>ｶﾄｳ</t>
    </rPh>
    <phoneticPr fontId="3" type="halfwidthKatakana"/>
  </si>
  <si>
    <t>優希</t>
    <rPh sb="0" eb="2">
      <t>ﾕｳｷ</t>
    </rPh>
    <phoneticPr fontId="3" type="halfwidthKatakana"/>
  </si>
  <si>
    <t>宮﨑</t>
    <rPh sb="0" eb="2">
      <t>ﾐﾔｻﾞｷ</t>
    </rPh>
    <phoneticPr fontId="3" type="halfwidthKatakana"/>
  </si>
  <si>
    <t>直</t>
    <rPh sb="0" eb="1">
      <t>ﾅｵ</t>
    </rPh>
    <phoneticPr fontId="3" type="halfwidthKatakana"/>
  </si>
  <si>
    <t>千穂</t>
    <rPh sb="0" eb="2">
      <t>ﾁﾎ</t>
    </rPh>
    <phoneticPr fontId="3" type="halfwidthKatakana"/>
  </si>
  <si>
    <t>長島</t>
    <rPh sb="0" eb="2">
      <t>ﾅｶﾞｼﾏ</t>
    </rPh>
    <phoneticPr fontId="3" type="halfwidthKatakana"/>
  </si>
  <si>
    <t>美礼</t>
    <rPh sb="0" eb="2">
      <t>ﾐﾚｲ</t>
    </rPh>
    <phoneticPr fontId="3" type="halfwidthKatakana"/>
  </si>
  <si>
    <t>河口</t>
    <rPh sb="0" eb="2">
      <t>カワグチ</t>
    </rPh>
    <phoneticPr fontId="3"/>
  </si>
  <si>
    <t>実桜</t>
    <rPh sb="0" eb="1">
      <t>ミ</t>
    </rPh>
    <rPh sb="1" eb="2">
      <t>オウ</t>
    </rPh>
    <phoneticPr fontId="3"/>
  </si>
  <si>
    <t>小西</t>
    <rPh sb="0" eb="2">
      <t>コニシ</t>
    </rPh>
    <phoneticPr fontId="3"/>
  </si>
  <si>
    <t>未久</t>
    <rPh sb="0" eb="1">
      <t>ミ</t>
    </rPh>
    <rPh sb="1" eb="2">
      <t>ク</t>
    </rPh>
    <phoneticPr fontId="3"/>
  </si>
  <si>
    <t>寺田</t>
    <rPh sb="0" eb="2">
      <t>テラダ</t>
    </rPh>
    <phoneticPr fontId="3"/>
  </si>
  <si>
    <t>松井</t>
    <rPh sb="0" eb="2">
      <t>マツイ</t>
    </rPh>
    <phoneticPr fontId="3"/>
  </si>
  <si>
    <t>彩</t>
    <rPh sb="0" eb="1">
      <t>アヤ</t>
    </rPh>
    <phoneticPr fontId="3"/>
  </si>
  <si>
    <t>吉田</t>
    <rPh sb="0" eb="2">
      <t>ヨシダ</t>
    </rPh>
    <phoneticPr fontId="3"/>
  </si>
  <si>
    <t>菜々花</t>
    <rPh sb="0" eb="2">
      <t>ナナ</t>
    </rPh>
    <rPh sb="2" eb="3">
      <t>カ</t>
    </rPh>
    <phoneticPr fontId="3"/>
  </si>
  <si>
    <t>熊川</t>
    <rPh sb="0" eb="2">
      <t>クマガワ</t>
    </rPh>
    <phoneticPr fontId="3"/>
  </si>
  <si>
    <t>竹内</t>
    <rPh sb="0" eb="2">
      <t>タケウチ</t>
    </rPh>
    <phoneticPr fontId="3"/>
  </si>
  <si>
    <t>那琉</t>
    <rPh sb="0" eb="1">
      <t>ナ</t>
    </rPh>
    <rPh sb="1" eb="2">
      <t>ル</t>
    </rPh>
    <phoneticPr fontId="3"/>
  </si>
  <si>
    <t>田淵</t>
    <rPh sb="0" eb="2">
      <t>タブチ</t>
    </rPh>
    <phoneticPr fontId="3"/>
  </si>
  <si>
    <t>沙香</t>
    <rPh sb="0" eb="1">
      <t>サ</t>
    </rPh>
    <rPh sb="1" eb="2">
      <t>カオル</t>
    </rPh>
    <phoneticPr fontId="3"/>
  </si>
  <si>
    <t>清水</t>
    <rPh sb="0" eb="2">
      <t>シミズ</t>
    </rPh>
    <phoneticPr fontId="3"/>
  </si>
  <si>
    <t>瑠愛</t>
    <rPh sb="0" eb="1">
      <t>ル</t>
    </rPh>
    <rPh sb="1" eb="2">
      <t>アイ</t>
    </rPh>
    <phoneticPr fontId="3"/>
  </si>
  <si>
    <t>河野</t>
    <rPh sb="0" eb="2">
      <t>コウノ</t>
    </rPh>
    <phoneticPr fontId="3"/>
  </si>
  <si>
    <t>光花</t>
    <rPh sb="0" eb="1">
      <t>ヒカ</t>
    </rPh>
    <rPh sb="1" eb="2">
      <t>ハナ</t>
    </rPh>
    <phoneticPr fontId="3"/>
  </si>
  <si>
    <t>飯田</t>
    <rPh sb="0" eb="2">
      <t>イイダ</t>
    </rPh>
    <phoneticPr fontId="3"/>
  </si>
  <si>
    <t>芽衣</t>
    <rPh sb="0" eb="2">
      <t>メイ</t>
    </rPh>
    <phoneticPr fontId="3"/>
  </si>
  <si>
    <t>奈良</t>
    <rPh sb="0" eb="2">
      <t>ナラ</t>
    </rPh>
    <phoneticPr fontId="3"/>
  </si>
  <si>
    <t>理央</t>
    <rPh sb="0" eb="2">
      <t>リオ</t>
    </rPh>
    <phoneticPr fontId="3"/>
  </si>
  <si>
    <t>岩澤</t>
    <rPh sb="0" eb="2">
      <t>ｲﾜｻﾜ</t>
    </rPh>
    <phoneticPr fontId="3" type="halfwidthKatakana"/>
  </si>
  <si>
    <t>桃和</t>
    <rPh sb="0" eb="1">
      <t>ﾓﾓ</t>
    </rPh>
    <rPh sb="1" eb="2">
      <t>ﾜ</t>
    </rPh>
    <phoneticPr fontId="3" type="halfwidthKatakana"/>
  </si>
  <si>
    <t>青山</t>
    <rPh sb="0" eb="2">
      <t>ｱｵﾔﾏ</t>
    </rPh>
    <phoneticPr fontId="3" type="halfwidthKatakana"/>
  </si>
  <si>
    <t>聖葉音</t>
    <rPh sb="0" eb="1">
      <t>ﾋｼﾞﾘ</t>
    </rPh>
    <rPh sb="1" eb="2">
      <t>ﾊ</t>
    </rPh>
    <rPh sb="2" eb="3">
      <t>ｵﾄ</t>
    </rPh>
    <phoneticPr fontId="3" type="halfwidthKatakana"/>
  </si>
  <si>
    <t>内山</t>
    <rPh sb="0" eb="2">
      <t>ｳﾁﾔﾏ</t>
    </rPh>
    <phoneticPr fontId="3" type="halfwidthKatakana"/>
  </si>
  <si>
    <t>日向</t>
    <rPh sb="0" eb="2">
      <t>ﾋﾅﾀ</t>
    </rPh>
    <phoneticPr fontId="3" type="halfwidthKatakana"/>
  </si>
  <si>
    <t>奥井</t>
    <rPh sb="0" eb="2">
      <t>ｵｸｲ</t>
    </rPh>
    <phoneticPr fontId="3" type="halfwidthKatakana"/>
  </si>
  <si>
    <t>花</t>
    <rPh sb="0" eb="1">
      <t>ﾊﾅ</t>
    </rPh>
    <phoneticPr fontId="3" type="halfwidthKatakana"/>
  </si>
  <si>
    <t>合田</t>
    <rPh sb="0" eb="2">
      <t>ｺﾞｳﾀﾞ</t>
    </rPh>
    <phoneticPr fontId="3" type="halfwidthKatakana"/>
  </si>
  <si>
    <t>沙帆</t>
    <rPh sb="0" eb="1">
      <t>ｻ</t>
    </rPh>
    <rPh sb="1" eb="2">
      <t>ﾎ</t>
    </rPh>
    <phoneticPr fontId="3" type="halfwidthKatakana"/>
  </si>
  <si>
    <t>津村</t>
    <rPh sb="0" eb="2">
      <t>ﾂﾑﾗ</t>
    </rPh>
    <phoneticPr fontId="3" type="halfwidthKatakana"/>
  </si>
  <si>
    <t>汐里</t>
    <rPh sb="0" eb="1">
      <t>ｼｵ</t>
    </rPh>
    <rPh sb="1" eb="2">
      <t>ｻﾄ</t>
    </rPh>
    <phoneticPr fontId="3" type="halfwidthKatakana"/>
  </si>
  <si>
    <t>寺元</t>
    <rPh sb="0" eb="2">
      <t>ﾃﾗﾓﾄ</t>
    </rPh>
    <phoneticPr fontId="3" type="halfwidthKatakana"/>
  </si>
  <si>
    <t>晴香</t>
    <rPh sb="0" eb="1">
      <t>ﾊ</t>
    </rPh>
    <rPh sb="1" eb="2">
      <t>ｶｵﾙ</t>
    </rPh>
    <phoneticPr fontId="3" type="halfwidthKatakana"/>
  </si>
  <si>
    <t>七菜葉</t>
    <rPh sb="0" eb="1">
      <t>ﾅﾅ</t>
    </rPh>
    <rPh sb="1" eb="2">
      <t>ﾅ</t>
    </rPh>
    <rPh sb="2" eb="3">
      <t>ﾊ</t>
    </rPh>
    <phoneticPr fontId="3" type="halfwidthKatakana"/>
  </si>
  <si>
    <t>細木</t>
    <rPh sb="0" eb="2">
      <t>ﾎｿｷ</t>
    </rPh>
    <phoneticPr fontId="3" type="halfwidthKatakana"/>
  </si>
  <si>
    <t>留奈</t>
    <rPh sb="0" eb="1">
      <t>ﾄﾄﾞ</t>
    </rPh>
    <rPh sb="1" eb="2">
      <t>ﾅ</t>
    </rPh>
    <phoneticPr fontId="3" type="halfwidthKatakana"/>
  </si>
  <si>
    <t>宮井</t>
    <rPh sb="0" eb="2">
      <t>ﾐﾔｲ</t>
    </rPh>
    <phoneticPr fontId="3" type="halfwidthKatakana"/>
  </si>
  <si>
    <t>梨緒</t>
    <rPh sb="0" eb="1">
      <t>ﾅｼ</t>
    </rPh>
    <rPh sb="1" eb="2">
      <t>ｵ</t>
    </rPh>
    <phoneticPr fontId="3" type="halfwidthKatakana"/>
  </si>
  <si>
    <t>矢吹</t>
    <rPh sb="0" eb="2">
      <t>ﾔﾌﾞｷ</t>
    </rPh>
    <phoneticPr fontId="3" type="halfwidthKatakana"/>
  </si>
  <si>
    <t>優菜</t>
    <rPh sb="0" eb="1">
      <t>ﾔｻ</t>
    </rPh>
    <rPh sb="1" eb="2">
      <t>ﾅ</t>
    </rPh>
    <phoneticPr fontId="3" type="halfwidthKatakana"/>
  </si>
  <si>
    <t>赤城</t>
    <rPh sb="0" eb="2">
      <t>アカギ</t>
    </rPh>
    <phoneticPr fontId="3"/>
  </si>
  <si>
    <t>柚奈</t>
    <rPh sb="0" eb="1">
      <t>ユズ</t>
    </rPh>
    <phoneticPr fontId="3"/>
  </si>
  <si>
    <t>新子</t>
    <rPh sb="0" eb="1">
      <t>アタラ</t>
    </rPh>
    <rPh sb="1" eb="2">
      <t>コ</t>
    </rPh>
    <phoneticPr fontId="3"/>
  </si>
  <si>
    <t>結香</t>
    <rPh sb="0" eb="1">
      <t>ムス</t>
    </rPh>
    <rPh sb="1" eb="2">
      <t>カオ</t>
    </rPh>
    <phoneticPr fontId="3"/>
  </si>
  <si>
    <t>内田</t>
    <rPh sb="0" eb="2">
      <t>ウチダ</t>
    </rPh>
    <phoneticPr fontId="3"/>
  </si>
  <si>
    <t>華鈴</t>
    <rPh sb="0" eb="1">
      <t>ハナ</t>
    </rPh>
    <rPh sb="1" eb="2">
      <t>スズ</t>
    </rPh>
    <phoneticPr fontId="3"/>
  </si>
  <si>
    <t>江田</t>
    <rPh sb="0" eb="2">
      <t>エダ</t>
    </rPh>
    <phoneticPr fontId="3"/>
  </si>
  <si>
    <t>愛奈</t>
    <rPh sb="0" eb="1">
      <t>アイ</t>
    </rPh>
    <rPh sb="1" eb="2">
      <t>ナ</t>
    </rPh>
    <phoneticPr fontId="3"/>
  </si>
  <si>
    <t>神之田</t>
    <rPh sb="0" eb="1">
      <t>カミ</t>
    </rPh>
    <rPh sb="1" eb="2">
      <t>ノ</t>
    </rPh>
    <phoneticPr fontId="3"/>
  </si>
  <si>
    <t>雅</t>
    <rPh sb="0" eb="1">
      <t>ミヤビ</t>
    </rPh>
    <phoneticPr fontId="3"/>
  </si>
  <si>
    <t>川内</t>
    <rPh sb="0" eb="2">
      <t>カワウチ</t>
    </rPh>
    <phoneticPr fontId="3"/>
  </si>
  <si>
    <t>心優</t>
    <rPh sb="0" eb="1">
      <t>ココロ</t>
    </rPh>
    <rPh sb="1" eb="2">
      <t>ヤサ</t>
    </rPh>
    <phoneticPr fontId="3"/>
  </si>
  <si>
    <t>小宮</t>
    <rPh sb="0" eb="2">
      <t>コミヤ</t>
    </rPh>
    <phoneticPr fontId="3"/>
  </si>
  <si>
    <t>由依</t>
    <rPh sb="0" eb="2">
      <t>ユイ</t>
    </rPh>
    <phoneticPr fontId="3"/>
  </si>
  <si>
    <t>華恋</t>
    <rPh sb="0" eb="1">
      <t>ハナ</t>
    </rPh>
    <rPh sb="1" eb="2">
      <t>コイ</t>
    </rPh>
    <phoneticPr fontId="3"/>
  </si>
  <si>
    <t>菅原</t>
    <rPh sb="0" eb="2">
      <t>スガワラ</t>
    </rPh>
    <phoneticPr fontId="3"/>
  </si>
  <si>
    <t>一夏</t>
    <rPh sb="0" eb="1">
      <t>イチ</t>
    </rPh>
    <rPh sb="1" eb="2">
      <t>ナツ</t>
    </rPh>
    <phoneticPr fontId="3"/>
  </si>
  <si>
    <t>美來</t>
    <rPh sb="0" eb="1">
      <t>ウツク</t>
    </rPh>
    <rPh sb="1" eb="2">
      <t>ライ</t>
    </rPh>
    <phoneticPr fontId="3"/>
  </si>
  <si>
    <t>田村</t>
    <rPh sb="0" eb="2">
      <t>タムラ</t>
    </rPh>
    <phoneticPr fontId="3"/>
  </si>
  <si>
    <t>紗渚</t>
    <rPh sb="0" eb="1">
      <t>シャ</t>
    </rPh>
    <rPh sb="1" eb="2">
      <t>ナギサ</t>
    </rPh>
    <phoneticPr fontId="3"/>
  </si>
  <si>
    <t>小雪</t>
    <rPh sb="0" eb="2">
      <t>コユキ</t>
    </rPh>
    <phoneticPr fontId="3"/>
  </si>
  <si>
    <t>平岡</t>
    <rPh sb="0" eb="2">
      <t>ヒラオカ</t>
    </rPh>
    <phoneticPr fontId="3"/>
  </si>
  <si>
    <t>唯</t>
    <rPh sb="0" eb="1">
      <t>ユイ</t>
    </rPh>
    <phoneticPr fontId="3"/>
  </si>
  <si>
    <t>平原</t>
    <rPh sb="0" eb="2">
      <t>ヒラハラ</t>
    </rPh>
    <phoneticPr fontId="3"/>
  </si>
  <si>
    <t>萌亜</t>
    <rPh sb="0" eb="1">
      <t>モ</t>
    </rPh>
    <rPh sb="1" eb="2">
      <t>ア</t>
    </rPh>
    <phoneticPr fontId="3"/>
  </si>
  <si>
    <t>米井</t>
    <rPh sb="0" eb="2">
      <t>ヨネイ</t>
    </rPh>
    <phoneticPr fontId="3"/>
  </si>
  <si>
    <t>菜々</t>
    <rPh sb="0" eb="1">
      <t>ナ</t>
    </rPh>
    <phoneticPr fontId="3"/>
  </si>
  <si>
    <t xml:space="preserve"> ﾅﾅ</t>
  </si>
  <si>
    <t>西林</t>
    <rPh sb="0" eb="2">
      <t>ﾆｼﾊﾞﾔｼ</t>
    </rPh>
    <phoneticPr fontId="3" type="halfwidthKatakana"/>
  </si>
  <si>
    <t>真穂</t>
    <rPh sb="0" eb="2">
      <t>ﾏﾎ</t>
    </rPh>
    <phoneticPr fontId="3" type="halfwidthKatakana"/>
  </si>
  <si>
    <t>田口</t>
    <rPh sb="0" eb="2">
      <t>ﾀｸﾞﾁ</t>
    </rPh>
    <phoneticPr fontId="3" type="halfwidthKatakana"/>
  </si>
  <si>
    <t>陽葵</t>
    <rPh sb="0" eb="2">
      <t>ﾋﾅﾀ</t>
    </rPh>
    <phoneticPr fontId="3" type="halfwidthKatakana"/>
  </si>
  <si>
    <t>金森</t>
    <rPh sb="0" eb="2">
      <t>ｶﾅﾓﾘ</t>
    </rPh>
    <phoneticPr fontId="3" type="halfwidthKatakana"/>
  </si>
  <si>
    <t>瑛子</t>
    <rPh sb="0" eb="2">
      <t>ｴｲｺ</t>
    </rPh>
    <phoneticPr fontId="3" type="halfwidthKatakana"/>
  </si>
  <si>
    <t>篠﨑</t>
    <rPh sb="0" eb="2">
      <t>ｼﾉｻﾞｷ</t>
    </rPh>
    <phoneticPr fontId="3" type="halfwidthKatakana"/>
  </si>
  <si>
    <t>紅彩</t>
    <rPh sb="0" eb="2">
      <t>ｸﾚﾅｲｱﾔ</t>
    </rPh>
    <phoneticPr fontId="3" type="halfwidthKatakana"/>
  </si>
  <si>
    <t>瀬川</t>
    <rPh sb="0" eb="2">
      <t>ｾｶﾞﾜ</t>
    </rPh>
    <phoneticPr fontId="3" type="halfwidthKatakana"/>
  </si>
  <si>
    <t>柚羽</t>
    <rPh sb="0" eb="1">
      <t>ﾕｽﾞ</t>
    </rPh>
    <rPh sb="1" eb="2">
      <t>ﾊﾈ</t>
    </rPh>
    <phoneticPr fontId="3" type="halfwidthKatakana"/>
  </si>
  <si>
    <t>美歌</t>
    <rPh sb="0" eb="1">
      <t>ビ</t>
    </rPh>
    <rPh sb="1" eb="2">
      <t>ウタ</t>
    </rPh>
    <phoneticPr fontId="3"/>
  </si>
  <si>
    <t>島田</t>
    <rPh sb="0" eb="2">
      <t>シマダ</t>
    </rPh>
    <phoneticPr fontId="3"/>
  </si>
  <si>
    <t>咲耶</t>
    <rPh sb="0" eb="1">
      <t>サ</t>
    </rPh>
    <rPh sb="1" eb="2">
      <t>ヤ</t>
    </rPh>
    <phoneticPr fontId="3"/>
  </si>
  <si>
    <t>万結</t>
    <rPh sb="0" eb="2">
      <t>マユ</t>
    </rPh>
    <phoneticPr fontId="3"/>
  </si>
  <si>
    <t>ﾏﾕ</t>
  </si>
  <si>
    <t>Mayu</t>
  </si>
  <si>
    <t>溝口</t>
    <rPh sb="0" eb="2">
      <t>ミゾグチ</t>
    </rPh>
    <phoneticPr fontId="2"/>
  </si>
  <si>
    <t>悠菜</t>
    <rPh sb="0" eb="2">
      <t>ユウナ</t>
    </rPh>
    <phoneticPr fontId="2"/>
  </si>
  <si>
    <t>ﾐｿﾞｸﾞﾁ</t>
  </si>
  <si>
    <t>MIZOGUCHI</t>
  </si>
  <si>
    <t>2009.08.26</t>
  </si>
  <si>
    <t>影山</t>
    <rPh sb="0" eb="2">
      <t>ｶｹﾞﾔﾏ</t>
    </rPh>
    <phoneticPr fontId="3" type="halfwidthKatakana"/>
  </si>
  <si>
    <t>結芽</t>
    <rPh sb="0" eb="1">
      <t>ﾑｽ</t>
    </rPh>
    <rPh sb="1" eb="2">
      <t>ﾒ</t>
    </rPh>
    <phoneticPr fontId="3" type="halfwidthKatakana"/>
  </si>
  <si>
    <t>真緒</t>
    <rPh sb="1" eb="2">
      <t>オ</t>
    </rPh>
    <phoneticPr fontId="3"/>
  </si>
  <si>
    <t>山本</t>
    <rPh sb="0" eb="2">
      <t>ﾔﾏﾓﾄ</t>
    </rPh>
    <phoneticPr fontId="3" type="halfwidthKatakana"/>
  </si>
  <si>
    <t>香奈</t>
    <rPh sb="0" eb="1">
      <t>ｶｵﾙ</t>
    </rPh>
    <rPh sb="1" eb="2">
      <t>ﾅ</t>
    </rPh>
    <phoneticPr fontId="3" type="halfwidthKatakana"/>
  </si>
  <si>
    <t>遥陽</t>
    <rPh sb="0" eb="1">
      <t>ﾊﾙｶ</t>
    </rPh>
    <rPh sb="1" eb="2">
      <t>ﾖｳ</t>
    </rPh>
    <phoneticPr fontId="3" type="halfwidthKatakana"/>
  </si>
  <si>
    <t>遥</t>
    <rPh sb="0" eb="1">
      <t>ﾊﾙｶ</t>
    </rPh>
    <phoneticPr fontId="3" type="halfwidthKatakana"/>
  </si>
  <si>
    <t>安河内</t>
    <rPh sb="0" eb="3">
      <t>ヤスコウチ</t>
    </rPh>
    <phoneticPr fontId="2"/>
  </si>
  <si>
    <t>彩香</t>
    <rPh sb="0" eb="1">
      <t>イロド</t>
    </rPh>
    <rPh sb="1" eb="2">
      <t>カオル</t>
    </rPh>
    <phoneticPr fontId="2"/>
  </si>
  <si>
    <t>ﾔｽｺｳﾁ</t>
  </si>
  <si>
    <t>YASUKOCHI</t>
  </si>
  <si>
    <t>2010.02.09</t>
  </si>
  <si>
    <t>美羽</t>
    <rPh sb="0" eb="2">
      <t>ミウ</t>
    </rPh>
    <phoneticPr fontId="3"/>
  </si>
  <si>
    <t>三根</t>
    <rPh sb="0" eb="2">
      <t>ﾐﾈ</t>
    </rPh>
    <phoneticPr fontId="2" type="halfwidthKatakana"/>
  </si>
  <si>
    <t>果乃子</t>
    <rPh sb="0" eb="1">
      <t>ｶ</t>
    </rPh>
    <rPh sb="1" eb="2">
      <t>ﾉ</t>
    </rPh>
    <rPh sb="2" eb="3">
      <t>ｺ</t>
    </rPh>
    <phoneticPr fontId="2" type="halfwidthKatakana"/>
  </si>
  <si>
    <t>ﾐﾈ</t>
  </si>
  <si>
    <t>ｶﾉｺ</t>
  </si>
  <si>
    <t>MINE</t>
  </si>
  <si>
    <t>Kanoko</t>
  </si>
  <si>
    <t>2009.7.31</t>
  </si>
  <si>
    <t>愛良</t>
    <rPh sb="0" eb="2">
      <t>ｱｲﾗ</t>
    </rPh>
    <phoneticPr fontId="2" type="halfwidthKatakana"/>
  </si>
  <si>
    <t>ｱｲﾗ</t>
  </si>
  <si>
    <t>Aira</t>
  </si>
  <si>
    <t>美花</t>
    <rPh sb="0" eb="1">
      <t>ｳﾂｸ</t>
    </rPh>
    <rPh sb="1" eb="2">
      <t>ﾊﾅ</t>
    </rPh>
    <phoneticPr fontId="2" type="halfwidthKatakana"/>
  </si>
  <si>
    <t>2009.04.29</t>
  </si>
  <si>
    <t>安藤</t>
    <rPh sb="0" eb="2">
      <t>ｱﾝﾄﾞｳ</t>
    </rPh>
    <phoneticPr fontId="3" type="halfwidthKatakana"/>
  </si>
  <si>
    <t>未来</t>
    <rPh sb="0" eb="2">
      <t>ﾐｸ</t>
    </rPh>
    <phoneticPr fontId="3" type="halfwidthKatakana"/>
  </si>
  <si>
    <t>穂乃夏</t>
    <rPh sb="0" eb="1">
      <t>ﾎ</t>
    </rPh>
    <rPh sb="1" eb="2">
      <t>ﾉ</t>
    </rPh>
    <rPh sb="2" eb="3">
      <t>ｶ</t>
    </rPh>
    <phoneticPr fontId="3" type="halfwidthKatakana"/>
  </si>
  <si>
    <t>斎藤</t>
    <rPh sb="0" eb="2">
      <t>ｻｲﾄｳ</t>
    </rPh>
    <phoneticPr fontId="3" type="halfwidthKatakana"/>
  </si>
  <si>
    <t>愛梨</t>
    <rPh sb="0" eb="2">
      <t>ｱｲﾘ</t>
    </rPh>
    <phoneticPr fontId="3" type="halfwidthKatakana"/>
  </si>
  <si>
    <t>河瀬</t>
    <rPh sb="0" eb="2">
      <t>ｶﾜｾ</t>
    </rPh>
    <phoneticPr fontId="3" type="halfwidthKatakana"/>
  </si>
  <si>
    <t>柚希</t>
    <rPh sb="0" eb="2">
      <t>ﾕｽﾞｷ</t>
    </rPh>
    <phoneticPr fontId="3" type="halfwidthKatakana"/>
  </si>
  <si>
    <t>山﨑</t>
    <rPh sb="0" eb="2">
      <t>ﾔﾏｻﾞｷ</t>
    </rPh>
    <phoneticPr fontId="3" type="halfwidthKatakana"/>
  </si>
  <si>
    <t>琴葉</t>
    <rPh sb="0" eb="1">
      <t>ｺﾄ</t>
    </rPh>
    <rPh sb="1" eb="2">
      <t>ﾊ</t>
    </rPh>
    <phoneticPr fontId="3" type="halfwidthKatakana"/>
  </si>
  <si>
    <t>愛虹</t>
    <rPh sb="0" eb="1">
      <t>ｱｲ</t>
    </rPh>
    <rPh sb="1" eb="2">
      <t>ﾆｼﾞ</t>
    </rPh>
    <phoneticPr fontId="3" type="halfwidthKatakana"/>
  </si>
  <si>
    <t>湯淺</t>
    <rPh sb="0" eb="2">
      <t>ﾕｱｻ</t>
    </rPh>
    <phoneticPr fontId="3" type="halfwidthKatakana"/>
  </si>
  <si>
    <t>瑠唯</t>
    <rPh sb="0" eb="2">
      <t>ﾙｲ</t>
    </rPh>
    <phoneticPr fontId="3" type="halfwidthKatakana"/>
  </si>
  <si>
    <t>星井</t>
    <rPh sb="0" eb="2">
      <t>ﾎｼｲ</t>
    </rPh>
    <phoneticPr fontId="3" type="halfwidthKatakana"/>
  </si>
  <si>
    <t>梓沙</t>
    <rPh sb="0" eb="1">
      <t>ｱｽﾞｻ</t>
    </rPh>
    <rPh sb="1" eb="2">
      <t>ｻ</t>
    </rPh>
    <phoneticPr fontId="3" type="halfwidthKatakana"/>
  </si>
  <si>
    <t>彩華</t>
    <rPh sb="1" eb="2">
      <t>ハナ</t>
    </rPh>
    <phoneticPr fontId="2"/>
  </si>
  <si>
    <t>2008.04.14</t>
  </si>
  <si>
    <t>2008.09.06</t>
  </si>
  <si>
    <t>CUSTODIO</t>
  </si>
  <si>
    <t>共通男子1500m</t>
  </si>
  <si>
    <t>共通男子3000m</t>
  </si>
  <si>
    <t>共通男子110mH</t>
  </si>
  <si>
    <t>共通男子走高跳</t>
  </si>
  <si>
    <t>共通男子走幅跳</t>
  </si>
  <si>
    <t>共通男子砲丸投</t>
  </si>
  <si>
    <t>共通男子ジャベリックスロｰ</t>
  </si>
  <si>
    <t>1年女子100m</t>
  </si>
  <si>
    <t>2年女子100m</t>
  </si>
  <si>
    <t>3年女子100m</t>
  </si>
  <si>
    <t>共通女子200m</t>
  </si>
  <si>
    <t>共通女子800m</t>
  </si>
  <si>
    <t>共通女子1500m</t>
  </si>
  <si>
    <t>共通女子100mH</t>
  </si>
  <si>
    <t>共通女子走高跳</t>
  </si>
  <si>
    <t>共通女子走幅跳</t>
  </si>
  <si>
    <t>共通女子砲丸投</t>
  </si>
  <si>
    <t>共通女子ジャベリックスロｰ</t>
  </si>
  <si>
    <t>共通男子4X100mR</t>
  </si>
  <si>
    <t>共通女子4X100mR</t>
  </si>
  <si>
    <t>山﨑</t>
  </si>
  <si>
    <t>和田</t>
  </si>
  <si>
    <t>木村</t>
  </si>
  <si>
    <t>下野</t>
  </si>
  <si>
    <t>新保</t>
  </si>
  <si>
    <t>千島</t>
  </si>
  <si>
    <t>直子</t>
  </si>
  <si>
    <t>4.27</t>
  </si>
  <si>
    <t>ﾁｼﾏ</t>
  </si>
  <si>
    <t>ﾅｵｺ</t>
  </si>
  <si>
    <t>CHISHIMA</t>
  </si>
  <si>
    <t>Naoko</t>
  </si>
  <si>
    <t>2010.06.21</t>
  </si>
  <si>
    <t>川田</t>
    <rPh sb="0" eb="2">
      <t>ｶﾜﾀﾞ</t>
    </rPh>
    <phoneticPr fontId="2" type="halfwidthKatakana"/>
  </si>
  <si>
    <t>芯</t>
    <rPh sb="0" eb="1">
      <t>ｼﾝ</t>
    </rPh>
    <phoneticPr fontId="2" type="halfwidthKatakana"/>
  </si>
  <si>
    <t>4.18</t>
  </si>
  <si>
    <t>ｶﾜﾀﾞ</t>
  </si>
  <si>
    <t>KAWADA</t>
  </si>
  <si>
    <t>平出</t>
    <rPh sb="0" eb="2">
      <t>ﾋﾗｲﾃﾞ</t>
    </rPh>
    <phoneticPr fontId="2" type="halfwidthKatakana"/>
  </si>
  <si>
    <t>楓椛</t>
    <rPh sb="0" eb="1">
      <t>ｶｴﾃﾞ</t>
    </rPh>
    <rPh sb="1" eb="2">
      <t>ﾓﾐｼﾞ</t>
    </rPh>
    <phoneticPr fontId="2" type="halfwidthKatakana"/>
  </si>
  <si>
    <t>4.22</t>
  </si>
  <si>
    <t>フウカ</t>
  </si>
  <si>
    <t>Fuka</t>
  </si>
  <si>
    <t>2010.03.07</t>
  </si>
  <si>
    <t>醍醐</t>
    <rPh sb="0" eb="2">
      <t>ﾀﾞｲｺﾞ</t>
    </rPh>
    <phoneticPr fontId="2" type="halfwidthKatakana"/>
  </si>
  <si>
    <t>結衣</t>
    <rPh sb="0" eb="2">
      <t>ﾕｲ</t>
    </rPh>
    <phoneticPr fontId="2" type="halfwidthKatakana"/>
  </si>
  <si>
    <t>ﾀﾞｲｺﾞ</t>
  </si>
  <si>
    <t>DAIGO</t>
  </si>
  <si>
    <t>2011.1.5</t>
  </si>
  <si>
    <t>藤澤</t>
    <rPh sb="0" eb="2">
      <t>ﾌｼﾞｻﾜ</t>
    </rPh>
    <phoneticPr fontId="2" type="halfwidthKatakana"/>
  </si>
  <si>
    <t>葵</t>
    <rPh sb="0" eb="1">
      <t>ｱｵｲ</t>
    </rPh>
    <phoneticPr fontId="2" type="halfwidthKatakana"/>
  </si>
  <si>
    <t>ﾌｼﾞｻﾜ</t>
  </si>
  <si>
    <t>FUJISAWA</t>
  </si>
  <si>
    <t>2010.5.14</t>
  </si>
  <si>
    <t>宇田川</t>
    <rPh sb="0" eb="3">
      <t>ｳﾀﾞｶﾞﾜ</t>
    </rPh>
    <phoneticPr fontId="2" type="halfwidthKatakana"/>
  </si>
  <si>
    <t>雅央</t>
    <rPh sb="0" eb="1">
      <t>ﾐﾔﾋﾞ</t>
    </rPh>
    <rPh sb="1" eb="2">
      <t>ｵｳ</t>
    </rPh>
    <phoneticPr fontId="2" type="halfwidthKatakana"/>
  </si>
  <si>
    <t>2011.1.20</t>
  </si>
  <si>
    <t>内藤</t>
    <rPh sb="0" eb="2">
      <t>ﾅｲﾄｳ</t>
    </rPh>
    <phoneticPr fontId="2" type="halfwidthKatakana"/>
  </si>
  <si>
    <t>友愛</t>
    <rPh sb="0" eb="2">
      <t>ﾕｳｱｲｱｲ</t>
    </rPh>
    <phoneticPr fontId="2" type="halfwidthKatakana"/>
  </si>
  <si>
    <t>2009.5.4</t>
  </si>
  <si>
    <t>齊藤</t>
    <rPh sb="0" eb="2">
      <t>サイトウ</t>
    </rPh>
    <phoneticPr fontId="5"/>
  </si>
  <si>
    <t>千恵</t>
  </si>
  <si>
    <t>4.28</t>
  </si>
  <si>
    <t>ﾁｴ</t>
  </si>
  <si>
    <t>Chie</t>
  </si>
  <si>
    <t>2010.11.12</t>
  </si>
  <si>
    <t>守田</t>
    <rPh sb="0" eb="2">
      <t>モリタ</t>
    </rPh>
    <phoneticPr fontId="5"/>
  </si>
  <si>
    <t>栞奈</t>
  </si>
  <si>
    <t>ｶﾝﾅ</t>
  </si>
  <si>
    <t>Kanna</t>
  </si>
  <si>
    <t>2010.9.23</t>
  </si>
  <si>
    <t>藤田</t>
    <rPh sb="0" eb="2">
      <t>フジタ</t>
    </rPh>
    <phoneticPr fontId="5"/>
  </si>
  <si>
    <t>千歌</t>
  </si>
  <si>
    <t>ﾁｶ</t>
  </si>
  <si>
    <t>Chika</t>
  </si>
  <si>
    <t>2010.5.27</t>
  </si>
  <si>
    <t>茂木</t>
    <rPh sb="0" eb="2">
      <t>モテキ</t>
    </rPh>
    <phoneticPr fontId="5"/>
  </si>
  <si>
    <t>ﾓﾃｷ</t>
  </si>
  <si>
    <t>MOTEKI</t>
  </si>
  <si>
    <t>2010.7.13</t>
  </si>
  <si>
    <t>銘苅</t>
    <rPh sb="0" eb="2">
      <t>メカリ</t>
    </rPh>
    <phoneticPr fontId="5"/>
  </si>
  <si>
    <t>円花</t>
  </si>
  <si>
    <t>ﾒｶﾘ</t>
  </si>
  <si>
    <t>ﾏﾄﾞｶ</t>
  </si>
  <si>
    <t>MEKARI</t>
  </si>
  <si>
    <t>Madoka</t>
  </si>
  <si>
    <t>2010.8.10</t>
  </si>
  <si>
    <t>チェムルゴル</t>
  </si>
  <si>
    <t>セレナ</t>
  </si>
  <si>
    <t>ﾁｪﾑﾙｺﾞﾙ</t>
  </si>
  <si>
    <t>ｾﾚﾅ</t>
  </si>
  <si>
    <t>CHEMURGOR</t>
  </si>
  <si>
    <t>Serena</t>
  </si>
  <si>
    <t>KEN</t>
  </si>
  <si>
    <t>井上</t>
    <rPh sb="0" eb="2">
      <t>イノウエ</t>
    </rPh>
    <phoneticPr fontId="2"/>
  </si>
  <si>
    <t>杏</t>
    <rPh sb="0" eb="1">
      <t>アンズ</t>
    </rPh>
    <phoneticPr fontId="2"/>
  </si>
  <si>
    <t>ｱﾝｽﾞ</t>
  </si>
  <si>
    <t>Anzu</t>
  </si>
  <si>
    <t>2010.6.22</t>
  </si>
  <si>
    <t>白勢</t>
    <rPh sb="0" eb="1">
      <t>シロ</t>
    </rPh>
    <rPh sb="1" eb="2">
      <t>イキオ</t>
    </rPh>
    <phoneticPr fontId="2"/>
  </si>
  <si>
    <t>恵里奈</t>
    <rPh sb="0" eb="1">
      <t>エ</t>
    </rPh>
    <rPh sb="1" eb="2">
      <t>サト</t>
    </rPh>
    <rPh sb="2" eb="3">
      <t>ナ</t>
    </rPh>
    <phoneticPr fontId="2"/>
  </si>
  <si>
    <t>ｼﾛｷ</t>
  </si>
  <si>
    <t>ｴﾘﾅ</t>
  </si>
  <si>
    <t>SHIROKI</t>
  </si>
  <si>
    <t>Erina</t>
  </si>
  <si>
    <t>2010.7.21</t>
  </si>
  <si>
    <t>江幡</t>
    <rPh sb="0" eb="2">
      <t>エバタ</t>
    </rPh>
    <phoneticPr fontId="2"/>
  </si>
  <si>
    <t>悠香</t>
    <rPh sb="0" eb="1">
      <t>ユウ</t>
    </rPh>
    <rPh sb="1" eb="2">
      <t>カ</t>
    </rPh>
    <phoneticPr fontId="2"/>
  </si>
  <si>
    <t>ｴﾊﾞﾀ</t>
  </si>
  <si>
    <t>EBATA</t>
  </si>
  <si>
    <t>2010.8.27</t>
  </si>
  <si>
    <t>板</t>
  </si>
  <si>
    <t>ｲﾀﾊﾞｼ</t>
  </si>
  <si>
    <t>ｱｵﾈ</t>
  </si>
  <si>
    <t>ITABASHI</t>
  </si>
  <si>
    <t>Aone</t>
  </si>
  <si>
    <t>2010.09.02</t>
  </si>
  <si>
    <t>大髙</t>
  </si>
  <si>
    <t>亜花梨</t>
  </si>
  <si>
    <t>ｵｵﾀｶ</t>
  </si>
  <si>
    <t>ｱｶﾘ</t>
  </si>
  <si>
    <t>OTAKA</t>
  </si>
  <si>
    <t>Akari</t>
  </si>
  <si>
    <t>2010.06.16</t>
  </si>
  <si>
    <t>五所</t>
    <rPh sb="0" eb="2">
      <t>ゴショ</t>
    </rPh>
    <phoneticPr fontId="2"/>
  </si>
  <si>
    <t>紅葉</t>
  </si>
  <si>
    <t>ｺﾞｼｮ</t>
  </si>
  <si>
    <t>ｸﾚﾊ</t>
  </si>
  <si>
    <t>GOSHYO</t>
  </si>
  <si>
    <t>Kureha</t>
  </si>
  <si>
    <t>2010.09.22</t>
  </si>
  <si>
    <t>白石</t>
    <rPh sb="0" eb="2">
      <t>シライシ</t>
    </rPh>
    <phoneticPr fontId="2"/>
  </si>
  <si>
    <t>桃奈</t>
  </si>
  <si>
    <t>ｼﾗｲｼ</t>
  </si>
  <si>
    <t>ﾓﾓﾅ</t>
  </si>
  <si>
    <t>SHIRAISHI</t>
  </si>
  <si>
    <t>Momona</t>
  </si>
  <si>
    <t>2010.05.27</t>
  </si>
  <si>
    <t>寺原</t>
  </si>
  <si>
    <t>美乃梨</t>
  </si>
  <si>
    <t>ﾃﾗﾊﾗ</t>
  </si>
  <si>
    <t>ﾐﾉﾘ</t>
  </si>
  <si>
    <t>TERAHARA</t>
  </si>
  <si>
    <t>Minori</t>
  </si>
  <si>
    <t>2010.10.05</t>
  </si>
  <si>
    <t>諸熊</t>
  </si>
  <si>
    <t>香澄</t>
  </si>
  <si>
    <t>ﾓﾛｸﾏ</t>
  </si>
  <si>
    <t>ｶｽﾐ</t>
  </si>
  <si>
    <t>MOROKUMA</t>
  </si>
  <si>
    <t>Kasumi</t>
  </si>
  <si>
    <t>2010.09.07</t>
  </si>
  <si>
    <t>宮沢</t>
  </si>
  <si>
    <t>華菜</t>
  </si>
  <si>
    <t>ﾐﾔｻﾞﾜ</t>
  </si>
  <si>
    <t>MIYAZAWA</t>
  </si>
  <si>
    <t>2010.10.06</t>
  </si>
  <si>
    <t>浅谷</t>
    <rPh sb="0" eb="2">
      <t>アサタニ</t>
    </rPh>
    <phoneticPr fontId="2"/>
  </si>
  <si>
    <t>奈々葉</t>
    <rPh sb="0" eb="2">
      <t>ナナ</t>
    </rPh>
    <rPh sb="2" eb="3">
      <t>ハ</t>
    </rPh>
    <phoneticPr fontId="2"/>
  </si>
  <si>
    <t>4.29</t>
  </si>
  <si>
    <t>ｱｻﾔ</t>
  </si>
  <si>
    <t>ASAYA</t>
  </si>
  <si>
    <t>2010.12.20</t>
  </si>
  <si>
    <t>市川</t>
    <rPh sb="0" eb="2">
      <t>イチカワ</t>
    </rPh>
    <phoneticPr fontId="2"/>
  </si>
  <si>
    <t>優菜</t>
    <rPh sb="0" eb="1">
      <t>ヤサ</t>
    </rPh>
    <rPh sb="1" eb="2">
      <t>ナ</t>
    </rPh>
    <phoneticPr fontId="2"/>
  </si>
  <si>
    <t>ﾕﾅ</t>
  </si>
  <si>
    <t>ICHIKAWA</t>
  </si>
  <si>
    <t>2011.03.22</t>
  </si>
  <si>
    <t>桑嶋</t>
    <rPh sb="0" eb="2">
      <t>クワシマ</t>
    </rPh>
    <phoneticPr fontId="2"/>
  </si>
  <si>
    <t>恵愛</t>
    <rPh sb="0" eb="1">
      <t>メグミ</t>
    </rPh>
    <rPh sb="1" eb="2">
      <t>アイ</t>
    </rPh>
    <phoneticPr fontId="2"/>
  </si>
  <si>
    <t>ｸﾜｼﾏ</t>
  </si>
  <si>
    <t>ｴﾅ</t>
  </si>
  <si>
    <t>KUWASHIMA</t>
  </si>
  <si>
    <t>Ena</t>
  </si>
  <si>
    <t>2010.09.19</t>
  </si>
  <si>
    <t>阪井</t>
    <rPh sb="0" eb="2">
      <t>サカイ</t>
    </rPh>
    <phoneticPr fontId="2"/>
  </si>
  <si>
    <t>伶衣</t>
    <rPh sb="0" eb="1">
      <t>レイ</t>
    </rPh>
    <rPh sb="1" eb="2">
      <t>イ</t>
    </rPh>
    <phoneticPr fontId="2"/>
  </si>
  <si>
    <t>2010.11.29</t>
  </si>
  <si>
    <t>原</t>
    <rPh sb="0" eb="1">
      <t>ハラ</t>
    </rPh>
    <phoneticPr fontId="2"/>
  </si>
  <si>
    <t>夏希</t>
    <rPh sb="0" eb="2">
      <t>ナツキ</t>
    </rPh>
    <phoneticPr fontId="2"/>
  </si>
  <si>
    <t>2010.06.02</t>
  </si>
  <si>
    <t>藤原</t>
    <rPh sb="0" eb="2">
      <t>フジワラ</t>
    </rPh>
    <phoneticPr fontId="2"/>
  </si>
  <si>
    <t>空</t>
    <rPh sb="0" eb="1">
      <t>ソラ</t>
    </rPh>
    <phoneticPr fontId="2"/>
  </si>
  <si>
    <t>2010.05.11</t>
  </si>
  <si>
    <t>百花</t>
    <rPh sb="0" eb="2">
      <t>モモカ</t>
    </rPh>
    <phoneticPr fontId="2"/>
  </si>
  <si>
    <t>ﾓﾓｶ</t>
  </si>
  <si>
    <t>Momoka</t>
  </si>
  <si>
    <t>2010.04.28</t>
  </si>
  <si>
    <t>的場</t>
    <rPh sb="0" eb="2">
      <t>マトバ</t>
    </rPh>
    <phoneticPr fontId="2"/>
  </si>
  <si>
    <t>璃子</t>
    <rPh sb="0" eb="2">
      <t>リコ</t>
    </rPh>
    <phoneticPr fontId="2"/>
  </si>
  <si>
    <t>4.26</t>
  </si>
  <si>
    <t>ﾏﾄﾊﾞ</t>
  </si>
  <si>
    <t>MATOBA</t>
  </si>
  <si>
    <t>村上</t>
    <rPh sb="0" eb="2">
      <t>ﾑﾗｶﾐ</t>
    </rPh>
    <phoneticPr fontId="2" type="halfwidthKatakana"/>
  </si>
  <si>
    <t>萌那</t>
    <rPh sb="0" eb="1">
      <t>ﾊｼﾞﾒ</t>
    </rPh>
    <rPh sb="1" eb="2">
      <t>ﾅ</t>
    </rPh>
    <phoneticPr fontId="2" type="halfwidthKatakana"/>
  </si>
  <si>
    <t>5.1</t>
  </si>
  <si>
    <t>ﾑﾗｶﾐ</t>
  </si>
  <si>
    <t>ﾓﾅ</t>
  </si>
  <si>
    <t>MURAKAMI</t>
  </si>
  <si>
    <t>Mona</t>
  </si>
  <si>
    <t>相澤</t>
    <rPh sb="0" eb="2">
      <t>ｱｲｻﾞﾜ</t>
    </rPh>
    <phoneticPr fontId="2" type="halfwidthKatakana"/>
  </si>
  <si>
    <t>咲良</t>
    <rPh sb="0" eb="1">
      <t>ｻ</t>
    </rPh>
    <rPh sb="1" eb="2">
      <t>ﾖ</t>
    </rPh>
    <phoneticPr fontId="2" type="halfwidthKatakana"/>
  </si>
  <si>
    <t>ｱｲｻﾞﾜ</t>
  </si>
  <si>
    <t>ｻｸﾗ</t>
  </si>
  <si>
    <t>AIZAWA</t>
  </si>
  <si>
    <t>Sakura</t>
  </si>
  <si>
    <t>2010.12.23</t>
  </si>
  <si>
    <t>中野</t>
    <rPh sb="0" eb="2">
      <t>ﾅｶﾉ</t>
    </rPh>
    <phoneticPr fontId="2" type="halfwidthKatakana"/>
  </si>
  <si>
    <t>咲和</t>
    <rPh sb="0" eb="1">
      <t>ｻ</t>
    </rPh>
    <rPh sb="1" eb="2">
      <t>ﾜ</t>
    </rPh>
    <phoneticPr fontId="2" type="halfwidthKatakana"/>
  </si>
  <si>
    <t>ｻﾜ</t>
  </si>
  <si>
    <t>Sawa</t>
  </si>
  <si>
    <t>2011.1.1</t>
  </si>
  <si>
    <t>吉田</t>
    <rPh sb="0" eb="2">
      <t>ﾖｼﾀﾞ</t>
    </rPh>
    <phoneticPr fontId="2" type="halfwidthKatakana"/>
  </si>
  <si>
    <t>美月</t>
    <rPh sb="0" eb="2">
      <t>ﾐﾂﾞｷ</t>
    </rPh>
    <phoneticPr fontId="2" type="halfwidthKatakana"/>
  </si>
  <si>
    <t>2010.9.10</t>
  </si>
  <si>
    <t>湯浅</t>
    <rPh sb="0" eb="2">
      <t>ﾕｱｻ</t>
    </rPh>
    <phoneticPr fontId="2" type="halfwidthKatakana"/>
  </si>
  <si>
    <t>途愛</t>
    <rPh sb="0" eb="1">
      <t>ﾄ</t>
    </rPh>
    <rPh sb="1" eb="2">
      <t>ｱｲ</t>
    </rPh>
    <phoneticPr fontId="2" type="halfwidthKatakana"/>
  </si>
  <si>
    <t>ﾄｱ</t>
  </si>
  <si>
    <t>Toa</t>
  </si>
  <si>
    <t>2010.11.21</t>
  </si>
  <si>
    <t>あおい</t>
  </si>
  <si>
    <t>2010.9.1</t>
  </si>
  <si>
    <t>廣瀬</t>
    <rPh sb="0" eb="2">
      <t>ﾋﾛｾ</t>
    </rPh>
    <phoneticPr fontId="2" type="halfwidthKatakana"/>
  </si>
  <si>
    <t>伊織</t>
    <rPh sb="0" eb="1">
      <t>ｲ</t>
    </rPh>
    <rPh sb="1" eb="2">
      <t>ｵﾘ</t>
    </rPh>
    <phoneticPr fontId="2" type="halfwidthKatakana"/>
  </si>
  <si>
    <t>ｲｵﾘ</t>
  </si>
  <si>
    <t>Iori</t>
  </si>
  <si>
    <t>2010.5.30</t>
  </si>
  <si>
    <t>川上</t>
    <rPh sb="0" eb="2">
      <t>ｶﾜｶﾐ</t>
    </rPh>
    <phoneticPr fontId="2" type="halfwidthKatakana"/>
  </si>
  <si>
    <t>紗愛空</t>
    <rPh sb="0" eb="1">
      <t>ｻ</t>
    </rPh>
    <rPh sb="1" eb="2">
      <t>ｱｲ</t>
    </rPh>
    <rPh sb="2" eb="3">
      <t>ｿﾗ</t>
    </rPh>
    <phoneticPr fontId="2" type="halfwidthKatakana"/>
  </si>
  <si>
    <t>ｶﾜｶﾐ</t>
  </si>
  <si>
    <t>ｻｱﾗ</t>
  </si>
  <si>
    <t>KAWAKAMI</t>
  </si>
  <si>
    <t>2010.7.29</t>
  </si>
  <si>
    <t>小西</t>
    <rPh sb="0" eb="2">
      <t>ｺﾆｼ</t>
    </rPh>
    <phoneticPr fontId="2" type="halfwidthKatakana"/>
  </si>
  <si>
    <t>理乃</t>
    <rPh sb="0" eb="1">
      <t>ﾘ</t>
    </rPh>
    <rPh sb="1" eb="2">
      <t>ﾉ</t>
    </rPh>
    <phoneticPr fontId="2" type="halfwidthKatakana"/>
  </si>
  <si>
    <t>2011.3.25</t>
  </si>
  <si>
    <t>伊藤</t>
    <rPh sb="0" eb="2">
      <t>ｲﾄｳ</t>
    </rPh>
    <phoneticPr fontId="2" type="halfwidthKatakana"/>
  </si>
  <si>
    <t>世鈴奈</t>
    <rPh sb="0" eb="1">
      <t>ｾ</t>
    </rPh>
    <rPh sb="1" eb="2">
      <t>ｽｽﾞ</t>
    </rPh>
    <rPh sb="2" eb="3">
      <t>ﾅ</t>
    </rPh>
    <phoneticPr fontId="2" type="halfwidthKatakana"/>
  </si>
  <si>
    <t>大橋</t>
    <rPh sb="0" eb="2">
      <t>ｵｵﾊｼ</t>
    </rPh>
    <phoneticPr fontId="2" type="halfwidthKatakana"/>
  </si>
  <si>
    <t>華衣</t>
    <rPh sb="0" eb="1">
      <t>ﾊﾅ</t>
    </rPh>
    <rPh sb="1" eb="2">
      <t>ｺﾛﾓ</t>
    </rPh>
    <phoneticPr fontId="2" type="halfwidthKatakana"/>
  </si>
  <si>
    <t>ｵｵﾊｼ</t>
  </si>
  <si>
    <t>OHASI</t>
  </si>
  <si>
    <t>2010.12.7</t>
  </si>
  <si>
    <t>石井</t>
    <rPh sb="0" eb="2">
      <t>ｲｼｲ</t>
    </rPh>
    <phoneticPr fontId="2" type="halfwidthKatakana"/>
  </si>
  <si>
    <t>莉緒</t>
    <rPh sb="0" eb="1">
      <t>ﾘ</t>
    </rPh>
    <rPh sb="1" eb="2">
      <t>ｵ</t>
    </rPh>
    <phoneticPr fontId="2" type="halfwidthKatakana"/>
  </si>
  <si>
    <t>ISHI</t>
  </si>
  <si>
    <t>2010.7.10</t>
  </si>
  <si>
    <t>川岸</t>
    <rPh sb="0" eb="2">
      <t>ｶﾜｷﾞｼ</t>
    </rPh>
    <phoneticPr fontId="2" type="halfwidthKatakana"/>
  </si>
  <si>
    <t>朱里</t>
    <rPh sb="0" eb="2">
      <t>ｱｶﾘ</t>
    </rPh>
    <phoneticPr fontId="2" type="halfwidthKatakana"/>
  </si>
  <si>
    <t>ｶﾜｷﾞｼ</t>
  </si>
  <si>
    <t>KAWAGISHI</t>
  </si>
  <si>
    <t>2010.4.15</t>
  </si>
  <si>
    <t>高村</t>
    <rPh sb="0" eb="2">
      <t>ﾀｶﾑﾗ</t>
    </rPh>
    <phoneticPr fontId="2" type="halfwidthKatakana"/>
  </si>
  <si>
    <t>真未</t>
    <rPh sb="1" eb="2">
      <t>ミ</t>
    </rPh>
    <phoneticPr fontId="2"/>
  </si>
  <si>
    <t>ﾀｶﾑﾗ</t>
  </si>
  <si>
    <t>TAKAMURA</t>
  </si>
  <si>
    <t>2010.10.13</t>
  </si>
  <si>
    <t>伊藤</t>
    <rPh sb="0" eb="2">
      <t>イトウ</t>
    </rPh>
    <phoneticPr fontId="2"/>
  </si>
  <si>
    <t>花恋</t>
    <rPh sb="0" eb="1">
      <t>ハナ</t>
    </rPh>
    <rPh sb="1" eb="2">
      <t>コイ</t>
    </rPh>
    <phoneticPr fontId="2"/>
  </si>
  <si>
    <t>2010.10.12</t>
  </si>
  <si>
    <t>莉奈</t>
    <rPh sb="0" eb="2">
      <t>ﾘﾅ</t>
    </rPh>
    <phoneticPr fontId="2" type="halfwidthKatakana"/>
  </si>
  <si>
    <t>5.2</t>
  </si>
  <si>
    <t>2010.11.09</t>
  </si>
  <si>
    <t>中西</t>
    <rPh sb="0" eb="2">
      <t>ﾅｶﾆｼ</t>
    </rPh>
    <phoneticPr fontId="2" type="halfwidthKatakana"/>
  </si>
  <si>
    <t>仁菜子</t>
    <rPh sb="0" eb="2">
      <t>ﾆﾅ</t>
    </rPh>
    <rPh sb="2" eb="3">
      <t>ｺ</t>
    </rPh>
    <phoneticPr fontId="2" type="halfwidthKatakana"/>
  </si>
  <si>
    <t>市川中</t>
  </si>
  <si>
    <t>ﾅｶﾆｼ</t>
  </si>
  <si>
    <t>ﾆﾅｺ</t>
  </si>
  <si>
    <t>NAKANISHI</t>
  </si>
  <si>
    <t>Ｎｉｎａko</t>
  </si>
  <si>
    <t>2010.05.31</t>
  </si>
  <si>
    <t>佐塚</t>
    <rPh sb="0" eb="2">
      <t>ｻﾂﾞｶ</t>
    </rPh>
    <phoneticPr fontId="2" type="halfwidthKatakana"/>
  </si>
  <si>
    <t>愛夏</t>
    <rPh sb="0" eb="2">
      <t>ﾏﾅ</t>
    </rPh>
    <phoneticPr fontId="2" type="halfwidthKatakana"/>
  </si>
  <si>
    <t>ｻﾂﾞｶ</t>
  </si>
  <si>
    <t>SAZUKA</t>
  </si>
  <si>
    <t>2010.07.26</t>
  </si>
  <si>
    <t>大関</t>
    <rPh sb="0" eb="2">
      <t>ｵｵｾﾞｷ</t>
    </rPh>
    <phoneticPr fontId="2" type="halfwidthKatakana"/>
  </si>
  <si>
    <t>望桜</t>
    <rPh sb="0" eb="1">
      <t>ﾉｿﾞ</t>
    </rPh>
    <rPh sb="1" eb="2">
      <t>ｻｸﾗ</t>
    </rPh>
    <phoneticPr fontId="2" type="halfwidthKatakana"/>
  </si>
  <si>
    <t>ｵｵｾﾞｷ</t>
  </si>
  <si>
    <t>OZEKI</t>
  </si>
  <si>
    <t>2011.3.16</t>
  </si>
  <si>
    <t>惠平</t>
    <rPh sb="0" eb="2">
      <t>ｴﾋﾗ</t>
    </rPh>
    <phoneticPr fontId="2" type="halfwidthKatakana"/>
  </si>
  <si>
    <t>知華</t>
    <rPh sb="0" eb="1">
      <t>ﾁ</t>
    </rPh>
    <rPh sb="1" eb="2">
      <t>ｶ</t>
    </rPh>
    <phoneticPr fontId="2" type="halfwidthKatakana"/>
  </si>
  <si>
    <t>2010.04.06</t>
  </si>
  <si>
    <t>松永</t>
    <rPh sb="0" eb="2">
      <t>ﾏﾂﾅｶﾞ</t>
    </rPh>
    <phoneticPr fontId="2" type="halfwidthKatakana"/>
  </si>
  <si>
    <t>未来</t>
    <rPh sb="0" eb="2">
      <t>ﾐﾗｲ</t>
    </rPh>
    <phoneticPr fontId="2" type="halfwidthKatakana"/>
  </si>
  <si>
    <t>ﾏﾂﾅｶﾞ</t>
  </si>
  <si>
    <t>MATSUNAGA</t>
  </si>
  <si>
    <t>2011.02.02</t>
  </si>
  <si>
    <t>松本</t>
    <rPh sb="0" eb="2">
      <t>ﾏﾂﾓﾄ</t>
    </rPh>
    <phoneticPr fontId="2" type="halfwidthKatakana"/>
  </si>
  <si>
    <t>優奈</t>
    <rPh sb="0" eb="2">
      <t>ﾕｳﾅ</t>
    </rPh>
    <phoneticPr fontId="2" type="halfwidthKatakana"/>
  </si>
  <si>
    <t>2011.03.30</t>
  </si>
  <si>
    <t>小宮</t>
    <rPh sb="0" eb="2">
      <t>ｺﾐﾔ</t>
    </rPh>
    <phoneticPr fontId="2" type="halfwidthKatakana"/>
  </si>
  <si>
    <t>日衣奈</t>
  </si>
  <si>
    <t>ﾆｲﾅ</t>
  </si>
  <si>
    <t>Nina</t>
  </si>
  <si>
    <t>2010.08.30</t>
  </si>
  <si>
    <t>藤井</t>
    <rPh sb="0" eb="2">
      <t>ﾌｼﾞｲ</t>
    </rPh>
    <phoneticPr fontId="2" type="halfwidthKatakana"/>
  </si>
  <si>
    <t>舞依</t>
    <rPh sb="0" eb="1">
      <t>ﾏｲ</t>
    </rPh>
    <rPh sb="1" eb="2">
      <t>ｲ</t>
    </rPh>
    <phoneticPr fontId="2" type="halfwidthKatakana"/>
  </si>
  <si>
    <t>FUJII</t>
  </si>
  <si>
    <t>2010.10.21</t>
  </si>
  <si>
    <t>山田</t>
    <rPh sb="0" eb="2">
      <t>ﾔﾏﾀﾞ</t>
    </rPh>
    <phoneticPr fontId="2" type="halfwidthKatakana"/>
  </si>
  <si>
    <t>真菜</t>
    <rPh sb="1" eb="2">
      <t>ナ</t>
    </rPh>
    <phoneticPr fontId="2"/>
  </si>
  <si>
    <t>2011.02.27</t>
  </si>
  <si>
    <t>縣</t>
    <rPh sb="0" eb="1">
      <t>ｱｶﾞﾀ</t>
    </rPh>
    <phoneticPr fontId="2" type="halfwidthKatakana"/>
  </si>
  <si>
    <t>優那</t>
    <rPh sb="0" eb="2">
      <t>ﾕｳﾅ</t>
    </rPh>
    <phoneticPr fontId="2" type="halfwidthKatakana"/>
  </si>
  <si>
    <t>ｱｶﾞﾀ</t>
  </si>
  <si>
    <t>AGATA</t>
  </si>
  <si>
    <t>2010.07.04</t>
  </si>
  <si>
    <t>梅津</t>
    <rPh sb="0" eb="2">
      <t>ｳﾒｽﾞ</t>
    </rPh>
    <phoneticPr fontId="2" type="halfwidthKatakana"/>
  </si>
  <si>
    <t>花野</t>
    <rPh sb="0" eb="2">
      <t>ﾊﾅﾉ</t>
    </rPh>
    <phoneticPr fontId="2" type="halfwidthKatakana"/>
  </si>
  <si>
    <t>ウメヅ</t>
  </si>
  <si>
    <t>ﾊﾅﾉ</t>
  </si>
  <si>
    <t>UMEZU</t>
  </si>
  <si>
    <t>Hanano</t>
  </si>
  <si>
    <t>2010.05.06</t>
  </si>
  <si>
    <t>原武</t>
    <rPh sb="0" eb="2">
      <t>ﾊﾗﾀｹ</t>
    </rPh>
    <phoneticPr fontId="2" type="halfwidthKatakana"/>
  </si>
  <si>
    <t>さら</t>
  </si>
  <si>
    <t>ﾊﾗﾀｹ</t>
  </si>
  <si>
    <t>HARATAKE</t>
  </si>
  <si>
    <t>2010.04.09</t>
  </si>
  <si>
    <t>新菜</t>
    <rPh sb="0" eb="1">
      <t>ｱﾀﾗ</t>
    </rPh>
    <rPh sb="1" eb="2">
      <t>ﾅ</t>
    </rPh>
    <phoneticPr fontId="2" type="halfwidthKatakana"/>
  </si>
  <si>
    <t>Niina</t>
  </si>
  <si>
    <t>2011.03.07</t>
  </si>
  <si>
    <t>田中</t>
    <rPh sb="0" eb="2">
      <t>ﾀﾅｶ</t>
    </rPh>
    <phoneticPr fontId="2" type="halfwidthKatakana"/>
  </si>
  <si>
    <t>美月</t>
    <rPh sb="0" eb="1">
      <t>ｳﾂｸ</t>
    </rPh>
    <rPh sb="1" eb="2">
      <t>ﾂｷ</t>
    </rPh>
    <phoneticPr fontId="2" type="halfwidthKatakana"/>
  </si>
  <si>
    <t>2010.06.10</t>
  </si>
  <si>
    <t>渡邉</t>
    <rPh sb="0" eb="2">
      <t>ﾜﾀﾅﾍﾞ</t>
    </rPh>
    <phoneticPr fontId="2" type="halfwidthKatakana"/>
  </si>
  <si>
    <t>来美</t>
    <rPh sb="0" eb="1">
      <t>ｸ</t>
    </rPh>
    <rPh sb="1" eb="2">
      <t>ｳﾂｸ</t>
    </rPh>
    <phoneticPr fontId="2" type="halfwidthKatakana"/>
  </si>
  <si>
    <t>ｸﾙﾐ</t>
  </si>
  <si>
    <t>Kurumi</t>
  </si>
  <si>
    <t>2010.06.22</t>
  </si>
  <si>
    <t>植木</t>
    <rPh sb="0" eb="2">
      <t>ｳｴｷ</t>
    </rPh>
    <phoneticPr fontId="2" type="halfwidthKatakana"/>
  </si>
  <si>
    <t>佑南</t>
    <rPh sb="0" eb="1">
      <t>ﾕｳ</t>
    </rPh>
    <rPh sb="1" eb="2">
      <t>ﾐﾅﾐ</t>
    </rPh>
    <phoneticPr fontId="2" type="halfwidthKatakana"/>
  </si>
  <si>
    <t>ｳｴｷ</t>
  </si>
  <si>
    <t>UEKI</t>
  </si>
  <si>
    <t>2010.12.24</t>
  </si>
  <si>
    <t>美波</t>
    <rPh sb="0" eb="2">
      <t>ﾐﾅﾐ</t>
    </rPh>
    <phoneticPr fontId="2" type="halfwidthKatakana"/>
  </si>
  <si>
    <t>ﾐﾅﾐ</t>
  </si>
  <si>
    <t>Minami</t>
  </si>
  <si>
    <t>2010.08.19</t>
  </si>
  <si>
    <t>新井</t>
    <rPh sb="0" eb="2">
      <t>ｱﾗｲ</t>
    </rPh>
    <phoneticPr fontId="2" type="halfwidthKatakana"/>
  </si>
  <si>
    <t>友彩</t>
    <rPh sb="0" eb="1">
      <t>ﾄﾓ</t>
    </rPh>
    <rPh sb="1" eb="2">
      <t>ｱﾔ</t>
    </rPh>
    <phoneticPr fontId="2" type="halfwidthKatakana"/>
  </si>
  <si>
    <t>2010.08.10</t>
  </si>
  <si>
    <t>中嶋</t>
    <rPh sb="0" eb="2">
      <t>ﾅｶｼﾏ</t>
    </rPh>
    <phoneticPr fontId="2" type="halfwidthKatakana"/>
  </si>
  <si>
    <t>柚乃</t>
    <rPh sb="0" eb="2">
      <t>ﾕﾉ</t>
    </rPh>
    <phoneticPr fontId="2" type="halfwidthKatakana"/>
  </si>
  <si>
    <t>ﾅｶｼﾏ</t>
  </si>
  <si>
    <t>ﾕｽﾞﾉ</t>
  </si>
  <si>
    <t>NAKASHIMA</t>
  </si>
  <si>
    <t>Yuzuno</t>
  </si>
  <si>
    <t>2010.06.13</t>
  </si>
  <si>
    <t>萌香</t>
    <rPh sb="0" eb="1">
      <t>ﾓ</t>
    </rPh>
    <rPh sb="1" eb="2">
      <t>ｶｵﾘ</t>
    </rPh>
    <phoneticPr fontId="2" type="halfwidthKatakana"/>
  </si>
  <si>
    <t>2008.04.08</t>
  </si>
  <si>
    <t>阿蘇</t>
    <rPh sb="0" eb="2">
      <t>ｱｿ</t>
    </rPh>
    <phoneticPr fontId="2" type="halfwidthKatakana"/>
  </si>
  <si>
    <t>小桜</t>
    <rPh sb="0" eb="2">
      <t>ｺｻﾞｸﾗ</t>
    </rPh>
    <phoneticPr fontId="2" type="halfwidthKatakana"/>
  </si>
  <si>
    <t>ｱｿ</t>
  </si>
  <si>
    <t>ｺﾊﾙ</t>
  </si>
  <si>
    <t>ASO</t>
  </si>
  <si>
    <t>Koharu</t>
  </si>
  <si>
    <t>安部</t>
    <rPh sb="0" eb="2">
      <t>ｱﾍﾞ</t>
    </rPh>
    <phoneticPr fontId="2" type="halfwidthKatakana"/>
  </si>
  <si>
    <t>ひなた</t>
  </si>
  <si>
    <t>明海中</t>
  </si>
  <si>
    <t>2010.04.21</t>
  </si>
  <si>
    <t>翠</t>
  </si>
  <si>
    <t>2010.07.07</t>
  </si>
  <si>
    <t>鼓</t>
  </si>
  <si>
    <t>ﾂﾂﾞﾐ</t>
  </si>
  <si>
    <t>Tsuzumi</t>
  </si>
  <si>
    <t>堀</t>
  </si>
  <si>
    <t>陽菜多</t>
  </si>
  <si>
    <t>ﾎﾘ</t>
  </si>
  <si>
    <t>HORI</t>
  </si>
  <si>
    <t>2011.02.06</t>
  </si>
  <si>
    <t>亜由美</t>
  </si>
  <si>
    <t>2010.08.15</t>
  </si>
  <si>
    <t>田守</t>
  </si>
  <si>
    <t>蘭</t>
  </si>
  <si>
    <t>ﾀﾓﾘ</t>
  </si>
  <si>
    <t>ﾗﾝ</t>
  </si>
  <si>
    <t>TAMORI</t>
  </si>
  <si>
    <t>Ran</t>
  </si>
  <si>
    <t>結衣</t>
  </si>
  <si>
    <t>2010.05.03</t>
  </si>
  <si>
    <t>寺林</t>
  </si>
  <si>
    <t>うらら</t>
  </si>
  <si>
    <t>ﾃﾗﾊﾞﾔｼ</t>
  </si>
  <si>
    <t>ｳﾗﾗ</t>
  </si>
  <si>
    <t>TERABAYASHI</t>
  </si>
  <si>
    <t>Urara</t>
  </si>
  <si>
    <t>2011.03.05</t>
  </si>
  <si>
    <t>美里</t>
  </si>
  <si>
    <t>ﾐｻﾄ</t>
  </si>
  <si>
    <t>Misato</t>
  </si>
  <si>
    <t>2010.06.30</t>
  </si>
  <si>
    <t>熊川</t>
  </si>
  <si>
    <t>心優</t>
  </si>
  <si>
    <t>愛佳理</t>
    <rPh sb="0" eb="1">
      <t>ｱｲ</t>
    </rPh>
    <rPh sb="1" eb="2">
      <t>ｶ</t>
    </rPh>
    <rPh sb="2" eb="3">
      <t>ﾘ</t>
    </rPh>
    <phoneticPr fontId="2" type="halfwidthKatakana"/>
  </si>
  <si>
    <t>2010.12.1</t>
  </si>
  <si>
    <t>奈瑠美</t>
    <rPh sb="0" eb="1">
      <t>ナ</t>
    </rPh>
    <rPh sb="1" eb="2">
      <t>ル</t>
    </rPh>
    <rPh sb="2" eb="3">
      <t>ミ</t>
    </rPh>
    <phoneticPr fontId="2"/>
  </si>
  <si>
    <t>ナルミ</t>
  </si>
  <si>
    <t>Narumi</t>
  </si>
  <si>
    <t>2010.11.6</t>
  </si>
  <si>
    <t>日野</t>
  </si>
  <si>
    <t>雫</t>
  </si>
  <si>
    <t>ヒノ</t>
  </si>
  <si>
    <t>シズク</t>
  </si>
  <si>
    <t>HINO</t>
  </si>
  <si>
    <t>Shizuku</t>
  </si>
  <si>
    <t>八木澤</t>
  </si>
  <si>
    <t>舞央</t>
  </si>
  <si>
    <t>ヤギサワ</t>
  </si>
  <si>
    <t>マオ</t>
  </si>
  <si>
    <t>YAGISAWA</t>
  </si>
  <si>
    <t>2011.03.01</t>
  </si>
  <si>
    <t>りのか</t>
  </si>
  <si>
    <t>ツジタニ</t>
  </si>
  <si>
    <t>ﾘﾉｶ</t>
  </si>
  <si>
    <t>TSUJITANI</t>
  </si>
  <si>
    <t>Rinoka</t>
  </si>
  <si>
    <t>2010.10.30</t>
  </si>
  <si>
    <t>千葉</t>
  </si>
  <si>
    <t>凛佳</t>
  </si>
  <si>
    <t>チバ</t>
  </si>
  <si>
    <t>リンカ</t>
  </si>
  <si>
    <t>CHIBA</t>
  </si>
  <si>
    <t>Rinka</t>
  </si>
  <si>
    <t>2011.02.12</t>
  </si>
  <si>
    <t>荒</t>
  </si>
  <si>
    <t>翔子</t>
  </si>
  <si>
    <t>アラ</t>
  </si>
  <si>
    <t>ショウコ</t>
  </si>
  <si>
    <t>ARA</t>
  </si>
  <si>
    <t>Shoko</t>
  </si>
  <si>
    <t>2010.12.03</t>
  </si>
  <si>
    <t>髙見</t>
  </si>
  <si>
    <t>紬</t>
  </si>
  <si>
    <t>タカミ</t>
  </si>
  <si>
    <t>ツムギ</t>
  </si>
  <si>
    <t>TAKAMI</t>
  </si>
  <si>
    <t>Tsumugi</t>
  </si>
  <si>
    <t>2010.07.17</t>
  </si>
  <si>
    <t>香帆</t>
  </si>
  <si>
    <t>イシイ</t>
  </si>
  <si>
    <t>カホ</t>
  </si>
  <si>
    <t>2010.09.13</t>
  </si>
  <si>
    <t>鷲尾</t>
  </si>
  <si>
    <t>采郁</t>
  </si>
  <si>
    <t>ワシオ</t>
  </si>
  <si>
    <t>コトカ</t>
  </si>
  <si>
    <t>WASHIO</t>
  </si>
  <si>
    <t>Kotoka</t>
  </si>
  <si>
    <t>菅原</t>
  </si>
  <si>
    <t>彩叶</t>
  </si>
  <si>
    <t>ｽｶﾞﾊﾗ</t>
  </si>
  <si>
    <t>SUGAHARA</t>
  </si>
  <si>
    <t>住吉</t>
  </si>
  <si>
    <t>杏菜</t>
  </si>
  <si>
    <t>ｽﾐﾖｼ</t>
  </si>
  <si>
    <t>ｱﾝﾅ</t>
  </si>
  <si>
    <t>SUMIYOSHI</t>
  </si>
  <si>
    <t>Anna</t>
  </si>
  <si>
    <t>2010.07.30</t>
  </si>
  <si>
    <t>籾山</t>
  </si>
  <si>
    <t>知花</t>
  </si>
  <si>
    <t>ﾓﾐﾔﾏ</t>
  </si>
  <si>
    <t>ﾁﾊﾞﾅ</t>
  </si>
  <si>
    <t>MOMIYAMA</t>
  </si>
  <si>
    <t>Chibana</t>
  </si>
  <si>
    <t>2010.08.07</t>
  </si>
  <si>
    <t>更紗</t>
  </si>
  <si>
    <t>ｻﾗｻ</t>
  </si>
  <si>
    <t>Sarasa</t>
  </si>
  <si>
    <t>2011.01.08</t>
  </si>
  <si>
    <t>関根</t>
  </si>
  <si>
    <t>由姫</t>
  </si>
  <si>
    <t>ｾｷﾈ</t>
  </si>
  <si>
    <t>ﾕｷ</t>
  </si>
  <si>
    <t>SEKINE</t>
  </si>
  <si>
    <t>さくら</t>
  </si>
  <si>
    <t>2011.01.14</t>
  </si>
  <si>
    <t>岩元</t>
  </si>
  <si>
    <t>穂香</t>
  </si>
  <si>
    <t>ｲﾜﾓﾄ</t>
  </si>
  <si>
    <t>IWAMOTO</t>
  </si>
  <si>
    <t>宮﨑</t>
  </si>
  <si>
    <t>咲帆</t>
  </si>
  <si>
    <t>2010.08.18</t>
  </si>
  <si>
    <t>萌桃</t>
  </si>
  <si>
    <t>2010.04.25</t>
  </si>
  <si>
    <t>辻谷</t>
    <rPh sb="0" eb="1">
      <t>ツジ</t>
    </rPh>
    <phoneticPr fontId="1"/>
  </si>
  <si>
    <t>北川</t>
  </si>
  <si>
    <t>知樹</t>
  </si>
  <si>
    <t>ｷﾀｶﾞﾜ</t>
  </si>
  <si>
    <t>KITAGAWA</t>
  </si>
  <si>
    <t>ﾀｹﾑﾗ</t>
  </si>
  <si>
    <t>ニャット ナム</t>
  </si>
  <si>
    <t>ﾃﾞﾜｵﾆﾀﾐﾝﾃﾞｨﾇﾃﾞｨ</t>
  </si>
  <si>
    <t>ｼﾙﾊﾞ</t>
  </si>
  <si>
    <t>DEVA ONITHA MINDINU DE</t>
  </si>
  <si>
    <t>Silva</t>
  </si>
  <si>
    <t>2009.08.22</t>
  </si>
  <si>
    <t>SRI</t>
  </si>
  <si>
    <t>乃海</t>
  </si>
  <si>
    <t>ﾉｱ</t>
  </si>
  <si>
    <t>Noa</t>
  </si>
  <si>
    <t>2008.10.16</t>
  </si>
  <si>
    <t>大島</t>
    <rPh sb="0" eb="2">
      <t>オオシマ</t>
    </rPh>
    <phoneticPr fontId="2"/>
  </si>
  <si>
    <t>侑悟</t>
    <rPh sb="0" eb="1">
      <t>ユウ</t>
    </rPh>
    <rPh sb="1" eb="2">
      <t>サトル</t>
    </rPh>
    <phoneticPr fontId="2"/>
  </si>
  <si>
    <t>4.12</t>
  </si>
  <si>
    <t>2009.10.28</t>
  </si>
  <si>
    <t>坂本</t>
    <rPh sb="0" eb="2">
      <t>ｻｶﾓﾄ</t>
    </rPh>
    <phoneticPr fontId="2" type="halfwidthKatakana"/>
  </si>
  <si>
    <t>太希</t>
    <rPh sb="0" eb="2">
      <t>ﾀｲｷ</t>
    </rPh>
    <phoneticPr fontId="2" type="halfwidthKatakana"/>
  </si>
  <si>
    <t>ｻｶﾓﾄ</t>
  </si>
  <si>
    <t>ﾀｲｷ</t>
  </si>
  <si>
    <t>SAKAMOTO</t>
  </si>
  <si>
    <t>TAIKI</t>
  </si>
  <si>
    <t>2010.08.26</t>
  </si>
  <si>
    <t>松岡</t>
    <rPh sb="0" eb="2">
      <t>ﾏﾂｵｶ</t>
    </rPh>
    <phoneticPr fontId="2" type="halfwidthKatakana"/>
  </si>
  <si>
    <t>洋希</t>
    <rPh sb="0" eb="2">
      <t>ﾋﾛｷ</t>
    </rPh>
    <phoneticPr fontId="2" type="halfwidthKatakana"/>
  </si>
  <si>
    <t>Matsuoka</t>
  </si>
  <si>
    <t>2010.6.7</t>
  </si>
  <si>
    <t>渡部</t>
    <rPh sb="0" eb="2">
      <t>ﾜﾀﾅﾍﾞ</t>
    </rPh>
    <phoneticPr fontId="2" type="halfwidthKatakana"/>
  </si>
  <si>
    <t>隆矢</t>
    <rPh sb="0" eb="1">
      <t>ﾀｶｼ</t>
    </rPh>
    <rPh sb="1" eb="2">
      <t>ﾔ</t>
    </rPh>
    <phoneticPr fontId="2" type="halfwidthKatakana"/>
  </si>
  <si>
    <t>ﾀｶﾔ</t>
  </si>
  <si>
    <t>Takaya</t>
  </si>
  <si>
    <t>2010.10.29</t>
  </si>
  <si>
    <t>皆川</t>
    <rPh sb="0" eb="2">
      <t>ﾐﾅｶﾞﾜ</t>
    </rPh>
    <phoneticPr fontId="2" type="halfwidthKatakana"/>
  </si>
  <si>
    <t>将大</t>
    <rPh sb="0" eb="2">
      <t>ｼｮｳﾀ</t>
    </rPh>
    <phoneticPr fontId="2" type="halfwidthKatakana"/>
  </si>
  <si>
    <t>ﾐﾅｶﾞﾜ</t>
  </si>
  <si>
    <t>MINAGAWA</t>
  </si>
  <si>
    <t>Shouta</t>
  </si>
  <si>
    <t>2010.6.18</t>
  </si>
  <si>
    <t>小松﨑</t>
    <rPh sb="0" eb="1">
      <t>ｼｮｳ</t>
    </rPh>
    <rPh sb="1" eb="3">
      <t>ﾏﾂｻﾞｷ</t>
    </rPh>
    <phoneticPr fontId="2" type="halfwidthKatakana"/>
  </si>
  <si>
    <t>達也</t>
    <rPh sb="0" eb="2">
      <t>ﾀﾂﾔ</t>
    </rPh>
    <phoneticPr fontId="2" type="halfwidthKatakana"/>
  </si>
  <si>
    <t>ｺﾏﾂｻﾞｷ</t>
  </si>
  <si>
    <t>ﾀﾂﾔ</t>
  </si>
  <si>
    <t>KOMATSUZAKI</t>
  </si>
  <si>
    <t>Tatsuya</t>
  </si>
  <si>
    <t>2010.8.25</t>
  </si>
  <si>
    <t>前島</t>
    <rPh sb="0" eb="2">
      <t>ﾏｴｼﾞﾏ</t>
    </rPh>
    <phoneticPr fontId="2" type="halfwidthKatakana"/>
  </si>
  <si>
    <t>渓太</t>
    <rPh sb="0" eb="1">
      <t>ｹｲ</t>
    </rPh>
    <rPh sb="1" eb="2">
      <t>ﾀ</t>
    </rPh>
    <phoneticPr fontId="2" type="halfwidthKatakana"/>
  </si>
  <si>
    <t>ﾏｴｼﾞﾏ</t>
  </si>
  <si>
    <t>MAEJIMA</t>
  </si>
  <si>
    <t>2010.12.17</t>
  </si>
  <si>
    <t>鈴木</t>
    <rPh sb="0" eb="2">
      <t>ｽｽﾞｷ</t>
    </rPh>
    <phoneticPr fontId="2" type="halfwidthKatakana"/>
  </si>
  <si>
    <t>敢太</t>
    <rPh sb="0" eb="2">
      <t>ｶﾝﾀ</t>
    </rPh>
    <phoneticPr fontId="2" type="halfwidthKatakana"/>
  </si>
  <si>
    <t>2011.1.19</t>
  </si>
  <si>
    <t>板橋</t>
    <rPh sb="0" eb="2">
      <t>ｲﾀﾊﾞｼ</t>
    </rPh>
    <phoneticPr fontId="2" type="halfwidthKatakana"/>
  </si>
  <si>
    <t>一樹</t>
    <rPh sb="0" eb="2">
      <t>ｶｽﾞｷ</t>
    </rPh>
    <phoneticPr fontId="2" type="halfwidthKatakana"/>
  </si>
  <si>
    <t>2010.10.14</t>
  </si>
  <si>
    <t>小川</t>
    <rPh sb="0" eb="2">
      <t>ｵｶﾞﾜ</t>
    </rPh>
    <phoneticPr fontId="2" type="halfwidthKatakana"/>
  </si>
  <si>
    <t>蘭</t>
    <rPh sb="0" eb="1">
      <t>ﾗﾝ</t>
    </rPh>
    <phoneticPr fontId="2" type="halfwidthKatakana"/>
  </si>
  <si>
    <t>及川</t>
    <rPh sb="0" eb="2">
      <t>ｵｲｶﾜ</t>
    </rPh>
    <phoneticPr fontId="2" type="halfwidthKatakana"/>
  </si>
  <si>
    <t>圭佑</t>
    <rPh sb="0" eb="2">
      <t>ｹｲｽｹ</t>
    </rPh>
    <phoneticPr fontId="2" type="halfwidthKatakana"/>
  </si>
  <si>
    <t>ｵｲｶﾜ</t>
  </si>
  <si>
    <t>OIKAWA</t>
  </si>
  <si>
    <t>2011.2.25</t>
  </si>
  <si>
    <t>築山</t>
    <rPh sb="0" eb="2">
      <t>ﾁｸﾔﾏ</t>
    </rPh>
    <phoneticPr fontId="2" type="halfwidthKatakana"/>
  </si>
  <si>
    <t>暖</t>
    <rPh sb="0" eb="1">
      <t>ﾀﾞﾝ</t>
    </rPh>
    <phoneticPr fontId="2" type="halfwidthKatakana"/>
  </si>
  <si>
    <t>ﾂｷﾔﾏ</t>
  </si>
  <si>
    <t>TSUKIYAMA</t>
  </si>
  <si>
    <t>福田</t>
    <rPh sb="0" eb="2">
      <t>ﾌｸﾀﾞ</t>
    </rPh>
    <phoneticPr fontId="2" type="halfwidthKatakana"/>
  </si>
  <si>
    <t>龍人</t>
    <rPh sb="0" eb="1">
      <t>ﾘｭｳ</t>
    </rPh>
    <rPh sb="1" eb="2">
      <t>ﾋﾄ</t>
    </rPh>
    <phoneticPr fontId="2" type="halfwidthKatakana"/>
  </si>
  <si>
    <t>2009.4.22</t>
  </si>
  <si>
    <t>河村</t>
    <rPh sb="0" eb="2">
      <t>ｶﾜﾑﾗ</t>
    </rPh>
    <phoneticPr fontId="2" type="halfwidthKatakana"/>
  </si>
  <si>
    <t>航平</t>
    <rPh sb="0" eb="2">
      <t>ｺｳﾍｲ</t>
    </rPh>
    <phoneticPr fontId="2" type="halfwidthKatakana"/>
  </si>
  <si>
    <t>ｶﾜﾑﾗ</t>
  </si>
  <si>
    <t>KAWAMURA</t>
  </si>
  <si>
    <t>堀川</t>
    <rPh sb="0" eb="2">
      <t>ﾎﾘｶﾜ</t>
    </rPh>
    <phoneticPr fontId="2" type="halfwidthKatakana"/>
  </si>
  <si>
    <t>幸志朗</t>
    <rPh sb="0" eb="1">
      <t>ｼｱﾜ</t>
    </rPh>
    <rPh sb="1" eb="3">
      <t>ｼﾛｳ</t>
    </rPh>
    <phoneticPr fontId="2" type="halfwidthKatakana"/>
  </si>
  <si>
    <t>ﾎﾘｶﾜ</t>
  </si>
  <si>
    <t>ｺｳｼﾛｳ</t>
  </si>
  <si>
    <t>HORIKAWA</t>
  </si>
  <si>
    <t>Koushirou</t>
  </si>
  <si>
    <t>2008.8.23</t>
  </si>
  <si>
    <t>三浦</t>
    <rPh sb="0" eb="2">
      <t>ﾐｳﾗ</t>
    </rPh>
    <phoneticPr fontId="2" type="halfwidthKatakana"/>
  </si>
  <si>
    <t>優之介</t>
    <rPh sb="0" eb="1">
      <t>ﾕｳ</t>
    </rPh>
    <rPh sb="1" eb="2">
      <t>ﾉ</t>
    </rPh>
    <rPh sb="2" eb="3">
      <t>ｽｹ</t>
    </rPh>
    <phoneticPr fontId="2" type="halfwidthKatakana"/>
  </si>
  <si>
    <t>ﾕｳﾉｽｹ</t>
  </si>
  <si>
    <t>Yunosuke</t>
  </si>
  <si>
    <t>2011.2.12</t>
  </si>
  <si>
    <t>八木橋</t>
    <rPh sb="0" eb="3">
      <t>ﾔｷﾞﾊｼ</t>
    </rPh>
    <phoneticPr fontId="2" type="halfwidthKatakana"/>
  </si>
  <si>
    <t>大誠</t>
    <rPh sb="0" eb="2">
      <t>ﾀｲｾｲ</t>
    </rPh>
    <phoneticPr fontId="2" type="halfwidthKatakana"/>
  </si>
  <si>
    <t>ﾔｷﾞﾊｼ</t>
  </si>
  <si>
    <t>YAGIHASHI</t>
  </si>
  <si>
    <t>2010.7.24</t>
  </si>
  <si>
    <t>清水</t>
    <rPh sb="0" eb="2">
      <t>シミズ</t>
    </rPh>
    <phoneticPr fontId="5"/>
  </si>
  <si>
    <t>快星</t>
  </si>
  <si>
    <t>シミズ</t>
  </si>
  <si>
    <t>カイセイ</t>
  </si>
  <si>
    <t>Kaisei</t>
  </si>
  <si>
    <t>2010.7.27</t>
  </si>
  <si>
    <t>児玉</t>
    <rPh sb="0" eb="2">
      <t>コダマ</t>
    </rPh>
    <phoneticPr fontId="5"/>
  </si>
  <si>
    <t>コダマ</t>
  </si>
  <si>
    <t>ショウ</t>
  </si>
  <si>
    <t>KODAMA</t>
  </si>
  <si>
    <t>2010.12.31</t>
  </si>
  <si>
    <t>小林</t>
    <rPh sb="0" eb="2">
      <t>コバヤシ</t>
    </rPh>
    <phoneticPr fontId="5"/>
  </si>
  <si>
    <t>玄直</t>
  </si>
  <si>
    <t>コバヤシ</t>
  </si>
  <si>
    <t>ハルタダ</t>
  </si>
  <si>
    <t>Harutada</t>
  </si>
  <si>
    <t>2010.5.12</t>
  </si>
  <si>
    <t>酒井</t>
    <rPh sb="0" eb="2">
      <t>サカイ</t>
    </rPh>
    <phoneticPr fontId="5"/>
  </si>
  <si>
    <t>太陽</t>
  </si>
  <si>
    <t>サカイ</t>
  </si>
  <si>
    <t>タイヨウ</t>
  </si>
  <si>
    <t>2010.8.30</t>
  </si>
  <si>
    <t>笹川</t>
    <rPh sb="0" eb="2">
      <t>ササガワ</t>
    </rPh>
    <phoneticPr fontId="5"/>
  </si>
  <si>
    <t>錦之介</t>
  </si>
  <si>
    <t>ササガワ</t>
  </si>
  <si>
    <t>キンノスケ</t>
  </si>
  <si>
    <t>SASAGAWA</t>
  </si>
  <si>
    <t>Kinnosuke</t>
  </si>
  <si>
    <t>周藤</t>
    <rPh sb="0" eb="2">
      <t>スドウ</t>
    </rPh>
    <phoneticPr fontId="5"/>
  </si>
  <si>
    <t>彰良</t>
  </si>
  <si>
    <t>スドウ</t>
  </si>
  <si>
    <t>アキラ</t>
  </si>
  <si>
    <t>SUDO</t>
  </si>
  <si>
    <t>Akira</t>
  </si>
  <si>
    <t>2010.5.26</t>
  </si>
  <si>
    <t>鈴木</t>
    <rPh sb="0" eb="2">
      <t>スズキ</t>
    </rPh>
    <phoneticPr fontId="5"/>
  </si>
  <si>
    <t>広太</t>
  </si>
  <si>
    <t>スズキ</t>
  </si>
  <si>
    <t>コウタ</t>
  </si>
  <si>
    <t>2011.1.17</t>
  </si>
  <si>
    <t>田中</t>
    <rPh sb="0" eb="2">
      <t>タナカ</t>
    </rPh>
    <phoneticPr fontId="5"/>
  </si>
  <si>
    <t>壱知</t>
  </si>
  <si>
    <t>タナカ</t>
  </si>
  <si>
    <t>イチ</t>
  </si>
  <si>
    <t>Ichi</t>
  </si>
  <si>
    <t>2010.5.4</t>
  </si>
  <si>
    <t>糀谷</t>
    <rPh sb="0" eb="2">
      <t>コウジヤ</t>
    </rPh>
    <phoneticPr fontId="5"/>
  </si>
  <si>
    <t>夏輝</t>
  </si>
  <si>
    <t>コウジヤ</t>
  </si>
  <si>
    <t>ナツキ</t>
  </si>
  <si>
    <t>KOJIYA</t>
  </si>
  <si>
    <t>2010.6.26</t>
  </si>
  <si>
    <t>野田</t>
    <rPh sb="0" eb="2">
      <t>ノダ</t>
    </rPh>
    <phoneticPr fontId="5"/>
  </si>
  <si>
    <t>涼生</t>
  </si>
  <si>
    <t>ノダ</t>
  </si>
  <si>
    <t>リョウセイ</t>
  </si>
  <si>
    <t>NODA</t>
  </si>
  <si>
    <t>Ryosei</t>
  </si>
  <si>
    <t>2010.9.15</t>
  </si>
  <si>
    <t>岡本</t>
  </si>
  <si>
    <t>奏馬</t>
  </si>
  <si>
    <t>2010.07.11</t>
  </si>
  <si>
    <t>小田</t>
  </si>
  <si>
    <t>賢吾</t>
  </si>
  <si>
    <t>ODA</t>
  </si>
  <si>
    <t>2010.12.26</t>
  </si>
  <si>
    <t>颯眞</t>
  </si>
  <si>
    <t>2011.03.27</t>
  </si>
  <si>
    <t>澪生</t>
  </si>
  <si>
    <t>ﾚｵ</t>
  </si>
  <si>
    <t>Reo</t>
  </si>
  <si>
    <t>中越</t>
  </si>
  <si>
    <t>琥太郎</t>
  </si>
  <si>
    <t>ﾅｶｺﾞｴ</t>
  </si>
  <si>
    <t>NAKAGOE</t>
  </si>
  <si>
    <t>2010.07.18</t>
  </si>
  <si>
    <t>長崎</t>
  </si>
  <si>
    <t>龍太郎</t>
  </si>
  <si>
    <t>ﾅｶﾞｻｷ</t>
  </si>
  <si>
    <t>ﾘｭｳﾀﾛｳ</t>
  </si>
  <si>
    <t>NAGASAKI</t>
  </si>
  <si>
    <t>Ryutaro</t>
  </si>
  <si>
    <t>2010.11.04</t>
  </si>
  <si>
    <t>義尚</t>
  </si>
  <si>
    <t>ﾖｼﾀｶ</t>
  </si>
  <si>
    <t>Yoshitaka</t>
  </si>
  <si>
    <t>福田</t>
  </si>
  <si>
    <t>光翔</t>
  </si>
  <si>
    <t>ﾗｲﾄ</t>
  </si>
  <si>
    <t>Raito</t>
  </si>
  <si>
    <t>2011.03.17</t>
  </si>
  <si>
    <t>益戸</t>
  </si>
  <si>
    <t>ﾏｽﾄ</t>
  </si>
  <si>
    <t>MASUTO</t>
  </si>
  <si>
    <t>2010.08.13</t>
  </si>
  <si>
    <t>溝木</t>
  </si>
  <si>
    <t>善</t>
  </si>
  <si>
    <t>ﾐｿﾞｷ</t>
  </si>
  <si>
    <t>ｾﾞﾝ</t>
  </si>
  <si>
    <t>MIZOKI</t>
  </si>
  <si>
    <t>Zen</t>
  </si>
  <si>
    <t>2010.06.12</t>
  </si>
  <si>
    <t>壬生</t>
  </si>
  <si>
    <t>優空</t>
  </si>
  <si>
    <t>MIBU</t>
  </si>
  <si>
    <t>横溝</t>
  </si>
  <si>
    <t>悠吏</t>
  </si>
  <si>
    <t>ﾖｺﾐｿﾞ</t>
  </si>
  <si>
    <t>ﾕｳﾘ</t>
  </si>
  <si>
    <t>YOKOMIZO</t>
  </si>
  <si>
    <t>2010.07.29</t>
  </si>
  <si>
    <t>米田</t>
  </si>
  <si>
    <t>拓未</t>
  </si>
  <si>
    <t>ﾖﾈﾀﾞ</t>
  </si>
  <si>
    <t>YONEDA</t>
  </si>
  <si>
    <t>2010.04.26</t>
  </si>
  <si>
    <t>敦己</t>
    <rPh sb="0" eb="1">
      <t>ｱﾂ</t>
    </rPh>
    <rPh sb="1" eb="2">
      <t>ｷ</t>
    </rPh>
    <phoneticPr fontId="2" type="halfwidthKatakana"/>
  </si>
  <si>
    <t>2010.04.15</t>
  </si>
  <si>
    <t>石塚</t>
    <rPh sb="0" eb="2">
      <t>ｲｼﾂﾞｶ</t>
    </rPh>
    <phoneticPr fontId="2" type="halfwidthKatakana"/>
  </si>
  <si>
    <t>健人</t>
    <rPh sb="0" eb="2">
      <t>ｹﾝﾄ</t>
    </rPh>
    <phoneticPr fontId="2" type="halfwidthKatakana"/>
  </si>
  <si>
    <t>ｲｼﾂﾞｶ</t>
  </si>
  <si>
    <t>ISHIZUKA</t>
  </si>
  <si>
    <t>2011.02.11</t>
  </si>
  <si>
    <t>上田</t>
    <rPh sb="0" eb="2">
      <t>ｳｴﾀﾞ</t>
    </rPh>
    <phoneticPr fontId="2" type="halfwidthKatakana"/>
  </si>
  <si>
    <t>愛翔</t>
    <rPh sb="0" eb="2">
      <t>ﾏﾅﾄ</t>
    </rPh>
    <phoneticPr fontId="2" type="halfwidthKatakana"/>
  </si>
  <si>
    <t>ﾏﾅﾄ</t>
  </si>
  <si>
    <t>Manato</t>
  </si>
  <si>
    <t>増村</t>
    <rPh sb="0" eb="2">
      <t>ﾏｽﾑﾗ</t>
    </rPh>
    <phoneticPr fontId="2" type="halfwidthKatakana"/>
  </si>
  <si>
    <t>洋道</t>
    <rPh sb="0" eb="2">
      <t>ﾋﾛﾐﾁ</t>
    </rPh>
    <phoneticPr fontId="2" type="halfwidthKatakana"/>
  </si>
  <si>
    <t>ﾏｽﾑﾗ</t>
  </si>
  <si>
    <t>ﾋﾛﾐﾁ</t>
  </si>
  <si>
    <t>MASUMURA</t>
  </si>
  <si>
    <t>Hiromichi</t>
  </si>
  <si>
    <t>2011.03.29</t>
  </si>
  <si>
    <t>清澤</t>
    <rPh sb="0" eb="2">
      <t>ｷﾖｻﾜ</t>
    </rPh>
    <phoneticPr fontId="2" type="halfwidthKatakana"/>
  </si>
  <si>
    <t>魁斗</t>
    <rPh sb="0" eb="2">
      <t>ｶｲﾄ</t>
    </rPh>
    <phoneticPr fontId="2" type="halfwidthKatakana"/>
  </si>
  <si>
    <t>ｷﾖｻﾜ</t>
  </si>
  <si>
    <t>KIYOSAWA</t>
  </si>
  <si>
    <t>2010.06.11</t>
  </si>
  <si>
    <t>加藤</t>
    <rPh sb="0" eb="2">
      <t>ｶﾄｳ</t>
    </rPh>
    <phoneticPr fontId="2" type="halfwidthKatakana"/>
  </si>
  <si>
    <t>宗一郎</t>
    <rPh sb="0" eb="1">
      <t>ｿｳ</t>
    </rPh>
    <rPh sb="1" eb="3">
      <t>ｲﾁﾛｳ</t>
    </rPh>
    <phoneticPr fontId="2" type="halfwidthKatakana"/>
  </si>
  <si>
    <t>2008.11.17</t>
  </si>
  <si>
    <t>大平</t>
    <rPh sb="0" eb="2">
      <t>オオヒラ</t>
    </rPh>
    <phoneticPr fontId="2"/>
  </si>
  <si>
    <t>倖生</t>
    <rPh sb="0" eb="1">
      <t>サチ</t>
    </rPh>
    <rPh sb="1" eb="2">
      <t>ナマ</t>
    </rPh>
    <phoneticPr fontId="2"/>
  </si>
  <si>
    <t>オオヒラ</t>
  </si>
  <si>
    <t>コウセイ</t>
  </si>
  <si>
    <t>OHIRA</t>
  </si>
  <si>
    <t>羽田</t>
    <rPh sb="0" eb="2">
      <t>ハネダ</t>
    </rPh>
    <phoneticPr fontId="2"/>
  </si>
  <si>
    <t>実輝</t>
    <rPh sb="0" eb="1">
      <t>ミノル</t>
    </rPh>
    <rPh sb="1" eb="2">
      <t>カガヤ</t>
    </rPh>
    <phoneticPr fontId="2"/>
  </si>
  <si>
    <t>ハネダ</t>
  </si>
  <si>
    <t>ナオキ</t>
  </si>
  <si>
    <t>HANEDA</t>
  </si>
  <si>
    <t>安井</t>
    <rPh sb="0" eb="1">
      <t>ヤス</t>
    </rPh>
    <rPh sb="1" eb="2">
      <t>イ</t>
    </rPh>
    <phoneticPr fontId="2"/>
  </si>
  <si>
    <t>悠人</t>
    <rPh sb="0" eb="1">
      <t>ユウ</t>
    </rPh>
    <rPh sb="1" eb="2">
      <t>ヒト</t>
    </rPh>
    <phoneticPr fontId="2"/>
  </si>
  <si>
    <t>ﾔｽｲ</t>
  </si>
  <si>
    <t>YASUI</t>
  </si>
  <si>
    <t>2009.09.22</t>
  </si>
  <si>
    <t>鈴木</t>
    <rPh sb="0" eb="2">
      <t>スズキ</t>
    </rPh>
    <phoneticPr fontId="2"/>
  </si>
  <si>
    <t>玲煌</t>
  </si>
  <si>
    <t>和田</t>
    <rPh sb="0" eb="2">
      <t>ﾜﾀﾞ</t>
    </rPh>
    <phoneticPr fontId="2" type="halfwidthKatakana"/>
  </si>
  <si>
    <t>航志郎</t>
    <rPh sb="0" eb="2">
      <t>ｺｳｼ</t>
    </rPh>
    <rPh sb="2" eb="3">
      <t>ﾛｳ</t>
    </rPh>
    <phoneticPr fontId="2" type="halfwidthKatakana"/>
  </si>
  <si>
    <t>新規</t>
    <rPh sb="0" eb="2">
      <t>ｼﾝｷ</t>
    </rPh>
    <phoneticPr fontId="2" type="halfwidthKatakana"/>
  </si>
  <si>
    <t>2011.2.8</t>
  </si>
  <si>
    <t>田辺</t>
    <rPh sb="0" eb="2">
      <t>ﾀﾅﾍﾞ</t>
    </rPh>
    <phoneticPr fontId="2" type="halfwidthKatakana"/>
  </si>
  <si>
    <t>大空</t>
    <rPh sb="0" eb="2">
      <t>ｵｵｿﾗ</t>
    </rPh>
    <phoneticPr fontId="2" type="halfwidthKatakana"/>
  </si>
  <si>
    <t>2011.2.14</t>
  </si>
  <si>
    <t>稲垣</t>
    <rPh sb="0" eb="2">
      <t>ｲﾅｶﾞｷ</t>
    </rPh>
    <phoneticPr fontId="2" type="halfwidthKatakana"/>
  </si>
  <si>
    <t>賢人</t>
    <rPh sb="0" eb="1">
      <t>ｶｼｺ</t>
    </rPh>
    <rPh sb="1" eb="2">
      <t>ﾋﾄ</t>
    </rPh>
    <phoneticPr fontId="2" type="halfwidthKatakana"/>
  </si>
  <si>
    <t>2011.3.9</t>
  </si>
  <si>
    <t>飯野</t>
    <rPh sb="0" eb="2">
      <t>ｲｲﾉ</t>
    </rPh>
    <phoneticPr fontId="2" type="halfwidthKatakana"/>
  </si>
  <si>
    <t>佑太</t>
    <rPh sb="0" eb="1">
      <t>ﾕｳ</t>
    </rPh>
    <rPh sb="1" eb="2">
      <t>ﾀ</t>
    </rPh>
    <phoneticPr fontId="2" type="halfwidthKatakana"/>
  </si>
  <si>
    <t>ｲｲﾉ</t>
  </si>
  <si>
    <t>INO</t>
  </si>
  <si>
    <t>2010.9.12</t>
  </si>
  <si>
    <t>川合</t>
    <rPh sb="0" eb="2">
      <t>ｶﾜｲ</t>
    </rPh>
    <phoneticPr fontId="2" type="halfwidthKatakana"/>
  </si>
  <si>
    <t>仁</t>
    <rPh sb="0" eb="1">
      <t>ｼﾞﾝ</t>
    </rPh>
    <phoneticPr fontId="2" type="halfwidthKatakana"/>
  </si>
  <si>
    <t>ｼﾞﾝ</t>
  </si>
  <si>
    <t>Jin</t>
  </si>
  <si>
    <t>2010.12.18</t>
  </si>
  <si>
    <t>牧野</t>
    <rPh sb="0" eb="2">
      <t>ﾏｷﾉ</t>
    </rPh>
    <phoneticPr fontId="2" type="halfwidthKatakana"/>
  </si>
  <si>
    <t>一歩希</t>
    <rPh sb="0" eb="1">
      <t>ｲﾁ</t>
    </rPh>
    <rPh sb="1" eb="2">
      <t>ｱﾙ</t>
    </rPh>
    <rPh sb="2" eb="3">
      <t>ｷ</t>
    </rPh>
    <phoneticPr fontId="2" type="halfwidthKatakana"/>
  </si>
  <si>
    <t>2010.10.26</t>
  </si>
  <si>
    <t>矢部</t>
    <rPh sb="0" eb="2">
      <t>ﾔﾍﾞ</t>
    </rPh>
    <phoneticPr fontId="2" type="halfwidthKatakana"/>
  </si>
  <si>
    <t>直樹</t>
    <rPh sb="0" eb="1">
      <t>ﾅｵ</t>
    </rPh>
    <rPh sb="1" eb="2">
      <t>ｷ</t>
    </rPh>
    <phoneticPr fontId="2" type="halfwidthKatakana"/>
  </si>
  <si>
    <t>2011.1.18</t>
  </si>
  <si>
    <t>良波</t>
    <rPh sb="0" eb="2">
      <t>ﾖｼﾅﾐ</t>
    </rPh>
    <phoneticPr fontId="2" type="halfwidthKatakana"/>
  </si>
  <si>
    <t>英寿</t>
    <rPh sb="0" eb="1">
      <t>ﾋﾃﾞ</t>
    </rPh>
    <rPh sb="1" eb="2">
      <t>ｺﾄﾌﾞｷ</t>
    </rPh>
    <phoneticPr fontId="2" type="halfwidthKatakana"/>
  </si>
  <si>
    <t>ﾖｼﾅﾐ</t>
  </si>
  <si>
    <t>ﾋﾃﾞﾄｼ</t>
  </si>
  <si>
    <t>YOSHINAMI</t>
  </si>
  <si>
    <t>Hidetoshi</t>
  </si>
  <si>
    <t>2010.6.2</t>
  </si>
  <si>
    <t>岩元</t>
    <rPh sb="0" eb="2">
      <t>ｲﾜﾓﾄ</t>
    </rPh>
    <phoneticPr fontId="2" type="halfwidthKatakana"/>
  </si>
  <si>
    <t>大翔</t>
    <rPh sb="0" eb="1">
      <t>ﾀﾞｲ</t>
    </rPh>
    <rPh sb="1" eb="2">
      <t>ｶｹﾙ</t>
    </rPh>
    <phoneticPr fontId="2" type="halfwidthKatakana"/>
  </si>
  <si>
    <t>ﾀﾞｲﾄ</t>
  </si>
  <si>
    <t>Daito</t>
  </si>
  <si>
    <t>五十嵐</t>
    <rPh sb="0" eb="3">
      <t>ｲｶﾗｼ</t>
    </rPh>
    <phoneticPr fontId="2" type="halfwidthKatakana"/>
  </si>
  <si>
    <t>由翔</t>
    <rPh sb="0" eb="1">
      <t>ﾕ</t>
    </rPh>
    <rPh sb="1" eb="2">
      <t>ｶｹﾙ</t>
    </rPh>
    <phoneticPr fontId="2" type="halfwidthKatakana"/>
  </si>
  <si>
    <t>ｲｶﾗｼ</t>
  </si>
  <si>
    <t>ﾕｲﾄ</t>
  </si>
  <si>
    <t>IKARASHI</t>
  </si>
  <si>
    <t>Yuito</t>
  </si>
  <si>
    <t>2010.8.4</t>
  </si>
  <si>
    <t>中川</t>
    <rPh sb="0" eb="2">
      <t>ﾅｶｶﾞﾜ</t>
    </rPh>
    <phoneticPr fontId="2" type="halfwidthKatakana"/>
  </si>
  <si>
    <t>獅音</t>
    <rPh sb="0" eb="1">
      <t>ｼ</t>
    </rPh>
    <rPh sb="1" eb="2">
      <t>ｵﾄ</t>
    </rPh>
    <phoneticPr fontId="2" type="halfwidthKatakana"/>
  </si>
  <si>
    <t>2009.9.19</t>
  </si>
  <si>
    <t>山路</t>
    <rPh sb="0" eb="2">
      <t>ﾔﾏｼﾞ</t>
    </rPh>
    <phoneticPr fontId="2" type="halfwidthKatakana"/>
  </si>
  <si>
    <t>優歩</t>
    <rPh sb="0" eb="1">
      <t>ﾕｳ</t>
    </rPh>
    <rPh sb="1" eb="2">
      <t>ﾎ</t>
    </rPh>
    <phoneticPr fontId="2" type="halfwidthKatakana"/>
  </si>
  <si>
    <t>ﾔﾏｼﾞ</t>
  </si>
  <si>
    <t>ﾕｳﾎ</t>
  </si>
  <si>
    <t>YAMAJI</t>
  </si>
  <si>
    <t>Yuho</t>
  </si>
  <si>
    <t>2010.8.13</t>
  </si>
  <si>
    <t>西村</t>
    <rPh sb="0" eb="2">
      <t>ﾆｼﾑﾗ</t>
    </rPh>
    <phoneticPr fontId="2" type="halfwidthKatakana"/>
  </si>
  <si>
    <t>健吾</t>
    <rPh sb="0" eb="1">
      <t>ｹﾝ</t>
    </rPh>
    <rPh sb="1" eb="2">
      <t>ｺﾞ</t>
    </rPh>
    <phoneticPr fontId="2" type="halfwidthKatakana"/>
  </si>
  <si>
    <t>2010.6.27</t>
  </si>
  <si>
    <t>中道</t>
    <rPh sb="0" eb="2">
      <t>ﾅｶﾐﾁ</t>
    </rPh>
    <phoneticPr fontId="2" type="halfwidthKatakana"/>
  </si>
  <si>
    <t>陽登</t>
    <rPh sb="0" eb="1">
      <t>ﾖｳ</t>
    </rPh>
    <rPh sb="1" eb="2">
      <t>ﾉﾎﾞﾙ</t>
    </rPh>
    <phoneticPr fontId="2" type="halfwidthKatakana"/>
  </si>
  <si>
    <t>ﾅｶﾐﾁ</t>
  </si>
  <si>
    <t>NAKAMICHI</t>
  </si>
  <si>
    <t>2011.1.8</t>
  </si>
  <si>
    <t>柳谷</t>
    <rPh sb="0" eb="2">
      <t>ﾔﾅｷﾞﾀﾆ</t>
    </rPh>
    <phoneticPr fontId="2" type="halfwidthKatakana"/>
  </si>
  <si>
    <t>柊吾</t>
    <rPh sb="0" eb="1">
      <t>ﾋｲﾗｷﾞ</t>
    </rPh>
    <rPh sb="1" eb="2">
      <t>ｺﾞ</t>
    </rPh>
    <phoneticPr fontId="2" type="halfwidthKatakana"/>
  </si>
  <si>
    <t>ﾔﾅｷﾞﾔ</t>
  </si>
  <si>
    <t>ｼｭｳｺﾞ</t>
  </si>
  <si>
    <t>YANAGIYA</t>
  </si>
  <si>
    <t>Shugo</t>
  </si>
  <si>
    <t>2010.12.3</t>
  </si>
  <si>
    <t>小野塚</t>
    <rPh sb="0" eb="3">
      <t>ｵﾉﾂﾞｶ</t>
    </rPh>
    <phoneticPr fontId="2" type="halfwidthKatakana"/>
  </si>
  <si>
    <t>怜央</t>
    <rPh sb="0" eb="1">
      <t>ﾚｲ</t>
    </rPh>
    <rPh sb="1" eb="2">
      <t>ｵｳ</t>
    </rPh>
    <phoneticPr fontId="2" type="halfwidthKatakana"/>
  </si>
  <si>
    <t>ｵﾉﾂﾞｶ</t>
  </si>
  <si>
    <t>ONOZUKA</t>
  </si>
  <si>
    <t>2011.1.11</t>
  </si>
  <si>
    <t>福島</t>
    <rPh sb="0" eb="2">
      <t>ﾌｸｼﾏ</t>
    </rPh>
    <phoneticPr fontId="2" type="halfwidthKatakana"/>
  </si>
  <si>
    <t>圭敦</t>
    <rPh sb="0" eb="1">
      <t>ｹｲ</t>
    </rPh>
    <rPh sb="1" eb="2">
      <t>ｱﾂｼ</t>
    </rPh>
    <phoneticPr fontId="2" type="halfwidthKatakana"/>
  </si>
  <si>
    <t>2010.8.9</t>
  </si>
  <si>
    <t>勝地</t>
    <rPh sb="0" eb="2">
      <t>ｶﾂﾁ</t>
    </rPh>
    <phoneticPr fontId="2" type="halfwidthKatakana"/>
  </si>
  <si>
    <t>那稀</t>
    <rPh sb="0" eb="1">
      <t>ﾅ</t>
    </rPh>
    <rPh sb="1" eb="2">
      <t>ﾏﾚ</t>
    </rPh>
    <phoneticPr fontId="2" type="halfwidthKatakana"/>
  </si>
  <si>
    <t>ﾄﾓｷ</t>
  </si>
  <si>
    <t>KATSUTI</t>
  </si>
  <si>
    <t>Tomoki</t>
  </si>
  <si>
    <t>2010.8.17</t>
  </si>
  <si>
    <t>煌羽河</t>
    <rPh sb="0" eb="1">
      <t>ｷﾗ</t>
    </rPh>
    <rPh sb="1" eb="2">
      <t>ﾊﾈ</t>
    </rPh>
    <rPh sb="2" eb="3">
      <t>ｶﾜ</t>
    </rPh>
    <phoneticPr fontId="2" type="halfwidthKatakana"/>
  </si>
  <si>
    <t>Kouga</t>
  </si>
  <si>
    <t>2010.6.8</t>
  </si>
  <si>
    <t>長塚</t>
    <rPh sb="0" eb="2">
      <t>ﾅｶﾞﾂｶ</t>
    </rPh>
    <phoneticPr fontId="2" type="halfwidthKatakana"/>
  </si>
  <si>
    <t>慎之介</t>
    <rPh sb="0" eb="3">
      <t>ｼﾝﾉｽｹ</t>
    </rPh>
    <phoneticPr fontId="2" type="halfwidthKatakana"/>
  </si>
  <si>
    <t>ﾅｶﾞﾂｶ</t>
  </si>
  <si>
    <t>ｼﾝﾉｽｹ</t>
  </si>
  <si>
    <t>NAGATSUKA</t>
  </si>
  <si>
    <t>Sinnosuke</t>
  </si>
  <si>
    <t>2010.04.24</t>
  </si>
  <si>
    <t>金築</t>
    <rPh sb="0" eb="2">
      <t>ｶﾈﾂｷ</t>
    </rPh>
    <phoneticPr fontId="2" type="halfwidthKatakana"/>
  </si>
  <si>
    <t>慧紀</t>
    <rPh sb="0" eb="1">
      <t>ｻﾄ</t>
    </rPh>
    <rPh sb="1" eb="2">
      <t>ｷ</t>
    </rPh>
    <phoneticPr fontId="2" type="halfwidthKatakana"/>
  </si>
  <si>
    <t>ｶﾈﾂｷ</t>
  </si>
  <si>
    <t>ｻﾄｷ</t>
  </si>
  <si>
    <t>KANETSUKI</t>
  </si>
  <si>
    <t>Satoki</t>
  </si>
  <si>
    <t>2010.08.29</t>
  </si>
  <si>
    <t>瀬川</t>
    <rPh sb="0" eb="2">
      <t>ｾｶﾞﾜ</t>
    </rPh>
    <phoneticPr fontId="2" type="halfwidthKatakana"/>
  </si>
  <si>
    <t>伊織</t>
    <rPh sb="0" eb="2">
      <t>ｲｵﾘ</t>
    </rPh>
    <phoneticPr fontId="2" type="halfwidthKatakana"/>
  </si>
  <si>
    <t>IORI</t>
  </si>
  <si>
    <t>白岩</t>
    <rPh sb="0" eb="2">
      <t>ｼﾗｲﾜ</t>
    </rPh>
    <phoneticPr fontId="2" type="halfwidthKatakana"/>
  </si>
  <si>
    <t>晟</t>
    <rPh sb="0" eb="1">
      <t>ｼﾞｮｳ</t>
    </rPh>
    <phoneticPr fontId="2" type="halfwidthKatakana"/>
  </si>
  <si>
    <t>ｼﾗｲﾜ</t>
  </si>
  <si>
    <t>SHIRAIWA</t>
  </si>
  <si>
    <t>2011.02.08</t>
  </si>
  <si>
    <t>上河</t>
    <rPh sb="0" eb="2">
      <t>ｳｴｶﾜ</t>
    </rPh>
    <phoneticPr fontId="2" type="halfwidthKatakana"/>
  </si>
  <si>
    <t>知生</t>
    <rPh sb="0" eb="1">
      <t>ﾄﾓ</t>
    </rPh>
    <rPh sb="1" eb="2">
      <t>ｷ</t>
    </rPh>
    <phoneticPr fontId="2" type="halfwidthKatakana"/>
  </si>
  <si>
    <t>ｳｴｶﾜ</t>
  </si>
  <si>
    <t>UEKAWA</t>
  </si>
  <si>
    <t>2010.06.17</t>
  </si>
  <si>
    <t>齋木</t>
    <rPh sb="0" eb="2">
      <t>ｻｲｷ</t>
    </rPh>
    <phoneticPr fontId="2" type="halfwidthKatakana"/>
  </si>
  <si>
    <t>大跳</t>
    <rPh sb="0" eb="1">
      <t>ﾀﾞｲ</t>
    </rPh>
    <rPh sb="1" eb="2">
      <t>ﾄ</t>
    </rPh>
    <phoneticPr fontId="2" type="halfwidthKatakana"/>
  </si>
  <si>
    <t>ｻｲｷ</t>
  </si>
  <si>
    <t>SAIKI</t>
  </si>
  <si>
    <t>2010.10.18</t>
  </si>
  <si>
    <t>西川</t>
    <rPh sb="0" eb="2">
      <t>ﾆｼｶﾜ</t>
    </rPh>
    <phoneticPr fontId="2" type="halfwidthKatakana"/>
  </si>
  <si>
    <t>真司</t>
    <rPh sb="0" eb="2">
      <t>ｼﾝｼﾞ</t>
    </rPh>
    <phoneticPr fontId="2" type="halfwidthKatakana"/>
  </si>
  <si>
    <t>ﾆｼｶﾜ</t>
  </si>
  <si>
    <t>ｼﾝｼﾞ</t>
  </si>
  <si>
    <t>NISHIKAWA</t>
  </si>
  <si>
    <t>Shinji</t>
  </si>
  <si>
    <t>2010.11.18</t>
  </si>
  <si>
    <t>金本</t>
    <rPh sb="0" eb="2">
      <t>ｶﾈﾓﾄ</t>
    </rPh>
    <phoneticPr fontId="2" type="halfwidthKatakana"/>
  </si>
  <si>
    <t>啓仁</t>
    <rPh sb="0" eb="1">
      <t>ｹｲ</t>
    </rPh>
    <rPh sb="1" eb="2">
      <t>ｼﾞﾝ</t>
    </rPh>
    <phoneticPr fontId="2" type="halfwidthKatakana"/>
  </si>
  <si>
    <t>ｹｲｼﾞﾝ</t>
  </si>
  <si>
    <t>Keijin</t>
  </si>
  <si>
    <t>2011.01.12</t>
  </si>
  <si>
    <t>創介</t>
    <rPh sb="0" eb="2">
      <t>ｿｳｽｹ</t>
    </rPh>
    <phoneticPr fontId="2" type="halfwidthKatakana"/>
  </si>
  <si>
    <t>ｿｳｽｹ</t>
  </si>
  <si>
    <t>Sosuke</t>
  </si>
  <si>
    <t>2010.05.08</t>
  </si>
  <si>
    <t>青野</t>
    <rPh sb="0" eb="2">
      <t>ｱｵﾉ</t>
    </rPh>
    <phoneticPr fontId="2" type="halfwidthKatakana"/>
  </si>
  <si>
    <t>悠大</t>
    <rPh sb="0" eb="2">
      <t>ﾕｳﾀﾞｲ</t>
    </rPh>
    <phoneticPr fontId="2" type="halfwidthKatakana"/>
  </si>
  <si>
    <t>ｱｵﾉ</t>
  </si>
  <si>
    <t>AONO</t>
  </si>
  <si>
    <t>悠里</t>
    <rPh sb="0" eb="1">
      <t>ﾕｳ</t>
    </rPh>
    <rPh sb="1" eb="2">
      <t>ｻﾄ</t>
    </rPh>
    <phoneticPr fontId="2" type="halfwidthKatakana"/>
  </si>
  <si>
    <t>ユウリ</t>
  </si>
  <si>
    <t>滝本</t>
    <rPh sb="0" eb="2">
      <t>ﾀｷﾓﾄ</t>
    </rPh>
    <phoneticPr fontId="2" type="halfwidthKatakana"/>
  </si>
  <si>
    <t>陽生</t>
    <rPh sb="0" eb="1">
      <t>ﾊﾙ</t>
    </rPh>
    <rPh sb="1" eb="2">
      <t>ｾｲ</t>
    </rPh>
    <phoneticPr fontId="2" type="halfwidthKatakana"/>
  </si>
  <si>
    <t>ﾀｷﾓﾄ</t>
  </si>
  <si>
    <t>ハルキ</t>
  </si>
  <si>
    <t>TAKIMOTO</t>
  </si>
  <si>
    <t>2010.09.28</t>
  </si>
  <si>
    <t>髙木</t>
    <rPh sb="0" eb="2">
      <t>ﾀｶｷﾞ</t>
    </rPh>
    <phoneticPr fontId="2" type="halfwidthKatakana"/>
  </si>
  <si>
    <t>啓吾</t>
    <rPh sb="0" eb="2">
      <t>ｹｲｺﾞ</t>
    </rPh>
    <phoneticPr fontId="2" type="halfwidthKatakana"/>
  </si>
  <si>
    <t>ｹｲｺﾞ</t>
  </si>
  <si>
    <t>Keigo</t>
  </si>
  <si>
    <t>2010.11.13</t>
  </si>
  <si>
    <t>寳田</t>
    <rPh sb="0" eb="2">
      <t>ﾎｳﾀﾞ</t>
    </rPh>
    <phoneticPr fontId="2" type="halfwidthKatakana"/>
  </si>
  <si>
    <t>蒼一郎</t>
    <rPh sb="0" eb="3">
      <t>ｿｳｲﾁﾛｳ</t>
    </rPh>
    <phoneticPr fontId="2" type="halfwidthKatakana"/>
  </si>
  <si>
    <t>ﾎｳﾀﾞ</t>
  </si>
  <si>
    <t>HODA</t>
  </si>
  <si>
    <t>2010.05.14</t>
  </si>
  <si>
    <t>市川</t>
    <rPh sb="0" eb="2">
      <t>ｲﾁｶﾜ</t>
    </rPh>
    <phoneticPr fontId="2" type="halfwidthKatakana"/>
  </si>
  <si>
    <t>拓児</t>
    <rPh sb="0" eb="1">
      <t>ﾀｸ</t>
    </rPh>
    <rPh sb="1" eb="2">
      <t>ｼﾞ</t>
    </rPh>
    <phoneticPr fontId="2" type="halfwidthKatakana"/>
  </si>
  <si>
    <t>ﾀｸｼﾞ</t>
  </si>
  <si>
    <t>Takuji</t>
  </si>
  <si>
    <t>2010.09.26</t>
  </si>
  <si>
    <t>唐澤</t>
    <rPh sb="0" eb="2">
      <t>ｶﾗｻﾜ</t>
    </rPh>
    <phoneticPr fontId="2" type="halfwidthKatakana"/>
  </si>
  <si>
    <t>虎壱</t>
    <rPh sb="0" eb="1">
      <t>ﾄﾗ</t>
    </rPh>
    <rPh sb="1" eb="2">
      <t>ｲﾁ</t>
    </rPh>
    <phoneticPr fontId="2" type="halfwidthKatakana"/>
  </si>
  <si>
    <t>コイチ</t>
  </si>
  <si>
    <t>Koichi</t>
  </si>
  <si>
    <t>2010.04.19</t>
  </si>
  <si>
    <t>凛人</t>
    <rPh sb="0" eb="1">
      <t>ﾘﾝ</t>
    </rPh>
    <rPh sb="1" eb="2">
      <t>ﾋﾄ</t>
    </rPh>
    <phoneticPr fontId="2" type="halfwidthKatakana"/>
  </si>
  <si>
    <t>リント</t>
  </si>
  <si>
    <t>Rinto</t>
  </si>
  <si>
    <t>2010.10.19</t>
  </si>
  <si>
    <t>馬場</t>
    <rPh sb="0" eb="2">
      <t>ﾊﾞﾊﾞ</t>
    </rPh>
    <phoneticPr fontId="2" type="halfwidthKatakana"/>
  </si>
  <si>
    <t>一輝</t>
    <rPh sb="0" eb="2">
      <t>ｶｽﾞｷ</t>
    </rPh>
    <phoneticPr fontId="2" type="halfwidthKatakana"/>
  </si>
  <si>
    <t>2011.01.28</t>
  </si>
  <si>
    <t>甫仮</t>
    <rPh sb="0" eb="2">
      <t>ﾎｶﾘ</t>
    </rPh>
    <phoneticPr fontId="2" type="halfwidthKatakana"/>
  </si>
  <si>
    <t>颯大</t>
    <rPh sb="0" eb="2">
      <t>ｿｳﾀ</t>
    </rPh>
    <phoneticPr fontId="2" type="halfwidthKatakana"/>
  </si>
  <si>
    <t>ﾎｶﾘ</t>
  </si>
  <si>
    <t>ソウタ</t>
  </si>
  <si>
    <t>HOKARI</t>
  </si>
  <si>
    <t>関</t>
    <rPh sb="0" eb="1">
      <t>ｾｷ</t>
    </rPh>
    <phoneticPr fontId="2" type="halfwidthKatakana"/>
  </si>
  <si>
    <t>絆人</t>
    <rPh sb="0" eb="1">
      <t>ｷｽﾞﾅ</t>
    </rPh>
    <rPh sb="1" eb="2">
      <t>ﾋﾄ</t>
    </rPh>
    <phoneticPr fontId="2" type="halfwidthKatakana"/>
  </si>
  <si>
    <t>ｾｷ</t>
  </si>
  <si>
    <t>ハント</t>
  </si>
  <si>
    <t>SEKI</t>
  </si>
  <si>
    <t>Hanto</t>
  </si>
  <si>
    <t>2008.05.08</t>
  </si>
  <si>
    <t>木戸地</t>
    <rPh sb="0" eb="2">
      <t>ｷﾄﾞ</t>
    </rPh>
    <rPh sb="2" eb="3">
      <t>ｼﾞ</t>
    </rPh>
    <phoneticPr fontId="2" type="halfwidthKatakana"/>
  </si>
  <si>
    <t>高聖</t>
    <rPh sb="0" eb="1">
      <t>ｺｳ</t>
    </rPh>
    <rPh sb="1" eb="2">
      <t>ｾｲ</t>
    </rPh>
    <phoneticPr fontId="2" type="halfwidthKatakana"/>
  </si>
  <si>
    <t>ｷﾄﾞｼﾞ</t>
  </si>
  <si>
    <t>KIDOJI</t>
  </si>
  <si>
    <t>本間</t>
    <rPh sb="0" eb="2">
      <t>ﾎﾝﾏ</t>
    </rPh>
    <phoneticPr fontId="2" type="halfwidthKatakana"/>
  </si>
  <si>
    <t>ﾎﾝﾏ</t>
  </si>
  <si>
    <t>HOMMA</t>
  </si>
  <si>
    <t>2010.05.21</t>
  </si>
  <si>
    <t>溝渕</t>
    <rPh sb="0" eb="2">
      <t>ﾐｿﾞﾌﾞﾁ</t>
    </rPh>
    <phoneticPr fontId="2" type="halfwidthKatakana"/>
  </si>
  <si>
    <t>俊斗</t>
    <rPh sb="0" eb="1">
      <t>ｼｭﾝ</t>
    </rPh>
    <rPh sb="1" eb="2">
      <t>ﾄ</t>
    </rPh>
    <phoneticPr fontId="2" type="halfwidthKatakana"/>
  </si>
  <si>
    <t>ﾐｿﾞﾌﾞﾁ</t>
  </si>
  <si>
    <t>ｼｭﾝﾄ</t>
  </si>
  <si>
    <t>MIZOBUCHI</t>
  </si>
  <si>
    <t>Syunto</t>
  </si>
  <si>
    <t>2008.09.25</t>
  </si>
  <si>
    <t>井上</t>
    <rPh sb="0" eb="2">
      <t>ｲﾉｳｴ</t>
    </rPh>
    <phoneticPr fontId="2" type="halfwidthKatakana"/>
  </si>
  <si>
    <t>翔太郎</t>
    <rPh sb="0" eb="3">
      <t>ｼｮｳﾀﾛｳ</t>
    </rPh>
    <phoneticPr fontId="2" type="halfwidthKatakana"/>
  </si>
  <si>
    <t>INIUE</t>
  </si>
  <si>
    <t>Syotaro</t>
  </si>
  <si>
    <t>2010.08.27</t>
  </si>
  <si>
    <t>柏熊</t>
  </si>
  <si>
    <t>隆太</t>
  </si>
  <si>
    <t>ｶｼｸﾏ</t>
  </si>
  <si>
    <t>ﾘｭｳﾀ</t>
  </si>
  <si>
    <t>KASHIKUMA</t>
  </si>
  <si>
    <t>Ryuta</t>
  </si>
  <si>
    <t>2010.07.13</t>
  </si>
  <si>
    <t>2010.12.14</t>
  </si>
  <si>
    <t>栗城</t>
  </si>
  <si>
    <t>旬平</t>
  </si>
  <si>
    <t>ｸﾘｷ</t>
  </si>
  <si>
    <t>ｼｭﾝﾍﾟｲ</t>
  </si>
  <si>
    <t>KURIKI</t>
  </si>
  <si>
    <t>Shunpei</t>
  </si>
  <si>
    <t>2010.04.18</t>
  </si>
  <si>
    <t>赤羽</t>
  </si>
  <si>
    <t>陽輝</t>
  </si>
  <si>
    <t>ｱｶﾊﾈ</t>
  </si>
  <si>
    <t>AKAHANE</t>
  </si>
  <si>
    <t>2010.05.18</t>
  </si>
  <si>
    <t>齋藤</t>
  </si>
  <si>
    <t>ジャリルケイセル</t>
  </si>
  <si>
    <t>ｼﾞｬﾘﾙｹｲｾﾙ</t>
  </si>
  <si>
    <t>Jarirukeiseru</t>
  </si>
  <si>
    <t>陽介</t>
  </si>
  <si>
    <t>ﾖｳｽｹ</t>
  </si>
  <si>
    <t>Yosuke</t>
  </si>
  <si>
    <t>2010.07.15</t>
  </si>
  <si>
    <t>野﨑</t>
  </si>
  <si>
    <t>蒼空</t>
  </si>
  <si>
    <t>ﾉｻﾞｷ</t>
  </si>
  <si>
    <t>NOZAKI</t>
  </si>
  <si>
    <t>2010.08.03</t>
  </si>
  <si>
    <t>土井</t>
  </si>
  <si>
    <t>大範</t>
  </si>
  <si>
    <t>ﾄﾞｲ</t>
  </si>
  <si>
    <t>ﾋﾛﾉﾘ</t>
  </si>
  <si>
    <t>DOI</t>
  </si>
  <si>
    <t>Hironori</t>
  </si>
  <si>
    <t>2010.10.01</t>
  </si>
  <si>
    <t>上野</t>
  </si>
  <si>
    <t>優斗</t>
  </si>
  <si>
    <t>2011.02.09</t>
  </si>
  <si>
    <t>南家</t>
  </si>
  <si>
    <t>ﾐﾅﾐﾔ</t>
  </si>
  <si>
    <t>MINAMIYA</t>
  </si>
  <si>
    <t>2010.08.06</t>
  </si>
  <si>
    <t>平野</t>
  </si>
  <si>
    <t>2010.12.19</t>
  </si>
  <si>
    <t>莉仁</t>
  </si>
  <si>
    <t>ﾘﾄ</t>
  </si>
  <si>
    <t>Rito</t>
  </si>
  <si>
    <t>2010.06.28</t>
  </si>
  <si>
    <t>杉山</t>
  </si>
  <si>
    <t>琉</t>
  </si>
  <si>
    <t>ｽｷﾞﾔﾏ</t>
  </si>
  <si>
    <t>SUGIYAMA</t>
  </si>
  <si>
    <t>2010.07.12</t>
  </si>
  <si>
    <t>拓実</t>
  </si>
  <si>
    <t>ﾁﾊﾞ</t>
  </si>
  <si>
    <t>2011.01.18</t>
  </si>
  <si>
    <t>會田</t>
    <rPh sb="0" eb="2">
      <t>アイダ</t>
    </rPh>
    <phoneticPr fontId="2"/>
  </si>
  <si>
    <t>橙太</t>
  </si>
  <si>
    <t>ｱｲﾀﾞ</t>
  </si>
  <si>
    <t>ﾄｵﾀ</t>
  </si>
  <si>
    <t>AIDA</t>
  </si>
  <si>
    <t>Tota</t>
  </si>
  <si>
    <t>佐伯</t>
    <rPh sb="0" eb="2">
      <t>ｻｴｷ</t>
    </rPh>
    <phoneticPr fontId="2" type="halfwidthKatakana"/>
  </si>
  <si>
    <t>泰河</t>
    <rPh sb="0" eb="2">
      <t>ﾀｲｶﾞ</t>
    </rPh>
    <phoneticPr fontId="2" type="halfwidthKatakana"/>
  </si>
  <si>
    <t>ｻｴｷ</t>
  </si>
  <si>
    <t>SAEKI</t>
  </si>
  <si>
    <t>2010.5.6</t>
  </si>
  <si>
    <t>伊原</t>
  </si>
  <si>
    <t>竜空</t>
  </si>
  <si>
    <t>イハラ</t>
  </si>
  <si>
    <t>リク</t>
  </si>
  <si>
    <t>IHARA</t>
  </si>
  <si>
    <t>2010.09.11</t>
  </si>
  <si>
    <t>片桐</t>
  </si>
  <si>
    <t>凌輝</t>
  </si>
  <si>
    <t>カタギリ</t>
  </si>
  <si>
    <t>リョウキ</t>
  </si>
  <si>
    <t>KATAGIRI</t>
  </si>
  <si>
    <t>Ryoki</t>
  </si>
  <si>
    <t>2011.01.07</t>
  </si>
  <si>
    <t>柿沼</t>
  </si>
  <si>
    <t>優虎</t>
  </si>
  <si>
    <t>カキヌマ</t>
  </si>
  <si>
    <t>ユウト</t>
  </si>
  <si>
    <t>KAKINUMA</t>
  </si>
  <si>
    <t>Uto</t>
  </si>
  <si>
    <t>2010.10.16</t>
  </si>
  <si>
    <t>慶一</t>
  </si>
  <si>
    <t>ケイイチ</t>
  </si>
  <si>
    <t>Keiiti</t>
  </si>
  <si>
    <t>田邉</t>
  </si>
  <si>
    <t>瑠輝葵</t>
  </si>
  <si>
    <t>タナベ</t>
  </si>
  <si>
    <t>ルキア</t>
  </si>
  <si>
    <t>2010.12.30</t>
  </si>
  <si>
    <t>嶋田</t>
  </si>
  <si>
    <t>シマダ</t>
  </si>
  <si>
    <t>新居田</t>
    <rPh sb="0" eb="3">
      <t>ニイダ</t>
    </rPh>
    <phoneticPr fontId="2"/>
  </si>
  <si>
    <t>暁信</t>
    <rPh sb="0" eb="1">
      <t>アカツキ</t>
    </rPh>
    <rPh sb="1" eb="2">
      <t>シン</t>
    </rPh>
    <phoneticPr fontId="2"/>
  </si>
  <si>
    <t>ｱｷﾉﾌﾞ</t>
  </si>
  <si>
    <t>Akinobu</t>
  </si>
  <si>
    <t>ｶﾂｼｶﾁｭｳ</t>
    <phoneticPr fontId="1"/>
  </si>
  <si>
    <t>浦安中</t>
  </si>
  <si>
    <t>下貝塚中</t>
  </si>
  <si>
    <t>高洲中</t>
  </si>
  <si>
    <t>高谷中</t>
  </si>
  <si>
    <t>市川五中</t>
  </si>
  <si>
    <t>市川三中</t>
  </si>
  <si>
    <t>市川四中</t>
  </si>
  <si>
    <t>市川二中</t>
  </si>
  <si>
    <t>市川八中</t>
  </si>
  <si>
    <t>市川六中</t>
  </si>
  <si>
    <t>昭和学院中</t>
  </si>
  <si>
    <t>大洲中</t>
  </si>
  <si>
    <t>筑波大聴覚中</t>
  </si>
  <si>
    <t>東海大浦安中</t>
  </si>
  <si>
    <t>日の出中</t>
  </si>
  <si>
    <t>日出学園中</t>
  </si>
  <si>
    <t>入船中</t>
  </si>
  <si>
    <t>美浜中</t>
  </si>
  <si>
    <t>富岡中</t>
  </si>
  <si>
    <t>福栄中</t>
  </si>
  <si>
    <t>堀江中</t>
  </si>
  <si>
    <t>妙典中</t>
  </si>
  <si>
    <t>和洋国府台中</t>
  </si>
  <si>
    <t>船橋芝山中</t>
  </si>
  <si>
    <t>市川七中</t>
  </si>
  <si>
    <t>南行徳中</t>
  </si>
  <si>
    <t>塩浜学園中</t>
  </si>
  <si>
    <t>国府台女子中</t>
  </si>
  <si>
    <t xml:space="preserve">rrrom@tadoai.nom </t>
    <phoneticPr fontId="1"/>
  </si>
  <si>
    <t>浅賀</t>
    <rPh sb="0" eb="2">
      <t>アサカ</t>
    </rPh>
    <phoneticPr fontId="2"/>
  </si>
  <si>
    <t>胡春</t>
    <rPh sb="0" eb="1">
      <t>コ</t>
    </rPh>
    <rPh sb="1" eb="2">
      <t>ハル</t>
    </rPh>
    <phoneticPr fontId="2"/>
  </si>
  <si>
    <t>船橋</t>
    <rPh sb="0" eb="2">
      <t>フナバシ</t>
    </rPh>
    <phoneticPr fontId="2"/>
  </si>
  <si>
    <t>船橋中</t>
  </si>
  <si>
    <t>ｱｻｶ</t>
  </si>
  <si>
    <t>ASAKA</t>
  </si>
  <si>
    <t>亀井</t>
    <rPh sb="0" eb="2">
      <t>カメイ</t>
    </rPh>
    <phoneticPr fontId="2"/>
  </si>
  <si>
    <t>恵</t>
    <rPh sb="0" eb="1">
      <t>メグミ</t>
    </rPh>
    <phoneticPr fontId="2"/>
  </si>
  <si>
    <t>ｶﾒｲ</t>
  </si>
  <si>
    <t>ﾒｸﾞﾐ</t>
  </si>
  <si>
    <t>KAMEI</t>
  </si>
  <si>
    <t>Megumi</t>
  </si>
  <si>
    <t>坂本</t>
    <rPh sb="0" eb="2">
      <t>サカモト</t>
    </rPh>
    <phoneticPr fontId="2"/>
  </si>
  <si>
    <t>優奈</t>
    <rPh sb="0" eb="2">
      <t>ユウナ</t>
    </rPh>
    <phoneticPr fontId="2"/>
  </si>
  <si>
    <t>2008.11.13</t>
  </si>
  <si>
    <t>三好</t>
    <rPh sb="0" eb="2">
      <t>ミヨシ</t>
    </rPh>
    <phoneticPr fontId="2"/>
  </si>
  <si>
    <t>ひより</t>
  </si>
  <si>
    <t>ﾐﾖｼ</t>
  </si>
  <si>
    <t>ﾋﾖﾘ</t>
  </si>
  <si>
    <t>MIYOSHI</t>
  </si>
  <si>
    <t>Hiyori</t>
  </si>
  <si>
    <t>渡辺</t>
    <rPh sb="0" eb="2">
      <t>ワタナベ</t>
    </rPh>
    <phoneticPr fontId="2"/>
  </si>
  <si>
    <t>絵麻</t>
    <rPh sb="0" eb="2">
      <t>エマ</t>
    </rPh>
    <phoneticPr fontId="2"/>
  </si>
  <si>
    <t>ｴﾏ</t>
  </si>
  <si>
    <t>Ema</t>
  </si>
  <si>
    <t>2008.8.21</t>
  </si>
  <si>
    <t>熊谷</t>
    <rPh sb="0" eb="2">
      <t>クマガイ</t>
    </rPh>
    <phoneticPr fontId="2"/>
  </si>
  <si>
    <t>綾乃</t>
    <rPh sb="0" eb="2">
      <t>アヤノ</t>
    </rPh>
    <phoneticPr fontId="2"/>
  </si>
  <si>
    <t>船橋</t>
  </si>
  <si>
    <t>ｱﾔﾉ</t>
  </si>
  <si>
    <t>Ayano</t>
  </si>
  <si>
    <t>2009.8.28</t>
  </si>
  <si>
    <t>小島</t>
    <rPh sb="0" eb="2">
      <t>コジマ</t>
    </rPh>
    <phoneticPr fontId="2"/>
  </si>
  <si>
    <t>佑月</t>
    <rPh sb="0" eb="2">
      <t>ユヅキ</t>
    </rPh>
    <phoneticPr fontId="2"/>
  </si>
  <si>
    <t>ｺｼﾞﾏ</t>
  </si>
  <si>
    <t>KOJIMA</t>
  </si>
  <si>
    <t>長嶋</t>
    <rPh sb="0" eb="2">
      <t>ナガシマ</t>
    </rPh>
    <phoneticPr fontId="2"/>
  </si>
  <si>
    <t>倖暖</t>
    <rPh sb="0" eb="1">
      <t>サチ</t>
    </rPh>
    <rPh sb="1" eb="2">
      <t>ダン</t>
    </rPh>
    <phoneticPr fontId="2"/>
  </si>
  <si>
    <t>宮本</t>
    <rPh sb="0" eb="2">
      <t>ミヤモト</t>
    </rPh>
    <phoneticPr fontId="2"/>
  </si>
  <si>
    <t>彩音</t>
    <rPh sb="0" eb="2">
      <t>アヤネ</t>
    </rPh>
    <phoneticPr fontId="2"/>
  </si>
  <si>
    <t>2010.2.22</t>
  </si>
  <si>
    <t>若槻</t>
    <rPh sb="0" eb="2">
      <t>ワカツキ</t>
    </rPh>
    <phoneticPr fontId="2"/>
  </si>
  <si>
    <t>莉奈</t>
    <rPh sb="0" eb="2">
      <t>リナ</t>
    </rPh>
    <phoneticPr fontId="2"/>
  </si>
  <si>
    <t>ﾜｶﾂｷ</t>
  </si>
  <si>
    <t>WAKATSUKI</t>
  </si>
  <si>
    <t>和田</t>
    <rPh sb="0" eb="2">
      <t>ワダ</t>
    </rPh>
    <phoneticPr fontId="2"/>
  </si>
  <si>
    <t>明莉</t>
    <rPh sb="0" eb="1">
      <t>アカ</t>
    </rPh>
    <rPh sb="1" eb="2">
      <t>リ</t>
    </rPh>
    <phoneticPr fontId="2"/>
  </si>
  <si>
    <t>2009.8.21</t>
  </si>
  <si>
    <t>江田</t>
    <rPh sb="0" eb="2">
      <t>エダ</t>
    </rPh>
    <phoneticPr fontId="2"/>
  </si>
  <si>
    <t>安珠希</t>
    <rPh sb="0" eb="1">
      <t>アン</t>
    </rPh>
    <rPh sb="1" eb="2">
      <t>ジュ</t>
    </rPh>
    <rPh sb="2" eb="3">
      <t>キ</t>
    </rPh>
    <phoneticPr fontId="2"/>
  </si>
  <si>
    <t>湊中</t>
  </si>
  <si>
    <t>ｱｽﾞｷ</t>
  </si>
  <si>
    <t>Azuki</t>
  </si>
  <si>
    <t>2009.3.20</t>
  </si>
  <si>
    <t>大塚</t>
    <rPh sb="0" eb="2">
      <t>オオツカ</t>
    </rPh>
    <phoneticPr fontId="2"/>
  </si>
  <si>
    <t>萌葉</t>
    <rPh sb="0" eb="1">
      <t>モ</t>
    </rPh>
    <rPh sb="1" eb="2">
      <t>ハ</t>
    </rPh>
    <phoneticPr fontId="2"/>
  </si>
  <si>
    <t>ﾓｴﾊ</t>
  </si>
  <si>
    <t>Moeha</t>
  </si>
  <si>
    <t>2009.2.2</t>
  </si>
  <si>
    <t>大原</t>
    <rPh sb="0" eb="2">
      <t>オオハラ</t>
    </rPh>
    <phoneticPr fontId="2"/>
  </si>
  <si>
    <t>雫</t>
    <rPh sb="0" eb="1">
      <t>シズク</t>
    </rPh>
    <phoneticPr fontId="2"/>
  </si>
  <si>
    <t>ｵｵﾊﾗ</t>
  </si>
  <si>
    <t>ｼｽﾞｸ</t>
  </si>
  <si>
    <t>OHARA</t>
  </si>
  <si>
    <t>川﨑</t>
    <rPh sb="0" eb="2">
      <t>カワサキ</t>
    </rPh>
    <phoneticPr fontId="2"/>
  </si>
  <si>
    <t>心愛</t>
    <rPh sb="0" eb="1">
      <t>ココロ</t>
    </rPh>
    <rPh sb="1" eb="2">
      <t>アイ</t>
    </rPh>
    <phoneticPr fontId="2"/>
  </si>
  <si>
    <t>2008.6.8</t>
  </si>
  <si>
    <t>竹林</t>
    <rPh sb="0" eb="2">
      <t>タケバヤシ</t>
    </rPh>
    <phoneticPr fontId="2"/>
  </si>
  <si>
    <t>慧音</t>
    <rPh sb="0" eb="1">
      <t>サト</t>
    </rPh>
    <rPh sb="1" eb="2">
      <t>オト</t>
    </rPh>
    <phoneticPr fontId="2"/>
  </si>
  <si>
    <t>ﾀｹﾊﾞﾔｼ</t>
  </si>
  <si>
    <t>ｻﾄﾈ</t>
  </si>
  <si>
    <t>TAKEBAYASHI</t>
  </si>
  <si>
    <t>Satone</t>
  </si>
  <si>
    <t>2008.5.7</t>
  </si>
  <si>
    <t>田中</t>
    <rPh sb="0" eb="2">
      <t>タナカ</t>
    </rPh>
    <phoneticPr fontId="2"/>
  </si>
  <si>
    <t>柚子</t>
    <rPh sb="0" eb="2">
      <t>ユズ</t>
    </rPh>
    <phoneticPr fontId="2"/>
  </si>
  <si>
    <t>ﾕｽﾞ</t>
  </si>
  <si>
    <t>Yuzu</t>
  </si>
  <si>
    <t>2009.2.9</t>
  </si>
  <si>
    <t>大森</t>
    <rPh sb="0" eb="2">
      <t>オオモリ</t>
    </rPh>
    <phoneticPr fontId="2"/>
  </si>
  <si>
    <t>玲奈</t>
    <rPh sb="0" eb="2">
      <t>レイナ</t>
    </rPh>
    <phoneticPr fontId="2"/>
  </si>
  <si>
    <t>ﾚﾅ</t>
  </si>
  <si>
    <t>Rena</t>
  </si>
  <si>
    <t>小川</t>
    <rPh sb="0" eb="2">
      <t>オガワ</t>
    </rPh>
    <phoneticPr fontId="2"/>
  </si>
  <si>
    <t>柚香</t>
    <rPh sb="0" eb="2">
      <t>ユズカ</t>
    </rPh>
    <phoneticPr fontId="2"/>
  </si>
  <si>
    <t>ﾕｽﾞｶ</t>
  </si>
  <si>
    <t>Yuzuka</t>
  </si>
  <si>
    <t>2010.1.4</t>
  </si>
  <si>
    <t>小野</t>
    <rPh sb="0" eb="2">
      <t>オノ</t>
    </rPh>
    <phoneticPr fontId="2"/>
  </si>
  <si>
    <t>夏実</t>
    <rPh sb="0" eb="2">
      <t>ナツミ</t>
    </rPh>
    <phoneticPr fontId="2"/>
  </si>
  <si>
    <t>ｵﾉ</t>
  </si>
  <si>
    <t>ﾅﾂﾐ</t>
  </si>
  <si>
    <t>Natsumi</t>
  </si>
  <si>
    <t>2009.8.30</t>
  </si>
  <si>
    <t>神谷</t>
    <rPh sb="0" eb="2">
      <t>カミヤ</t>
    </rPh>
    <phoneticPr fontId="2"/>
  </si>
  <si>
    <t>恵美里</t>
    <rPh sb="0" eb="3">
      <t>エミリ</t>
    </rPh>
    <phoneticPr fontId="2"/>
  </si>
  <si>
    <t>ｶﾐﾔ</t>
  </si>
  <si>
    <t>ｴﾐﾘ</t>
  </si>
  <si>
    <t>KAMIYA</t>
  </si>
  <si>
    <t>Emiri</t>
  </si>
  <si>
    <t>2009.12.29</t>
  </si>
  <si>
    <t>富田</t>
    <rPh sb="0" eb="2">
      <t>トミタ</t>
    </rPh>
    <phoneticPr fontId="2"/>
  </si>
  <si>
    <t>舞香</t>
    <rPh sb="0" eb="2">
      <t>マイカ</t>
    </rPh>
    <phoneticPr fontId="2"/>
  </si>
  <si>
    <t>ﾄﾐﾀ</t>
  </si>
  <si>
    <t>ﾏｲｶ</t>
  </si>
  <si>
    <t>TOMITA</t>
  </si>
  <si>
    <t>Maika</t>
  </si>
  <si>
    <t>2009.5.23</t>
  </si>
  <si>
    <t>平野</t>
    <rPh sb="0" eb="2">
      <t>ヒラノ</t>
    </rPh>
    <phoneticPr fontId="2"/>
  </si>
  <si>
    <t>芽生</t>
    <rPh sb="0" eb="2">
      <t>メイ</t>
    </rPh>
    <phoneticPr fontId="2"/>
  </si>
  <si>
    <t>松﨑</t>
    <rPh sb="0" eb="2">
      <t>マツザキ</t>
    </rPh>
    <phoneticPr fontId="2"/>
  </si>
  <si>
    <t>奏音</t>
    <rPh sb="0" eb="2">
      <t>カノン</t>
    </rPh>
    <phoneticPr fontId="2"/>
  </si>
  <si>
    <t>ﾏﾂｻﾞｷ</t>
  </si>
  <si>
    <t>MATSUZAKI</t>
  </si>
  <si>
    <t>聡美</t>
    <rPh sb="0" eb="2">
      <t>サトミ</t>
    </rPh>
    <phoneticPr fontId="2"/>
  </si>
  <si>
    <t>ｻﾄﾐ</t>
  </si>
  <si>
    <t>Satomi</t>
  </si>
  <si>
    <t>2009.7.11</t>
  </si>
  <si>
    <t>山﨑</t>
    <rPh sb="0" eb="2">
      <t>ヤマザキ</t>
    </rPh>
    <phoneticPr fontId="2"/>
  </si>
  <si>
    <t>怜愛</t>
    <rPh sb="0" eb="1">
      <t>レイ</t>
    </rPh>
    <rPh sb="1" eb="2">
      <t>アイ</t>
    </rPh>
    <phoneticPr fontId="2"/>
  </si>
  <si>
    <t>2009.6.4</t>
  </si>
  <si>
    <t>葵</t>
    <rPh sb="0" eb="1">
      <t>アオイ</t>
    </rPh>
    <phoneticPr fontId="2"/>
  </si>
  <si>
    <t>宮本中</t>
  </si>
  <si>
    <t>2008.6.20</t>
  </si>
  <si>
    <t>一瀬</t>
    <rPh sb="0" eb="1">
      <t>イチ</t>
    </rPh>
    <rPh sb="1" eb="2">
      <t>セ</t>
    </rPh>
    <phoneticPr fontId="2"/>
  </si>
  <si>
    <t>柚希</t>
    <rPh sb="0" eb="2">
      <t>ユズキ</t>
    </rPh>
    <phoneticPr fontId="2"/>
  </si>
  <si>
    <t>ｲﾁﾉｾ</t>
  </si>
  <si>
    <t>ICHINOSE</t>
  </si>
  <si>
    <t>2009.2.8</t>
  </si>
  <si>
    <t>今井</t>
    <rPh sb="0" eb="2">
      <t>イマイ</t>
    </rPh>
    <phoneticPr fontId="2"/>
  </si>
  <si>
    <t>莉七</t>
    <rPh sb="0" eb="1">
      <t>リ</t>
    </rPh>
    <rPh sb="1" eb="2">
      <t>ナナ</t>
    </rPh>
    <phoneticPr fontId="2"/>
  </si>
  <si>
    <t>ｲﾏｲ</t>
  </si>
  <si>
    <t>IMAI</t>
  </si>
  <si>
    <t>遠藤</t>
    <rPh sb="0" eb="2">
      <t>エンドウ</t>
    </rPh>
    <phoneticPr fontId="2"/>
  </si>
  <si>
    <t>世渚</t>
    <rPh sb="0" eb="1">
      <t>ヨ</t>
    </rPh>
    <rPh sb="1" eb="2">
      <t>ナギサ</t>
    </rPh>
    <phoneticPr fontId="2"/>
  </si>
  <si>
    <t>2009.2.20</t>
  </si>
  <si>
    <t>大田</t>
    <rPh sb="0" eb="2">
      <t>オオタ</t>
    </rPh>
    <phoneticPr fontId="2"/>
  </si>
  <si>
    <t>真帆</t>
    <rPh sb="0" eb="2">
      <t>マホ</t>
    </rPh>
    <phoneticPr fontId="2"/>
  </si>
  <si>
    <t>2008.10.5</t>
  </si>
  <si>
    <t>川嶋</t>
    <rPh sb="0" eb="2">
      <t>カワシマ</t>
    </rPh>
    <phoneticPr fontId="2"/>
  </si>
  <si>
    <t>ｶﾜｼﾏ</t>
  </si>
  <si>
    <t>KAWASHIMA</t>
  </si>
  <si>
    <t>2008.10.22</t>
  </si>
  <si>
    <t>美羽</t>
    <rPh sb="0" eb="2">
      <t>ミウ</t>
    </rPh>
    <phoneticPr fontId="2"/>
  </si>
  <si>
    <t>2008.4.26</t>
  </si>
  <si>
    <t>島野</t>
    <rPh sb="0" eb="2">
      <t>シマノ</t>
    </rPh>
    <phoneticPr fontId="2"/>
  </si>
  <si>
    <t>天果</t>
    <rPh sb="0" eb="1">
      <t>テン</t>
    </rPh>
    <rPh sb="1" eb="2">
      <t>カ</t>
    </rPh>
    <phoneticPr fontId="2"/>
  </si>
  <si>
    <t>ﾃﾝｶ</t>
  </si>
  <si>
    <t>Tenka</t>
  </si>
  <si>
    <t>2008.7.7</t>
  </si>
  <si>
    <t>妹尾</t>
    <rPh sb="0" eb="2">
      <t>セノオ</t>
    </rPh>
    <phoneticPr fontId="2"/>
  </si>
  <si>
    <t>美優</t>
    <rPh sb="0" eb="2">
      <t>ミユ</t>
    </rPh>
    <phoneticPr fontId="2"/>
  </si>
  <si>
    <t>ｾﾉｵ</t>
  </si>
  <si>
    <t>SENO</t>
  </si>
  <si>
    <t>2008.10.30</t>
  </si>
  <si>
    <t>田尾</t>
    <rPh sb="0" eb="2">
      <t>タオ</t>
    </rPh>
    <phoneticPr fontId="2"/>
  </si>
  <si>
    <t>しいか</t>
  </si>
  <si>
    <t>ﾀｵ</t>
  </si>
  <si>
    <t>ｼｲｶ</t>
  </si>
  <si>
    <t>TAO</t>
  </si>
  <si>
    <t>Shiika</t>
  </si>
  <si>
    <t>2008.12.28</t>
  </si>
  <si>
    <t>宮﨑</t>
    <rPh sb="0" eb="2">
      <t>ミヤザキ</t>
    </rPh>
    <phoneticPr fontId="2"/>
  </si>
  <si>
    <t>花音</t>
    <rPh sb="0" eb="1">
      <t>ハナ</t>
    </rPh>
    <rPh sb="1" eb="2">
      <t>オト</t>
    </rPh>
    <phoneticPr fontId="2"/>
  </si>
  <si>
    <t>森田</t>
    <rPh sb="0" eb="2">
      <t>モリタ</t>
    </rPh>
    <phoneticPr fontId="2"/>
  </si>
  <si>
    <t>咲英</t>
    <rPh sb="0" eb="1">
      <t>サ</t>
    </rPh>
    <rPh sb="1" eb="2">
      <t>エイ</t>
    </rPh>
    <phoneticPr fontId="2"/>
  </si>
  <si>
    <t>ｻｴ</t>
  </si>
  <si>
    <t>Sae</t>
  </si>
  <si>
    <t>米田</t>
    <rPh sb="0" eb="2">
      <t>ヨネダ</t>
    </rPh>
    <phoneticPr fontId="2"/>
  </si>
  <si>
    <t>2009.2.23</t>
  </si>
  <si>
    <t>大槻</t>
    <rPh sb="0" eb="2">
      <t>オオツキ</t>
    </rPh>
    <phoneticPr fontId="2"/>
  </si>
  <si>
    <t>彩葉</t>
    <rPh sb="0" eb="1">
      <t>アヤ</t>
    </rPh>
    <rPh sb="1" eb="2">
      <t>ハ</t>
    </rPh>
    <phoneticPr fontId="2"/>
  </si>
  <si>
    <t>ｵｵﾂｷ</t>
  </si>
  <si>
    <t>OTSUKI</t>
  </si>
  <si>
    <t>2010.3.7</t>
  </si>
  <si>
    <t>荻山</t>
    <rPh sb="0" eb="1">
      <t>オギ</t>
    </rPh>
    <rPh sb="1" eb="2">
      <t>ヤマ</t>
    </rPh>
    <phoneticPr fontId="2"/>
  </si>
  <si>
    <t>由花</t>
    <rPh sb="0" eb="2">
      <t>ユカ</t>
    </rPh>
    <phoneticPr fontId="2"/>
  </si>
  <si>
    <t>ｵｷﾞﾔﾏ</t>
  </si>
  <si>
    <t>OGIYAMA</t>
  </si>
  <si>
    <t>2009.7.29</t>
  </si>
  <si>
    <t>齋藤</t>
    <rPh sb="0" eb="2">
      <t>サイトウ</t>
    </rPh>
    <phoneticPr fontId="2"/>
  </si>
  <si>
    <t>詩桜</t>
    <rPh sb="0" eb="1">
      <t>ウタ</t>
    </rPh>
    <rPh sb="1" eb="2">
      <t>サクラ</t>
    </rPh>
    <phoneticPr fontId="2"/>
  </si>
  <si>
    <t>ｼｵ</t>
  </si>
  <si>
    <t>Shio</t>
  </si>
  <si>
    <t>2010.3.4</t>
  </si>
  <si>
    <t>斉藤</t>
    <rPh sb="0" eb="2">
      <t>サイトウ</t>
    </rPh>
    <phoneticPr fontId="2"/>
  </si>
  <si>
    <t>美空</t>
    <rPh sb="0" eb="1">
      <t>ミ</t>
    </rPh>
    <rPh sb="1" eb="2">
      <t>ソラ</t>
    </rPh>
    <phoneticPr fontId="2"/>
  </si>
  <si>
    <t>2009.11.9</t>
  </si>
  <si>
    <t>佐藤</t>
    <rPh sb="0" eb="2">
      <t>サトウ</t>
    </rPh>
    <phoneticPr fontId="2"/>
  </si>
  <si>
    <t>茉稀</t>
    <rPh sb="0" eb="1">
      <t>マツ</t>
    </rPh>
    <rPh sb="1" eb="2">
      <t>キ</t>
    </rPh>
    <phoneticPr fontId="2"/>
  </si>
  <si>
    <t>ﾏｷ</t>
  </si>
  <si>
    <t>Maki</t>
  </si>
  <si>
    <t>2009.11.10</t>
  </si>
  <si>
    <t>美結</t>
    <rPh sb="0" eb="1">
      <t>ミ</t>
    </rPh>
    <rPh sb="1" eb="2">
      <t>ユイ</t>
    </rPh>
    <phoneticPr fontId="2"/>
  </si>
  <si>
    <t>髙木</t>
    <rPh sb="0" eb="2">
      <t>タカギ</t>
    </rPh>
    <phoneticPr fontId="2"/>
  </si>
  <si>
    <t>珠菜</t>
    <rPh sb="0" eb="1">
      <t>ジュ</t>
    </rPh>
    <rPh sb="1" eb="2">
      <t>ナ</t>
    </rPh>
    <phoneticPr fontId="2"/>
  </si>
  <si>
    <t>ｼｭﾅ</t>
  </si>
  <si>
    <t>2009.7.25</t>
  </si>
  <si>
    <t>手塚</t>
    <rPh sb="0" eb="2">
      <t>テヅカ</t>
    </rPh>
    <phoneticPr fontId="2"/>
  </si>
  <si>
    <t>千稀</t>
    <rPh sb="0" eb="1">
      <t>セン</t>
    </rPh>
    <rPh sb="1" eb="2">
      <t>キ</t>
    </rPh>
    <phoneticPr fontId="2"/>
  </si>
  <si>
    <t>ﾃﾂﾞｶ</t>
  </si>
  <si>
    <t>TEZUKA</t>
  </si>
  <si>
    <t>2009.12.19</t>
  </si>
  <si>
    <t>荷方</t>
    <rPh sb="0" eb="1">
      <t>ニ</t>
    </rPh>
    <rPh sb="1" eb="2">
      <t>カタ</t>
    </rPh>
    <phoneticPr fontId="2"/>
  </si>
  <si>
    <t>朝海</t>
    <rPh sb="0" eb="1">
      <t>アサ</t>
    </rPh>
    <rPh sb="1" eb="2">
      <t>ウミ</t>
    </rPh>
    <phoneticPr fontId="2"/>
  </si>
  <si>
    <t>ﾆｶﾀ</t>
  </si>
  <si>
    <t>ｱｻﾐ</t>
  </si>
  <si>
    <t>NIKATA</t>
  </si>
  <si>
    <t>Asami</t>
  </si>
  <si>
    <t>2009.6.9</t>
  </si>
  <si>
    <t>野上</t>
    <rPh sb="0" eb="2">
      <t>ノガミ</t>
    </rPh>
    <phoneticPr fontId="2"/>
  </si>
  <si>
    <t>史織</t>
    <rPh sb="0" eb="2">
      <t>シオリ</t>
    </rPh>
    <phoneticPr fontId="2"/>
  </si>
  <si>
    <t>2009.10.23</t>
  </si>
  <si>
    <t>池田</t>
    <rPh sb="0" eb="2">
      <t>イケダ</t>
    </rPh>
    <phoneticPr fontId="2"/>
  </si>
  <si>
    <t>絢乃</t>
    <rPh sb="0" eb="1">
      <t>アヤ</t>
    </rPh>
    <rPh sb="1" eb="2">
      <t>ノ</t>
    </rPh>
    <phoneticPr fontId="2"/>
  </si>
  <si>
    <t>船橋若松中</t>
  </si>
  <si>
    <t>ｲｹﾀﾞ</t>
  </si>
  <si>
    <t>IKEDA</t>
  </si>
  <si>
    <t>石橋</t>
    <rPh sb="0" eb="2">
      <t>イシバシ</t>
    </rPh>
    <phoneticPr fontId="2"/>
  </si>
  <si>
    <t>玲奈</t>
    <rPh sb="0" eb="2">
      <t>レナ</t>
    </rPh>
    <phoneticPr fontId="2"/>
  </si>
  <si>
    <t>2009.2.6</t>
  </si>
  <si>
    <t>猪瀬</t>
    <rPh sb="0" eb="2">
      <t>イノセ</t>
    </rPh>
    <phoneticPr fontId="2"/>
  </si>
  <si>
    <t>眞子</t>
    <rPh sb="0" eb="2">
      <t>マコ</t>
    </rPh>
    <phoneticPr fontId="2"/>
  </si>
  <si>
    <t>ｲﾉｾ</t>
  </si>
  <si>
    <t>INOSE</t>
  </si>
  <si>
    <t>2008.11.2</t>
  </si>
  <si>
    <t>岩野</t>
    <rPh sb="0" eb="2">
      <t>イワノ</t>
    </rPh>
    <phoneticPr fontId="2"/>
  </si>
  <si>
    <t>ｲﾜﾉ</t>
  </si>
  <si>
    <t>IWANO</t>
  </si>
  <si>
    <t>仮谷</t>
  </si>
  <si>
    <t>由奈</t>
  </si>
  <si>
    <t>ｶﾘﾔ</t>
  </si>
  <si>
    <t>KARIYA</t>
  </si>
  <si>
    <t>2008.6.27</t>
  </si>
  <si>
    <t>髙橋</t>
    <rPh sb="0" eb="2">
      <t>タカハシ</t>
    </rPh>
    <phoneticPr fontId="2"/>
  </si>
  <si>
    <t>亜依</t>
    <rPh sb="0" eb="1">
      <t>ア</t>
    </rPh>
    <rPh sb="1" eb="2">
      <t>イ</t>
    </rPh>
    <phoneticPr fontId="2"/>
  </si>
  <si>
    <t>ｱｲ</t>
  </si>
  <si>
    <t>Ai</t>
  </si>
  <si>
    <t>畠</t>
    <rPh sb="0" eb="1">
      <t>ハタケ</t>
    </rPh>
    <phoneticPr fontId="2"/>
  </si>
  <si>
    <t>瑛羚奈</t>
    <rPh sb="0" eb="1">
      <t>エイ</t>
    </rPh>
    <rPh sb="1" eb="2">
      <t>レイ</t>
    </rPh>
    <rPh sb="2" eb="3">
      <t>ナ</t>
    </rPh>
    <phoneticPr fontId="2"/>
  </si>
  <si>
    <t>ﾊﾀ</t>
  </si>
  <si>
    <t>ｴﾚﾅ</t>
  </si>
  <si>
    <t>HATA</t>
  </si>
  <si>
    <t>Erena</t>
  </si>
  <si>
    <t>2009.1.23</t>
  </si>
  <si>
    <t>悠央</t>
    <rPh sb="0" eb="1">
      <t>ユウ</t>
    </rPh>
    <rPh sb="1" eb="2">
      <t>オウ</t>
    </rPh>
    <phoneticPr fontId="2"/>
  </si>
  <si>
    <t>2008.4.16</t>
  </si>
  <si>
    <t>宮部</t>
    <rPh sb="0" eb="2">
      <t>ミヤベ</t>
    </rPh>
    <phoneticPr fontId="2"/>
  </si>
  <si>
    <t>七海</t>
    <rPh sb="0" eb="2">
      <t>ナナミ</t>
    </rPh>
    <phoneticPr fontId="2"/>
  </si>
  <si>
    <t>ﾐﾔﾍﾞ</t>
  </si>
  <si>
    <t>ﾅﾅﾐ</t>
  </si>
  <si>
    <t>MIYABE</t>
  </si>
  <si>
    <t>Nanami</t>
  </si>
  <si>
    <t>2008.7.21</t>
  </si>
  <si>
    <t>矢﨑</t>
    <rPh sb="0" eb="2">
      <t>ヤザキ</t>
    </rPh>
    <phoneticPr fontId="2"/>
  </si>
  <si>
    <t>美波</t>
    <rPh sb="0" eb="2">
      <t>ミナミ</t>
    </rPh>
    <phoneticPr fontId="2"/>
  </si>
  <si>
    <t>ﾔｻﾞｷ</t>
  </si>
  <si>
    <t>YAZAKI</t>
  </si>
  <si>
    <t>2008.4.6</t>
  </si>
  <si>
    <t>山本</t>
    <rPh sb="0" eb="2">
      <t>ヤマモト</t>
    </rPh>
    <phoneticPr fontId="2"/>
  </si>
  <si>
    <t>和佳</t>
    <rPh sb="0" eb="1">
      <t>ワ</t>
    </rPh>
    <rPh sb="1" eb="2">
      <t>カ</t>
    </rPh>
    <phoneticPr fontId="2"/>
  </si>
  <si>
    <t>ﾜｶ</t>
  </si>
  <si>
    <t>Waka</t>
  </si>
  <si>
    <t>𠮷田</t>
    <rPh sb="2" eb="3">
      <t>タ</t>
    </rPh>
    <phoneticPr fontId="2"/>
  </si>
  <si>
    <t>2009.3.15</t>
  </si>
  <si>
    <t>米倉</t>
    <rPh sb="0" eb="2">
      <t>ヨネクラ</t>
    </rPh>
    <phoneticPr fontId="2"/>
  </si>
  <si>
    <t>ゆい</t>
  </si>
  <si>
    <t>ﾖﾈｸﾗ</t>
  </si>
  <si>
    <t>YONEKURA</t>
  </si>
  <si>
    <t>渡邉</t>
    <rPh sb="0" eb="2">
      <t>ワタナベ</t>
    </rPh>
    <phoneticPr fontId="2"/>
  </si>
  <si>
    <t>杏</t>
    <rPh sb="0" eb="1">
      <t>アン</t>
    </rPh>
    <phoneticPr fontId="2"/>
  </si>
  <si>
    <t>2009.1.12</t>
  </si>
  <si>
    <t>梅本</t>
  </si>
  <si>
    <t>紗希</t>
  </si>
  <si>
    <t>ｳﾒﾓﾄ</t>
  </si>
  <si>
    <t>UMEMOTO</t>
  </si>
  <si>
    <t>2009.4.12</t>
  </si>
  <si>
    <t>及川</t>
  </si>
  <si>
    <t>大曽根</t>
  </si>
  <si>
    <t>空</t>
  </si>
  <si>
    <t>ｵｵｿﾈ</t>
  </si>
  <si>
    <t>OSONE</t>
  </si>
  <si>
    <t>2009.4.6</t>
  </si>
  <si>
    <t>大渕</t>
  </si>
  <si>
    <t>愛梨</t>
  </si>
  <si>
    <t>ｵｵﾌﾞﾁ</t>
  </si>
  <si>
    <t>OBUCHI</t>
  </si>
  <si>
    <t>2009.11.23</t>
  </si>
  <si>
    <t>古山</t>
  </si>
  <si>
    <t>遥</t>
  </si>
  <si>
    <t>酒井</t>
    <rPh sb="0" eb="1">
      <t>サケ</t>
    </rPh>
    <phoneticPr fontId="2"/>
  </si>
  <si>
    <t>霞</t>
    <rPh sb="0" eb="1">
      <t>カスミ</t>
    </rPh>
    <phoneticPr fontId="2"/>
  </si>
  <si>
    <t>髙棟</t>
  </si>
  <si>
    <t>千紘</t>
  </si>
  <si>
    <t>ﾀｶﾑﾈ</t>
  </si>
  <si>
    <t>TAKAMUNE</t>
  </si>
  <si>
    <t>細根</t>
  </si>
  <si>
    <t>彩花</t>
  </si>
  <si>
    <t>ﾎｿﾈ</t>
  </si>
  <si>
    <t>HOSONE</t>
  </si>
  <si>
    <t>2010.1.16</t>
  </si>
  <si>
    <t>松井</t>
  </si>
  <si>
    <t>梨々花</t>
  </si>
  <si>
    <t>水野</t>
  </si>
  <si>
    <t>愛心</t>
  </si>
  <si>
    <t>ｱﾐ</t>
  </si>
  <si>
    <t>Ami</t>
  </si>
  <si>
    <t>2009.5.20</t>
  </si>
  <si>
    <t>若林</t>
  </si>
  <si>
    <t>紗衣</t>
  </si>
  <si>
    <t>ﾜｶﾊﾞﾔｼ</t>
  </si>
  <si>
    <t>WAKABAYASHI</t>
  </si>
  <si>
    <t>珠梨</t>
  </si>
  <si>
    <t>ｼﾞｭﾘ</t>
  </si>
  <si>
    <t>Juri</t>
  </si>
  <si>
    <t>2009.6.13</t>
  </si>
  <si>
    <t>渡辺</t>
  </si>
  <si>
    <t>美恵</t>
  </si>
  <si>
    <t>ﾐｴ</t>
  </si>
  <si>
    <t>Mie</t>
  </si>
  <si>
    <t>椛</t>
  </si>
  <si>
    <t>ﾓﾐｼﾞ</t>
  </si>
  <si>
    <t>Momiji</t>
  </si>
  <si>
    <t>2009.11.5</t>
  </si>
  <si>
    <t>海神中</t>
  </si>
  <si>
    <t>2009.1.28</t>
  </si>
  <si>
    <t>金杉</t>
    <rPh sb="0" eb="2">
      <t>カナスギ</t>
    </rPh>
    <phoneticPr fontId="2"/>
  </si>
  <si>
    <t>芽音</t>
    <rPh sb="0" eb="1">
      <t>メ</t>
    </rPh>
    <rPh sb="1" eb="2">
      <t>オト</t>
    </rPh>
    <phoneticPr fontId="2"/>
  </si>
  <si>
    <t>ｶﾅｽｷﾞ</t>
  </si>
  <si>
    <t>KANASUGI</t>
  </si>
  <si>
    <t>小林</t>
    <rPh sb="0" eb="2">
      <t>コバヤシ</t>
    </rPh>
    <phoneticPr fontId="2"/>
  </si>
  <si>
    <t>美南</t>
    <rPh sb="0" eb="1">
      <t>ビ</t>
    </rPh>
    <rPh sb="1" eb="2">
      <t>ミナミ</t>
    </rPh>
    <phoneticPr fontId="2"/>
  </si>
  <si>
    <t>2008.7.3</t>
  </si>
  <si>
    <t>三條</t>
    <rPh sb="0" eb="2">
      <t>サンジョウ</t>
    </rPh>
    <phoneticPr fontId="2"/>
  </si>
  <si>
    <t>二知花</t>
    <rPh sb="0" eb="1">
      <t>ニ</t>
    </rPh>
    <rPh sb="1" eb="2">
      <t>チ</t>
    </rPh>
    <rPh sb="2" eb="3">
      <t>カ</t>
    </rPh>
    <phoneticPr fontId="2"/>
  </si>
  <si>
    <t>ｻﾝｼﾞｮｳ</t>
  </si>
  <si>
    <t>ﾆﾁｶ</t>
  </si>
  <si>
    <t>SANJYO</t>
  </si>
  <si>
    <t>Nichika</t>
  </si>
  <si>
    <t>渋谷</t>
    <rPh sb="0" eb="2">
      <t>シブヤ</t>
    </rPh>
    <phoneticPr fontId="2"/>
  </si>
  <si>
    <t>のぞみ</t>
  </si>
  <si>
    <t>ｼﾌﾞﾔ</t>
  </si>
  <si>
    <t>ﾉｿﾞﾐ</t>
  </si>
  <si>
    <t>SHIBUYA</t>
  </si>
  <si>
    <t>Nozomi</t>
  </si>
  <si>
    <t>多田隈</t>
    <rPh sb="0" eb="3">
      <t>タダクマ</t>
    </rPh>
    <phoneticPr fontId="2"/>
  </si>
  <si>
    <t>にいな</t>
  </si>
  <si>
    <t>ﾀﾀﾞｸﾏ</t>
  </si>
  <si>
    <t>TADAKUMA</t>
  </si>
  <si>
    <t>2009.2.14</t>
  </si>
  <si>
    <t>塚本</t>
    <rPh sb="0" eb="2">
      <t>ツカモト</t>
    </rPh>
    <phoneticPr fontId="2"/>
  </si>
  <si>
    <t>遥香</t>
    <rPh sb="0" eb="2">
      <t>ハルカ</t>
    </rPh>
    <phoneticPr fontId="2"/>
  </si>
  <si>
    <t>ﾂｶﾓﾄ</t>
  </si>
  <si>
    <t>TSUKAMOTO</t>
  </si>
  <si>
    <t>難波</t>
    <rPh sb="0" eb="2">
      <t>ナンバ</t>
    </rPh>
    <phoneticPr fontId="2"/>
  </si>
  <si>
    <t>由珠奈</t>
    <rPh sb="0" eb="1">
      <t>ヨシ</t>
    </rPh>
    <rPh sb="1" eb="2">
      <t>タマキ</t>
    </rPh>
    <rPh sb="2" eb="3">
      <t>ナ</t>
    </rPh>
    <phoneticPr fontId="2"/>
  </si>
  <si>
    <t>ﾅﾝﾊﾞ</t>
  </si>
  <si>
    <t>NANBA</t>
  </si>
  <si>
    <t>2008.12.25</t>
  </si>
  <si>
    <t>町田</t>
    <rPh sb="0" eb="2">
      <t>マチダ</t>
    </rPh>
    <phoneticPr fontId="2"/>
  </si>
  <si>
    <t>夏葵</t>
    <rPh sb="0" eb="1">
      <t>ナツ</t>
    </rPh>
    <rPh sb="1" eb="2">
      <t>キ</t>
    </rPh>
    <phoneticPr fontId="2"/>
  </si>
  <si>
    <t>ﾏﾁﾀﾞ</t>
  </si>
  <si>
    <t>MACHIDA</t>
  </si>
  <si>
    <t>心彩</t>
    <rPh sb="0" eb="2">
      <t>ココア</t>
    </rPh>
    <phoneticPr fontId="2"/>
  </si>
  <si>
    <t>2009.5.5</t>
  </si>
  <si>
    <t>城</t>
    <rPh sb="0" eb="1">
      <t>ジョウ</t>
    </rPh>
    <phoneticPr fontId="2"/>
  </si>
  <si>
    <t>朱莉</t>
    <rPh sb="0" eb="2">
      <t>アカリ</t>
    </rPh>
    <phoneticPr fontId="2"/>
  </si>
  <si>
    <t>JO</t>
  </si>
  <si>
    <t>須田</t>
    <rPh sb="0" eb="2">
      <t>スダ</t>
    </rPh>
    <phoneticPr fontId="2"/>
  </si>
  <si>
    <t>美乃里</t>
    <rPh sb="0" eb="1">
      <t>ミ</t>
    </rPh>
    <rPh sb="1" eb="2">
      <t>ノ</t>
    </rPh>
    <rPh sb="2" eb="3">
      <t>リ</t>
    </rPh>
    <phoneticPr fontId="2"/>
  </si>
  <si>
    <t>ｽﾀﾞ</t>
  </si>
  <si>
    <t>SUDA</t>
  </si>
  <si>
    <t>2010.1.20</t>
  </si>
  <si>
    <t>土屋</t>
    <rPh sb="0" eb="2">
      <t>ツチヤ</t>
    </rPh>
    <phoneticPr fontId="2"/>
  </si>
  <si>
    <t>麗菜</t>
    <rPh sb="0" eb="1">
      <t>レイ</t>
    </rPh>
    <rPh sb="1" eb="2">
      <t>ナ</t>
    </rPh>
    <phoneticPr fontId="2"/>
  </si>
  <si>
    <t>中崎</t>
    <rPh sb="0" eb="2">
      <t>ナカザキ</t>
    </rPh>
    <phoneticPr fontId="2"/>
  </si>
  <si>
    <t>心紅</t>
    <rPh sb="0" eb="1">
      <t>ココロ</t>
    </rPh>
    <rPh sb="1" eb="2">
      <t>ベニ</t>
    </rPh>
    <phoneticPr fontId="2"/>
  </si>
  <si>
    <t>ﾅｶｻﾞｷ</t>
  </si>
  <si>
    <t>ﾗﾌﾞ</t>
  </si>
  <si>
    <t>NAKAZAKI</t>
  </si>
  <si>
    <t>Rabu</t>
  </si>
  <si>
    <t>2009.9.25</t>
  </si>
  <si>
    <t>西尾</t>
    <rPh sb="0" eb="2">
      <t>ニシオ</t>
    </rPh>
    <phoneticPr fontId="2"/>
  </si>
  <si>
    <t>優</t>
    <rPh sb="0" eb="1">
      <t>ユウ</t>
    </rPh>
    <phoneticPr fontId="2"/>
  </si>
  <si>
    <t>ﾆｼｵ</t>
  </si>
  <si>
    <t>NISHIO</t>
  </si>
  <si>
    <t>Yuu</t>
  </si>
  <si>
    <t>森</t>
    <rPh sb="0" eb="1">
      <t>モリ</t>
    </rPh>
    <phoneticPr fontId="2"/>
  </si>
  <si>
    <t>千晴</t>
    <rPh sb="0" eb="2">
      <t>チハル</t>
    </rPh>
    <phoneticPr fontId="2"/>
  </si>
  <si>
    <t>ﾁﾊﾙ</t>
  </si>
  <si>
    <t>Chiharu</t>
  </si>
  <si>
    <t>2009.5.28</t>
  </si>
  <si>
    <t>仁結</t>
    <rPh sb="0" eb="1">
      <t>ジン</t>
    </rPh>
    <rPh sb="1" eb="2">
      <t>ユ</t>
    </rPh>
    <phoneticPr fontId="2"/>
  </si>
  <si>
    <t>葛飾中</t>
  </si>
  <si>
    <t>ﾆﾅ</t>
  </si>
  <si>
    <t>2008.5.23</t>
  </si>
  <si>
    <t>加藤</t>
    <rPh sb="0" eb="2">
      <t>カトウ</t>
    </rPh>
    <phoneticPr fontId="2"/>
  </si>
  <si>
    <t>愛</t>
    <rPh sb="0" eb="1">
      <t>アイ</t>
    </rPh>
    <phoneticPr fontId="2"/>
  </si>
  <si>
    <t>友芽</t>
    <rPh sb="0" eb="1">
      <t>トモ</t>
    </rPh>
    <rPh sb="1" eb="2">
      <t>メ</t>
    </rPh>
    <phoneticPr fontId="2"/>
  </si>
  <si>
    <t>2009.2.7</t>
  </si>
  <si>
    <t>永井</t>
    <rPh sb="0" eb="2">
      <t>ナガイ</t>
    </rPh>
    <phoneticPr fontId="2"/>
  </si>
  <si>
    <t>里奈</t>
    <rPh sb="0" eb="2">
      <t>リナ</t>
    </rPh>
    <phoneticPr fontId="2"/>
  </si>
  <si>
    <t>中込</t>
    <rPh sb="0" eb="2">
      <t>ナカゴメ</t>
    </rPh>
    <phoneticPr fontId="2"/>
  </si>
  <si>
    <t>ﾅｶｺﾞﾒ</t>
  </si>
  <si>
    <t>NAKAGOME</t>
  </si>
  <si>
    <t>2008.9.22</t>
  </si>
  <si>
    <t>中村</t>
    <rPh sb="0" eb="2">
      <t>ナカムラ</t>
    </rPh>
    <phoneticPr fontId="2"/>
  </si>
  <si>
    <t>奈琴</t>
    <rPh sb="0" eb="1">
      <t>ナ</t>
    </rPh>
    <rPh sb="1" eb="2">
      <t>コト</t>
    </rPh>
    <phoneticPr fontId="2"/>
  </si>
  <si>
    <t>ﾅｺﾄ</t>
  </si>
  <si>
    <t>Nakoto</t>
  </si>
  <si>
    <t>2008.4.13</t>
  </si>
  <si>
    <t>仲森</t>
    <rPh sb="0" eb="2">
      <t>ナカモリ</t>
    </rPh>
    <phoneticPr fontId="2"/>
  </si>
  <si>
    <t>寛子</t>
    <rPh sb="0" eb="1">
      <t>ヒロシ</t>
    </rPh>
    <rPh sb="1" eb="2">
      <t>コ</t>
    </rPh>
    <phoneticPr fontId="2"/>
  </si>
  <si>
    <t>ﾅｶﾓﾘ</t>
  </si>
  <si>
    <t>ﾋﾛｺ</t>
  </si>
  <si>
    <t>NAKAMORI</t>
  </si>
  <si>
    <t>Hiroko</t>
  </si>
  <si>
    <t>中山</t>
    <rPh sb="0" eb="2">
      <t>ナカヤマ</t>
    </rPh>
    <phoneticPr fontId="2"/>
  </si>
  <si>
    <t>奈々</t>
    <rPh sb="0" eb="2">
      <t>ナナ</t>
    </rPh>
    <phoneticPr fontId="2"/>
  </si>
  <si>
    <t>2008.4.3</t>
  </si>
  <si>
    <t>福島</t>
    <rPh sb="0" eb="2">
      <t>フクシマ</t>
    </rPh>
    <phoneticPr fontId="2"/>
  </si>
  <si>
    <t>千帆</t>
    <rPh sb="0" eb="1">
      <t>セン</t>
    </rPh>
    <rPh sb="1" eb="2">
      <t>ホ</t>
    </rPh>
    <phoneticPr fontId="2"/>
  </si>
  <si>
    <t>2008.12.4</t>
  </si>
  <si>
    <t>松目</t>
    <rPh sb="0" eb="1">
      <t>マツ</t>
    </rPh>
    <rPh sb="1" eb="2">
      <t>メ</t>
    </rPh>
    <phoneticPr fontId="2"/>
  </si>
  <si>
    <t>紗季</t>
    <rPh sb="0" eb="2">
      <t>サキ</t>
    </rPh>
    <phoneticPr fontId="2"/>
  </si>
  <si>
    <t>ﾏﾂﾒ</t>
  </si>
  <si>
    <t>MATSUME</t>
  </si>
  <si>
    <t>2008.4.19</t>
  </si>
  <si>
    <t>元吉</t>
    <rPh sb="0" eb="2">
      <t>モトヨシ</t>
    </rPh>
    <phoneticPr fontId="2"/>
  </si>
  <si>
    <t>萌心</t>
    <rPh sb="0" eb="1">
      <t>モエ</t>
    </rPh>
    <rPh sb="1" eb="2">
      <t>ココロ</t>
    </rPh>
    <phoneticPr fontId="2"/>
  </si>
  <si>
    <t>ﾓﾄﾖｼ</t>
  </si>
  <si>
    <t>ﾓｺ</t>
  </si>
  <si>
    <t>MOTOYOSHI</t>
  </si>
  <si>
    <t>Moko</t>
  </si>
  <si>
    <t>2009.1.9</t>
  </si>
  <si>
    <t>紗笑</t>
    <rPh sb="0" eb="1">
      <t>シャ</t>
    </rPh>
    <rPh sb="1" eb="2">
      <t>ワライ</t>
    </rPh>
    <phoneticPr fontId="2"/>
  </si>
  <si>
    <t>2008.9.14</t>
  </si>
  <si>
    <t>安田</t>
    <rPh sb="0" eb="2">
      <t>ヤスダ</t>
    </rPh>
    <phoneticPr fontId="2"/>
  </si>
  <si>
    <t>優奈</t>
    <rPh sb="0" eb="1">
      <t>ユウ</t>
    </rPh>
    <rPh sb="1" eb="2">
      <t>ナ</t>
    </rPh>
    <phoneticPr fontId="2"/>
  </si>
  <si>
    <t>ﾔｽﾀﾞ</t>
  </si>
  <si>
    <t>YASUDA</t>
  </si>
  <si>
    <t>2008.4.27</t>
  </si>
  <si>
    <t>夏帆</t>
    <rPh sb="0" eb="2">
      <t>カホ</t>
    </rPh>
    <phoneticPr fontId="2"/>
  </si>
  <si>
    <t>2008.8.16</t>
  </si>
  <si>
    <t>天本</t>
    <rPh sb="0" eb="2">
      <t>アマモト</t>
    </rPh>
    <phoneticPr fontId="2"/>
  </si>
  <si>
    <t>千尋</t>
    <rPh sb="0" eb="2">
      <t>チヒロ</t>
    </rPh>
    <phoneticPr fontId="2"/>
  </si>
  <si>
    <t>ｱﾏﾓﾄ</t>
  </si>
  <si>
    <t>AMAMOTO</t>
  </si>
  <si>
    <t>2009.10.4</t>
  </si>
  <si>
    <t>稲本</t>
    <rPh sb="0" eb="2">
      <t>イナモト</t>
    </rPh>
    <phoneticPr fontId="2"/>
  </si>
  <si>
    <t>奈月</t>
    <rPh sb="0" eb="2">
      <t>ナツキ</t>
    </rPh>
    <phoneticPr fontId="2"/>
  </si>
  <si>
    <t>ｲﾅﾓﾄ</t>
  </si>
  <si>
    <t>INAMOTO</t>
  </si>
  <si>
    <t>移川</t>
    <rPh sb="0" eb="2">
      <t>ウツシカワ</t>
    </rPh>
    <phoneticPr fontId="2"/>
  </si>
  <si>
    <t>絢音</t>
    <rPh sb="0" eb="1">
      <t>アヤ</t>
    </rPh>
    <rPh sb="1" eb="2">
      <t>オト</t>
    </rPh>
    <phoneticPr fontId="2"/>
  </si>
  <si>
    <t>ｳﾂｼｶﾜ</t>
  </si>
  <si>
    <t>UTSUSHIKAWA</t>
  </si>
  <si>
    <t>岡﨑</t>
    <rPh sb="0" eb="2">
      <t>オカザキ</t>
    </rPh>
    <phoneticPr fontId="2"/>
  </si>
  <si>
    <t>花菜</t>
    <rPh sb="0" eb="1">
      <t>ハナ</t>
    </rPh>
    <rPh sb="1" eb="2">
      <t>ナ</t>
    </rPh>
    <phoneticPr fontId="2"/>
  </si>
  <si>
    <t>桐山</t>
    <rPh sb="0" eb="2">
      <t>キリヤマ</t>
    </rPh>
    <phoneticPr fontId="2"/>
  </si>
  <si>
    <t>佑瞳</t>
    <rPh sb="0" eb="1">
      <t>ユウ</t>
    </rPh>
    <rPh sb="1" eb="2">
      <t>ヒトミ</t>
    </rPh>
    <phoneticPr fontId="2"/>
  </si>
  <si>
    <t>ｷﾘﾔﾏ</t>
  </si>
  <si>
    <t>KIRIYAMA</t>
  </si>
  <si>
    <t>わこ</t>
  </si>
  <si>
    <t>ﾜｺ</t>
  </si>
  <si>
    <t>Wako</t>
  </si>
  <si>
    <t>2009.12.24</t>
  </si>
  <si>
    <t>清水</t>
    <rPh sb="0" eb="2">
      <t>シミズ</t>
    </rPh>
    <phoneticPr fontId="2"/>
  </si>
  <si>
    <t>はゆの</t>
  </si>
  <si>
    <t>ﾊﾕﾉ</t>
  </si>
  <si>
    <t>Hayuno</t>
  </si>
  <si>
    <t>2010.1.26</t>
  </si>
  <si>
    <t>瀧澤</t>
    <rPh sb="0" eb="2">
      <t>タキザワ</t>
    </rPh>
    <phoneticPr fontId="2"/>
  </si>
  <si>
    <t>瑠美</t>
    <rPh sb="0" eb="2">
      <t>ルミ</t>
    </rPh>
    <phoneticPr fontId="2"/>
  </si>
  <si>
    <t>ﾙﾋﾞ</t>
  </si>
  <si>
    <t>Rubi</t>
  </si>
  <si>
    <t>中川</t>
    <rPh sb="0" eb="2">
      <t>ナカガワ</t>
    </rPh>
    <phoneticPr fontId="2"/>
  </si>
  <si>
    <t>碧</t>
    <rPh sb="0" eb="1">
      <t>アオ</t>
    </rPh>
    <phoneticPr fontId="2"/>
  </si>
  <si>
    <t>ｱｵ</t>
  </si>
  <si>
    <t>Ao</t>
  </si>
  <si>
    <t>浜田</t>
    <rPh sb="0" eb="2">
      <t>ハマダ</t>
    </rPh>
    <phoneticPr fontId="2"/>
  </si>
  <si>
    <t>芽依</t>
    <rPh sb="0" eb="2">
      <t>メイ</t>
    </rPh>
    <phoneticPr fontId="2"/>
  </si>
  <si>
    <t>2009.6.27</t>
  </si>
  <si>
    <t>松本</t>
    <rPh sb="0" eb="2">
      <t>マツモト</t>
    </rPh>
    <phoneticPr fontId="2"/>
  </si>
  <si>
    <t>2009.8.7</t>
  </si>
  <si>
    <t>石井</t>
    <rPh sb="0" eb="2">
      <t>イシイ</t>
    </rPh>
    <phoneticPr fontId="3"/>
  </si>
  <si>
    <t>歩佳</t>
    <rPh sb="0" eb="2">
      <t>ホノカ</t>
    </rPh>
    <phoneticPr fontId="3"/>
  </si>
  <si>
    <t>船橋</t>
    <rPh sb="0" eb="2">
      <t>フナバシ</t>
    </rPh>
    <phoneticPr fontId="3"/>
  </si>
  <si>
    <t>行田中</t>
  </si>
  <si>
    <t>2009.2.27</t>
  </si>
  <si>
    <t>今崎</t>
    <rPh sb="0" eb="2">
      <t>イマサキ</t>
    </rPh>
    <phoneticPr fontId="3"/>
  </si>
  <si>
    <t>鈴葉</t>
    <rPh sb="0" eb="2">
      <t>スズハ</t>
    </rPh>
    <phoneticPr fontId="3"/>
  </si>
  <si>
    <t>ｲﾏｻｷ</t>
  </si>
  <si>
    <t>ｽｽﾞﾊ</t>
  </si>
  <si>
    <t>IMASAKI</t>
  </si>
  <si>
    <t>Suzuha</t>
  </si>
  <si>
    <t>2009.1.4</t>
  </si>
  <si>
    <t>加藤</t>
    <rPh sb="0" eb="2">
      <t>カトウ</t>
    </rPh>
    <phoneticPr fontId="3"/>
  </si>
  <si>
    <t>恋雪</t>
    <rPh sb="0" eb="1">
      <t>コイ</t>
    </rPh>
    <rPh sb="1" eb="2">
      <t>ユキ</t>
    </rPh>
    <phoneticPr fontId="3"/>
  </si>
  <si>
    <t>樹奈</t>
    <rPh sb="0" eb="1">
      <t>ジュ</t>
    </rPh>
    <rPh sb="1" eb="2">
      <t>ナ</t>
    </rPh>
    <phoneticPr fontId="3"/>
  </si>
  <si>
    <t>ｼﾞｭﾅ</t>
  </si>
  <si>
    <t>Juna</t>
  </si>
  <si>
    <r>
      <t>髙</t>
    </r>
    <r>
      <rPr>
        <sz val="11"/>
        <color theme="1"/>
        <rFont val="游ゴシック"/>
        <family val="2"/>
        <charset val="128"/>
        <scheme val="minor"/>
      </rPr>
      <t>橋</t>
    </r>
    <rPh sb="1" eb="2">
      <t>ハシ</t>
    </rPh>
    <phoneticPr fontId="2"/>
  </si>
  <si>
    <t>梨愛</t>
  </si>
  <si>
    <t>2009.1.20</t>
  </si>
  <si>
    <t>平野</t>
    <rPh sb="0" eb="2">
      <t>ヒラノ</t>
    </rPh>
    <phoneticPr fontId="3"/>
  </si>
  <si>
    <t>心菜</t>
    <rPh sb="0" eb="1">
      <t>ココロ</t>
    </rPh>
    <rPh sb="1" eb="2">
      <t>ナ</t>
    </rPh>
    <phoneticPr fontId="3"/>
  </si>
  <si>
    <t>ｺｺﾅ</t>
  </si>
  <si>
    <t>Kokona</t>
  </si>
  <si>
    <t>深瀬</t>
    <rPh sb="0" eb="2">
      <t>フカセ</t>
    </rPh>
    <phoneticPr fontId="3"/>
  </si>
  <si>
    <t>みのり</t>
  </si>
  <si>
    <t>ﾌｶｾ</t>
  </si>
  <si>
    <t>FUKASE</t>
  </si>
  <si>
    <t>堀口</t>
    <rPh sb="0" eb="2">
      <t>ホリグチ</t>
    </rPh>
    <phoneticPr fontId="3"/>
  </si>
  <si>
    <t>夢羽</t>
    <rPh sb="0" eb="2">
      <t>ムウ</t>
    </rPh>
    <phoneticPr fontId="3"/>
  </si>
  <si>
    <t>ﾎﾘｸﾞﾁ</t>
  </si>
  <si>
    <t>ﾑｳ</t>
  </si>
  <si>
    <t>HORIGUCHI</t>
  </si>
  <si>
    <t>Muu</t>
  </si>
  <si>
    <t>2008.12.22</t>
  </si>
  <si>
    <t>今田</t>
    <rPh sb="0" eb="2">
      <t>イマダ</t>
    </rPh>
    <phoneticPr fontId="2"/>
  </si>
  <si>
    <t>凜世</t>
    <rPh sb="0" eb="1">
      <t>リン</t>
    </rPh>
    <rPh sb="1" eb="2">
      <t>ヨ</t>
    </rPh>
    <phoneticPr fontId="2"/>
  </si>
  <si>
    <t>ｲﾏﾀﾞ</t>
  </si>
  <si>
    <t>ﾘﾖ</t>
  </si>
  <si>
    <t>IMADA</t>
  </si>
  <si>
    <t>Riyo</t>
  </si>
  <si>
    <t>2009.9.8</t>
  </si>
  <si>
    <t>梅田</t>
  </si>
  <si>
    <t>珠羽</t>
  </si>
  <si>
    <t>ｳﾒﾀﾞ</t>
  </si>
  <si>
    <t>UMEDA</t>
  </si>
  <si>
    <t>2009.5.11</t>
  </si>
  <si>
    <t>梅山</t>
  </si>
  <si>
    <t>優和</t>
  </si>
  <si>
    <t>ｳﾒﾔﾏ</t>
  </si>
  <si>
    <t>UMEYAMA</t>
  </si>
  <si>
    <t>小山田</t>
  </si>
  <si>
    <t>樹里</t>
  </si>
  <si>
    <t>ｵﾔﾏﾀﾞ</t>
  </si>
  <si>
    <t>OYAMADA</t>
  </si>
  <si>
    <t>川添</t>
  </si>
  <si>
    <t>愛莉</t>
  </si>
  <si>
    <t>ｶﾜｿﾞｴ</t>
  </si>
  <si>
    <t>KAWAZOE</t>
  </si>
  <si>
    <t>川附</t>
    <rPh sb="0" eb="2">
      <t>カワツ</t>
    </rPh>
    <phoneticPr fontId="2"/>
  </si>
  <si>
    <t>めゆ</t>
  </si>
  <si>
    <t>ｶﾜﾂｷ</t>
  </si>
  <si>
    <t>ﾒﾕ</t>
  </si>
  <si>
    <t>KAWATSUKI</t>
  </si>
  <si>
    <t>Meyu</t>
  </si>
  <si>
    <t>小島</t>
  </si>
  <si>
    <t>直緒</t>
  </si>
  <si>
    <t>関</t>
  </si>
  <si>
    <t>七穂</t>
  </si>
  <si>
    <t>ﾅﾅﾎ</t>
  </si>
  <si>
    <t>Nanaho</t>
  </si>
  <si>
    <t>2009.4.14</t>
  </si>
  <si>
    <t>理結</t>
  </si>
  <si>
    <t>ﾘﾕ</t>
  </si>
  <si>
    <t>Riyu</t>
  </si>
  <si>
    <t>みずき</t>
  </si>
  <si>
    <t>2009.10.5</t>
  </si>
  <si>
    <t>堀之内</t>
  </si>
  <si>
    <t>七美</t>
  </si>
  <si>
    <t>ﾎﾘﾉｳﾁ</t>
  </si>
  <si>
    <t>HORINOUCHI</t>
  </si>
  <si>
    <t>かおり</t>
  </si>
  <si>
    <t>ｶｵﾘ</t>
  </si>
  <si>
    <t>Kaori</t>
  </si>
  <si>
    <t>2009.8.19</t>
  </si>
  <si>
    <t>明梨</t>
    <rPh sb="0" eb="2">
      <t>アカリ</t>
    </rPh>
    <phoneticPr fontId="2"/>
  </si>
  <si>
    <t>法田中</t>
  </si>
  <si>
    <t>大野</t>
    <rPh sb="0" eb="2">
      <t>オオノ</t>
    </rPh>
    <phoneticPr fontId="2"/>
  </si>
  <si>
    <t>美陽</t>
    <rPh sb="0" eb="2">
      <t>ミハル</t>
    </rPh>
    <phoneticPr fontId="2"/>
  </si>
  <si>
    <t>ﾐﾊﾙ</t>
  </si>
  <si>
    <t>OHNO</t>
  </si>
  <si>
    <t>Miharu</t>
  </si>
  <si>
    <t>一葉</t>
    <rPh sb="0" eb="2">
      <t>カズハ</t>
    </rPh>
    <phoneticPr fontId="2"/>
  </si>
  <si>
    <t>OOHARA</t>
  </si>
  <si>
    <t>2009.3.23</t>
  </si>
  <si>
    <t>川端</t>
    <rPh sb="0" eb="2">
      <t>カワバタ</t>
    </rPh>
    <phoneticPr fontId="2"/>
  </si>
  <si>
    <t>愛莉</t>
    <rPh sb="0" eb="2">
      <t>アイリ</t>
    </rPh>
    <phoneticPr fontId="2"/>
  </si>
  <si>
    <t>ｶﾜﾊﾞﾀ</t>
  </si>
  <si>
    <t>KAWABATA</t>
  </si>
  <si>
    <t>古閑</t>
    <rPh sb="0" eb="2">
      <t>コガ</t>
    </rPh>
    <phoneticPr fontId="2"/>
  </si>
  <si>
    <t>結那</t>
    <rPh sb="0" eb="1">
      <t>ケツ</t>
    </rPh>
    <rPh sb="1" eb="2">
      <t>ナ</t>
    </rPh>
    <phoneticPr fontId="2"/>
  </si>
  <si>
    <t>ｺｶﾞ</t>
  </si>
  <si>
    <t>KOGA</t>
  </si>
  <si>
    <t>佐伯</t>
    <rPh sb="0" eb="2">
      <t>サエキ</t>
    </rPh>
    <phoneticPr fontId="2"/>
  </si>
  <si>
    <t>陽向</t>
    <rPh sb="0" eb="2">
      <t>ヒナタ</t>
    </rPh>
    <phoneticPr fontId="2"/>
  </si>
  <si>
    <t>ﾋﾅ</t>
  </si>
  <si>
    <t>Hina</t>
  </si>
  <si>
    <t>2009.2.28</t>
  </si>
  <si>
    <t>塩見</t>
    <rPh sb="0" eb="2">
      <t>シオミ</t>
    </rPh>
    <phoneticPr fontId="2"/>
  </si>
  <si>
    <t>若子</t>
    <rPh sb="0" eb="1">
      <t>ワカ</t>
    </rPh>
    <rPh sb="1" eb="2">
      <t>コ</t>
    </rPh>
    <phoneticPr fontId="2"/>
  </si>
  <si>
    <t>ｼｵﾐ</t>
  </si>
  <si>
    <t>ﾓﾈ</t>
  </si>
  <si>
    <t>SHIOMI</t>
  </si>
  <si>
    <t>Mone</t>
  </si>
  <si>
    <t>2008.8.25</t>
  </si>
  <si>
    <t>2009.3.24</t>
  </si>
  <si>
    <t>千葉</t>
    <rPh sb="0" eb="2">
      <t>チバ</t>
    </rPh>
    <phoneticPr fontId="2"/>
  </si>
  <si>
    <t>美優</t>
    <rPh sb="0" eb="2">
      <t>ミユウ</t>
    </rPh>
    <phoneticPr fontId="2"/>
  </si>
  <si>
    <t>Miyuu</t>
  </si>
  <si>
    <t>辻田</t>
    <rPh sb="0" eb="2">
      <t>ツジタ</t>
    </rPh>
    <phoneticPr fontId="2"/>
  </si>
  <si>
    <t>実璃</t>
    <rPh sb="0" eb="1">
      <t>ミノル</t>
    </rPh>
    <rPh sb="1" eb="2">
      <t>リ</t>
    </rPh>
    <phoneticPr fontId="2"/>
  </si>
  <si>
    <t>ﾂｼﾞﾀ</t>
  </si>
  <si>
    <t>TSUJITA</t>
  </si>
  <si>
    <t>2008.10.27</t>
  </si>
  <si>
    <t>根本</t>
    <rPh sb="0" eb="2">
      <t>ネモト</t>
    </rPh>
    <phoneticPr fontId="2"/>
  </si>
  <si>
    <t>ﾈﾓﾄ</t>
  </si>
  <si>
    <t>NEMOTO</t>
  </si>
  <si>
    <t>平田</t>
    <rPh sb="0" eb="2">
      <t>ヒラタ</t>
    </rPh>
    <phoneticPr fontId="2"/>
  </si>
  <si>
    <t>理桜</t>
    <rPh sb="0" eb="2">
      <t>リオ</t>
    </rPh>
    <phoneticPr fontId="2"/>
  </si>
  <si>
    <t>2008.4.5</t>
  </si>
  <si>
    <t>藤本</t>
    <rPh sb="0" eb="2">
      <t>フジモト</t>
    </rPh>
    <phoneticPr fontId="2"/>
  </si>
  <si>
    <t>理子</t>
    <rPh sb="0" eb="1">
      <t>リ</t>
    </rPh>
    <rPh sb="1" eb="2">
      <t>コ</t>
    </rPh>
    <phoneticPr fontId="2"/>
  </si>
  <si>
    <t>ﾌｼﾞﾓﾄ</t>
  </si>
  <si>
    <t>FUJIMOTO</t>
  </si>
  <si>
    <t>侭田</t>
    <rPh sb="0" eb="1">
      <t>ママ</t>
    </rPh>
    <rPh sb="1" eb="2">
      <t>タ</t>
    </rPh>
    <phoneticPr fontId="2"/>
  </si>
  <si>
    <t>心</t>
    <rPh sb="0" eb="1">
      <t>ココロ</t>
    </rPh>
    <phoneticPr fontId="2"/>
  </si>
  <si>
    <t>ﾏﾏﾀﾞ</t>
  </si>
  <si>
    <t>MAMADA</t>
  </si>
  <si>
    <t>2008.5.8</t>
  </si>
  <si>
    <t>山口</t>
    <rPh sb="0" eb="2">
      <t>ヤマグチ</t>
    </rPh>
    <phoneticPr fontId="2"/>
  </si>
  <si>
    <t>亜紗実</t>
    <rPh sb="0" eb="3">
      <t>アサミ</t>
    </rPh>
    <phoneticPr fontId="2"/>
  </si>
  <si>
    <t>2008.10.18</t>
  </si>
  <si>
    <t>吉松</t>
    <rPh sb="0" eb="2">
      <t>ヨシマツ</t>
    </rPh>
    <phoneticPr fontId="2"/>
  </si>
  <si>
    <t>ゆずな</t>
  </si>
  <si>
    <t>ﾖｼﾏﾂ</t>
  </si>
  <si>
    <t>YOSHIMATSU</t>
  </si>
  <si>
    <t>2008.7.23</t>
  </si>
  <si>
    <t>金銅</t>
    <rPh sb="0" eb="2">
      <t>キンドウ</t>
    </rPh>
    <phoneticPr fontId="2"/>
  </si>
  <si>
    <t>佑泉</t>
  </si>
  <si>
    <t>ｷﾝﾄﾞｳ</t>
  </si>
  <si>
    <t>KINDO</t>
  </si>
  <si>
    <t>髙嶋</t>
    <rPh sb="0" eb="2">
      <t>タカシマ</t>
    </rPh>
    <phoneticPr fontId="2"/>
  </si>
  <si>
    <t>ﾀｶｼﾏ</t>
  </si>
  <si>
    <t>TAKASHIMA</t>
  </si>
  <si>
    <t>西山</t>
    <rPh sb="0" eb="1">
      <t>ニシ</t>
    </rPh>
    <rPh sb="1" eb="2">
      <t>ヤマ</t>
    </rPh>
    <phoneticPr fontId="2"/>
  </si>
  <si>
    <t>陽月</t>
  </si>
  <si>
    <t>2009.8.17</t>
  </si>
  <si>
    <t>橋本</t>
    <rPh sb="0" eb="2">
      <t>ハシモト</t>
    </rPh>
    <phoneticPr fontId="2"/>
  </si>
  <si>
    <t>唯愛</t>
  </si>
  <si>
    <t>2010.3.8</t>
  </si>
  <si>
    <t>早川</t>
    <rPh sb="0" eb="2">
      <t>ハヤカワ</t>
    </rPh>
    <phoneticPr fontId="2"/>
  </si>
  <si>
    <t>莉瑚</t>
  </si>
  <si>
    <t>ﾊﾔｶﾜ</t>
  </si>
  <si>
    <t>HAYAKAWA</t>
  </si>
  <si>
    <t>古山</t>
    <rPh sb="0" eb="2">
      <t>フルヤマ</t>
    </rPh>
    <phoneticPr fontId="2"/>
  </si>
  <si>
    <t>玲子</t>
  </si>
  <si>
    <t>ﾌﾙﾔﾏ</t>
  </si>
  <si>
    <t>ﾚｲｺ</t>
  </si>
  <si>
    <t>FURUYAMA</t>
  </si>
  <si>
    <t>Reiko</t>
  </si>
  <si>
    <t>2009.8.14</t>
  </si>
  <si>
    <t>美春</t>
    <rPh sb="0" eb="1">
      <t>ミ</t>
    </rPh>
    <rPh sb="1" eb="2">
      <t>ハル</t>
    </rPh>
    <phoneticPr fontId="2"/>
  </si>
  <si>
    <t>船橋旭中</t>
  </si>
  <si>
    <t>2009.2.25</t>
  </si>
  <si>
    <t>上岡</t>
    <rPh sb="0" eb="2">
      <t>カミオカ</t>
    </rPh>
    <phoneticPr fontId="2"/>
  </si>
  <si>
    <t>ｶﾐｵｶ</t>
  </si>
  <si>
    <t>KAMIOKA</t>
  </si>
  <si>
    <t>2008.11.19</t>
  </si>
  <si>
    <t>神田</t>
    <rPh sb="0" eb="2">
      <t>カンダ</t>
    </rPh>
    <phoneticPr fontId="2"/>
  </si>
  <si>
    <t>桃果</t>
    <rPh sb="0" eb="1">
      <t>モモ</t>
    </rPh>
    <rPh sb="1" eb="2">
      <t>カ</t>
    </rPh>
    <phoneticPr fontId="2"/>
  </si>
  <si>
    <t>ｶﾝﾀﾞ</t>
  </si>
  <si>
    <t>KANDA</t>
  </si>
  <si>
    <t>木嶋</t>
    <rPh sb="0" eb="2">
      <t>キジマ</t>
    </rPh>
    <phoneticPr fontId="2"/>
  </si>
  <si>
    <t>捺乃</t>
    <rPh sb="0" eb="1">
      <t>ナツ</t>
    </rPh>
    <rPh sb="1" eb="2">
      <t>ノ</t>
    </rPh>
    <phoneticPr fontId="2"/>
  </si>
  <si>
    <t>ｷｼﾞﾏ</t>
  </si>
  <si>
    <t>ﾅﾂﾉ</t>
  </si>
  <si>
    <t>KIJIMA</t>
  </si>
  <si>
    <t>Natsuno</t>
  </si>
  <si>
    <t>2008.6.6</t>
  </si>
  <si>
    <t>北村</t>
    <rPh sb="0" eb="2">
      <t>キタムラ</t>
    </rPh>
    <phoneticPr fontId="2"/>
  </si>
  <si>
    <t>菜乃羽</t>
    <rPh sb="0" eb="2">
      <t>ナノ</t>
    </rPh>
    <rPh sb="2" eb="3">
      <t>ハネ</t>
    </rPh>
    <phoneticPr fontId="2"/>
  </si>
  <si>
    <t>ｷﾀﾑﾗ</t>
  </si>
  <si>
    <t>ﾅﾉﾊ</t>
  </si>
  <si>
    <t>KITAMURA</t>
  </si>
  <si>
    <t>Nanoha</t>
  </si>
  <si>
    <t>2008.5.19</t>
  </si>
  <si>
    <t>小池</t>
    <rPh sb="0" eb="2">
      <t>コイケ</t>
    </rPh>
    <phoneticPr fontId="2"/>
  </si>
  <si>
    <t>優里菜</t>
    <rPh sb="0" eb="1">
      <t>ユウ</t>
    </rPh>
    <rPh sb="1" eb="2">
      <t>サト</t>
    </rPh>
    <rPh sb="2" eb="3">
      <t>ナ</t>
    </rPh>
    <phoneticPr fontId="2"/>
  </si>
  <si>
    <t>小嶋</t>
    <rPh sb="0" eb="2">
      <t>コジマ</t>
    </rPh>
    <phoneticPr fontId="2"/>
  </si>
  <si>
    <t>あかり</t>
  </si>
  <si>
    <t>2009.1.11</t>
  </si>
  <si>
    <t>瑠那</t>
    <rPh sb="0" eb="1">
      <t>ル</t>
    </rPh>
    <rPh sb="1" eb="2">
      <t>ナ</t>
    </rPh>
    <phoneticPr fontId="2"/>
  </si>
  <si>
    <t>2008.11.14</t>
  </si>
  <si>
    <t>那奈</t>
    <rPh sb="0" eb="2">
      <t>ナナ</t>
    </rPh>
    <phoneticPr fontId="2"/>
  </si>
  <si>
    <t>2008.10.19</t>
  </si>
  <si>
    <t>上葉</t>
    <rPh sb="0" eb="1">
      <t>ウエ</t>
    </rPh>
    <rPh sb="1" eb="2">
      <t>ハ</t>
    </rPh>
    <phoneticPr fontId="2"/>
  </si>
  <si>
    <t>ｳｴﾊ</t>
  </si>
  <si>
    <t>Ueha</t>
  </si>
  <si>
    <t>2008.8.10</t>
  </si>
  <si>
    <t>花楓</t>
    <rPh sb="0" eb="1">
      <t>ハナ</t>
    </rPh>
    <rPh sb="1" eb="2">
      <t>カエデ</t>
    </rPh>
    <phoneticPr fontId="2"/>
  </si>
  <si>
    <t>ｶｴﾃﾞ</t>
  </si>
  <si>
    <t>Kaede</t>
  </si>
  <si>
    <t>ゆきな</t>
  </si>
  <si>
    <t>ﾕｷﾅ</t>
  </si>
  <si>
    <t>Yukina</t>
  </si>
  <si>
    <t>鈴木</t>
    <rPh sb="0" eb="1">
      <t>スズ</t>
    </rPh>
    <rPh sb="1" eb="2">
      <t>キ</t>
    </rPh>
    <phoneticPr fontId="2"/>
  </si>
  <si>
    <t>俐々</t>
    <rPh sb="0" eb="1">
      <t>リ</t>
    </rPh>
    <phoneticPr fontId="2"/>
  </si>
  <si>
    <t>ﾘﾘ</t>
  </si>
  <si>
    <t>Riri</t>
  </si>
  <si>
    <t>2009.2.3</t>
  </si>
  <si>
    <t>田島</t>
    <rPh sb="0" eb="2">
      <t>タジマ</t>
    </rPh>
    <phoneticPr fontId="2"/>
  </si>
  <si>
    <t>ﾀｼﾞﾏ</t>
  </si>
  <si>
    <t>TAJIMA</t>
  </si>
  <si>
    <t>津田</t>
    <rPh sb="0" eb="2">
      <t>ツダ</t>
    </rPh>
    <phoneticPr fontId="2"/>
  </si>
  <si>
    <t>菜々美</t>
    <rPh sb="0" eb="3">
      <t>ナナミ</t>
    </rPh>
    <phoneticPr fontId="2"/>
  </si>
  <si>
    <t>ﾂﾀﾞ</t>
  </si>
  <si>
    <t>TSUDA</t>
  </si>
  <si>
    <t>2008.5.21</t>
  </si>
  <si>
    <t>里美</t>
    <rPh sb="0" eb="2">
      <t>サトミ</t>
    </rPh>
    <phoneticPr fontId="2"/>
  </si>
  <si>
    <t>2008.5.20</t>
  </si>
  <si>
    <t>福山</t>
    <rPh sb="0" eb="2">
      <t>フクヤマ</t>
    </rPh>
    <phoneticPr fontId="2"/>
  </si>
  <si>
    <t>美澪</t>
    <rPh sb="0" eb="1">
      <t>フクミ</t>
    </rPh>
    <rPh sb="1" eb="2">
      <t>レイ</t>
    </rPh>
    <phoneticPr fontId="2"/>
  </si>
  <si>
    <t>ﾌｸﾔﾏ</t>
  </si>
  <si>
    <t>FUKUYAMA</t>
  </si>
  <si>
    <t>2008.5.11</t>
  </si>
  <si>
    <t>藤田</t>
    <rPh sb="0" eb="2">
      <t>フジタ</t>
    </rPh>
    <phoneticPr fontId="2"/>
  </si>
  <si>
    <t>ミオン</t>
  </si>
  <si>
    <t>ﾐｵﾝ</t>
  </si>
  <si>
    <t>Mion</t>
  </si>
  <si>
    <t>2009.1.27</t>
  </si>
  <si>
    <t>堀越</t>
    <rPh sb="0" eb="2">
      <t>ホリコシ</t>
    </rPh>
    <phoneticPr fontId="2"/>
  </si>
  <si>
    <t>彩日</t>
    <rPh sb="0" eb="1">
      <t>アヤ</t>
    </rPh>
    <rPh sb="1" eb="2">
      <t>ヒ</t>
    </rPh>
    <phoneticPr fontId="2"/>
  </si>
  <si>
    <t>2008.5.2</t>
  </si>
  <si>
    <t>陽菜</t>
    <rPh sb="0" eb="1">
      <t>ヨウ</t>
    </rPh>
    <rPh sb="1" eb="2">
      <t>ナ</t>
    </rPh>
    <phoneticPr fontId="2"/>
  </si>
  <si>
    <t>松矢</t>
    <rPh sb="0" eb="2">
      <t>マツヤ</t>
    </rPh>
    <phoneticPr fontId="2"/>
  </si>
  <si>
    <t>知佳</t>
    <rPh sb="0" eb="1">
      <t>チ</t>
    </rPh>
    <rPh sb="1" eb="2">
      <t>カ</t>
    </rPh>
    <phoneticPr fontId="2"/>
  </si>
  <si>
    <t>ﾏﾂﾔ</t>
  </si>
  <si>
    <t>ﾄﾓｶ</t>
  </si>
  <si>
    <t>MATSUYA</t>
  </si>
  <si>
    <t>Tomoka</t>
  </si>
  <si>
    <t>山添</t>
    <rPh sb="0" eb="2">
      <t>ヤマゾエ</t>
    </rPh>
    <phoneticPr fontId="2"/>
  </si>
  <si>
    <t>陽菜乃</t>
    <rPh sb="0" eb="1">
      <t>ヨウ</t>
    </rPh>
    <rPh sb="1" eb="2">
      <t>ナ</t>
    </rPh>
    <rPh sb="2" eb="3">
      <t>ノ</t>
    </rPh>
    <phoneticPr fontId="2"/>
  </si>
  <si>
    <t>ﾔﾏｿﾞｴ</t>
  </si>
  <si>
    <t>ﾋﾅﾉ</t>
  </si>
  <si>
    <t>YAMAZOE</t>
  </si>
  <si>
    <t>Hinano</t>
  </si>
  <si>
    <t>2008.8.30</t>
  </si>
  <si>
    <t>横山</t>
    <rPh sb="0" eb="2">
      <t>ヨコヤマ</t>
    </rPh>
    <phoneticPr fontId="2"/>
  </si>
  <si>
    <t>彩佳</t>
    <rPh sb="0" eb="1">
      <t>アヤ</t>
    </rPh>
    <rPh sb="1" eb="2">
      <t>カ</t>
    </rPh>
    <phoneticPr fontId="2"/>
  </si>
  <si>
    <t>2008.9.25</t>
  </si>
  <si>
    <t>渡部</t>
    <rPh sb="0" eb="2">
      <t>ワタナベ</t>
    </rPh>
    <phoneticPr fontId="2"/>
  </si>
  <si>
    <t>陽葵</t>
    <rPh sb="0" eb="1">
      <t>ヨウ</t>
    </rPh>
    <rPh sb="1" eb="2">
      <t>アオイ</t>
    </rPh>
    <phoneticPr fontId="2"/>
  </si>
  <si>
    <t>2008.12.2</t>
  </si>
  <si>
    <t>莉胡</t>
    <rPh sb="0" eb="1">
      <t>リ</t>
    </rPh>
    <rPh sb="1" eb="2">
      <t>コ</t>
    </rPh>
    <phoneticPr fontId="2"/>
  </si>
  <si>
    <t>赤島</t>
    <rPh sb="0" eb="2">
      <t>アカシマ</t>
    </rPh>
    <phoneticPr fontId="1"/>
  </si>
  <si>
    <t>美結</t>
    <rPh sb="0" eb="2">
      <t>ミユ</t>
    </rPh>
    <phoneticPr fontId="1"/>
  </si>
  <si>
    <t>ｱｶｼﾏ</t>
  </si>
  <si>
    <t>AKASHIMA</t>
  </si>
  <si>
    <t>2010.2.17</t>
  </si>
  <si>
    <t>石原</t>
    <rPh sb="0" eb="2">
      <t>イシハラ</t>
    </rPh>
    <phoneticPr fontId="2"/>
  </si>
  <si>
    <t>海虹</t>
    <rPh sb="0" eb="1">
      <t>ウミ</t>
    </rPh>
    <rPh sb="1" eb="2">
      <t>ニジ</t>
    </rPh>
    <phoneticPr fontId="2"/>
  </si>
  <si>
    <t>ｴｺｳ</t>
  </si>
  <si>
    <t>Eko</t>
  </si>
  <si>
    <t>2009.5.7</t>
  </si>
  <si>
    <t>杏莉</t>
    <rPh sb="0" eb="1">
      <t>アン</t>
    </rPh>
    <rPh sb="1" eb="2">
      <t>リ</t>
    </rPh>
    <phoneticPr fontId="2"/>
  </si>
  <si>
    <t>ｱﾝﾘ</t>
  </si>
  <si>
    <t>Anri</t>
  </si>
  <si>
    <t>2009.8.18</t>
  </si>
  <si>
    <t>宇部</t>
    <rPh sb="0" eb="2">
      <t>ウベ</t>
    </rPh>
    <phoneticPr fontId="1"/>
  </si>
  <si>
    <t>聖那</t>
    <rPh sb="0" eb="2">
      <t>セイナ</t>
    </rPh>
    <phoneticPr fontId="1"/>
  </si>
  <si>
    <t>ｳﾍﾞ</t>
  </si>
  <si>
    <t>UBE</t>
  </si>
  <si>
    <t>2009.12.25</t>
  </si>
  <si>
    <t>岡本</t>
    <rPh sb="0" eb="2">
      <t>オカモト</t>
    </rPh>
    <phoneticPr fontId="2"/>
  </si>
  <si>
    <t>2009.8.25</t>
  </si>
  <si>
    <t>小川</t>
    <rPh sb="0" eb="2">
      <t>オガワ</t>
    </rPh>
    <phoneticPr fontId="1"/>
  </si>
  <si>
    <t>結愛</t>
    <rPh sb="0" eb="1">
      <t>コムスビ</t>
    </rPh>
    <rPh sb="1" eb="2">
      <t>アイ</t>
    </rPh>
    <phoneticPr fontId="1"/>
  </si>
  <si>
    <t>ﾕｳｱ</t>
  </si>
  <si>
    <t>2009.5.13</t>
  </si>
  <si>
    <t>川島</t>
    <rPh sb="0" eb="2">
      <t>カワシマ</t>
    </rPh>
    <phoneticPr fontId="1"/>
  </si>
  <si>
    <t>凜華</t>
    <rPh sb="0" eb="1">
      <t>リン</t>
    </rPh>
    <rPh sb="1" eb="2">
      <t>ハナ</t>
    </rPh>
    <phoneticPr fontId="1"/>
  </si>
  <si>
    <t>ﾘﾝｶ</t>
  </si>
  <si>
    <t>河野</t>
    <rPh sb="0" eb="2">
      <t>カワノ</t>
    </rPh>
    <phoneticPr fontId="1"/>
  </si>
  <si>
    <t>志保</t>
    <rPh sb="0" eb="2">
      <t>シホ</t>
    </rPh>
    <phoneticPr fontId="1"/>
  </si>
  <si>
    <t>ｼﾎ</t>
  </si>
  <si>
    <t>Shiho</t>
  </si>
  <si>
    <t>2010.2.23</t>
  </si>
  <si>
    <t>小池</t>
    <rPh sb="0" eb="2">
      <t>コイケ</t>
    </rPh>
    <phoneticPr fontId="1"/>
  </si>
  <si>
    <t>凛々子</t>
    <rPh sb="0" eb="3">
      <t>リリコ</t>
    </rPh>
    <phoneticPr fontId="1"/>
  </si>
  <si>
    <t>ﾘﾘｺ</t>
  </si>
  <si>
    <t>Ririko</t>
  </si>
  <si>
    <t>宍戸</t>
    <rPh sb="0" eb="2">
      <t>シシド</t>
    </rPh>
    <phoneticPr fontId="1"/>
  </si>
  <si>
    <t>千夏</t>
    <rPh sb="0" eb="2">
      <t>チナツ</t>
    </rPh>
    <phoneticPr fontId="1"/>
  </si>
  <si>
    <t>ｼｼﾄﾞ</t>
  </si>
  <si>
    <t>ﾁﾅﾂ</t>
  </si>
  <si>
    <t>SHISHIDO</t>
  </si>
  <si>
    <t>Chinatsu</t>
  </si>
  <si>
    <t>2009.9.17</t>
  </si>
  <si>
    <t>白旗</t>
    <rPh sb="0" eb="2">
      <t>シラハタ</t>
    </rPh>
    <phoneticPr fontId="1"/>
  </si>
  <si>
    <t>叶愛</t>
    <rPh sb="0" eb="2">
      <t>ノア</t>
    </rPh>
    <phoneticPr fontId="1"/>
  </si>
  <si>
    <t>ｼﾗﾊﾀ</t>
  </si>
  <si>
    <t>SHIRAHATA</t>
  </si>
  <si>
    <t>2009.4.21</t>
  </si>
  <si>
    <t>関根</t>
    <rPh sb="0" eb="2">
      <t>セキネ</t>
    </rPh>
    <phoneticPr fontId="1"/>
  </si>
  <si>
    <t>菜月</t>
    <rPh sb="0" eb="2">
      <t>ナツキ</t>
    </rPh>
    <phoneticPr fontId="1"/>
  </si>
  <si>
    <t>滝澤</t>
    <rPh sb="0" eb="2">
      <t>タキザワ</t>
    </rPh>
    <phoneticPr fontId="1"/>
  </si>
  <si>
    <t>芽依</t>
    <rPh sb="0" eb="2">
      <t>メイ</t>
    </rPh>
    <phoneticPr fontId="1"/>
  </si>
  <si>
    <t>2009.11.26</t>
  </si>
  <si>
    <t>仁尾</t>
    <rPh sb="0" eb="2">
      <t>ニオ</t>
    </rPh>
    <phoneticPr fontId="1"/>
  </si>
  <si>
    <t>莉彩</t>
    <rPh sb="0" eb="2">
      <t>リサ</t>
    </rPh>
    <phoneticPr fontId="1"/>
  </si>
  <si>
    <t>ﾆｵ</t>
  </si>
  <si>
    <t>ﾘｻ</t>
  </si>
  <si>
    <t>NIO</t>
  </si>
  <si>
    <t>Risa</t>
  </si>
  <si>
    <t>西川</t>
    <rPh sb="0" eb="2">
      <t>ニシカワ</t>
    </rPh>
    <phoneticPr fontId="1"/>
  </si>
  <si>
    <t>愛笑</t>
    <rPh sb="0" eb="1">
      <t>アイ</t>
    </rPh>
    <rPh sb="1" eb="2">
      <t>ワライ</t>
    </rPh>
    <phoneticPr fontId="1"/>
  </si>
  <si>
    <t>ﾏﾅｴ</t>
  </si>
  <si>
    <t>Manae</t>
  </si>
  <si>
    <t>2009.6.10</t>
  </si>
  <si>
    <t>藤田</t>
    <rPh sb="0" eb="2">
      <t>フジタ</t>
    </rPh>
    <phoneticPr fontId="1"/>
  </si>
  <si>
    <t>空奏</t>
    <rPh sb="0" eb="1">
      <t>ソラ</t>
    </rPh>
    <rPh sb="1" eb="2">
      <t>カナ</t>
    </rPh>
    <phoneticPr fontId="1"/>
  </si>
  <si>
    <t>ｿﾗﾅ</t>
  </si>
  <si>
    <t>Sorana</t>
  </si>
  <si>
    <t>三科</t>
    <rPh sb="0" eb="2">
      <t>ミシナ</t>
    </rPh>
    <phoneticPr fontId="1"/>
  </si>
  <si>
    <t>妃奈乃</t>
    <rPh sb="0" eb="1">
      <t>ヒ</t>
    </rPh>
    <rPh sb="1" eb="2">
      <t>ナ</t>
    </rPh>
    <rPh sb="2" eb="3">
      <t>ノ</t>
    </rPh>
    <phoneticPr fontId="1"/>
  </si>
  <si>
    <t>ﾐｼﾅ</t>
  </si>
  <si>
    <t>MISHINA</t>
  </si>
  <si>
    <t>望月</t>
    <rPh sb="0" eb="2">
      <t>モチヅキ</t>
    </rPh>
    <phoneticPr fontId="1"/>
  </si>
  <si>
    <t>結衣</t>
    <rPh sb="0" eb="2">
      <t>ユイ</t>
    </rPh>
    <phoneticPr fontId="1"/>
  </si>
  <si>
    <t>ﾓﾁﾂﾞｷ</t>
  </si>
  <si>
    <t>MOCHIZUKI</t>
  </si>
  <si>
    <t>青野</t>
    <rPh sb="0" eb="2">
      <t>アオノ</t>
    </rPh>
    <phoneticPr fontId="2"/>
  </si>
  <si>
    <t>佑香</t>
    <rPh sb="0" eb="2">
      <t>ユウカ</t>
    </rPh>
    <phoneticPr fontId="2"/>
  </si>
  <si>
    <t>御滝中</t>
  </si>
  <si>
    <t>Yuuka</t>
  </si>
  <si>
    <t>秋葉</t>
    <rPh sb="0" eb="2">
      <t>アキバ</t>
    </rPh>
    <phoneticPr fontId="2"/>
  </si>
  <si>
    <t>茜音</t>
    <rPh sb="0" eb="1">
      <t>アカネ</t>
    </rPh>
    <rPh sb="1" eb="2">
      <t>オト</t>
    </rPh>
    <phoneticPr fontId="2"/>
  </si>
  <si>
    <t>ｱｷﾊﾞ</t>
  </si>
  <si>
    <t>ｱｶﾈ</t>
  </si>
  <si>
    <t>AKIBA</t>
  </si>
  <si>
    <t>Akane</t>
  </si>
  <si>
    <t>2008.11.7</t>
  </si>
  <si>
    <t>菊地</t>
    <rPh sb="0" eb="2">
      <t>キクチ</t>
    </rPh>
    <phoneticPr fontId="2"/>
  </si>
  <si>
    <t>叶恵</t>
    <rPh sb="0" eb="1">
      <t>カナ</t>
    </rPh>
    <rPh sb="1" eb="2">
      <t>エ</t>
    </rPh>
    <phoneticPr fontId="2"/>
  </si>
  <si>
    <t>ｶﾅｴ</t>
  </si>
  <si>
    <t>Kanae</t>
  </si>
  <si>
    <t>小沼</t>
    <rPh sb="0" eb="2">
      <t>コヌマ</t>
    </rPh>
    <phoneticPr fontId="2"/>
  </si>
  <si>
    <t>桃子</t>
    <rPh sb="0" eb="2">
      <t>モモコ</t>
    </rPh>
    <phoneticPr fontId="2"/>
  </si>
  <si>
    <t>ｺﾇﾏ</t>
  </si>
  <si>
    <t>ﾓﾓｺ</t>
  </si>
  <si>
    <t>KONUMA</t>
  </si>
  <si>
    <t>Momoko</t>
  </si>
  <si>
    <t>髙久</t>
    <rPh sb="0" eb="1">
      <t>ダカイ</t>
    </rPh>
    <rPh sb="1" eb="2">
      <t>ク</t>
    </rPh>
    <phoneticPr fontId="2"/>
  </si>
  <si>
    <t>結菜</t>
    <rPh sb="0" eb="2">
      <t>ユイナ</t>
    </rPh>
    <phoneticPr fontId="2"/>
  </si>
  <si>
    <t>ﾀｶｸ</t>
  </si>
  <si>
    <t>ﾕｲﾅ</t>
  </si>
  <si>
    <t>TAKAKU</t>
  </si>
  <si>
    <t>Yuina</t>
  </si>
  <si>
    <t>高杉</t>
    <rPh sb="0" eb="2">
      <t>タカスギ</t>
    </rPh>
    <phoneticPr fontId="2"/>
  </si>
  <si>
    <t>りんか</t>
  </si>
  <si>
    <t>長島</t>
    <rPh sb="0" eb="2">
      <t>ナガシマ</t>
    </rPh>
    <phoneticPr fontId="2"/>
  </si>
  <si>
    <t>瑠衣</t>
    <rPh sb="0" eb="2">
      <t>ルイ</t>
    </rPh>
    <phoneticPr fontId="2"/>
  </si>
  <si>
    <t>井伊</t>
    <rPh sb="0" eb="2">
      <t>イイ</t>
    </rPh>
    <phoneticPr fontId="2"/>
  </si>
  <si>
    <t>実梨愛</t>
    <rPh sb="0" eb="1">
      <t>ミ</t>
    </rPh>
    <rPh sb="1" eb="2">
      <t>ナシ</t>
    </rPh>
    <rPh sb="2" eb="3">
      <t>アイ</t>
    </rPh>
    <phoneticPr fontId="2"/>
  </si>
  <si>
    <t>ｲｲ</t>
  </si>
  <si>
    <t>ﾐﾘｱ</t>
  </si>
  <si>
    <t>II</t>
  </si>
  <si>
    <t>Miria</t>
  </si>
  <si>
    <t>2009.11.8</t>
  </si>
  <si>
    <t>大友</t>
    <rPh sb="0" eb="2">
      <t>オオトモ</t>
    </rPh>
    <phoneticPr fontId="2"/>
  </si>
  <si>
    <t>花音</t>
    <rPh sb="0" eb="2">
      <t>カノン</t>
    </rPh>
    <phoneticPr fontId="2"/>
  </si>
  <si>
    <t>ｵｵﾄﾓ</t>
  </si>
  <si>
    <t>OTOMO</t>
  </si>
  <si>
    <t>2009.4.28</t>
  </si>
  <si>
    <t>愛暖</t>
    <rPh sb="0" eb="1">
      <t>アイ</t>
    </rPh>
    <rPh sb="1" eb="2">
      <t>ダン</t>
    </rPh>
    <phoneticPr fontId="2"/>
  </si>
  <si>
    <t>ｱﾉﾝ</t>
  </si>
  <si>
    <t>Anon</t>
  </si>
  <si>
    <t>2009.11.15</t>
  </si>
  <si>
    <t>富永</t>
    <rPh sb="0" eb="2">
      <t>トミナガ</t>
    </rPh>
    <phoneticPr fontId="2"/>
  </si>
  <si>
    <t>初</t>
    <rPh sb="0" eb="1">
      <t>ウイ</t>
    </rPh>
    <phoneticPr fontId="2"/>
  </si>
  <si>
    <t>ﾄﾐﾅｶﾞ</t>
  </si>
  <si>
    <t>ｳｲ</t>
  </si>
  <si>
    <t>TOMINAGA</t>
  </si>
  <si>
    <t>Ui</t>
  </si>
  <si>
    <t>沼</t>
    <rPh sb="0" eb="1">
      <t>ヌマ</t>
    </rPh>
    <phoneticPr fontId="2"/>
  </si>
  <si>
    <t>舞葉</t>
    <rPh sb="0" eb="1">
      <t>マイ</t>
    </rPh>
    <rPh sb="1" eb="2">
      <t>ハ</t>
    </rPh>
    <phoneticPr fontId="2"/>
  </si>
  <si>
    <t>ﾇﾏ</t>
  </si>
  <si>
    <t>ﾏｲﾊ</t>
  </si>
  <si>
    <t>NUMA</t>
  </si>
  <si>
    <t>Maiha</t>
  </si>
  <si>
    <t>2009.9.27</t>
  </si>
  <si>
    <t>三上</t>
    <rPh sb="0" eb="2">
      <t>ミカミ</t>
    </rPh>
    <phoneticPr fontId="2"/>
  </si>
  <si>
    <t>麗</t>
    <rPh sb="0" eb="1">
      <t>ウララ</t>
    </rPh>
    <phoneticPr fontId="2"/>
  </si>
  <si>
    <t>ﾐｶﾐ</t>
  </si>
  <si>
    <t>MIKAMI</t>
  </si>
  <si>
    <t>2009.12.22</t>
  </si>
  <si>
    <t>あい</t>
  </si>
  <si>
    <t>高根中</t>
  </si>
  <si>
    <t>勝</t>
    <rPh sb="0" eb="1">
      <t>カ</t>
    </rPh>
    <phoneticPr fontId="2"/>
  </si>
  <si>
    <t>環成</t>
    <rPh sb="0" eb="1">
      <t>ワ</t>
    </rPh>
    <rPh sb="1" eb="2">
      <t>セイ</t>
    </rPh>
    <phoneticPr fontId="2"/>
  </si>
  <si>
    <t>ｶﾂ</t>
  </si>
  <si>
    <t>KATSU</t>
  </si>
  <si>
    <t>重野</t>
    <rPh sb="0" eb="2">
      <t>シゲノ</t>
    </rPh>
    <phoneticPr fontId="2"/>
  </si>
  <si>
    <t>詩葉</t>
    <rPh sb="0" eb="1">
      <t>シ</t>
    </rPh>
    <rPh sb="1" eb="2">
      <t>ハ</t>
    </rPh>
    <phoneticPr fontId="2"/>
  </si>
  <si>
    <t>ｼｹﾞﾉ</t>
  </si>
  <si>
    <t>SHIGENO</t>
  </si>
  <si>
    <t>早絢香</t>
    <rPh sb="0" eb="1">
      <t>ハヤ</t>
    </rPh>
    <rPh sb="1" eb="2">
      <t>アヤ</t>
    </rPh>
    <rPh sb="2" eb="3">
      <t>カ</t>
    </rPh>
    <phoneticPr fontId="2"/>
  </si>
  <si>
    <t>2008.8.27</t>
  </si>
  <si>
    <t>船本</t>
    <rPh sb="0" eb="2">
      <t>フナモト</t>
    </rPh>
    <phoneticPr fontId="2"/>
  </si>
  <si>
    <t>光莉</t>
    <rPh sb="0" eb="1">
      <t>ヒカリ</t>
    </rPh>
    <rPh sb="1" eb="2">
      <t>リ</t>
    </rPh>
    <phoneticPr fontId="2"/>
  </si>
  <si>
    <t>ﾌﾅﾓﾄ</t>
  </si>
  <si>
    <t>FUNAMOTO</t>
  </si>
  <si>
    <t>凛</t>
    <rPh sb="0" eb="1">
      <t>リン</t>
    </rPh>
    <phoneticPr fontId="2"/>
  </si>
  <si>
    <t>2008.5.4</t>
  </si>
  <si>
    <t>足立</t>
    <rPh sb="0" eb="2">
      <t>アダチ</t>
    </rPh>
    <phoneticPr fontId="2"/>
  </si>
  <si>
    <t>ここ里</t>
    <rPh sb="2" eb="3">
      <t>リ</t>
    </rPh>
    <phoneticPr fontId="2"/>
  </si>
  <si>
    <t>ｱﾀﾞﾁ</t>
  </si>
  <si>
    <t>ｺｺﾘ</t>
  </si>
  <si>
    <t>ADACHI</t>
  </si>
  <si>
    <t>Kokori</t>
  </si>
  <si>
    <t>2009.7.17</t>
  </si>
  <si>
    <t>石本</t>
    <rPh sb="0" eb="2">
      <t>イシモト</t>
    </rPh>
    <phoneticPr fontId="2"/>
  </si>
  <si>
    <t>悠夏</t>
    <rPh sb="0" eb="1">
      <t>ユウ</t>
    </rPh>
    <rPh sb="1" eb="2">
      <t>ナツ</t>
    </rPh>
    <phoneticPr fontId="2"/>
  </si>
  <si>
    <t>ｲｼﾓﾄ</t>
  </si>
  <si>
    <t>ISHIMOTO</t>
  </si>
  <si>
    <t>2010.3.20</t>
  </si>
  <si>
    <t>麻美</t>
    <rPh sb="0" eb="2">
      <t>アサミ</t>
    </rPh>
    <phoneticPr fontId="2"/>
  </si>
  <si>
    <t>2010.1.25</t>
  </si>
  <si>
    <t>咲彩</t>
    <rPh sb="0" eb="2">
      <t>サアヤ</t>
    </rPh>
    <phoneticPr fontId="2"/>
  </si>
  <si>
    <t>Saya</t>
  </si>
  <si>
    <t>2009.11.25</t>
  </si>
  <si>
    <t>北島</t>
    <rPh sb="0" eb="2">
      <t>キタジマ</t>
    </rPh>
    <phoneticPr fontId="2"/>
  </si>
  <si>
    <t>栞</t>
    <rPh sb="0" eb="1">
      <t>シオリ</t>
    </rPh>
    <phoneticPr fontId="2"/>
  </si>
  <si>
    <t>ｷﾀｼﾞﾏ</t>
  </si>
  <si>
    <t>KITAJIMA</t>
  </si>
  <si>
    <t>2009.5.27</t>
  </si>
  <si>
    <t>嶋路</t>
    <rPh sb="0" eb="2">
      <t>シマジ</t>
    </rPh>
    <phoneticPr fontId="2"/>
  </si>
  <si>
    <t>美空</t>
    <rPh sb="0" eb="2">
      <t>ミソラ</t>
    </rPh>
    <phoneticPr fontId="2"/>
  </si>
  <si>
    <t>ｼﾏｼﾞ</t>
  </si>
  <si>
    <t>ﾐｿﾗ</t>
  </si>
  <si>
    <t>SHIMAJI</t>
  </si>
  <si>
    <t>Misora</t>
  </si>
  <si>
    <t>2010..2.23</t>
  </si>
  <si>
    <t>2010.3.19</t>
  </si>
  <si>
    <t>冬室</t>
    <rPh sb="0" eb="2">
      <t>フユムロ</t>
    </rPh>
    <phoneticPr fontId="2"/>
  </si>
  <si>
    <t>結衣</t>
    <rPh sb="0" eb="2">
      <t>ユイ</t>
    </rPh>
    <phoneticPr fontId="2"/>
  </si>
  <si>
    <t>ﾌﾕﾑﾛ</t>
  </si>
  <si>
    <t>FUYUMURO</t>
  </si>
  <si>
    <t>松井</t>
    <rPh sb="0" eb="2">
      <t>マツイ</t>
    </rPh>
    <phoneticPr fontId="2"/>
  </si>
  <si>
    <t>香乃</t>
    <rPh sb="0" eb="2">
      <t>カノ</t>
    </rPh>
    <phoneticPr fontId="2"/>
  </si>
  <si>
    <t>ｶﾉ</t>
  </si>
  <si>
    <t>Kano</t>
  </si>
  <si>
    <t>2009.10.29</t>
  </si>
  <si>
    <t>悠乃</t>
    <rPh sb="0" eb="2">
      <t>ユノ</t>
    </rPh>
    <phoneticPr fontId="2"/>
  </si>
  <si>
    <t>ﾕﾉ</t>
  </si>
  <si>
    <t>Yuno</t>
  </si>
  <si>
    <t>諸永</t>
    <rPh sb="0" eb="2">
      <t>モロナガ</t>
    </rPh>
    <phoneticPr fontId="2"/>
  </si>
  <si>
    <t>希音</t>
    <rPh sb="0" eb="2">
      <t>キオン</t>
    </rPh>
    <phoneticPr fontId="2"/>
  </si>
  <si>
    <t>ﾓﾛﾅｶﾞ</t>
  </si>
  <si>
    <t>ﾈﾈ</t>
  </si>
  <si>
    <t>MORONAGA</t>
  </si>
  <si>
    <t>Nene</t>
  </si>
  <si>
    <t>若鍋</t>
    <rPh sb="0" eb="1">
      <t>ワカ</t>
    </rPh>
    <rPh sb="1" eb="2">
      <t>ナベ</t>
    </rPh>
    <phoneticPr fontId="2"/>
  </si>
  <si>
    <t>紗英</t>
    <rPh sb="0" eb="2">
      <t>サエ</t>
    </rPh>
    <phoneticPr fontId="2"/>
  </si>
  <si>
    <t>ﾜｶﾅﾍﾞ</t>
  </si>
  <si>
    <t>WAKANABE</t>
  </si>
  <si>
    <t>2010.2.20</t>
  </si>
  <si>
    <t>尾﨑</t>
    <rPh sb="0" eb="2">
      <t>オザキ</t>
    </rPh>
    <phoneticPr fontId="2"/>
  </si>
  <si>
    <t>朝美</t>
    <rPh sb="0" eb="2">
      <t>アサミ</t>
    </rPh>
    <phoneticPr fontId="2"/>
  </si>
  <si>
    <t>八木が谷中</t>
  </si>
  <si>
    <t>金子</t>
    <rPh sb="0" eb="2">
      <t>カネコ</t>
    </rPh>
    <phoneticPr fontId="2"/>
  </si>
  <si>
    <t>穂乃花</t>
    <rPh sb="0" eb="1">
      <t>ホ</t>
    </rPh>
    <rPh sb="1" eb="2">
      <t>ノ</t>
    </rPh>
    <rPh sb="2" eb="3">
      <t>ハナ</t>
    </rPh>
    <phoneticPr fontId="2"/>
  </si>
  <si>
    <t>濱口</t>
    <rPh sb="0" eb="2">
      <t>ハマグチ</t>
    </rPh>
    <phoneticPr fontId="2"/>
  </si>
  <si>
    <t>莉那</t>
    <rPh sb="0" eb="1">
      <t>リ</t>
    </rPh>
    <rPh sb="1" eb="2">
      <t>ナ</t>
    </rPh>
    <phoneticPr fontId="2"/>
  </si>
  <si>
    <t>ﾊﾏｸﾞﾁ</t>
  </si>
  <si>
    <t>HAMAGUCHI</t>
  </si>
  <si>
    <t>千咲</t>
    <rPh sb="0" eb="2">
      <t>チサキ</t>
    </rPh>
    <phoneticPr fontId="2"/>
  </si>
  <si>
    <t>ﾁｻｷ</t>
  </si>
  <si>
    <t>Chisaki</t>
  </si>
  <si>
    <t>蛭田</t>
    <rPh sb="0" eb="2">
      <t>ヒルタ</t>
    </rPh>
    <phoneticPr fontId="2"/>
  </si>
  <si>
    <t>ﾋﾙﾀ</t>
  </si>
  <si>
    <t>HIRUTA</t>
  </si>
  <si>
    <t>梨心</t>
    <rPh sb="0" eb="1">
      <t>ナシ</t>
    </rPh>
    <rPh sb="1" eb="2">
      <t>ココロ</t>
    </rPh>
    <phoneticPr fontId="2"/>
  </si>
  <si>
    <t>莉子</t>
    <rPh sb="0" eb="2">
      <t>リコ</t>
    </rPh>
    <phoneticPr fontId="2"/>
  </si>
  <si>
    <t>奥野</t>
    <rPh sb="0" eb="2">
      <t>オクノ</t>
    </rPh>
    <phoneticPr fontId="2"/>
  </si>
  <si>
    <t>つばさ</t>
  </si>
  <si>
    <t>ｵｸﾉ</t>
  </si>
  <si>
    <t>ﾂﾊﾞｻ</t>
  </si>
  <si>
    <t>OKUNO</t>
  </si>
  <si>
    <t>Tsubasa</t>
  </si>
  <si>
    <t>高藤</t>
    <rPh sb="0" eb="2">
      <t>タカトウ</t>
    </rPh>
    <phoneticPr fontId="2"/>
  </si>
  <si>
    <t>悠花</t>
    <rPh sb="0" eb="1">
      <t>ユウ</t>
    </rPh>
    <rPh sb="1" eb="2">
      <t>ハナ</t>
    </rPh>
    <phoneticPr fontId="2"/>
  </si>
  <si>
    <t>ﾀｶﾄｳ</t>
  </si>
  <si>
    <t>TAKATOU</t>
  </si>
  <si>
    <t>東城</t>
    <rPh sb="0" eb="2">
      <t>トウジョウ</t>
    </rPh>
    <phoneticPr fontId="2"/>
  </si>
  <si>
    <t>美桜</t>
    <rPh sb="0" eb="2">
      <t>ミオ</t>
    </rPh>
    <phoneticPr fontId="2"/>
  </si>
  <si>
    <t>ﾄｳｼﾞｮｳ</t>
  </si>
  <si>
    <t>ﾐｵ ｼｪﾊｰﾆ　ｸﾞﾅﾃｨﾗｶ</t>
  </si>
  <si>
    <t>TOJO</t>
  </si>
  <si>
    <t>2009.4.25</t>
  </si>
  <si>
    <t>新飯田</t>
    <rPh sb="0" eb="3">
      <t>ニイダ</t>
    </rPh>
    <phoneticPr fontId="2"/>
  </si>
  <si>
    <t>夢花</t>
    <rPh sb="0" eb="1">
      <t>ユメ</t>
    </rPh>
    <rPh sb="1" eb="2">
      <t>ハナ</t>
    </rPh>
    <phoneticPr fontId="2"/>
  </si>
  <si>
    <t>2010.2.16</t>
  </si>
  <si>
    <t>吉田</t>
    <rPh sb="0" eb="2">
      <t>ヨシダ</t>
    </rPh>
    <phoneticPr fontId="2"/>
  </si>
  <si>
    <t>結音</t>
    <rPh sb="0" eb="1">
      <t>ユイ</t>
    </rPh>
    <rPh sb="1" eb="2">
      <t>オト</t>
    </rPh>
    <phoneticPr fontId="2"/>
  </si>
  <si>
    <t>ﾕｲﾈ</t>
  </si>
  <si>
    <t>Yuine</t>
  </si>
  <si>
    <t>2010.3.13</t>
  </si>
  <si>
    <t>飯塚</t>
    <rPh sb="0" eb="2">
      <t>イイヅカ</t>
    </rPh>
    <phoneticPr fontId="2"/>
  </si>
  <si>
    <t>前原中</t>
  </si>
  <si>
    <t>ｲｲﾂﾞｶ</t>
  </si>
  <si>
    <t>IIZUKA</t>
  </si>
  <si>
    <t>優菜</t>
    <rPh sb="0" eb="2">
      <t>ユウナ</t>
    </rPh>
    <phoneticPr fontId="2"/>
  </si>
  <si>
    <t>Yuuna</t>
  </si>
  <si>
    <t>2008.5.5</t>
  </si>
  <si>
    <t>内田</t>
    <rPh sb="0" eb="2">
      <t>ウチダ</t>
    </rPh>
    <phoneticPr fontId="2"/>
  </si>
  <si>
    <t>結菜</t>
    <rPh sb="0" eb="2">
      <t>ユナ</t>
    </rPh>
    <phoneticPr fontId="2"/>
  </si>
  <si>
    <t>2008.7.24</t>
  </si>
  <si>
    <t>皐月</t>
    <rPh sb="0" eb="2">
      <t>サツキ</t>
    </rPh>
    <phoneticPr fontId="2"/>
  </si>
  <si>
    <t>ｻﾂｷ</t>
  </si>
  <si>
    <t>Satsuki</t>
  </si>
  <si>
    <t>栗山</t>
    <rPh sb="0" eb="2">
      <t>クリヤマ</t>
    </rPh>
    <phoneticPr fontId="2"/>
  </si>
  <si>
    <t>美月</t>
    <rPh sb="0" eb="2">
      <t>ミツキ</t>
    </rPh>
    <phoneticPr fontId="2"/>
  </si>
  <si>
    <t>ｸﾘﾔﾏ</t>
  </si>
  <si>
    <t>KURIYAMA</t>
  </si>
  <si>
    <t>桃花</t>
    <rPh sb="0" eb="1">
      <t>モモ</t>
    </rPh>
    <rPh sb="1" eb="2">
      <t>ハナ</t>
    </rPh>
    <phoneticPr fontId="2"/>
  </si>
  <si>
    <t>小原</t>
    <rPh sb="0" eb="2">
      <t>コハラ</t>
    </rPh>
    <phoneticPr fontId="2"/>
  </si>
  <si>
    <t>希望</t>
    <rPh sb="0" eb="2">
      <t>キボウ</t>
    </rPh>
    <phoneticPr fontId="2"/>
  </si>
  <si>
    <t>ｺﾊﾗ</t>
  </si>
  <si>
    <t>ﾉﾉ</t>
  </si>
  <si>
    <t>KOHARA</t>
  </si>
  <si>
    <t>Nono</t>
  </si>
  <si>
    <t>2009.3.28</t>
  </si>
  <si>
    <t>2008.9.1</t>
  </si>
  <si>
    <t>綺奈</t>
    <rPh sb="0" eb="2">
      <t>アヤナ</t>
    </rPh>
    <phoneticPr fontId="2"/>
  </si>
  <si>
    <t>野崎</t>
    <rPh sb="0" eb="2">
      <t>ノザキ</t>
    </rPh>
    <phoneticPr fontId="2"/>
  </si>
  <si>
    <t>美紗</t>
    <rPh sb="0" eb="1">
      <t>ミ</t>
    </rPh>
    <rPh sb="1" eb="2">
      <t>サ</t>
    </rPh>
    <phoneticPr fontId="2"/>
  </si>
  <si>
    <t>栞穂</t>
    <rPh sb="0" eb="2">
      <t>カホ</t>
    </rPh>
    <phoneticPr fontId="2"/>
  </si>
  <si>
    <t>龍﨑</t>
    <rPh sb="0" eb="2">
      <t>リュウザキ</t>
    </rPh>
    <phoneticPr fontId="2"/>
  </si>
  <si>
    <t>ﾘｭｳｻﾞｷ</t>
  </si>
  <si>
    <t>RYUZAKI</t>
  </si>
  <si>
    <t>2008.7.9</t>
  </si>
  <si>
    <t>梅﨑</t>
    <rPh sb="0" eb="2">
      <t>ウメザキ</t>
    </rPh>
    <phoneticPr fontId="2"/>
  </si>
  <si>
    <t>佳子</t>
    <rPh sb="0" eb="2">
      <t>カコ</t>
    </rPh>
    <phoneticPr fontId="2"/>
  </si>
  <si>
    <t>ｳﾒｻﾞｷ</t>
  </si>
  <si>
    <t>ｶｺ</t>
  </si>
  <si>
    <t>UMEZAKI</t>
  </si>
  <si>
    <t>Kako</t>
  </si>
  <si>
    <t>2009.9.22</t>
  </si>
  <si>
    <t>木村</t>
    <rPh sb="0" eb="2">
      <t>キムラ</t>
    </rPh>
    <phoneticPr fontId="2"/>
  </si>
  <si>
    <t>心春</t>
    <rPh sb="0" eb="2">
      <t>コハル</t>
    </rPh>
    <phoneticPr fontId="2"/>
  </si>
  <si>
    <t>2010.2.1</t>
  </si>
  <si>
    <t>深見</t>
    <rPh sb="0" eb="1">
      <t>フカ</t>
    </rPh>
    <rPh sb="1" eb="2">
      <t>ミ</t>
    </rPh>
    <phoneticPr fontId="2"/>
  </si>
  <si>
    <t>渚</t>
    <rPh sb="0" eb="1">
      <t>ナギサ</t>
    </rPh>
    <phoneticPr fontId="2"/>
  </si>
  <si>
    <t>ﾌｶﾐ</t>
  </si>
  <si>
    <t>ﾅｷﾞｻ</t>
  </si>
  <si>
    <t>FUKAMI</t>
  </si>
  <si>
    <t>Nagisa</t>
  </si>
  <si>
    <t>福井</t>
    <rPh sb="0" eb="2">
      <t>フクイ</t>
    </rPh>
    <phoneticPr fontId="2"/>
  </si>
  <si>
    <t>葉夏</t>
    <rPh sb="0" eb="1">
      <t>ハ</t>
    </rPh>
    <rPh sb="1" eb="2">
      <t>ナツ</t>
    </rPh>
    <phoneticPr fontId="2"/>
  </si>
  <si>
    <t>ﾌｸｲ</t>
  </si>
  <si>
    <t>FUKUI</t>
  </si>
  <si>
    <t>相内</t>
    <rPh sb="0" eb="2">
      <t>アイナイ</t>
    </rPh>
    <phoneticPr fontId="2"/>
  </si>
  <si>
    <t>結佳</t>
    <rPh sb="0" eb="1">
      <t>ユ</t>
    </rPh>
    <rPh sb="1" eb="2">
      <t>カ</t>
    </rPh>
    <phoneticPr fontId="2"/>
  </si>
  <si>
    <t>二宮中</t>
  </si>
  <si>
    <t>ｱｲﾅｲ</t>
  </si>
  <si>
    <t>AINAI</t>
  </si>
  <si>
    <t>2008.8.29</t>
  </si>
  <si>
    <t>大吉</t>
    <rPh sb="0" eb="2">
      <t>オオヨシ</t>
    </rPh>
    <phoneticPr fontId="2"/>
  </si>
  <si>
    <t>空夕里</t>
    <rPh sb="0" eb="1">
      <t>ソラ</t>
    </rPh>
    <rPh sb="1" eb="2">
      <t>ユウ</t>
    </rPh>
    <rPh sb="2" eb="3">
      <t>サト</t>
    </rPh>
    <phoneticPr fontId="2"/>
  </si>
  <si>
    <t>ｵｵﾖｼ</t>
  </si>
  <si>
    <t>ｱﾕﾘ</t>
  </si>
  <si>
    <t>OOYOSHI</t>
  </si>
  <si>
    <t>Ayuri</t>
  </si>
  <si>
    <t>河野</t>
    <rPh sb="0" eb="2">
      <t>カワノ</t>
    </rPh>
    <phoneticPr fontId="2"/>
  </si>
  <si>
    <t>結咲</t>
    <rPh sb="0" eb="1">
      <t>ユ</t>
    </rPh>
    <rPh sb="1" eb="2">
      <t>サ</t>
    </rPh>
    <phoneticPr fontId="2"/>
  </si>
  <si>
    <t>Yuuki</t>
  </si>
  <si>
    <t>2008.4.30</t>
  </si>
  <si>
    <t>桑原</t>
    <rPh sb="0" eb="1">
      <t>クワ</t>
    </rPh>
    <rPh sb="1" eb="2">
      <t>ハラ</t>
    </rPh>
    <phoneticPr fontId="2"/>
  </si>
  <si>
    <t>結</t>
    <rPh sb="0" eb="1">
      <t>ユ</t>
    </rPh>
    <phoneticPr fontId="2"/>
  </si>
  <si>
    <t>ｸﾜﾊﾗ</t>
  </si>
  <si>
    <t>KUWAHARA</t>
  </si>
  <si>
    <t>2008.10.12</t>
  </si>
  <si>
    <t>杉本</t>
    <rPh sb="0" eb="2">
      <t>スギモト</t>
    </rPh>
    <phoneticPr fontId="2"/>
  </si>
  <si>
    <t>優空</t>
    <rPh sb="0" eb="1">
      <t>ヤサ</t>
    </rPh>
    <rPh sb="1" eb="2">
      <t>ソラ</t>
    </rPh>
    <phoneticPr fontId="2"/>
  </si>
  <si>
    <t>ｽｷﾞﾓﾄ</t>
  </si>
  <si>
    <t>SUGIMOTO</t>
  </si>
  <si>
    <t>田代</t>
    <rPh sb="0" eb="2">
      <t>タシロ</t>
    </rPh>
    <phoneticPr fontId="2"/>
  </si>
  <si>
    <t>結菜</t>
    <rPh sb="0" eb="1">
      <t>ユ</t>
    </rPh>
    <rPh sb="1" eb="2">
      <t>ナ</t>
    </rPh>
    <phoneticPr fontId="2"/>
  </si>
  <si>
    <t>ﾀｼﾛ</t>
  </si>
  <si>
    <t>TASHIRO</t>
  </si>
  <si>
    <t>内藤</t>
    <rPh sb="0" eb="2">
      <t>ナイトウ</t>
    </rPh>
    <phoneticPr fontId="2"/>
  </si>
  <si>
    <t>菜乃</t>
    <rPh sb="0" eb="1">
      <t>ナ</t>
    </rPh>
    <rPh sb="1" eb="2">
      <t>ノ</t>
    </rPh>
    <phoneticPr fontId="2"/>
  </si>
  <si>
    <t>ﾅﾉ</t>
  </si>
  <si>
    <t>NAITOU</t>
  </si>
  <si>
    <t>Nano</t>
  </si>
  <si>
    <t>濱</t>
    <rPh sb="0" eb="1">
      <t>ハマ</t>
    </rPh>
    <phoneticPr fontId="2"/>
  </si>
  <si>
    <t>樹里</t>
    <rPh sb="0" eb="2">
      <t>ジュリ</t>
    </rPh>
    <phoneticPr fontId="2"/>
  </si>
  <si>
    <t>ﾊﾏ</t>
  </si>
  <si>
    <t>HAMA</t>
  </si>
  <si>
    <t>2009.2.10</t>
  </si>
  <si>
    <t>開</t>
    <rPh sb="0" eb="1">
      <t>ヒラ</t>
    </rPh>
    <phoneticPr fontId="2"/>
  </si>
  <si>
    <t>ﾋﾗｷ</t>
  </si>
  <si>
    <t>HIRAKI</t>
  </si>
  <si>
    <t>深川</t>
    <rPh sb="0" eb="2">
      <t>フカガワ</t>
    </rPh>
    <phoneticPr fontId="2"/>
  </si>
  <si>
    <t>優羽</t>
    <rPh sb="0" eb="1">
      <t>ユウ</t>
    </rPh>
    <rPh sb="1" eb="2">
      <t>ハ</t>
    </rPh>
    <phoneticPr fontId="2"/>
  </si>
  <si>
    <t>ﾌｶｶﾞﾜ</t>
  </si>
  <si>
    <t>FUKAGAWA</t>
  </si>
  <si>
    <t>2008.12.7</t>
  </si>
  <si>
    <t>香穂</t>
    <rPh sb="0" eb="2">
      <t>カホ</t>
    </rPh>
    <phoneticPr fontId="2"/>
  </si>
  <si>
    <t>増田</t>
    <rPh sb="0" eb="2">
      <t>マスダ</t>
    </rPh>
    <phoneticPr fontId="2"/>
  </si>
  <si>
    <t>綾奈</t>
    <rPh sb="0" eb="1">
      <t>アヤ</t>
    </rPh>
    <rPh sb="1" eb="2">
      <t>ナ</t>
    </rPh>
    <phoneticPr fontId="2"/>
  </si>
  <si>
    <t>陽</t>
    <rPh sb="0" eb="1">
      <t>ヨウ</t>
    </rPh>
    <phoneticPr fontId="2"/>
  </si>
  <si>
    <t>若林</t>
    <rPh sb="0" eb="2">
      <t>ワカバヤシ</t>
    </rPh>
    <phoneticPr fontId="2"/>
  </si>
  <si>
    <t>華</t>
    <rPh sb="0" eb="1">
      <t>ハナ</t>
    </rPh>
    <phoneticPr fontId="2"/>
  </si>
  <si>
    <t>中</t>
  </si>
  <si>
    <t>紺野</t>
    <rPh sb="0" eb="1">
      <t>コン</t>
    </rPh>
    <rPh sb="1" eb="2">
      <t>ノ</t>
    </rPh>
    <phoneticPr fontId="2"/>
  </si>
  <si>
    <t>心結</t>
    <rPh sb="0" eb="1">
      <t>ココロ</t>
    </rPh>
    <rPh sb="1" eb="2">
      <t>ユ</t>
    </rPh>
    <phoneticPr fontId="2"/>
  </si>
  <si>
    <t>ｺﾝﾉ</t>
  </si>
  <si>
    <t>KONNO</t>
  </si>
  <si>
    <t>2009.9.3</t>
  </si>
  <si>
    <t>愛子</t>
    <rPh sb="0" eb="2">
      <t>アイコ</t>
    </rPh>
    <phoneticPr fontId="2"/>
  </si>
  <si>
    <t>ｱｲｺ</t>
  </si>
  <si>
    <t>Aiko</t>
  </si>
  <si>
    <t>2010.3.1</t>
  </si>
  <si>
    <t>玲</t>
    <rPh sb="0" eb="1">
      <t>レイ</t>
    </rPh>
    <phoneticPr fontId="2"/>
  </si>
  <si>
    <t>2009.12.9</t>
  </si>
  <si>
    <t>佑菜</t>
    <rPh sb="0" eb="2">
      <t>ユウナ</t>
    </rPh>
    <phoneticPr fontId="2"/>
  </si>
  <si>
    <t>2009.8.3</t>
  </si>
  <si>
    <t>古川</t>
    <rPh sb="0" eb="2">
      <t>フルカワ</t>
    </rPh>
    <phoneticPr fontId="2"/>
  </si>
  <si>
    <t>彩楽</t>
    <rPh sb="0" eb="1">
      <t>アヤ</t>
    </rPh>
    <rPh sb="1" eb="2">
      <t>ラク</t>
    </rPh>
    <phoneticPr fontId="2"/>
  </si>
  <si>
    <t>ﾌﾙｶﾜ</t>
  </si>
  <si>
    <t>FURUKAWA</t>
  </si>
  <si>
    <t>由賀</t>
    <rPh sb="0" eb="2">
      <t>ユガ</t>
    </rPh>
    <phoneticPr fontId="2"/>
  </si>
  <si>
    <t>杏奈</t>
    <rPh sb="0" eb="2">
      <t>アンナ</t>
    </rPh>
    <phoneticPr fontId="2"/>
  </si>
  <si>
    <t>ﾕｶﾞ</t>
  </si>
  <si>
    <t>YUGA</t>
  </si>
  <si>
    <t>優月</t>
    <rPh sb="0" eb="1">
      <t>ユウ</t>
    </rPh>
    <rPh sb="1" eb="2">
      <t>ツキ</t>
    </rPh>
    <phoneticPr fontId="2"/>
  </si>
  <si>
    <t>飯山満中</t>
  </si>
  <si>
    <t>近藤</t>
    <rPh sb="0" eb="2">
      <t>コンドウ</t>
    </rPh>
    <phoneticPr fontId="2"/>
  </si>
  <si>
    <t>由奈</t>
    <rPh sb="0" eb="1">
      <t>ユウ</t>
    </rPh>
    <rPh sb="1" eb="2">
      <t>ナ</t>
    </rPh>
    <phoneticPr fontId="2"/>
  </si>
  <si>
    <t>理花子</t>
    <rPh sb="0" eb="1">
      <t>リ</t>
    </rPh>
    <rPh sb="1" eb="2">
      <t>カ</t>
    </rPh>
    <rPh sb="2" eb="3">
      <t>コ</t>
    </rPh>
    <phoneticPr fontId="2"/>
  </si>
  <si>
    <t>ﾘｶｺ</t>
  </si>
  <si>
    <t>Rikako</t>
  </si>
  <si>
    <t>高梨</t>
    <rPh sb="0" eb="2">
      <t>タカナシ</t>
    </rPh>
    <phoneticPr fontId="2"/>
  </si>
  <si>
    <t>苺果</t>
    <rPh sb="0" eb="1">
      <t>イチゴ</t>
    </rPh>
    <rPh sb="1" eb="2">
      <t>カ</t>
    </rPh>
    <phoneticPr fontId="2"/>
  </si>
  <si>
    <t>ﾀｶﾅｼ</t>
  </si>
  <si>
    <t>ﾓｶ</t>
  </si>
  <si>
    <t>TAKANASHI</t>
  </si>
  <si>
    <t>Moka</t>
  </si>
  <si>
    <t>淵上</t>
    <rPh sb="0" eb="1">
      <t>フチ</t>
    </rPh>
    <rPh sb="1" eb="2">
      <t>カミ</t>
    </rPh>
    <phoneticPr fontId="2"/>
  </si>
  <si>
    <t>由紀乃</t>
    <rPh sb="0" eb="1">
      <t>ユ</t>
    </rPh>
    <rPh sb="1" eb="2">
      <t>キ</t>
    </rPh>
    <rPh sb="2" eb="3">
      <t>ノ</t>
    </rPh>
    <phoneticPr fontId="2"/>
  </si>
  <si>
    <t>ﾌﾁｶﾐ</t>
  </si>
  <si>
    <t>ﾕｷﾉ</t>
  </si>
  <si>
    <t>FUCHIKAMI</t>
  </si>
  <si>
    <t>Yukino</t>
  </si>
  <si>
    <t>安永</t>
    <rPh sb="0" eb="2">
      <t>ヤスナガ</t>
    </rPh>
    <phoneticPr fontId="2"/>
  </si>
  <si>
    <t>千夏</t>
    <rPh sb="0" eb="2">
      <t>チナツ</t>
    </rPh>
    <phoneticPr fontId="2"/>
  </si>
  <si>
    <t>ﾔｽﾅｶﾞ</t>
  </si>
  <si>
    <t>YASUNAGA</t>
  </si>
  <si>
    <t>2008.7.13</t>
  </si>
  <si>
    <t>明莉</t>
    <rPh sb="0" eb="2">
      <t>アカリ</t>
    </rPh>
    <phoneticPr fontId="2"/>
  </si>
  <si>
    <t>はな</t>
  </si>
  <si>
    <t>優香</t>
    <rPh sb="0" eb="1">
      <t>ユウ</t>
    </rPh>
    <rPh sb="1" eb="2">
      <t>カオリ</t>
    </rPh>
    <phoneticPr fontId="2"/>
  </si>
  <si>
    <t>山村</t>
    <rPh sb="0" eb="2">
      <t>ヤマムラ</t>
    </rPh>
    <phoneticPr fontId="2"/>
  </si>
  <si>
    <t>綾花</t>
    <rPh sb="0" eb="1">
      <t>アヤ</t>
    </rPh>
    <rPh sb="1" eb="2">
      <t>ハナ</t>
    </rPh>
    <phoneticPr fontId="2"/>
  </si>
  <si>
    <t>ﾔﾏﾑﾗ</t>
  </si>
  <si>
    <t>YAMAMURA</t>
  </si>
  <si>
    <t>石</t>
    <rPh sb="0" eb="1">
      <t>イシ</t>
    </rPh>
    <phoneticPr fontId="2"/>
  </si>
  <si>
    <t>明日香</t>
    <rPh sb="0" eb="3">
      <t>アスカ</t>
    </rPh>
    <phoneticPr fontId="2"/>
  </si>
  <si>
    <t>七林中</t>
  </si>
  <si>
    <t>ｲｼ</t>
  </si>
  <si>
    <t>ｱｽｶ</t>
  </si>
  <si>
    <t>Asuka</t>
  </si>
  <si>
    <t>2008.6.25</t>
  </si>
  <si>
    <t>桶田</t>
    <rPh sb="0" eb="1">
      <t>オケ</t>
    </rPh>
    <rPh sb="1" eb="2">
      <t>タ</t>
    </rPh>
    <phoneticPr fontId="1"/>
  </si>
  <si>
    <t>美侑</t>
    <rPh sb="0" eb="1">
      <t>ウツク</t>
    </rPh>
    <phoneticPr fontId="1"/>
  </si>
  <si>
    <t>船橋</t>
    <rPh sb="0" eb="2">
      <t>フナバシ</t>
    </rPh>
    <phoneticPr fontId="1"/>
  </si>
  <si>
    <t>ｵｹﾀﾞ</t>
  </si>
  <si>
    <t>OKEDA</t>
  </si>
  <si>
    <t>小田島</t>
    <rPh sb="0" eb="2">
      <t>オダ</t>
    </rPh>
    <rPh sb="2" eb="3">
      <t>シマ</t>
    </rPh>
    <phoneticPr fontId="2"/>
  </si>
  <si>
    <t>梨紗</t>
    <rPh sb="0" eb="1">
      <t>ナシ</t>
    </rPh>
    <rPh sb="1" eb="2">
      <t>サ</t>
    </rPh>
    <phoneticPr fontId="2"/>
  </si>
  <si>
    <t>ｵﾀﾞｼﾏ</t>
  </si>
  <si>
    <t>ODASHIMA</t>
  </si>
  <si>
    <t>2009.3.13</t>
  </si>
  <si>
    <t>狩野</t>
    <rPh sb="0" eb="2">
      <t>カノ</t>
    </rPh>
    <phoneticPr fontId="1"/>
  </si>
  <si>
    <t>るか</t>
  </si>
  <si>
    <t>北山</t>
    <rPh sb="0" eb="2">
      <t>キタヤマ</t>
    </rPh>
    <phoneticPr fontId="1"/>
  </si>
  <si>
    <t>ｷﾀﾔﾏ</t>
  </si>
  <si>
    <t>KITAYAMA</t>
  </si>
  <si>
    <t>今野</t>
    <rPh sb="0" eb="2">
      <t>コンノ</t>
    </rPh>
    <phoneticPr fontId="1"/>
  </si>
  <si>
    <t>遥菜</t>
    <rPh sb="0" eb="1">
      <t>ハル</t>
    </rPh>
    <rPh sb="1" eb="2">
      <t>ナ</t>
    </rPh>
    <phoneticPr fontId="1"/>
  </si>
  <si>
    <t>ﾊﾙﾅ</t>
  </si>
  <si>
    <t>Haruna</t>
  </si>
  <si>
    <t>陽菜</t>
    <rPh sb="0" eb="2">
      <t>ヒナ</t>
    </rPh>
    <phoneticPr fontId="1"/>
  </si>
  <si>
    <t>杏純</t>
    <rPh sb="0" eb="1">
      <t>アンズ</t>
    </rPh>
    <rPh sb="1" eb="2">
      <t>ジュン</t>
    </rPh>
    <phoneticPr fontId="2"/>
  </si>
  <si>
    <t>ｱｽﾞﾐ</t>
  </si>
  <si>
    <t>Azumi</t>
  </si>
  <si>
    <t>2008.4.8</t>
  </si>
  <si>
    <t>藤川</t>
    <rPh sb="0" eb="2">
      <t>フジカワ</t>
    </rPh>
    <phoneticPr fontId="1"/>
  </si>
  <si>
    <t>みはね</t>
  </si>
  <si>
    <t>ﾌｼﾞｶﾜ</t>
  </si>
  <si>
    <t>FUJIKAWA</t>
  </si>
  <si>
    <t>山川</t>
    <rPh sb="0" eb="2">
      <t>ヤマカワ</t>
    </rPh>
    <phoneticPr fontId="1"/>
  </si>
  <si>
    <t>妃香</t>
    <rPh sb="1" eb="2">
      <t>カオ</t>
    </rPh>
    <phoneticPr fontId="1"/>
  </si>
  <si>
    <t>ﾋﾉｶ</t>
  </si>
  <si>
    <t>Hinoka</t>
  </si>
  <si>
    <t>大野</t>
    <rPh sb="0" eb="2">
      <t>オオノ</t>
    </rPh>
    <phoneticPr fontId="1"/>
  </si>
  <si>
    <t>未空</t>
    <rPh sb="0" eb="2">
      <t>ミク</t>
    </rPh>
    <phoneticPr fontId="1"/>
  </si>
  <si>
    <t>2009.9.28</t>
  </si>
  <si>
    <t>心愛</t>
    <rPh sb="0" eb="2">
      <t>ココア</t>
    </rPh>
    <phoneticPr fontId="1"/>
  </si>
  <si>
    <t>2009.11.2</t>
  </si>
  <si>
    <t>柏木</t>
    <rPh sb="0" eb="2">
      <t>カシワギ</t>
    </rPh>
    <phoneticPr fontId="1"/>
  </si>
  <si>
    <t>楓</t>
    <rPh sb="0" eb="1">
      <t>カエデ</t>
    </rPh>
    <phoneticPr fontId="1"/>
  </si>
  <si>
    <t>加藤</t>
    <rPh sb="0" eb="2">
      <t>カトウ</t>
    </rPh>
    <phoneticPr fontId="1"/>
  </si>
  <si>
    <t>文香</t>
    <rPh sb="0" eb="1">
      <t>アヤ</t>
    </rPh>
    <rPh sb="1" eb="2">
      <t>カ</t>
    </rPh>
    <phoneticPr fontId="1"/>
  </si>
  <si>
    <t>2009.11.21</t>
  </si>
  <si>
    <t>金澤</t>
    <rPh sb="0" eb="2">
      <t>カナザワ</t>
    </rPh>
    <phoneticPr fontId="1"/>
  </si>
  <si>
    <t>珠希</t>
    <rPh sb="0" eb="2">
      <t>タマキ</t>
    </rPh>
    <phoneticPr fontId="1"/>
  </si>
  <si>
    <t>ｶﾅｻﾞﾜ</t>
  </si>
  <si>
    <t>ﾀﾏｷ</t>
  </si>
  <si>
    <t>KANAZAWA</t>
  </si>
  <si>
    <t>Tamaki</t>
  </si>
  <si>
    <t>2010.1.3</t>
  </si>
  <si>
    <t>神谷</t>
    <rPh sb="0" eb="2">
      <t>カミヤ</t>
    </rPh>
    <phoneticPr fontId="1"/>
  </si>
  <si>
    <t>帆美</t>
    <rPh sb="0" eb="1">
      <t>ホ</t>
    </rPh>
    <rPh sb="1" eb="2">
      <t>ミ</t>
    </rPh>
    <phoneticPr fontId="1"/>
  </si>
  <si>
    <t>ﾎﾉﾐ</t>
  </si>
  <si>
    <t>Honomi</t>
  </si>
  <si>
    <t>2010.2.19</t>
  </si>
  <si>
    <t>佐藤</t>
    <rPh sb="0" eb="2">
      <t>サトウ</t>
    </rPh>
    <phoneticPr fontId="1"/>
  </si>
  <si>
    <t>里乃杏</t>
    <rPh sb="0" eb="1">
      <t>サリ</t>
    </rPh>
    <rPh sb="1" eb="2">
      <t>ノ</t>
    </rPh>
    <rPh sb="2" eb="3">
      <t>アンズ</t>
    </rPh>
    <phoneticPr fontId="1"/>
  </si>
  <si>
    <t>ﾘﾉｱ</t>
  </si>
  <si>
    <t>Rinoa</t>
  </si>
  <si>
    <t>2010.3.21</t>
  </si>
  <si>
    <t>鈴木</t>
    <rPh sb="0" eb="2">
      <t>スズキ</t>
    </rPh>
    <phoneticPr fontId="1"/>
  </si>
  <si>
    <t>莉央</t>
    <rPh sb="0" eb="2">
      <t>リオ</t>
    </rPh>
    <phoneticPr fontId="1"/>
  </si>
  <si>
    <t>竹元</t>
    <rPh sb="0" eb="2">
      <t>タケモト</t>
    </rPh>
    <phoneticPr fontId="1"/>
  </si>
  <si>
    <t>琉愛</t>
    <rPh sb="0" eb="1">
      <t>リュウ</t>
    </rPh>
    <rPh sb="1" eb="2">
      <t>アイ</t>
    </rPh>
    <phoneticPr fontId="1"/>
  </si>
  <si>
    <t>ﾀｹﾓﾄ</t>
  </si>
  <si>
    <t>ﾙｱ</t>
  </si>
  <si>
    <t>TAKEMOTO</t>
  </si>
  <si>
    <t>Rua</t>
  </si>
  <si>
    <t>2010.1.11</t>
  </si>
  <si>
    <t>瞳</t>
    <rPh sb="0" eb="1">
      <t>ヒトミ</t>
    </rPh>
    <phoneticPr fontId="2"/>
  </si>
  <si>
    <t>三田中</t>
  </si>
  <si>
    <t>ｱｷﾗ</t>
  </si>
  <si>
    <t>越川</t>
    <rPh sb="0" eb="2">
      <t>コシカワ</t>
    </rPh>
    <phoneticPr fontId="2"/>
  </si>
  <si>
    <t>結良</t>
    <rPh sb="0" eb="2">
      <t>ユウラ</t>
    </rPh>
    <phoneticPr fontId="2"/>
  </si>
  <si>
    <t>ｺｼｶﾜ</t>
  </si>
  <si>
    <t>KOSHIKAWA</t>
  </si>
  <si>
    <t>りた</t>
  </si>
  <si>
    <t>ﾘﾀ</t>
  </si>
  <si>
    <t>Rita</t>
  </si>
  <si>
    <t>2008.9.27</t>
  </si>
  <si>
    <t>古山</t>
    <rPh sb="0" eb="2">
      <t>コヤマ</t>
    </rPh>
    <phoneticPr fontId="2"/>
  </si>
  <si>
    <t>梢</t>
    <rPh sb="0" eb="1">
      <t>コズエ</t>
    </rPh>
    <phoneticPr fontId="2"/>
  </si>
  <si>
    <t>ｺｽﾞｴ</t>
  </si>
  <si>
    <t>Kozue</t>
  </si>
  <si>
    <t>かれん</t>
  </si>
  <si>
    <t>2008.7.25</t>
  </si>
  <si>
    <t>高野</t>
    <rPh sb="0" eb="2">
      <t>タカノ</t>
    </rPh>
    <phoneticPr fontId="2"/>
  </si>
  <si>
    <t>茉莉奈</t>
    <rPh sb="0" eb="2">
      <t>マリ</t>
    </rPh>
    <rPh sb="2" eb="3">
      <t>ナ</t>
    </rPh>
    <phoneticPr fontId="2"/>
  </si>
  <si>
    <t>ﾏﾘﾅ</t>
  </si>
  <si>
    <t>Marina</t>
  </si>
  <si>
    <t>丸山</t>
    <rPh sb="0" eb="2">
      <t>マルヤマ</t>
    </rPh>
    <phoneticPr fontId="2"/>
  </si>
  <si>
    <t>ﾏﾙﾔﾏ</t>
  </si>
  <si>
    <t>MARUYAMA</t>
  </si>
  <si>
    <t>2009.1.17</t>
  </si>
  <si>
    <t>飯島</t>
    <rPh sb="0" eb="2">
      <t>イイジマ</t>
    </rPh>
    <phoneticPr fontId="2"/>
  </si>
  <si>
    <t>菜生</t>
    <rPh sb="0" eb="2">
      <t>ナオ</t>
    </rPh>
    <phoneticPr fontId="2"/>
  </si>
  <si>
    <t>ｲｲｼﾞﾏ</t>
  </si>
  <si>
    <t>IIJIMA</t>
  </si>
  <si>
    <t>2010.3.17</t>
  </si>
  <si>
    <t>七桜香</t>
    <rPh sb="0" eb="1">
      <t>ナナ</t>
    </rPh>
    <rPh sb="1" eb="2">
      <t>サクラ</t>
    </rPh>
    <phoneticPr fontId="2"/>
  </si>
  <si>
    <t>ﾅｵｶ</t>
  </si>
  <si>
    <t>Naoka</t>
  </si>
  <si>
    <t>莉羅</t>
    <rPh sb="0" eb="2">
      <t>リラ</t>
    </rPh>
    <phoneticPr fontId="2"/>
  </si>
  <si>
    <t>ﾘﾗ</t>
  </si>
  <si>
    <t>Rira</t>
  </si>
  <si>
    <t>2009.9.23</t>
  </si>
  <si>
    <t>大谷</t>
    <rPh sb="0" eb="2">
      <t>オオタニ</t>
    </rPh>
    <phoneticPr fontId="2"/>
  </si>
  <si>
    <t>沙和</t>
    <rPh sb="0" eb="2">
      <t>サワ</t>
    </rPh>
    <phoneticPr fontId="2"/>
  </si>
  <si>
    <t>ｵｵﾀﾆ</t>
  </si>
  <si>
    <t>OTANI</t>
  </si>
  <si>
    <t>咲希</t>
    <rPh sb="0" eb="1">
      <t>サ</t>
    </rPh>
    <phoneticPr fontId="2"/>
  </si>
  <si>
    <t>百那</t>
    <rPh sb="0" eb="2">
      <t>モナ</t>
    </rPh>
    <phoneticPr fontId="2"/>
  </si>
  <si>
    <t>武本</t>
    <rPh sb="0" eb="2">
      <t>タケモト</t>
    </rPh>
    <phoneticPr fontId="2"/>
  </si>
  <si>
    <t>柚乃</t>
    <rPh sb="0" eb="1">
      <t>ユズ</t>
    </rPh>
    <rPh sb="1" eb="2">
      <t>ノ</t>
    </rPh>
    <phoneticPr fontId="2"/>
  </si>
  <si>
    <t>2009.10.8</t>
  </si>
  <si>
    <t>ﾃﾞｨｽﾞｰｻﾞ</t>
  </si>
  <si>
    <t>みあ</t>
  </si>
  <si>
    <t>ﾐｱ</t>
  </si>
  <si>
    <t>DHISUZA</t>
  </si>
  <si>
    <t>Mia</t>
  </si>
  <si>
    <t>陽世</t>
    <rPh sb="0" eb="1">
      <t>ヒ</t>
    </rPh>
    <rPh sb="1" eb="2">
      <t>ヨ</t>
    </rPh>
    <phoneticPr fontId="2"/>
  </si>
  <si>
    <t>ﾋﾖ</t>
  </si>
  <si>
    <t>Hiyo</t>
  </si>
  <si>
    <t>小林</t>
    <rPh sb="0" eb="2">
      <t>コバヤシ</t>
    </rPh>
    <phoneticPr fontId="4"/>
  </si>
  <si>
    <t>楓香</t>
    <rPh sb="0" eb="1">
      <t>フウ</t>
    </rPh>
    <rPh sb="1" eb="2">
      <t>カオル</t>
    </rPh>
    <phoneticPr fontId="4"/>
  </si>
  <si>
    <t>船橋</t>
    <rPh sb="0" eb="2">
      <t>フナバシ</t>
    </rPh>
    <phoneticPr fontId="4"/>
  </si>
  <si>
    <t>高根台中</t>
  </si>
  <si>
    <t>新規</t>
    <rPh sb="0" eb="2">
      <t>シンキ</t>
    </rPh>
    <phoneticPr fontId="4"/>
  </si>
  <si>
    <t>ﾌｳｶ</t>
  </si>
  <si>
    <t>2008.07.07</t>
  </si>
  <si>
    <t>関</t>
    <rPh sb="0" eb="1">
      <t>セキ</t>
    </rPh>
    <phoneticPr fontId="4"/>
  </si>
  <si>
    <t>玲奈</t>
    <rPh sb="0" eb="2">
      <t>レイナ</t>
    </rPh>
    <phoneticPr fontId="4"/>
  </si>
  <si>
    <t>若林</t>
    <rPh sb="0" eb="2">
      <t>ワカバヤシ</t>
    </rPh>
    <phoneticPr fontId="4"/>
  </si>
  <si>
    <t>青依</t>
    <rPh sb="0" eb="1">
      <t>アオ</t>
    </rPh>
    <rPh sb="1" eb="2">
      <t>イ</t>
    </rPh>
    <phoneticPr fontId="4"/>
  </si>
  <si>
    <t>渡邉</t>
    <rPh sb="0" eb="2">
      <t>ワタナベ</t>
    </rPh>
    <phoneticPr fontId="4"/>
  </si>
  <si>
    <t>月乃</t>
    <rPh sb="0" eb="1">
      <t>ツキ</t>
    </rPh>
    <rPh sb="1" eb="2">
      <t>ノ</t>
    </rPh>
    <phoneticPr fontId="4"/>
  </si>
  <si>
    <t>阿瀬</t>
    <rPh sb="0" eb="2">
      <t>アセ</t>
    </rPh>
    <phoneticPr fontId="2"/>
  </si>
  <si>
    <t>美月</t>
    <rPh sb="0" eb="2">
      <t>ミヅキ</t>
    </rPh>
    <phoneticPr fontId="2"/>
  </si>
  <si>
    <t>ｱｾ</t>
  </si>
  <si>
    <t>ASE</t>
  </si>
  <si>
    <t>杏璃</t>
    <rPh sb="0" eb="2">
      <t>アンリ</t>
    </rPh>
    <phoneticPr fontId="2"/>
  </si>
  <si>
    <t>2009.7.15</t>
  </si>
  <si>
    <t>梶原</t>
    <rPh sb="0" eb="2">
      <t>カジワラ</t>
    </rPh>
    <phoneticPr fontId="2"/>
  </si>
  <si>
    <t>結莉乃</t>
    <rPh sb="0" eb="1">
      <t>ムス</t>
    </rPh>
    <rPh sb="1" eb="2">
      <t>リ</t>
    </rPh>
    <rPh sb="2" eb="3">
      <t>ノ</t>
    </rPh>
    <phoneticPr fontId="2"/>
  </si>
  <si>
    <t>ｶｼﾞﾜﾗ</t>
  </si>
  <si>
    <t>ﾕﾘﾉ</t>
  </si>
  <si>
    <t>KAJIWARA</t>
  </si>
  <si>
    <t>Yurino</t>
  </si>
  <si>
    <t>住吉</t>
    <rPh sb="0" eb="2">
      <t>スミヨシ</t>
    </rPh>
    <phoneticPr fontId="2"/>
  </si>
  <si>
    <t>美岬</t>
    <rPh sb="0" eb="2">
      <t>ミサキ</t>
    </rPh>
    <phoneticPr fontId="2"/>
  </si>
  <si>
    <t>ﾐｻｷ</t>
  </si>
  <si>
    <t>Misaki</t>
  </si>
  <si>
    <t>2009.6.16</t>
  </si>
  <si>
    <t>2009.4.29</t>
  </si>
  <si>
    <t>阿部</t>
    <rPh sb="0" eb="2">
      <t>アベ</t>
    </rPh>
    <phoneticPr fontId="1"/>
  </si>
  <si>
    <t>まはな</t>
  </si>
  <si>
    <t>習志野台中</t>
  </si>
  <si>
    <t>ﾏﾊﾅ</t>
  </si>
  <si>
    <t>Mahana</t>
  </si>
  <si>
    <t>牛場</t>
    <rPh sb="0" eb="2">
      <t>ウシバ</t>
    </rPh>
    <phoneticPr fontId="7"/>
  </si>
  <si>
    <t>凜</t>
  </si>
  <si>
    <t>ｳｼﾊﾞ</t>
  </si>
  <si>
    <t>USHIBA</t>
  </si>
  <si>
    <t>2008.5.24</t>
  </si>
  <si>
    <t>海老原</t>
    <rPh sb="0" eb="3">
      <t>エビハラ</t>
    </rPh>
    <phoneticPr fontId="7"/>
  </si>
  <si>
    <t>百果</t>
  </si>
  <si>
    <t>ｴﾋﾞﾊﾗ</t>
  </si>
  <si>
    <t>EBIHARA</t>
  </si>
  <si>
    <t>2009.3.9</t>
  </si>
  <si>
    <t>栗林</t>
    <rPh sb="0" eb="2">
      <t>クリハヤシ</t>
    </rPh>
    <phoneticPr fontId="7"/>
  </si>
  <si>
    <t>優花</t>
  </si>
  <si>
    <t>ｸﾘﾊﾞﾔｼ</t>
  </si>
  <si>
    <t>KURIBAYASHI</t>
  </si>
  <si>
    <t>齋藤</t>
    <rPh sb="0" eb="2">
      <t>サイトウ</t>
    </rPh>
    <phoneticPr fontId="7"/>
  </si>
  <si>
    <t>奏羽</t>
  </si>
  <si>
    <t>ｶﾅﾊ</t>
  </si>
  <si>
    <t>SAITOU</t>
  </si>
  <si>
    <t>Kanaha</t>
  </si>
  <si>
    <t>須田</t>
    <rPh sb="0" eb="2">
      <t>スダ</t>
    </rPh>
    <phoneticPr fontId="7"/>
  </si>
  <si>
    <t>杏奈</t>
  </si>
  <si>
    <t>月岡</t>
    <rPh sb="0" eb="2">
      <t>ツキオカ</t>
    </rPh>
    <phoneticPr fontId="7"/>
  </si>
  <si>
    <t>花逢</t>
  </si>
  <si>
    <t>ﾂｷｵｶ</t>
  </si>
  <si>
    <t>TSUKIOKA</t>
  </si>
  <si>
    <t>藤谷</t>
    <rPh sb="0" eb="2">
      <t>フジタニ</t>
    </rPh>
    <phoneticPr fontId="7"/>
  </si>
  <si>
    <t>埜乃</t>
  </si>
  <si>
    <t>伊能</t>
    <rPh sb="0" eb="2">
      <t>イノウ</t>
    </rPh>
    <phoneticPr fontId="2"/>
  </si>
  <si>
    <t>果那</t>
    <rPh sb="0" eb="1">
      <t>カ</t>
    </rPh>
    <rPh sb="1" eb="2">
      <t>ナ</t>
    </rPh>
    <phoneticPr fontId="2"/>
  </si>
  <si>
    <t>ｲﾉｳ</t>
  </si>
  <si>
    <t>INOU</t>
  </si>
  <si>
    <t>宇田川</t>
    <rPh sb="0" eb="3">
      <t>ウダガワ</t>
    </rPh>
    <phoneticPr fontId="2"/>
  </si>
  <si>
    <t>美凪</t>
    <rPh sb="0" eb="1">
      <t>ミ</t>
    </rPh>
    <rPh sb="1" eb="2">
      <t>ナギ</t>
    </rPh>
    <phoneticPr fontId="2"/>
  </si>
  <si>
    <t>ﾐﾅｷﾞ</t>
  </si>
  <si>
    <t>Minagi</t>
  </si>
  <si>
    <t>大木</t>
    <rPh sb="0" eb="2">
      <t>オオキ</t>
    </rPh>
    <phoneticPr fontId="2"/>
  </si>
  <si>
    <t>歩乃果</t>
    <rPh sb="0" eb="1">
      <t>ホ</t>
    </rPh>
    <rPh sb="1" eb="2">
      <t>ノ</t>
    </rPh>
    <rPh sb="2" eb="3">
      <t>カ</t>
    </rPh>
    <phoneticPr fontId="2"/>
  </si>
  <si>
    <t>ｵｵｷ</t>
  </si>
  <si>
    <t>OOKI</t>
  </si>
  <si>
    <t>大嶋</t>
    <rPh sb="0" eb="2">
      <t>オオシマ</t>
    </rPh>
    <phoneticPr fontId="2"/>
  </si>
  <si>
    <t>伶奈</t>
    <rPh sb="0" eb="1">
      <t>レイ</t>
    </rPh>
    <rPh sb="1" eb="2">
      <t>ナ</t>
    </rPh>
    <phoneticPr fontId="2"/>
  </si>
  <si>
    <t>OOSHIMA</t>
  </si>
  <si>
    <t>落合</t>
    <rPh sb="0" eb="2">
      <t>オチアイ</t>
    </rPh>
    <phoneticPr fontId="2"/>
  </si>
  <si>
    <t>音羽</t>
    <rPh sb="0" eb="2">
      <t>オトハ</t>
    </rPh>
    <phoneticPr fontId="2"/>
  </si>
  <si>
    <t>ｵﾁｱｲ</t>
  </si>
  <si>
    <t>ﾄﾜ</t>
  </si>
  <si>
    <t>OCHIAI</t>
  </si>
  <si>
    <t>Towa</t>
  </si>
  <si>
    <t>2009.8.11</t>
  </si>
  <si>
    <t>小畑</t>
    <rPh sb="0" eb="2">
      <t>オバタ</t>
    </rPh>
    <phoneticPr fontId="2"/>
  </si>
  <si>
    <t>温美</t>
    <rPh sb="0" eb="2">
      <t>ハルミ</t>
    </rPh>
    <phoneticPr fontId="2"/>
  </si>
  <si>
    <t>ｱﾂﾐ</t>
  </si>
  <si>
    <t>Atsumi</t>
  </si>
  <si>
    <t>柿本</t>
    <rPh sb="0" eb="2">
      <t>カキモト</t>
    </rPh>
    <phoneticPr fontId="2"/>
  </si>
  <si>
    <t>梨希</t>
    <rPh sb="0" eb="1">
      <t>ナシ</t>
    </rPh>
    <rPh sb="1" eb="2">
      <t>キ</t>
    </rPh>
    <phoneticPr fontId="2"/>
  </si>
  <si>
    <t>ｶｷﾓﾄ</t>
  </si>
  <si>
    <t>ﾘﾉﾝ</t>
  </si>
  <si>
    <t>KAKIMOTO</t>
  </si>
  <si>
    <t>Rinon</t>
  </si>
  <si>
    <t>2009.6.28</t>
  </si>
  <si>
    <t>木下</t>
    <rPh sb="0" eb="2">
      <t>キノシタ</t>
    </rPh>
    <phoneticPr fontId="2"/>
  </si>
  <si>
    <t>ﾅﾐ</t>
  </si>
  <si>
    <t>Nami</t>
  </si>
  <si>
    <t>笹本</t>
    <rPh sb="0" eb="2">
      <t>ササモト</t>
    </rPh>
    <phoneticPr fontId="2"/>
  </si>
  <si>
    <t>侑香</t>
    <rPh sb="0" eb="2">
      <t>ユウカオル</t>
    </rPh>
    <phoneticPr fontId="2"/>
  </si>
  <si>
    <t>ｻｻﾓﾄ</t>
  </si>
  <si>
    <t>SASAMOTO</t>
  </si>
  <si>
    <t>笹山</t>
    <rPh sb="0" eb="2">
      <t>ササヤマ</t>
    </rPh>
    <phoneticPr fontId="2"/>
  </si>
  <si>
    <t>杏心</t>
    <rPh sb="0" eb="1">
      <t>アン</t>
    </rPh>
    <rPh sb="1" eb="2">
      <t>ココロ</t>
    </rPh>
    <phoneticPr fontId="2"/>
  </si>
  <si>
    <t>ｻｻﾔﾏ</t>
  </si>
  <si>
    <t>ｱﾝｼﾞ</t>
  </si>
  <si>
    <t>SASAYAMA</t>
  </si>
  <si>
    <t>Anji</t>
  </si>
  <si>
    <t>設楽</t>
    <rPh sb="0" eb="2">
      <t>シタラ</t>
    </rPh>
    <phoneticPr fontId="2"/>
  </si>
  <si>
    <t>結以</t>
    <rPh sb="0" eb="1">
      <t>ユ</t>
    </rPh>
    <phoneticPr fontId="2"/>
  </si>
  <si>
    <t>ｼﾀﾗ</t>
  </si>
  <si>
    <t>SHITARA</t>
  </si>
  <si>
    <t>菅原</t>
    <rPh sb="0" eb="2">
      <t>スガワラ</t>
    </rPh>
    <phoneticPr fontId="2"/>
  </si>
  <si>
    <t>凛音</t>
    <rPh sb="0" eb="1">
      <t>リン</t>
    </rPh>
    <rPh sb="1" eb="2">
      <t>オト</t>
    </rPh>
    <phoneticPr fontId="2"/>
  </si>
  <si>
    <t>2009.11.4</t>
  </si>
  <si>
    <t>田村</t>
    <rPh sb="0" eb="2">
      <t>タムラ</t>
    </rPh>
    <phoneticPr fontId="2"/>
  </si>
  <si>
    <t>恵な</t>
    <rPh sb="0" eb="1">
      <t>エ</t>
    </rPh>
    <phoneticPr fontId="2"/>
  </si>
  <si>
    <t>2010.2.3</t>
  </si>
  <si>
    <t>濱里</t>
    <rPh sb="0" eb="2">
      <t>ハマザト</t>
    </rPh>
    <phoneticPr fontId="2"/>
  </si>
  <si>
    <t>日向葵</t>
    <rPh sb="0" eb="1">
      <t>ヒ</t>
    </rPh>
    <rPh sb="1" eb="2">
      <t>ム</t>
    </rPh>
    <rPh sb="2" eb="3">
      <t>アオイ</t>
    </rPh>
    <phoneticPr fontId="2"/>
  </si>
  <si>
    <t>ﾊﾏｻﾞﾄ</t>
  </si>
  <si>
    <t>HAMAZATO</t>
  </si>
  <si>
    <t>2009.6.6</t>
  </si>
  <si>
    <t>前田</t>
    <rPh sb="0" eb="2">
      <t>マエダ</t>
    </rPh>
    <phoneticPr fontId="2"/>
  </si>
  <si>
    <t>奈南</t>
    <rPh sb="0" eb="2">
      <t>ナナ</t>
    </rPh>
    <phoneticPr fontId="2"/>
  </si>
  <si>
    <t>2009.5.24</t>
  </si>
  <si>
    <t>山内</t>
    <rPh sb="0" eb="2">
      <t>ヤマウチ</t>
    </rPh>
    <phoneticPr fontId="2"/>
  </si>
  <si>
    <t>里菜</t>
    <rPh sb="0" eb="2">
      <t>リナ</t>
    </rPh>
    <phoneticPr fontId="2"/>
  </si>
  <si>
    <t>ﾔﾏｳﾁ</t>
  </si>
  <si>
    <t>YAMAUCHI</t>
  </si>
  <si>
    <t>詩</t>
    <rPh sb="0" eb="1">
      <t>ウタ</t>
    </rPh>
    <phoneticPr fontId="2"/>
  </si>
  <si>
    <t>荒川</t>
    <rPh sb="0" eb="2">
      <t>アラカワ</t>
    </rPh>
    <phoneticPr fontId="2"/>
  </si>
  <si>
    <t>耀乃</t>
    <rPh sb="0" eb="1">
      <t>カガヤ</t>
    </rPh>
    <rPh sb="1" eb="2">
      <t>ノ</t>
    </rPh>
    <phoneticPr fontId="2"/>
  </si>
  <si>
    <t>古和釜中</t>
  </si>
  <si>
    <t>ｱﾗｶﾜ</t>
  </si>
  <si>
    <t>ｱｷﾉ</t>
  </si>
  <si>
    <t>ARAKAWA</t>
  </si>
  <si>
    <t>Akino</t>
  </si>
  <si>
    <t>2008.8.5</t>
  </si>
  <si>
    <t>紅花</t>
    <rPh sb="0" eb="1">
      <t>ベニ</t>
    </rPh>
    <rPh sb="1" eb="2">
      <t>ハナ</t>
    </rPh>
    <phoneticPr fontId="2"/>
  </si>
  <si>
    <t>ﾍﾞﾆｶ</t>
  </si>
  <si>
    <t>Benika</t>
  </si>
  <si>
    <t>2009.6.15</t>
  </si>
  <si>
    <t>天野</t>
    <rPh sb="0" eb="2">
      <t>アマノ</t>
    </rPh>
    <phoneticPr fontId="2"/>
  </si>
  <si>
    <t>詩音</t>
    <rPh sb="0" eb="1">
      <t>シ</t>
    </rPh>
    <rPh sb="1" eb="2">
      <t>オト</t>
    </rPh>
    <phoneticPr fontId="2"/>
  </si>
  <si>
    <t>坪井中</t>
  </si>
  <si>
    <t>ｱﾏﾉ</t>
  </si>
  <si>
    <t>AMANO</t>
  </si>
  <si>
    <t>2009.3.31</t>
  </si>
  <si>
    <t>齋</t>
    <rPh sb="0" eb="1">
      <t>イツキ</t>
    </rPh>
    <phoneticPr fontId="2"/>
  </si>
  <si>
    <t>美佑奈</t>
    <rPh sb="0" eb="1">
      <t>ミ</t>
    </rPh>
    <rPh sb="2" eb="3">
      <t>ナ</t>
    </rPh>
    <phoneticPr fontId="2"/>
  </si>
  <si>
    <t>ﾐﾕﾅ</t>
  </si>
  <si>
    <t>ITSUKI</t>
  </si>
  <si>
    <t>Miyuna</t>
  </si>
  <si>
    <t>2008.9.18</t>
  </si>
  <si>
    <t>小笹</t>
    <rPh sb="0" eb="2">
      <t>オザサ</t>
    </rPh>
    <phoneticPr fontId="2"/>
  </si>
  <si>
    <t>夏櫻</t>
    <rPh sb="0" eb="1">
      <t>ナツ</t>
    </rPh>
    <rPh sb="1" eb="2">
      <t>サクラ</t>
    </rPh>
    <phoneticPr fontId="2"/>
  </si>
  <si>
    <t>ｵｻﾞｻ</t>
  </si>
  <si>
    <t>ｶｵ</t>
  </si>
  <si>
    <t>OZASA</t>
  </si>
  <si>
    <t>Kao</t>
  </si>
  <si>
    <t>長田</t>
    <rPh sb="0" eb="2">
      <t>オサダ</t>
    </rPh>
    <phoneticPr fontId="2"/>
  </si>
  <si>
    <t>和香</t>
    <rPh sb="0" eb="2">
      <t>ワカ</t>
    </rPh>
    <phoneticPr fontId="2"/>
  </si>
  <si>
    <t>ｵｻﾀﾞ</t>
  </si>
  <si>
    <t>OSADA</t>
  </si>
  <si>
    <t>佐久間</t>
    <rPh sb="0" eb="3">
      <t>サクマ</t>
    </rPh>
    <phoneticPr fontId="2"/>
  </si>
  <si>
    <t>陽菜</t>
    <rPh sb="0" eb="2">
      <t>ヒナ</t>
    </rPh>
    <phoneticPr fontId="2"/>
  </si>
  <si>
    <t>ｻｸﾏ</t>
  </si>
  <si>
    <t>SAKUMA</t>
  </si>
  <si>
    <t>須加</t>
    <rPh sb="0" eb="2">
      <t>スカ</t>
    </rPh>
    <phoneticPr fontId="2"/>
  </si>
  <si>
    <t>茜</t>
    <rPh sb="0" eb="1">
      <t>アカネ</t>
    </rPh>
    <phoneticPr fontId="2"/>
  </si>
  <si>
    <t>ｽｶ</t>
  </si>
  <si>
    <t>SUKA</t>
  </si>
  <si>
    <t>田上</t>
    <rPh sb="0" eb="2">
      <t>タノウエ</t>
    </rPh>
    <phoneticPr fontId="2"/>
  </si>
  <si>
    <t>2009.3.17</t>
  </si>
  <si>
    <t>中島</t>
    <rPh sb="0" eb="2">
      <t>ナカシマ</t>
    </rPh>
    <phoneticPr fontId="2"/>
  </si>
  <si>
    <t>2008.9.24</t>
  </si>
  <si>
    <t>中西</t>
    <rPh sb="0" eb="2">
      <t>ナカニシ</t>
    </rPh>
    <phoneticPr fontId="2"/>
  </si>
  <si>
    <t>結梨</t>
    <rPh sb="0" eb="2">
      <t>ユリ</t>
    </rPh>
    <phoneticPr fontId="2"/>
  </si>
  <si>
    <t>林</t>
    <rPh sb="0" eb="1">
      <t>ハヤシ</t>
    </rPh>
    <phoneticPr fontId="2"/>
  </si>
  <si>
    <t>沙耶</t>
    <rPh sb="0" eb="2">
      <t>サヤ</t>
    </rPh>
    <phoneticPr fontId="2"/>
  </si>
  <si>
    <t>ｻﾔ</t>
  </si>
  <si>
    <t>蒼依</t>
    <rPh sb="0" eb="1">
      <t>アオイ</t>
    </rPh>
    <rPh sb="1" eb="2">
      <t>イ</t>
    </rPh>
    <phoneticPr fontId="2"/>
  </si>
  <si>
    <t>2008.4.29</t>
  </si>
  <si>
    <t>山根</t>
    <rPh sb="0" eb="2">
      <t>ヤマネ</t>
    </rPh>
    <phoneticPr fontId="2"/>
  </si>
  <si>
    <t>瑛莉奈</t>
    <rPh sb="0" eb="1">
      <t>エイ</t>
    </rPh>
    <rPh sb="1" eb="2">
      <t>マリ</t>
    </rPh>
    <rPh sb="2" eb="3">
      <t>ナ</t>
    </rPh>
    <phoneticPr fontId="2"/>
  </si>
  <si>
    <t>ﾔﾏﾈ</t>
  </si>
  <si>
    <t>YAMANE</t>
  </si>
  <si>
    <t>2009.3.18</t>
  </si>
  <si>
    <t>柑奈</t>
    <rPh sb="0" eb="2">
      <t>カンナ</t>
    </rPh>
    <phoneticPr fontId="2"/>
  </si>
  <si>
    <t>石川</t>
    <rPh sb="0" eb="2">
      <t>イシカワ</t>
    </rPh>
    <phoneticPr fontId="2"/>
  </si>
  <si>
    <t>日菜多</t>
    <rPh sb="0" eb="2">
      <t>ヒナ</t>
    </rPh>
    <rPh sb="2" eb="3">
      <t>タ</t>
    </rPh>
    <phoneticPr fontId="2"/>
  </si>
  <si>
    <t>和泉</t>
    <rPh sb="0" eb="2">
      <t>イズミ</t>
    </rPh>
    <phoneticPr fontId="2"/>
  </si>
  <si>
    <t>陽呂菜</t>
    <rPh sb="0" eb="1">
      <t>ヨウ</t>
    </rPh>
    <rPh sb="1" eb="2">
      <t>ロ</t>
    </rPh>
    <rPh sb="2" eb="3">
      <t>ナ</t>
    </rPh>
    <phoneticPr fontId="2"/>
  </si>
  <si>
    <t>ﾋﾛﾅ</t>
  </si>
  <si>
    <t>IZUMI</t>
  </si>
  <si>
    <t>Hirona</t>
  </si>
  <si>
    <t>藺牟田</t>
    <rPh sb="0" eb="3">
      <t>イムタ</t>
    </rPh>
    <phoneticPr fontId="2"/>
  </si>
  <si>
    <t>早咲</t>
    <rPh sb="0" eb="1">
      <t>ハヤ</t>
    </rPh>
    <rPh sb="1" eb="2">
      <t>サ</t>
    </rPh>
    <phoneticPr fontId="2"/>
  </si>
  <si>
    <t>ｲﾑﾀ</t>
  </si>
  <si>
    <t>IMUTA</t>
  </si>
  <si>
    <t>倉田</t>
    <rPh sb="0" eb="2">
      <t>クラタ</t>
    </rPh>
    <phoneticPr fontId="2"/>
  </si>
  <si>
    <t>陽菜</t>
    <rPh sb="0" eb="2">
      <t>ハルナ</t>
    </rPh>
    <phoneticPr fontId="2"/>
  </si>
  <si>
    <t>ｸﾗﾀ</t>
  </si>
  <si>
    <t>KURATA</t>
  </si>
  <si>
    <t>齊藤</t>
    <rPh sb="0" eb="2">
      <t>サイトウ</t>
    </rPh>
    <phoneticPr fontId="2"/>
  </si>
  <si>
    <t>思歩</t>
    <rPh sb="0" eb="1">
      <t>オモ</t>
    </rPh>
    <rPh sb="1" eb="2">
      <t>アル</t>
    </rPh>
    <phoneticPr fontId="2"/>
  </si>
  <si>
    <t>ｼｱﾙ</t>
  </si>
  <si>
    <t>Shiaru</t>
  </si>
  <si>
    <t>2010.3.11</t>
  </si>
  <si>
    <t>2009.12.23</t>
  </si>
  <si>
    <t>町野</t>
    <rPh sb="0" eb="1">
      <t>マチ</t>
    </rPh>
    <rPh sb="1" eb="2">
      <t>ノ</t>
    </rPh>
    <phoneticPr fontId="2"/>
  </si>
  <si>
    <t>悠璃香</t>
    <rPh sb="0" eb="1">
      <t>ユウ</t>
    </rPh>
    <rPh sb="1" eb="3">
      <t>リカ</t>
    </rPh>
    <phoneticPr fontId="2"/>
  </si>
  <si>
    <t>ﾏﾁﾉ</t>
  </si>
  <si>
    <t>ﾕﾘｶ</t>
  </si>
  <si>
    <t>MATSUMIYA</t>
  </si>
  <si>
    <t>Yurika</t>
  </si>
  <si>
    <t>2009.9.4</t>
  </si>
  <si>
    <t>松宮</t>
    <rPh sb="0" eb="2">
      <t>マツミヤ</t>
    </rPh>
    <phoneticPr fontId="2"/>
  </si>
  <si>
    <t>瞳子</t>
    <rPh sb="0" eb="1">
      <t>ヒトミ</t>
    </rPh>
    <rPh sb="1" eb="2">
      <t>コ</t>
    </rPh>
    <phoneticPr fontId="2"/>
  </si>
  <si>
    <t>ﾏﾂﾐﾔ</t>
  </si>
  <si>
    <t>Touko</t>
  </si>
  <si>
    <t>2010.2.2</t>
  </si>
  <si>
    <t>森本</t>
    <rPh sb="0" eb="2">
      <t>モリモト</t>
    </rPh>
    <phoneticPr fontId="2"/>
  </si>
  <si>
    <t>真優</t>
    <rPh sb="0" eb="2">
      <t>マユ</t>
    </rPh>
    <phoneticPr fontId="2"/>
  </si>
  <si>
    <t>ﾓﾘﾓﾄ</t>
  </si>
  <si>
    <t>MORIMOTO</t>
  </si>
  <si>
    <t>2009.9.18</t>
  </si>
  <si>
    <t>2009.5.26</t>
  </si>
  <si>
    <t>小川</t>
    <rPh sb="0" eb="2">
      <t>オガワ</t>
    </rPh>
    <phoneticPr fontId="9"/>
  </si>
  <si>
    <t>心実</t>
    <rPh sb="0" eb="1">
      <t>ココロ</t>
    </rPh>
    <rPh sb="1" eb="2">
      <t>ミ</t>
    </rPh>
    <phoneticPr fontId="9"/>
  </si>
  <si>
    <t>大穴中</t>
  </si>
  <si>
    <t>齊藤</t>
    <rPh sb="0" eb="2">
      <t>サイトウ</t>
    </rPh>
    <phoneticPr fontId="9"/>
  </si>
  <si>
    <t>結蘭</t>
    <rPh sb="0" eb="1">
      <t>ユイ</t>
    </rPh>
    <rPh sb="1" eb="2">
      <t>ラン</t>
    </rPh>
    <phoneticPr fontId="9"/>
  </si>
  <si>
    <t>ＳＡＩＴＯＨ</t>
  </si>
  <si>
    <t>Ｙｕｒａ</t>
  </si>
  <si>
    <t>清水</t>
    <rPh sb="0" eb="2">
      <t>シミズ</t>
    </rPh>
    <phoneticPr fontId="9"/>
  </si>
  <si>
    <t>明希乃</t>
    <rPh sb="0" eb="1">
      <t>ア</t>
    </rPh>
    <rPh sb="1" eb="2">
      <t>キ</t>
    </rPh>
    <rPh sb="2" eb="3">
      <t>ノ</t>
    </rPh>
    <phoneticPr fontId="9"/>
  </si>
  <si>
    <t>高橋</t>
    <rPh sb="0" eb="2">
      <t>タカハシ</t>
    </rPh>
    <phoneticPr fontId="9"/>
  </si>
  <si>
    <t>里茉</t>
    <rPh sb="0" eb="1">
      <t>リ</t>
    </rPh>
    <rPh sb="1" eb="2">
      <t>マ</t>
    </rPh>
    <phoneticPr fontId="9"/>
  </si>
  <si>
    <t>ﾘﾏ</t>
  </si>
  <si>
    <t>Rima</t>
  </si>
  <si>
    <t>舘田</t>
    <rPh sb="0" eb="1">
      <t>タテ</t>
    </rPh>
    <rPh sb="1" eb="2">
      <t>タ</t>
    </rPh>
    <phoneticPr fontId="9"/>
  </si>
  <si>
    <t>歩乃佳</t>
    <rPh sb="0" eb="1">
      <t>ホ</t>
    </rPh>
    <rPh sb="1" eb="2">
      <t>ノ</t>
    </rPh>
    <rPh sb="2" eb="3">
      <t>ケイ</t>
    </rPh>
    <phoneticPr fontId="9"/>
  </si>
  <si>
    <t>ﾀﾃﾀﾞ</t>
  </si>
  <si>
    <t>TATEDA</t>
  </si>
  <si>
    <t>八角</t>
    <rPh sb="0" eb="1">
      <t>ハチ</t>
    </rPh>
    <rPh sb="1" eb="2">
      <t>カク</t>
    </rPh>
    <phoneticPr fontId="9"/>
  </si>
  <si>
    <t>南津奈</t>
    <rPh sb="0" eb="1">
      <t>ミナミ</t>
    </rPh>
    <rPh sb="1" eb="2">
      <t>ツ</t>
    </rPh>
    <rPh sb="2" eb="3">
      <t>ナ</t>
    </rPh>
    <phoneticPr fontId="9"/>
  </si>
  <si>
    <t>ﾔｽﾐ</t>
  </si>
  <si>
    <t>ﾅﾂﾞﾅ</t>
  </si>
  <si>
    <t>YASUMI</t>
  </si>
  <si>
    <t>Nazuna</t>
  </si>
  <si>
    <t>2009.3.1</t>
  </si>
  <si>
    <t>三橋</t>
    <rPh sb="0" eb="2">
      <t>ミツハシ</t>
    </rPh>
    <phoneticPr fontId="2"/>
  </si>
  <si>
    <t>雅奈</t>
    <rPh sb="0" eb="1">
      <t>ミヤビ</t>
    </rPh>
    <rPh sb="1" eb="2">
      <t>ナ</t>
    </rPh>
    <phoneticPr fontId="2"/>
  </si>
  <si>
    <t>見原</t>
    <rPh sb="0" eb="2">
      <t>ミハラ</t>
    </rPh>
    <phoneticPr fontId="9"/>
  </si>
  <si>
    <t>由珠</t>
    <rPh sb="0" eb="2">
      <t>ユズ</t>
    </rPh>
    <phoneticPr fontId="9"/>
  </si>
  <si>
    <t>ﾐﾊﾗ</t>
  </si>
  <si>
    <t>MIHARA</t>
  </si>
  <si>
    <t>儀間</t>
    <rPh sb="0" eb="2">
      <t>ギマ</t>
    </rPh>
    <phoneticPr fontId="2"/>
  </si>
  <si>
    <t>ｱﾚｸﾞﾘｱ</t>
  </si>
  <si>
    <t>ｷﾞﾏ</t>
  </si>
  <si>
    <t>GIMA</t>
  </si>
  <si>
    <t>Alegria</t>
  </si>
  <si>
    <t>小松</t>
    <rPh sb="0" eb="2">
      <t>コマツ</t>
    </rPh>
    <phoneticPr fontId="2"/>
  </si>
  <si>
    <t>虹月</t>
    <rPh sb="0" eb="1">
      <t>ニジ</t>
    </rPh>
    <rPh sb="1" eb="2">
      <t>ツキ</t>
    </rPh>
    <phoneticPr fontId="2"/>
  </si>
  <si>
    <t>ｺﾏﾂ</t>
  </si>
  <si>
    <t>ﾘﾂﾞｷ</t>
  </si>
  <si>
    <t>KOMATSU</t>
  </si>
  <si>
    <t>Rizuki</t>
  </si>
  <si>
    <t>栞菜</t>
    <rPh sb="0" eb="1">
      <t>シオリ</t>
    </rPh>
    <rPh sb="1" eb="2">
      <t>ナ</t>
    </rPh>
    <phoneticPr fontId="2"/>
  </si>
  <si>
    <t>豊富中</t>
  </si>
  <si>
    <t>2009.12.31</t>
  </si>
  <si>
    <t>伊場</t>
    <rPh sb="0" eb="2">
      <t>イバ</t>
    </rPh>
    <phoneticPr fontId="2"/>
  </si>
  <si>
    <t>萌生菜</t>
    <rPh sb="0" eb="2">
      <t>メイ</t>
    </rPh>
    <rPh sb="2" eb="3">
      <t>ナ</t>
    </rPh>
    <phoneticPr fontId="2"/>
  </si>
  <si>
    <t>小室中</t>
  </si>
  <si>
    <t>ｲﾊﾞ</t>
  </si>
  <si>
    <t>ﾒｲﾅ</t>
  </si>
  <si>
    <t>IBA</t>
  </si>
  <si>
    <t>Meina</t>
  </si>
  <si>
    <t>2008.9.30</t>
  </si>
  <si>
    <t>笠井</t>
    <rPh sb="0" eb="2">
      <t>カサイ</t>
    </rPh>
    <phoneticPr fontId="2"/>
  </si>
  <si>
    <t>愛輝美</t>
    <rPh sb="0" eb="1">
      <t>アイ</t>
    </rPh>
    <rPh sb="1" eb="2">
      <t>カガヤ</t>
    </rPh>
    <rPh sb="2" eb="3">
      <t>ミ</t>
    </rPh>
    <phoneticPr fontId="2"/>
  </si>
  <si>
    <t>ｱｷﾐ</t>
  </si>
  <si>
    <t>Akimi</t>
  </si>
  <si>
    <t>彩花</t>
    <rPh sb="0" eb="2">
      <t>アヤカ</t>
    </rPh>
    <phoneticPr fontId="2"/>
  </si>
  <si>
    <t>千葉日大一中</t>
  </si>
  <si>
    <t>仙福</t>
  </si>
  <si>
    <t>瑠花</t>
  </si>
  <si>
    <t>ｾﾝﾌﾟｸ</t>
  </si>
  <si>
    <t>SEMPUKU</t>
  </si>
  <si>
    <t>長野</t>
    <rPh sb="0" eb="2">
      <t>ナガノ</t>
    </rPh>
    <phoneticPr fontId="2"/>
  </si>
  <si>
    <t>美咲</t>
    <rPh sb="0" eb="2">
      <t>ミサキ</t>
    </rPh>
    <phoneticPr fontId="2"/>
  </si>
  <si>
    <t>ﾅｶﾞﾉ</t>
  </si>
  <si>
    <t>NAGANO</t>
  </si>
  <si>
    <t>文音</t>
    <rPh sb="0" eb="1">
      <t>アヤ</t>
    </rPh>
    <rPh sb="1" eb="2">
      <t>オト</t>
    </rPh>
    <phoneticPr fontId="2"/>
  </si>
  <si>
    <t>2008.8.28</t>
  </si>
  <si>
    <t>安東</t>
    <rPh sb="0" eb="2">
      <t>アンドウ</t>
    </rPh>
    <phoneticPr fontId="2"/>
  </si>
  <si>
    <t>みらい</t>
  </si>
  <si>
    <t>2010.3.25</t>
  </si>
  <si>
    <t>市原</t>
    <rPh sb="0" eb="2">
      <t>イチハラ</t>
    </rPh>
    <phoneticPr fontId="2"/>
  </si>
  <si>
    <t>朱莉</t>
    <rPh sb="0" eb="1">
      <t>シュ</t>
    </rPh>
    <rPh sb="1" eb="2">
      <t>リ</t>
    </rPh>
    <phoneticPr fontId="2"/>
  </si>
  <si>
    <t>ｲﾁﾊﾗ</t>
  </si>
  <si>
    <t>ICHIHARA</t>
  </si>
  <si>
    <t>帆純</t>
    <rPh sb="0" eb="1">
      <t>ホ</t>
    </rPh>
    <rPh sb="1" eb="2">
      <t>ジュン</t>
    </rPh>
    <phoneticPr fontId="2"/>
  </si>
  <si>
    <t>ﾎｽﾞﾐ</t>
  </si>
  <si>
    <t>Hozumi</t>
  </si>
  <si>
    <t>2009.8.4</t>
  </si>
  <si>
    <t>本内</t>
    <rPh sb="0" eb="2">
      <t>ホンウチ</t>
    </rPh>
    <phoneticPr fontId="2"/>
  </si>
  <si>
    <t>美妃</t>
    <rPh sb="0" eb="1">
      <t>ミ</t>
    </rPh>
    <rPh sb="1" eb="2">
      <t>ヒ</t>
    </rPh>
    <phoneticPr fontId="2"/>
  </si>
  <si>
    <t>ﾓﾄｳﾁ</t>
  </si>
  <si>
    <t>MOTOUCHI</t>
  </si>
  <si>
    <t>2009.8.13</t>
  </si>
  <si>
    <t>矢野</t>
    <rPh sb="0" eb="2">
      <t>ヤノ</t>
    </rPh>
    <phoneticPr fontId="2"/>
  </si>
  <si>
    <t>寿花</t>
    <rPh sb="0" eb="1">
      <t>ジュ</t>
    </rPh>
    <rPh sb="1" eb="2">
      <t>ハナ</t>
    </rPh>
    <phoneticPr fontId="2"/>
  </si>
  <si>
    <t>ｽｽﾞｶ</t>
  </si>
  <si>
    <t>Suzuka</t>
  </si>
  <si>
    <t>2010.1.1</t>
  </si>
  <si>
    <t>今橋</t>
    <rPh sb="0" eb="2">
      <t>イマハシ</t>
    </rPh>
    <phoneticPr fontId="2"/>
  </si>
  <si>
    <t>希空</t>
    <rPh sb="0" eb="2">
      <t>ノア</t>
    </rPh>
    <phoneticPr fontId="2"/>
  </si>
  <si>
    <t>ｲﾏﾊｼ</t>
  </si>
  <si>
    <t>IMAHASHI</t>
  </si>
  <si>
    <t>前之園</t>
    <rPh sb="0" eb="3">
      <t>マエノソノ</t>
    </rPh>
    <phoneticPr fontId="2"/>
  </si>
  <si>
    <t>小夕姫</t>
    <rPh sb="0" eb="1">
      <t>コ</t>
    </rPh>
    <rPh sb="1" eb="2">
      <t>ユウ</t>
    </rPh>
    <rPh sb="2" eb="3">
      <t>ヒメ</t>
    </rPh>
    <phoneticPr fontId="2"/>
  </si>
  <si>
    <t>ﾏｴﾉｿﾉ</t>
  </si>
  <si>
    <t>MAENOSONO</t>
  </si>
  <si>
    <t>荒井</t>
    <rPh sb="0" eb="2">
      <t>アライ</t>
    </rPh>
    <phoneticPr fontId="2"/>
  </si>
  <si>
    <t>2010.6.15</t>
  </si>
  <si>
    <t>大坪</t>
    <rPh sb="0" eb="2">
      <t>オオツボ</t>
    </rPh>
    <phoneticPr fontId="2"/>
  </si>
  <si>
    <t>由依</t>
    <rPh sb="0" eb="1">
      <t>ユウ</t>
    </rPh>
    <rPh sb="1" eb="2">
      <t>イ</t>
    </rPh>
    <phoneticPr fontId="2"/>
  </si>
  <si>
    <t>ｵｵﾂﾎﾞ</t>
  </si>
  <si>
    <t>OTSUBO</t>
  </si>
  <si>
    <t>鍛治</t>
    <rPh sb="0" eb="2">
      <t>カジ</t>
    </rPh>
    <phoneticPr fontId="2"/>
  </si>
  <si>
    <t>憩</t>
    <rPh sb="0" eb="1">
      <t>イコイ</t>
    </rPh>
    <phoneticPr fontId="2"/>
  </si>
  <si>
    <t>ｶｼﾞ</t>
  </si>
  <si>
    <t>ｲｺｲ</t>
  </si>
  <si>
    <t>KAJI</t>
  </si>
  <si>
    <t>Ikoi</t>
  </si>
  <si>
    <t>2010.10.7</t>
  </si>
  <si>
    <t>優里</t>
    <rPh sb="0" eb="1">
      <t>ユウ</t>
    </rPh>
    <rPh sb="1" eb="2">
      <t>リ</t>
    </rPh>
    <phoneticPr fontId="2"/>
  </si>
  <si>
    <t>KABAYASHI</t>
  </si>
  <si>
    <t>2010.11.10</t>
  </si>
  <si>
    <t>玲華</t>
    <rPh sb="0" eb="1">
      <t>レイ</t>
    </rPh>
    <rPh sb="1" eb="2">
      <t>ハナ</t>
    </rPh>
    <phoneticPr fontId="2"/>
  </si>
  <si>
    <t>ﾚｲｶ</t>
  </si>
  <si>
    <t>Reika</t>
  </si>
  <si>
    <t>2010.7.17</t>
  </si>
  <si>
    <t>由美桜</t>
    <rPh sb="0" eb="1">
      <t>ユウ</t>
    </rPh>
    <rPh sb="1" eb="2">
      <t>ミ</t>
    </rPh>
    <rPh sb="2" eb="3">
      <t>サクラ</t>
    </rPh>
    <phoneticPr fontId="2"/>
  </si>
  <si>
    <t>ﾕﾐｶ</t>
  </si>
  <si>
    <t>Yumika</t>
  </si>
  <si>
    <t>2011.1.14</t>
  </si>
  <si>
    <t>正木</t>
    <rPh sb="0" eb="2">
      <t>マサキ</t>
    </rPh>
    <phoneticPr fontId="2"/>
  </si>
  <si>
    <t>結芽</t>
    <rPh sb="0" eb="1">
      <t>ユイ</t>
    </rPh>
    <rPh sb="1" eb="2">
      <t>メ</t>
    </rPh>
    <phoneticPr fontId="2"/>
  </si>
  <si>
    <t>ﾏｻｷ</t>
  </si>
  <si>
    <t>MASAKI</t>
  </si>
  <si>
    <t>2011.3.2</t>
  </si>
  <si>
    <t>松島</t>
    <rPh sb="0" eb="2">
      <t>マツシマ</t>
    </rPh>
    <phoneticPr fontId="2"/>
  </si>
  <si>
    <t>果穂</t>
    <rPh sb="0" eb="1">
      <t>カ</t>
    </rPh>
    <rPh sb="1" eb="2">
      <t>ホ</t>
    </rPh>
    <phoneticPr fontId="2"/>
  </si>
  <si>
    <t>ﾏﾂｼﾏ</t>
  </si>
  <si>
    <t>MATSUSHIMA</t>
  </si>
  <si>
    <t>2011.2.27</t>
  </si>
  <si>
    <t>翠</t>
    <rPh sb="0" eb="1">
      <t>スイ</t>
    </rPh>
    <phoneticPr fontId="2"/>
  </si>
  <si>
    <t>2010.5.21</t>
  </si>
  <si>
    <t>大瀧</t>
    <rPh sb="0" eb="2">
      <t>オオタキ</t>
    </rPh>
    <phoneticPr fontId="2"/>
  </si>
  <si>
    <t>優華</t>
    <rPh sb="0" eb="2">
      <t>ユウカ</t>
    </rPh>
    <phoneticPr fontId="2"/>
  </si>
  <si>
    <t>ｵｵﾀｷ</t>
  </si>
  <si>
    <t>OHTAKI</t>
  </si>
  <si>
    <t>2010.6.20</t>
  </si>
  <si>
    <t>一香</t>
    <rPh sb="0" eb="1">
      <t>ハジメ</t>
    </rPh>
    <rPh sb="1" eb="2">
      <t>カオリ</t>
    </rPh>
    <phoneticPr fontId="2"/>
  </si>
  <si>
    <t>神野</t>
    <rPh sb="0" eb="2">
      <t>カンノ</t>
    </rPh>
    <phoneticPr fontId="2"/>
  </si>
  <si>
    <t>七美</t>
    <rPh sb="0" eb="1">
      <t>シチ</t>
    </rPh>
    <rPh sb="1" eb="2">
      <t>ミ</t>
    </rPh>
    <phoneticPr fontId="2"/>
  </si>
  <si>
    <t>ｺｳﾉ</t>
  </si>
  <si>
    <t>KOHNO</t>
  </si>
  <si>
    <t>2010.11.2</t>
  </si>
  <si>
    <t>久保田</t>
    <rPh sb="0" eb="3">
      <t>クボタ</t>
    </rPh>
    <phoneticPr fontId="2"/>
  </si>
  <si>
    <t>璃穂</t>
    <rPh sb="0" eb="1">
      <t>リ</t>
    </rPh>
    <rPh sb="1" eb="2">
      <t>ホ</t>
    </rPh>
    <phoneticPr fontId="2"/>
  </si>
  <si>
    <t>ﾘﾎ</t>
  </si>
  <si>
    <t>Riho</t>
  </si>
  <si>
    <t>楓季</t>
    <rPh sb="0" eb="1">
      <t>カエデ</t>
    </rPh>
    <rPh sb="1" eb="2">
      <t>キ</t>
    </rPh>
    <phoneticPr fontId="2"/>
  </si>
  <si>
    <t>ﾌｳｷ</t>
  </si>
  <si>
    <t>Fuki</t>
  </si>
  <si>
    <t>2010.12.15</t>
  </si>
  <si>
    <t>櫻川</t>
    <rPh sb="0" eb="2">
      <t>サクラガワ</t>
    </rPh>
    <phoneticPr fontId="2"/>
  </si>
  <si>
    <t>愛菜</t>
    <rPh sb="0" eb="2">
      <t>アイナ</t>
    </rPh>
    <phoneticPr fontId="2"/>
  </si>
  <si>
    <t>ｻｸﾗｶﾞﾜ</t>
  </si>
  <si>
    <t>ｱｲﾅ</t>
  </si>
  <si>
    <t>SAKURAGAWA</t>
  </si>
  <si>
    <t>Aina</t>
  </si>
  <si>
    <t>2010.12.2</t>
  </si>
  <si>
    <t>彩衣</t>
    <rPh sb="0" eb="1">
      <t>アヤ</t>
    </rPh>
    <rPh sb="1" eb="2">
      <t>イ</t>
    </rPh>
    <phoneticPr fontId="2"/>
  </si>
  <si>
    <t>2011.3.28</t>
  </si>
  <si>
    <t>白井</t>
    <rPh sb="0" eb="2">
      <t>シライ</t>
    </rPh>
    <phoneticPr fontId="2"/>
  </si>
  <si>
    <t>凛々</t>
    <rPh sb="0" eb="2">
      <t>リンリン</t>
    </rPh>
    <phoneticPr fontId="2"/>
  </si>
  <si>
    <t>ﾘﾘｲ</t>
  </si>
  <si>
    <t>2010.6.14</t>
  </si>
  <si>
    <t>浅岡</t>
    <rPh sb="0" eb="2">
      <t>アサオカ</t>
    </rPh>
    <phoneticPr fontId="2"/>
  </si>
  <si>
    <t>舞美</t>
    <rPh sb="0" eb="2">
      <t>マイミ</t>
    </rPh>
    <phoneticPr fontId="2"/>
  </si>
  <si>
    <t>若松中</t>
  </si>
  <si>
    <t>ｱｻｵｶ</t>
  </si>
  <si>
    <t>ﾏｲﾐ</t>
  </si>
  <si>
    <t>ASAOKA</t>
  </si>
  <si>
    <t>Maimi</t>
  </si>
  <si>
    <t>2010.8.24</t>
  </si>
  <si>
    <t>奥野</t>
    <rPh sb="0" eb="1">
      <t>オク</t>
    </rPh>
    <rPh sb="1" eb="2">
      <t>ノ</t>
    </rPh>
    <phoneticPr fontId="2"/>
  </si>
  <si>
    <t>愛依</t>
    <rPh sb="0" eb="1">
      <t>アイ</t>
    </rPh>
    <rPh sb="1" eb="2">
      <t>イ</t>
    </rPh>
    <phoneticPr fontId="2"/>
  </si>
  <si>
    <t>2010.12.16</t>
  </si>
  <si>
    <t>北尾</t>
    <rPh sb="0" eb="2">
      <t>キタオ</t>
    </rPh>
    <phoneticPr fontId="2"/>
  </si>
  <si>
    <t>柚稀</t>
    <rPh sb="0" eb="2">
      <t>ユズキ</t>
    </rPh>
    <phoneticPr fontId="2"/>
  </si>
  <si>
    <t>ｷﾀｵ</t>
  </si>
  <si>
    <t>KITAO</t>
  </si>
  <si>
    <t>2010.7.18</t>
  </si>
  <si>
    <t>結衣</t>
    <rPh sb="0" eb="1">
      <t>ユ</t>
    </rPh>
    <rPh sb="1" eb="2">
      <t>イ</t>
    </rPh>
    <phoneticPr fontId="2"/>
  </si>
  <si>
    <t>髙島</t>
    <rPh sb="0" eb="2">
      <t>タカシマ</t>
    </rPh>
    <phoneticPr fontId="2"/>
  </si>
  <si>
    <t>小波</t>
    <rPh sb="0" eb="2">
      <t>コナミ</t>
    </rPh>
    <phoneticPr fontId="2"/>
  </si>
  <si>
    <t>ｻﾅﾐ</t>
  </si>
  <si>
    <t>Sanami</t>
  </si>
  <si>
    <t>2010.4.10</t>
  </si>
  <si>
    <t>栞那</t>
    <rPh sb="0" eb="2">
      <t>カンナ</t>
    </rPh>
    <phoneticPr fontId="2"/>
  </si>
  <si>
    <t>2011.2.7</t>
  </si>
  <si>
    <t>竹内</t>
    <rPh sb="0" eb="2">
      <t>タケウチ</t>
    </rPh>
    <phoneticPr fontId="2"/>
  </si>
  <si>
    <t>舞奈</t>
    <rPh sb="0" eb="2">
      <t>マイナ</t>
    </rPh>
    <phoneticPr fontId="2"/>
  </si>
  <si>
    <t>ﾏｲﾅ</t>
  </si>
  <si>
    <t>Maina</t>
  </si>
  <si>
    <t>2010.4.25</t>
  </si>
  <si>
    <t>芽郁</t>
    <rPh sb="0" eb="2">
      <t>メイ</t>
    </rPh>
    <phoneticPr fontId="2"/>
  </si>
  <si>
    <t>藤井</t>
    <rPh sb="0" eb="2">
      <t>フジイ</t>
    </rPh>
    <phoneticPr fontId="2"/>
  </si>
  <si>
    <t>咲帆</t>
    <rPh sb="0" eb="2">
      <t>サホ</t>
    </rPh>
    <phoneticPr fontId="2"/>
  </si>
  <si>
    <t>2010.4.17</t>
  </si>
  <si>
    <t>益子</t>
    <rPh sb="0" eb="2">
      <t>マスコ</t>
    </rPh>
    <phoneticPr fontId="2"/>
  </si>
  <si>
    <t>莉來</t>
    <rPh sb="0" eb="2">
      <t>リラ</t>
    </rPh>
    <phoneticPr fontId="2"/>
  </si>
  <si>
    <t>2011.3.18</t>
  </si>
  <si>
    <t>貝守</t>
    <rPh sb="0" eb="2">
      <t>カイモリ</t>
    </rPh>
    <phoneticPr fontId="2"/>
  </si>
  <si>
    <t>颯夏</t>
    <rPh sb="0" eb="1">
      <t>ソウ</t>
    </rPh>
    <rPh sb="1" eb="2">
      <t>ナツ</t>
    </rPh>
    <phoneticPr fontId="2"/>
  </si>
  <si>
    <t>ｶｲﾓﾘ</t>
  </si>
  <si>
    <t>KAIMORI</t>
  </si>
  <si>
    <t>2010.7.4</t>
  </si>
  <si>
    <t>叶佳</t>
    <rPh sb="0" eb="1">
      <t>カナ</t>
    </rPh>
    <rPh sb="1" eb="2">
      <t>ケイ</t>
    </rPh>
    <phoneticPr fontId="2"/>
  </si>
  <si>
    <t>ｷｮｳｶ</t>
  </si>
  <si>
    <t>KONO</t>
  </si>
  <si>
    <t>Kyoka</t>
  </si>
  <si>
    <t>2010.10.24</t>
  </si>
  <si>
    <t>五嶋</t>
    <rPh sb="0" eb="2">
      <t>ゴシマ</t>
    </rPh>
    <phoneticPr fontId="2"/>
  </si>
  <si>
    <t>陽楓</t>
    <rPh sb="0" eb="1">
      <t>ヨウ</t>
    </rPh>
    <rPh sb="1" eb="2">
      <t>カエデ</t>
    </rPh>
    <phoneticPr fontId="2"/>
  </si>
  <si>
    <t>ｺﾞｼﾏ</t>
  </si>
  <si>
    <t>GOSHIMA</t>
  </si>
  <si>
    <t>2010.12.25</t>
  </si>
  <si>
    <t>豊田</t>
    <rPh sb="0" eb="2">
      <t>トヨダ</t>
    </rPh>
    <phoneticPr fontId="2"/>
  </si>
  <si>
    <t>千代</t>
    <rPh sb="0" eb="2">
      <t>チヨ</t>
    </rPh>
    <phoneticPr fontId="2"/>
  </si>
  <si>
    <t>ﾄﾖﾀﾞ</t>
  </si>
  <si>
    <t>TOYODA</t>
  </si>
  <si>
    <t>2011.3.26</t>
  </si>
  <si>
    <t>乗越</t>
    <rPh sb="0" eb="2">
      <t>ノリゴエ</t>
    </rPh>
    <phoneticPr fontId="2"/>
  </si>
  <si>
    <t>ゆきの</t>
  </si>
  <si>
    <t>ﾉﾘｺﾞｴ</t>
  </si>
  <si>
    <t>NORIGOE</t>
  </si>
  <si>
    <t>早坂</t>
    <rPh sb="0" eb="2">
      <t>ハヤサカ</t>
    </rPh>
    <phoneticPr fontId="2"/>
  </si>
  <si>
    <t>ﾊﾔｻｶ</t>
  </si>
  <si>
    <t>HAYASAKA</t>
  </si>
  <si>
    <t>2010.9.2</t>
  </si>
  <si>
    <t>安部</t>
    <rPh sb="0" eb="2">
      <t>アベ</t>
    </rPh>
    <phoneticPr fontId="2"/>
  </si>
  <si>
    <t>希</t>
    <rPh sb="0" eb="1">
      <t>ノゾミ</t>
    </rPh>
    <phoneticPr fontId="2"/>
  </si>
  <si>
    <t>浦谷</t>
    <rPh sb="0" eb="2">
      <t>ウラヤ</t>
    </rPh>
    <phoneticPr fontId="2"/>
  </si>
  <si>
    <t>恵茉</t>
    <rPh sb="0" eb="2">
      <t>エマ</t>
    </rPh>
    <phoneticPr fontId="2"/>
  </si>
  <si>
    <t>ｳﾗﾔ</t>
  </si>
  <si>
    <t>URAYA</t>
  </si>
  <si>
    <t>2010.7.28</t>
  </si>
  <si>
    <t>柑南</t>
    <rPh sb="0" eb="1">
      <t>カン</t>
    </rPh>
    <rPh sb="1" eb="2">
      <t>ミナミ</t>
    </rPh>
    <phoneticPr fontId="2"/>
  </si>
  <si>
    <t>並木</t>
    <rPh sb="0" eb="2">
      <t>ナミキ</t>
    </rPh>
    <phoneticPr fontId="2"/>
  </si>
  <si>
    <t>愛佳</t>
    <rPh sb="0" eb="2">
      <t>アイカ</t>
    </rPh>
    <phoneticPr fontId="2"/>
  </si>
  <si>
    <t>ﾅﾐｷ</t>
  </si>
  <si>
    <t>ｱｲｶ</t>
  </si>
  <si>
    <t>NAMIKI</t>
  </si>
  <si>
    <t>Aika</t>
  </si>
  <si>
    <t>凪月</t>
    <rPh sb="0" eb="1">
      <t>ナギ</t>
    </rPh>
    <rPh sb="1" eb="2">
      <t>ツキ</t>
    </rPh>
    <phoneticPr fontId="2"/>
  </si>
  <si>
    <t>Natuki</t>
  </si>
  <si>
    <t>2010.6.11</t>
  </si>
  <si>
    <t>柚花</t>
    <rPh sb="0" eb="2">
      <t>ユカ</t>
    </rPh>
    <phoneticPr fontId="2"/>
  </si>
  <si>
    <t>2010.5.17</t>
  </si>
  <si>
    <t>井手</t>
    <rPh sb="0" eb="2">
      <t>イデ</t>
    </rPh>
    <phoneticPr fontId="2"/>
  </si>
  <si>
    <t>葉澄</t>
    <rPh sb="0" eb="1">
      <t>ハ</t>
    </rPh>
    <rPh sb="1" eb="2">
      <t>ス</t>
    </rPh>
    <phoneticPr fontId="2"/>
  </si>
  <si>
    <t>ｲﾃﾞ</t>
  </si>
  <si>
    <t>ﾊｽﾞﾐ</t>
  </si>
  <si>
    <t>IDE</t>
  </si>
  <si>
    <t>Hazumi</t>
  </si>
  <si>
    <t>木暮</t>
    <rPh sb="0" eb="2">
      <t>コグレ</t>
    </rPh>
    <phoneticPr fontId="2"/>
  </si>
  <si>
    <t>ｺｸﾞﾚ</t>
  </si>
  <si>
    <t>KOGURE</t>
  </si>
  <si>
    <t>2010.7.2</t>
  </si>
  <si>
    <t>今西</t>
    <rPh sb="0" eb="2">
      <t>イマニシ</t>
    </rPh>
    <phoneticPr fontId="2"/>
  </si>
  <si>
    <t>真子</t>
    <rPh sb="0" eb="2">
      <t>マコ</t>
    </rPh>
    <phoneticPr fontId="2"/>
  </si>
  <si>
    <t>ｲﾏﾆｼ</t>
  </si>
  <si>
    <t>IMANISHI</t>
  </si>
  <si>
    <t>2010.11.7</t>
  </si>
  <si>
    <t>榎</t>
  </si>
  <si>
    <t>ﾉｴ</t>
  </si>
  <si>
    <t>Noe</t>
  </si>
  <si>
    <t>2010.7.11</t>
  </si>
  <si>
    <t>鎌田</t>
    <rPh sb="0" eb="2">
      <t>カマタ</t>
    </rPh>
    <phoneticPr fontId="2"/>
  </si>
  <si>
    <t>萌唯</t>
    <rPh sb="0" eb="1">
      <t>モエ</t>
    </rPh>
    <rPh sb="1" eb="2">
      <t>ユイ</t>
    </rPh>
    <phoneticPr fontId="2"/>
  </si>
  <si>
    <t>ｼｶｳｽｷｰ</t>
  </si>
  <si>
    <t>ｼﾞｬｽﾊﾟｰ</t>
  </si>
  <si>
    <t>SCHIKOWSKY</t>
  </si>
  <si>
    <t>Jasper</t>
  </si>
  <si>
    <t>2011.1.10</t>
  </si>
  <si>
    <t>土田</t>
    <rPh sb="0" eb="2">
      <t>ツチダ</t>
    </rPh>
    <phoneticPr fontId="2"/>
  </si>
  <si>
    <t>泉</t>
    <rPh sb="0" eb="1">
      <t>イズミ</t>
    </rPh>
    <phoneticPr fontId="2"/>
  </si>
  <si>
    <t>ﾂﾁﾀﾞ</t>
  </si>
  <si>
    <t>TSUCHIDA</t>
  </si>
  <si>
    <t>深浦</t>
    <rPh sb="0" eb="2">
      <t>フカウラ</t>
    </rPh>
    <phoneticPr fontId="2"/>
  </si>
  <si>
    <t>実千花</t>
    <rPh sb="0" eb="1">
      <t>ミ</t>
    </rPh>
    <rPh sb="1" eb="2">
      <t>セン</t>
    </rPh>
    <rPh sb="2" eb="3">
      <t>ハナ</t>
    </rPh>
    <phoneticPr fontId="2"/>
  </si>
  <si>
    <t>ﾌｶｳﾗ</t>
  </si>
  <si>
    <t>ﾐﾁｶ</t>
  </si>
  <si>
    <t>FUKAURA</t>
  </si>
  <si>
    <t>Michika</t>
  </si>
  <si>
    <t>深田</t>
    <rPh sb="0" eb="2">
      <t>フカダ</t>
    </rPh>
    <phoneticPr fontId="2"/>
  </si>
  <si>
    <t>琉々花</t>
    <rPh sb="0" eb="3">
      <t>ルルカ</t>
    </rPh>
    <phoneticPr fontId="2"/>
  </si>
  <si>
    <t>ﾌｶﾀ</t>
  </si>
  <si>
    <t>ﾙﾙｶ</t>
  </si>
  <si>
    <t>FUKATA</t>
  </si>
  <si>
    <t>Ruruka</t>
  </si>
  <si>
    <t>2010.6.5</t>
  </si>
  <si>
    <t>福永</t>
    <rPh sb="0" eb="2">
      <t>フクナガ</t>
    </rPh>
    <phoneticPr fontId="2"/>
  </si>
  <si>
    <t>恋々</t>
    <rPh sb="0" eb="1">
      <t>コイ</t>
    </rPh>
    <phoneticPr fontId="2"/>
  </si>
  <si>
    <t>ﾌｸﾅｶﾞ</t>
  </si>
  <si>
    <t>FUKUNAGA</t>
  </si>
  <si>
    <t>2010.5.20</t>
  </si>
  <si>
    <t>古屋</t>
    <rPh sb="0" eb="2">
      <t>フルヤ</t>
    </rPh>
    <phoneticPr fontId="2"/>
  </si>
  <si>
    <t>海音</t>
    <rPh sb="0" eb="1">
      <t>ウミ</t>
    </rPh>
    <rPh sb="1" eb="2">
      <t>オト</t>
    </rPh>
    <phoneticPr fontId="2"/>
  </si>
  <si>
    <t>2010.5.1</t>
  </si>
  <si>
    <t>牧村</t>
    <rPh sb="0" eb="2">
      <t>マキムラ</t>
    </rPh>
    <phoneticPr fontId="2"/>
  </si>
  <si>
    <t>庵莉</t>
    <rPh sb="0" eb="1">
      <t>イオリ</t>
    </rPh>
    <rPh sb="1" eb="2">
      <t>リ</t>
    </rPh>
    <phoneticPr fontId="2"/>
  </si>
  <si>
    <t>ﾏｷﾑﾗ</t>
  </si>
  <si>
    <t>MAKIMURA</t>
  </si>
  <si>
    <t>2010.10.17</t>
  </si>
  <si>
    <t>三澤</t>
    <rPh sb="0" eb="2">
      <t>ミサワ</t>
    </rPh>
    <phoneticPr fontId="2"/>
  </si>
  <si>
    <t>こころ</t>
  </si>
  <si>
    <t>ﾐｻﾜ</t>
  </si>
  <si>
    <t>MISAWA</t>
  </si>
  <si>
    <t>2010.11.24</t>
  </si>
  <si>
    <t>三山</t>
    <rPh sb="0" eb="2">
      <t>ミヤマ</t>
    </rPh>
    <phoneticPr fontId="2"/>
  </si>
  <si>
    <t>ﾐﾔﾏ</t>
  </si>
  <si>
    <t>MIYAMA</t>
  </si>
  <si>
    <t>2010.4.6</t>
  </si>
  <si>
    <t>大﨑</t>
    <rPh sb="0" eb="2">
      <t>オオサキ</t>
    </rPh>
    <phoneticPr fontId="2"/>
  </si>
  <si>
    <t>結月</t>
    <rPh sb="0" eb="2">
      <t>ユヅキ</t>
    </rPh>
    <phoneticPr fontId="2"/>
  </si>
  <si>
    <t>ｵｵｻｷ</t>
  </si>
  <si>
    <t>OHSAKI</t>
  </si>
  <si>
    <t>2010.11.26</t>
  </si>
  <si>
    <t>青山</t>
  </si>
  <si>
    <t>結希乃</t>
  </si>
  <si>
    <t>2011.3.15</t>
  </si>
  <si>
    <t>2010.5.18</t>
  </si>
  <si>
    <t>大森</t>
  </si>
  <si>
    <t>2011.3．25</t>
  </si>
  <si>
    <t>梶山</t>
  </si>
  <si>
    <t>蒼依</t>
  </si>
  <si>
    <t>ｶｼﾞﾔﾏ</t>
  </si>
  <si>
    <t>KAJIYAMA</t>
  </si>
  <si>
    <t>白崎</t>
  </si>
  <si>
    <t>ありな</t>
  </si>
  <si>
    <t>ｼﾗｻｷ</t>
  </si>
  <si>
    <t>ｱﾘﾅ</t>
  </si>
  <si>
    <t>SHIRASAKI</t>
  </si>
  <si>
    <t>Arina</t>
  </si>
  <si>
    <t>高野</t>
  </si>
  <si>
    <t>村田</t>
  </si>
  <si>
    <t>凛帆</t>
  </si>
  <si>
    <t>ﾑﾗﾀ</t>
  </si>
  <si>
    <t>MURATA</t>
  </si>
  <si>
    <t>今関</t>
    <rPh sb="0" eb="2">
      <t>イマゼキ</t>
    </rPh>
    <phoneticPr fontId="2"/>
  </si>
  <si>
    <t>心音</t>
    <rPh sb="0" eb="2">
      <t>シンオン</t>
    </rPh>
    <phoneticPr fontId="2"/>
  </si>
  <si>
    <t>ｲﾏｾﾞｷ</t>
  </si>
  <si>
    <t>ｺｺﾈ</t>
  </si>
  <si>
    <t>IMAZEKI</t>
  </si>
  <si>
    <t>Kokone</t>
  </si>
  <si>
    <t>2011.2.1</t>
  </si>
  <si>
    <t>迫</t>
    <rPh sb="0" eb="1">
      <t>サコ</t>
    </rPh>
    <phoneticPr fontId="2"/>
  </si>
  <si>
    <t>陽菜乃</t>
    <rPh sb="0" eb="3">
      <t>ヒナノ</t>
    </rPh>
    <phoneticPr fontId="2"/>
  </si>
  <si>
    <t>ｻｺ</t>
  </si>
  <si>
    <t>SAKO</t>
  </si>
  <si>
    <t>髙井</t>
    <rPh sb="0" eb="2">
      <t>タカイ</t>
    </rPh>
    <phoneticPr fontId="2"/>
  </si>
  <si>
    <t>ﾀｶｲ</t>
  </si>
  <si>
    <t>ﾕﾈ</t>
  </si>
  <si>
    <t>TAKAI</t>
  </si>
  <si>
    <t>Yune</t>
  </si>
  <si>
    <t>奈央</t>
    <rPh sb="0" eb="2">
      <t>ナオ</t>
    </rPh>
    <phoneticPr fontId="2"/>
  </si>
  <si>
    <t>横尾</t>
    <rPh sb="0" eb="2">
      <t>ヨコオ</t>
    </rPh>
    <phoneticPr fontId="2"/>
  </si>
  <si>
    <t>奈南</t>
    <rPh sb="0" eb="1">
      <t>ナ</t>
    </rPh>
    <rPh sb="1" eb="2">
      <t>ミナミ</t>
    </rPh>
    <phoneticPr fontId="2"/>
  </si>
  <si>
    <t>ﾖｺｵ</t>
  </si>
  <si>
    <t>YOKOO</t>
  </si>
  <si>
    <t>芳川</t>
    <rPh sb="0" eb="2">
      <t>ヨシカワ</t>
    </rPh>
    <phoneticPr fontId="2"/>
  </si>
  <si>
    <t>璃音</t>
    <rPh sb="0" eb="1">
      <t>リ</t>
    </rPh>
    <rPh sb="1" eb="2">
      <t>オト</t>
    </rPh>
    <phoneticPr fontId="2"/>
  </si>
  <si>
    <t>ﾖｼｶﾜ</t>
  </si>
  <si>
    <t>YOSHIKAWA</t>
  </si>
  <si>
    <t>青木</t>
    <rPh sb="0" eb="2">
      <t>アオキ</t>
    </rPh>
    <phoneticPr fontId="1"/>
  </si>
  <si>
    <t>美澪</t>
    <rPh sb="0" eb="1">
      <t>ビ</t>
    </rPh>
    <rPh sb="1" eb="2">
      <t>ミオ</t>
    </rPh>
    <phoneticPr fontId="1"/>
  </si>
  <si>
    <t>2011.3.11</t>
  </si>
  <si>
    <t>宇野</t>
    <rPh sb="0" eb="2">
      <t>ウノ</t>
    </rPh>
    <phoneticPr fontId="1"/>
  </si>
  <si>
    <t>愛実</t>
    <rPh sb="0" eb="1">
      <t>アイ</t>
    </rPh>
    <rPh sb="1" eb="2">
      <t>ミ</t>
    </rPh>
    <phoneticPr fontId="1"/>
  </si>
  <si>
    <t>ｳﾉ</t>
  </si>
  <si>
    <t>UNO</t>
  </si>
  <si>
    <t>小田切</t>
    <rPh sb="0" eb="3">
      <t>オダギリ</t>
    </rPh>
    <phoneticPr fontId="1"/>
  </si>
  <si>
    <t>咲</t>
    <rPh sb="0" eb="1">
      <t>コサキ</t>
    </rPh>
    <phoneticPr fontId="1"/>
  </si>
  <si>
    <t>ｵﾀﾞｷﾞﾘ</t>
  </si>
  <si>
    <t>ODAGIRI</t>
  </si>
  <si>
    <t>金子</t>
    <rPh sb="0" eb="2">
      <t>カネコ</t>
    </rPh>
    <phoneticPr fontId="1"/>
  </si>
  <si>
    <t>和叶</t>
    <rPh sb="0" eb="1">
      <t>ワ</t>
    </rPh>
    <rPh sb="1" eb="2">
      <t>カナ</t>
    </rPh>
    <phoneticPr fontId="1"/>
  </si>
  <si>
    <t>2010.4.5</t>
  </si>
  <si>
    <t>粂</t>
    <rPh sb="0" eb="1">
      <t>クメ</t>
    </rPh>
    <phoneticPr fontId="1"/>
  </si>
  <si>
    <t>美優</t>
    <rPh sb="0" eb="2">
      <t>ミユウ</t>
    </rPh>
    <phoneticPr fontId="1"/>
  </si>
  <si>
    <t>ｸﾒ</t>
  </si>
  <si>
    <t>KUME</t>
  </si>
  <si>
    <t>三橋</t>
    <rPh sb="0" eb="1">
      <t>サン</t>
    </rPh>
    <rPh sb="1" eb="2">
      <t>ハシ</t>
    </rPh>
    <phoneticPr fontId="1"/>
  </si>
  <si>
    <t>芽生</t>
    <rPh sb="0" eb="1">
      <t>メ</t>
    </rPh>
    <rPh sb="1" eb="2">
      <t>イ</t>
    </rPh>
    <phoneticPr fontId="1"/>
  </si>
  <si>
    <t>音々</t>
    <rPh sb="0" eb="2">
      <t>ネネスズネ</t>
    </rPh>
    <phoneticPr fontId="1"/>
  </si>
  <si>
    <t>玉置</t>
    <rPh sb="0" eb="2">
      <t>タマキ</t>
    </rPh>
    <phoneticPr fontId="1"/>
  </si>
  <si>
    <t>心那</t>
    <rPh sb="0" eb="1">
      <t>ココロ</t>
    </rPh>
    <rPh sb="1" eb="2">
      <t>ナ</t>
    </rPh>
    <phoneticPr fontId="1"/>
  </si>
  <si>
    <t>TAMAKI</t>
  </si>
  <si>
    <t>仲田</t>
    <rPh sb="0" eb="2">
      <t>ナカタ</t>
    </rPh>
    <phoneticPr fontId="1"/>
  </si>
  <si>
    <t>夕莉咲</t>
    <rPh sb="0" eb="1">
      <t>ユウ</t>
    </rPh>
    <rPh sb="1" eb="2">
      <t>リ</t>
    </rPh>
    <rPh sb="2" eb="3">
      <t>サキ</t>
    </rPh>
    <phoneticPr fontId="1"/>
  </si>
  <si>
    <t>ﾕﾘｻ</t>
  </si>
  <si>
    <t>Yurisa</t>
  </si>
  <si>
    <t>藤﨑</t>
    <rPh sb="0" eb="2">
      <t>フジサキ</t>
    </rPh>
    <phoneticPr fontId="1"/>
  </si>
  <si>
    <t>ﾌｼﾞｻｷ</t>
  </si>
  <si>
    <t>FUJISAKI</t>
  </si>
  <si>
    <t>2010.6.23</t>
  </si>
  <si>
    <t>的場</t>
    <rPh sb="0" eb="2">
      <t>マトバ</t>
    </rPh>
    <phoneticPr fontId="1"/>
  </si>
  <si>
    <t>悠真</t>
    <rPh sb="0" eb="2">
      <t>ユウマ</t>
    </rPh>
    <phoneticPr fontId="1"/>
  </si>
  <si>
    <t>ﾕﾏ</t>
  </si>
  <si>
    <t>2010.5.5</t>
  </si>
  <si>
    <t>矢田貝</t>
    <rPh sb="0" eb="3">
      <t>ヤタガイ</t>
    </rPh>
    <phoneticPr fontId="2"/>
  </si>
  <si>
    <t>知怜</t>
    <rPh sb="0" eb="1">
      <t>トモ</t>
    </rPh>
    <rPh sb="1" eb="2">
      <t>レイ</t>
    </rPh>
    <phoneticPr fontId="2"/>
  </si>
  <si>
    <t>ﾔﾀｶﾞｲ</t>
  </si>
  <si>
    <t>ﾁｻﾄ</t>
  </si>
  <si>
    <t>YATAGAI</t>
  </si>
  <si>
    <t>Chisato</t>
  </si>
  <si>
    <t>綺子</t>
    <rPh sb="0" eb="1">
      <t>キ</t>
    </rPh>
    <rPh sb="1" eb="2">
      <t>コ</t>
    </rPh>
    <phoneticPr fontId="2"/>
  </si>
  <si>
    <t>吉冨</t>
    <rPh sb="0" eb="2">
      <t>ヨシトミ</t>
    </rPh>
    <phoneticPr fontId="2"/>
  </si>
  <si>
    <t>沙南</t>
    <rPh sb="0" eb="2">
      <t>サナ</t>
    </rPh>
    <phoneticPr fontId="2"/>
  </si>
  <si>
    <t>ﾖｼﾄﾐ</t>
  </si>
  <si>
    <t>YOSHITOMI</t>
  </si>
  <si>
    <t>2010.9.6</t>
  </si>
  <si>
    <t>2010.5.9</t>
  </si>
  <si>
    <t>石井</t>
    <rPh sb="0" eb="2">
      <t>イシイ</t>
    </rPh>
    <phoneticPr fontId="2"/>
  </si>
  <si>
    <t>里佳</t>
    <rPh sb="0" eb="2">
      <t>リカ</t>
    </rPh>
    <phoneticPr fontId="2"/>
  </si>
  <si>
    <t>2010.5.28</t>
  </si>
  <si>
    <t>小倉</t>
    <rPh sb="0" eb="2">
      <t>オグラ</t>
    </rPh>
    <phoneticPr fontId="2"/>
  </si>
  <si>
    <t>瑠夏</t>
    <rPh sb="0" eb="1">
      <t>リュウ</t>
    </rPh>
    <rPh sb="1" eb="2">
      <t>ナツ</t>
    </rPh>
    <phoneticPr fontId="2"/>
  </si>
  <si>
    <t>亀山</t>
    <rPh sb="0" eb="2">
      <t>カメヤマ</t>
    </rPh>
    <phoneticPr fontId="2"/>
  </si>
  <si>
    <t>理名</t>
    <rPh sb="0" eb="2">
      <t>リナ</t>
    </rPh>
    <phoneticPr fontId="2"/>
  </si>
  <si>
    <t>ｶﾒﾔﾏ</t>
  </si>
  <si>
    <t>KAMEYAMA</t>
  </si>
  <si>
    <t>2010.5.11</t>
  </si>
  <si>
    <t>明奏</t>
    <rPh sb="0" eb="1">
      <t>アカ</t>
    </rPh>
    <rPh sb="1" eb="2">
      <t>カナデ</t>
    </rPh>
    <phoneticPr fontId="2"/>
  </si>
  <si>
    <t>ﾋﾛｶ</t>
  </si>
  <si>
    <t>Hiroka</t>
  </si>
  <si>
    <t>2011.3.19</t>
  </si>
  <si>
    <t>下谷</t>
    <rPh sb="0" eb="2">
      <t>シタヤ</t>
    </rPh>
    <phoneticPr fontId="2"/>
  </si>
  <si>
    <t>寧々</t>
    <rPh sb="0" eb="2">
      <t>ネネ</t>
    </rPh>
    <phoneticPr fontId="2"/>
  </si>
  <si>
    <t>ｼﾀﾔ</t>
  </si>
  <si>
    <t>SHITAYA</t>
  </si>
  <si>
    <t>2011.2.2</t>
  </si>
  <si>
    <t>庄崎</t>
    <rPh sb="0" eb="2">
      <t>ショウザキ</t>
    </rPh>
    <phoneticPr fontId="2"/>
  </si>
  <si>
    <t>柚羽</t>
    <rPh sb="0" eb="1">
      <t>ユズ</t>
    </rPh>
    <rPh sb="1" eb="2">
      <t>ハネ</t>
    </rPh>
    <phoneticPr fontId="2"/>
  </si>
  <si>
    <t>ｼｮｳｻﾞｷ</t>
  </si>
  <si>
    <t>SHOZAKI</t>
  </si>
  <si>
    <t>2010.9.11</t>
  </si>
  <si>
    <t>末吉</t>
    <rPh sb="0" eb="2">
      <t>スエヨシ</t>
    </rPh>
    <phoneticPr fontId="2"/>
  </si>
  <si>
    <t>夏美</t>
    <rPh sb="0" eb="2">
      <t>ナツミ</t>
    </rPh>
    <phoneticPr fontId="2"/>
  </si>
  <si>
    <t>ｽｴﾖｼ</t>
  </si>
  <si>
    <t>SUEYOSHI</t>
  </si>
  <si>
    <t>凜花</t>
    <rPh sb="0" eb="2">
      <t>リンカ</t>
    </rPh>
    <phoneticPr fontId="2"/>
  </si>
  <si>
    <t>愛菜</t>
    <rPh sb="0" eb="2">
      <t>マナ</t>
    </rPh>
    <phoneticPr fontId="2"/>
  </si>
  <si>
    <t>2011.3.14</t>
  </si>
  <si>
    <t>麻紀</t>
    <rPh sb="0" eb="1">
      <t>アサ</t>
    </rPh>
    <rPh sb="1" eb="2">
      <t>キ</t>
    </rPh>
    <phoneticPr fontId="2"/>
  </si>
  <si>
    <t>福田</t>
    <rPh sb="0" eb="2">
      <t>フクダ</t>
    </rPh>
    <phoneticPr fontId="2"/>
  </si>
  <si>
    <t>珠菜</t>
    <rPh sb="0" eb="1">
      <t>タマ</t>
    </rPh>
    <rPh sb="1" eb="2">
      <t>ナ</t>
    </rPh>
    <phoneticPr fontId="2"/>
  </si>
  <si>
    <t>ﾐﾅ</t>
  </si>
  <si>
    <t>Mina</t>
  </si>
  <si>
    <t>2010.6.30</t>
  </si>
  <si>
    <t>星野</t>
    <rPh sb="0" eb="2">
      <t>ホシノ</t>
    </rPh>
    <phoneticPr fontId="2"/>
  </si>
  <si>
    <t>真澄</t>
    <rPh sb="0" eb="2">
      <t>マスミ</t>
    </rPh>
    <phoneticPr fontId="2"/>
  </si>
  <si>
    <t>ﾎｼﾉ</t>
  </si>
  <si>
    <t>ﾏｽﾐ</t>
  </si>
  <si>
    <t>HOSHINO</t>
  </si>
  <si>
    <t>Masumi</t>
  </si>
  <si>
    <t>2010.7.30</t>
  </si>
  <si>
    <t>真砂</t>
    <rPh sb="0" eb="2">
      <t>マサゴ</t>
    </rPh>
    <phoneticPr fontId="2"/>
  </si>
  <si>
    <t>希妃</t>
    <rPh sb="0" eb="1">
      <t>ノゾミ</t>
    </rPh>
    <rPh sb="1" eb="2">
      <t>ヒ</t>
    </rPh>
    <phoneticPr fontId="2"/>
  </si>
  <si>
    <t>ﾏｻｺﾞ</t>
  </si>
  <si>
    <t>ｷｻｷ</t>
  </si>
  <si>
    <t>MASAGO</t>
  </si>
  <si>
    <t>Kisaki</t>
  </si>
  <si>
    <t>沙南</t>
    <rPh sb="0" eb="1">
      <t>サ</t>
    </rPh>
    <rPh sb="1" eb="2">
      <t>ミナミ</t>
    </rPh>
    <phoneticPr fontId="2"/>
  </si>
  <si>
    <t>梨奈</t>
    <rPh sb="0" eb="2">
      <t>リナ</t>
    </rPh>
    <phoneticPr fontId="2"/>
  </si>
  <si>
    <t>2010.10.27</t>
  </si>
  <si>
    <t>萌杏</t>
    <rPh sb="0" eb="1">
      <t>モ</t>
    </rPh>
    <rPh sb="1" eb="2">
      <t>アン</t>
    </rPh>
    <phoneticPr fontId="2"/>
  </si>
  <si>
    <t>2010.11.16</t>
  </si>
  <si>
    <t>稲田</t>
    <rPh sb="0" eb="2">
      <t>イナダ</t>
    </rPh>
    <phoneticPr fontId="2"/>
  </si>
  <si>
    <t>凛月</t>
    <rPh sb="0" eb="1">
      <t>リン</t>
    </rPh>
    <rPh sb="1" eb="2">
      <t>ツキ</t>
    </rPh>
    <phoneticPr fontId="2"/>
  </si>
  <si>
    <t>ｲﾅﾀﾞ</t>
  </si>
  <si>
    <t>ﾘﾑ</t>
  </si>
  <si>
    <t>INADA</t>
  </si>
  <si>
    <t>Rimu</t>
  </si>
  <si>
    <t>姫風</t>
    <rPh sb="0" eb="1">
      <t>ヒメ</t>
    </rPh>
    <rPh sb="1" eb="2">
      <t>カゼ</t>
    </rPh>
    <phoneticPr fontId="2"/>
  </si>
  <si>
    <t>境</t>
    <rPh sb="0" eb="1">
      <t>サカイ</t>
    </rPh>
    <phoneticPr fontId="2"/>
  </si>
  <si>
    <t>くるみ</t>
  </si>
  <si>
    <t>愛梨</t>
    <rPh sb="0" eb="2">
      <t>アイリ</t>
    </rPh>
    <phoneticPr fontId="2"/>
  </si>
  <si>
    <t>醍醐</t>
    <rPh sb="0" eb="2">
      <t>ダイゴ</t>
    </rPh>
    <phoneticPr fontId="2"/>
  </si>
  <si>
    <t>2010.8.31</t>
  </si>
  <si>
    <t>しおり</t>
  </si>
  <si>
    <t>2010.9.14</t>
  </si>
  <si>
    <t>かや</t>
  </si>
  <si>
    <t>ｶﾔ</t>
  </si>
  <si>
    <t>Kaya</t>
  </si>
  <si>
    <t>向後</t>
    <rPh sb="0" eb="2">
      <t>コウゴ</t>
    </rPh>
    <phoneticPr fontId="2"/>
  </si>
  <si>
    <t>ｺｳｺﾞ</t>
  </si>
  <si>
    <t>KOGO</t>
  </si>
  <si>
    <t>2011.1.13</t>
  </si>
  <si>
    <t>宇川</t>
    <rPh sb="0" eb="2">
      <t>ウカワ</t>
    </rPh>
    <phoneticPr fontId="2"/>
  </si>
  <si>
    <t>星空</t>
    <rPh sb="0" eb="2">
      <t>ホシゾラ</t>
    </rPh>
    <phoneticPr fontId="2"/>
  </si>
  <si>
    <t>ｳｶﾜ</t>
  </si>
  <si>
    <t>UKAWA</t>
  </si>
  <si>
    <t>2011.3.12</t>
  </si>
  <si>
    <t>杉尾</t>
    <rPh sb="0" eb="2">
      <t>スギオ</t>
    </rPh>
    <phoneticPr fontId="2"/>
  </si>
  <si>
    <t>ｽｷﾞｵ</t>
  </si>
  <si>
    <t>SUGIO</t>
  </si>
  <si>
    <t>吉沢</t>
    <rPh sb="0" eb="2">
      <t>ヨシザワ</t>
    </rPh>
    <phoneticPr fontId="2"/>
  </si>
  <si>
    <t>和琉</t>
    <rPh sb="0" eb="1">
      <t>ワ</t>
    </rPh>
    <rPh sb="1" eb="2">
      <t>リュウ</t>
    </rPh>
    <phoneticPr fontId="2"/>
  </si>
  <si>
    <t>2010.7.22</t>
  </si>
  <si>
    <t>折原</t>
    <rPh sb="0" eb="2">
      <t>オリハラ</t>
    </rPh>
    <phoneticPr fontId="2"/>
  </si>
  <si>
    <t>希実</t>
    <rPh sb="0" eb="1">
      <t>ノゾミ</t>
    </rPh>
    <rPh sb="1" eb="2">
      <t>ミ</t>
    </rPh>
    <phoneticPr fontId="2"/>
  </si>
  <si>
    <t>ｵﾘﾊﾗ</t>
  </si>
  <si>
    <t>ORIHARA</t>
  </si>
  <si>
    <t>木澤</t>
    <rPh sb="0" eb="2">
      <t>キザワ</t>
    </rPh>
    <phoneticPr fontId="2"/>
  </si>
  <si>
    <t>来美</t>
    <rPh sb="0" eb="1">
      <t>ク</t>
    </rPh>
    <rPh sb="1" eb="2">
      <t>ミ</t>
    </rPh>
    <phoneticPr fontId="2"/>
  </si>
  <si>
    <t>ｷｻﾞﾜ</t>
  </si>
  <si>
    <t>KIZAWA</t>
  </si>
  <si>
    <t>心波</t>
    <rPh sb="0" eb="1">
      <t>ココロ</t>
    </rPh>
    <rPh sb="1" eb="2">
      <t>ナミ</t>
    </rPh>
    <phoneticPr fontId="2"/>
  </si>
  <si>
    <t>ｺﾅﾐ</t>
  </si>
  <si>
    <t>Konami</t>
  </si>
  <si>
    <t>信川</t>
    <rPh sb="0" eb="2">
      <t>シンカワ</t>
    </rPh>
    <phoneticPr fontId="2"/>
  </si>
  <si>
    <t>雛里</t>
    <rPh sb="0" eb="1">
      <t>ヒナ</t>
    </rPh>
    <rPh sb="1" eb="2">
      <t>サト</t>
    </rPh>
    <phoneticPr fontId="2"/>
  </si>
  <si>
    <t>ｼﾝｶﾜ</t>
  </si>
  <si>
    <t>ﾋﾅﾘ</t>
  </si>
  <si>
    <t>SHINKAWA</t>
  </si>
  <si>
    <t>Hinari</t>
  </si>
  <si>
    <t>2010.6.21</t>
  </si>
  <si>
    <t>園田</t>
    <rPh sb="0" eb="2">
      <t>ソノダ</t>
    </rPh>
    <phoneticPr fontId="2"/>
  </si>
  <si>
    <t>美和</t>
    <rPh sb="0" eb="2">
      <t>ミワ</t>
    </rPh>
    <phoneticPr fontId="2"/>
  </si>
  <si>
    <t>ｿﾉﾀﾞ</t>
  </si>
  <si>
    <t>ﾐﾜ</t>
  </si>
  <si>
    <t>SONODA</t>
  </si>
  <si>
    <t>Miwa</t>
  </si>
  <si>
    <t>2010.8.7</t>
  </si>
  <si>
    <t>平岡</t>
    <rPh sb="0" eb="2">
      <t>ヒラオカ</t>
    </rPh>
    <phoneticPr fontId="2"/>
  </si>
  <si>
    <t>よつ葉</t>
    <rPh sb="2" eb="3">
      <t>ハ</t>
    </rPh>
    <phoneticPr fontId="2"/>
  </si>
  <si>
    <t>ﾖﾂﾊﾞ</t>
  </si>
  <si>
    <t>Yotsuba</t>
  </si>
  <si>
    <t>2010.4.28</t>
  </si>
  <si>
    <t>松田</t>
    <rPh sb="0" eb="2">
      <t>マツダ</t>
    </rPh>
    <phoneticPr fontId="2"/>
  </si>
  <si>
    <t>奈穂</t>
    <rPh sb="0" eb="1">
      <t>ナ</t>
    </rPh>
    <rPh sb="1" eb="2">
      <t>ホ</t>
    </rPh>
    <phoneticPr fontId="2"/>
  </si>
  <si>
    <t>ﾅﾎ</t>
  </si>
  <si>
    <t>Naho</t>
  </si>
  <si>
    <t>2010.4.23</t>
  </si>
  <si>
    <t>渡邊</t>
    <rPh sb="0" eb="2">
      <t>ワタナベ</t>
    </rPh>
    <phoneticPr fontId="2"/>
  </si>
  <si>
    <t>羽菜</t>
    <rPh sb="0" eb="1">
      <t>ハネ</t>
    </rPh>
    <rPh sb="1" eb="2">
      <t>ナ</t>
    </rPh>
    <phoneticPr fontId="2"/>
  </si>
  <si>
    <t>安達</t>
    <rPh sb="0" eb="2">
      <t>アダチ</t>
    </rPh>
    <phoneticPr fontId="2"/>
  </si>
  <si>
    <t>凪</t>
    <rPh sb="0" eb="1">
      <t>ナギ</t>
    </rPh>
    <phoneticPr fontId="2"/>
  </si>
  <si>
    <t>ﾅｷﾞ</t>
  </si>
  <si>
    <t>Nagi</t>
  </si>
  <si>
    <t>心優</t>
    <rPh sb="0" eb="2">
      <t>ミユウ</t>
    </rPh>
    <phoneticPr fontId="2"/>
  </si>
  <si>
    <t>2010.4.18</t>
  </si>
  <si>
    <t>貴田</t>
    <rPh sb="0" eb="2">
      <t>キダ</t>
    </rPh>
    <phoneticPr fontId="2"/>
  </si>
  <si>
    <t>紗弓</t>
    <rPh sb="0" eb="2">
      <t>サユミ</t>
    </rPh>
    <phoneticPr fontId="2"/>
  </si>
  <si>
    <t>ｷﾀﾞ</t>
  </si>
  <si>
    <t>ｻﾕﾐ</t>
  </si>
  <si>
    <t>KIDA</t>
  </si>
  <si>
    <t>Sayumi</t>
  </si>
  <si>
    <t>2010.8.18</t>
  </si>
  <si>
    <t>愛姫</t>
    <rPh sb="0" eb="1">
      <t>アイ</t>
    </rPh>
    <rPh sb="1" eb="2">
      <t>ヒメ</t>
    </rPh>
    <phoneticPr fontId="2"/>
  </si>
  <si>
    <t>2010.9.28</t>
  </si>
  <si>
    <t>江村</t>
    <rPh sb="0" eb="2">
      <t>エムラ</t>
    </rPh>
    <phoneticPr fontId="2"/>
  </si>
  <si>
    <t>心花</t>
    <rPh sb="0" eb="1">
      <t>ココロ</t>
    </rPh>
    <rPh sb="1" eb="2">
      <t>ハナ</t>
    </rPh>
    <phoneticPr fontId="2"/>
  </si>
  <si>
    <t>ｴﾑﾗ</t>
  </si>
  <si>
    <t>EMURA</t>
  </si>
  <si>
    <t>2010.9.29</t>
  </si>
  <si>
    <t>結叶</t>
    <rPh sb="0" eb="1">
      <t>ケツ</t>
    </rPh>
    <rPh sb="1" eb="2">
      <t>カノウ</t>
    </rPh>
    <phoneticPr fontId="2"/>
  </si>
  <si>
    <t>OHKI</t>
  </si>
  <si>
    <t>恵都</t>
    <rPh sb="0" eb="1">
      <t>ケイ</t>
    </rPh>
    <rPh sb="1" eb="2">
      <t>ト</t>
    </rPh>
    <phoneticPr fontId="2"/>
  </si>
  <si>
    <t>ｹｲﾄ</t>
  </si>
  <si>
    <t>SANJO</t>
  </si>
  <si>
    <t>Keito</t>
  </si>
  <si>
    <t>寺阪</t>
    <rPh sb="0" eb="2">
      <t>テラサカ</t>
    </rPh>
    <phoneticPr fontId="2"/>
  </si>
  <si>
    <t>芽咲</t>
    <rPh sb="0" eb="1">
      <t>メ</t>
    </rPh>
    <rPh sb="1" eb="2">
      <t>サ</t>
    </rPh>
    <phoneticPr fontId="2"/>
  </si>
  <si>
    <t>ﾃﾗｻｶ</t>
  </si>
  <si>
    <t>ﾒｲｻ</t>
  </si>
  <si>
    <t>TERASAKA</t>
  </si>
  <si>
    <t>Meisa</t>
  </si>
  <si>
    <t>中島</t>
    <rPh sb="0" eb="2">
      <t>ナカジマ</t>
    </rPh>
    <phoneticPr fontId="2"/>
  </si>
  <si>
    <t>榮</t>
    <rPh sb="0" eb="1">
      <t>サカエ</t>
    </rPh>
    <phoneticPr fontId="2"/>
  </si>
  <si>
    <t>ﾋﾛ</t>
  </si>
  <si>
    <t>Hiro</t>
  </si>
  <si>
    <t>西山</t>
    <rPh sb="0" eb="2">
      <t>ニシヤマ</t>
    </rPh>
    <phoneticPr fontId="2"/>
  </si>
  <si>
    <t>千桜</t>
    <rPh sb="0" eb="1">
      <t>チ</t>
    </rPh>
    <rPh sb="1" eb="2">
      <t>サクラ</t>
    </rPh>
    <phoneticPr fontId="2"/>
  </si>
  <si>
    <t>2010.4.9</t>
  </si>
  <si>
    <t>結花</t>
    <rPh sb="0" eb="2">
      <t>ユカ</t>
    </rPh>
    <phoneticPr fontId="2"/>
  </si>
  <si>
    <t>花澤</t>
    <rPh sb="0" eb="2">
      <t>ハナザワ</t>
    </rPh>
    <phoneticPr fontId="2"/>
  </si>
  <si>
    <t>岬季</t>
    <rPh sb="0" eb="1">
      <t>ミサキ</t>
    </rPh>
    <rPh sb="1" eb="2">
      <t>キ</t>
    </rPh>
    <phoneticPr fontId="2"/>
  </si>
  <si>
    <t>ﾊﾅｻﾞﾜ</t>
  </si>
  <si>
    <t>HANAZAWA</t>
  </si>
  <si>
    <t>2011.2.10</t>
  </si>
  <si>
    <t>御代川</t>
    <rPh sb="0" eb="3">
      <t>ミヨカワ</t>
    </rPh>
    <phoneticPr fontId="2"/>
  </si>
  <si>
    <t>心羽</t>
    <rPh sb="0" eb="1">
      <t>ココロ</t>
    </rPh>
    <rPh sb="1" eb="2">
      <t>ハネ</t>
    </rPh>
    <phoneticPr fontId="2"/>
  </si>
  <si>
    <t>ﾐﾖｶﾜ</t>
  </si>
  <si>
    <t>ｺｺﾊ</t>
  </si>
  <si>
    <t>MIYOKAWA</t>
  </si>
  <si>
    <t>Kokoha</t>
  </si>
  <si>
    <t>槇平</t>
    <rPh sb="0" eb="1">
      <t>マキ</t>
    </rPh>
    <rPh sb="1" eb="2">
      <t>タイラ</t>
    </rPh>
    <phoneticPr fontId="2"/>
  </si>
  <si>
    <t>ﾏｷﾀﾞｲﾗ</t>
  </si>
  <si>
    <t>MAKIDAIRA</t>
  </si>
  <si>
    <t>2009.3.11</t>
  </si>
  <si>
    <t>伊東</t>
  </si>
  <si>
    <t>優衣</t>
  </si>
  <si>
    <t>大橋</t>
  </si>
  <si>
    <t>OHASHI</t>
  </si>
  <si>
    <t>2010.11.22</t>
  </si>
  <si>
    <t>川村</t>
  </si>
  <si>
    <t>心夏</t>
  </si>
  <si>
    <t>2010.7.19</t>
  </si>
  <si>
    <t>岸保</t>
  </si>
  <si>
    <t>碧桜</t>
  </si>
  <si>
    <t>ｶﾞﾝﾎﾞ</t>
  </si>
  <si>
    <t>GANBO</t>
  </si>
  <si>
    <t>2011.1.6</t>
  </si>
  <si>
    <t>黒田</t>
  </si>
  <si>
    <t>奈々</t>
  </si>
  <si>
    <t>ｸﾛﾀﾞ</t>
  </si>
  <si>
    <t>KURODA</t>
  </si>
  <si>
    <t>小林</t>
  </si>
  <si>
    <t>優里</t>
  </si>
  <si>
    <t>2010.6.19</t>
  </si>
  <si>
    <t>未玖乃</t>
  </si>
  <si>
    <t>ﾐｸﾉ</t>
  </si>
  <si>
    <t>Mikuno</t>
  </si>
  <si>
    <t>2011.1.24</t>
  </si>
  <si>
    <t>白川</t>
  </si>
  <si>
    <t>晴子</t>
  </si>
  <si>
    <t>ｼﾗｶﾜ</t>
  </si>
  <si>
    <t>ﾊﾙｺ</t>
  </si>
  <si>
    <t>SHIRAKAWA</t>
  </si>
  <si>
    <t>Haruko</t>
  </si>
  <si>
    <t>2010.4.21</t>
  </si>
  <si>
    <t>芽依</t>
  </si>
  <si>
    <t>2010.5.3</t>
  </si>
  <si>
    <t>莉菜</t>
  </si>
  <si>
    <t>2010.7.9</t>
  </si>
  <si>
    <t>明穂</t>
  </si>
  <si>
    <t>ｱｷﾎ</t>
  </si>
  <si>
    <t>Akiho</t>
  </si>
  <si>
    <t>2011.1.7</t>
  </si>
  <si>
    <t>丹野</t>
  </si>
  <si>
    <t>菊乃</t>
  </si>
  <si>
    <t>ﾀﾝﾉ</t>
  </si>
  <si>
    <t>ｷｸﾉ</t>
  </si>
  <si>
    <t>TANNO</t>
  </si>
  <si>
    <t>Kikuno</t>
  </si>
  <si>
    <t>2010.11.14</t>
  </si>
  <si>
    <t>長澤</t>
    <rPh sb="0" eb="2">
      <t>ナガサワ</t>
    </rPh>
    <phoneticPr fontId="2"/>
  </si>
  <si>
    <t>愛実</t>
    <rPh sb="0" eb="2">
      <t>ツグミ</t>
    </rPh>
    <phoneticPr fontId="2"/>
  </si>
  <si>
    <t>ﾅｶﾞｻﾜ</t>
  </si>
  <si>
    <t>NAGASAWA</t>
  </si>
  <si>
    <t>2011.2.22</t>
  </si>
  <si>
    <t>由梨奈</t>
  </si>
  <si>
    <t>2010.12.5</t>
  </si>
  <si>
    <t>元山</t>
  </si>
  <si>
    <t>彩寧</t>
  </si>
  <si>
    <t>2010.7.12</t>
  </si>
  <si>
    <t>森井</t>
  </si>
  <si>
    <t>横山</t>
  </si>
  <si>
    <t>一花</t>
    <rPh sb="0" eb="1">
      <t>イチ</t>
    </rPh>
    <rPh sb="1" eb="2">
      <t>ハナ</t>
    </rPh>
    <phoneticPr fontId="2"/>
  </si>
  <si>
    <t>2011.2.28</t>
  </si>
  <si>
    <t>相田</t>
    <rPh sb="0" eb="2">
      <t>アイダ</t>
    </rPh>
    <phoneticPr fontId="2"/>
  </si>
  <si>
    <t>向日葵</t>
    <rPh sb="0" eb="3">
      <t>ヒマワリ</t>
    </rPh>
    <phoneticPr fontId="2"/>
  </si>
  <si>
    <t>2011.2.24</t>
  </si>
  <si>
    <t>苺加</t>
    <rPh sb="0" eb="1">
      <t>イチゴ</t>
    </rPh>
    <rPh sb="1" eb="2">
      <t>クワ</t>
    </rPh>
    <phoneticPr fontId="2"/>
  </si>
  <si>
    <t>2011.3.29</t>
  </si>
  <si>
    <t>志歩</t>
    <rPh sb="0" eb="1">
      <t>ココロザシ</t>
    </rPh>
    <rPh sb="1" eb="2">
      <t>アユミ</t>
    </rPh>
    <phoneticPr fontId="2"/>
  </si>
  <si>
    <t>田原</t>
    <rPh sb="0" eb="2">
      <t>タハラ</t>
    </rPh>
    <phoneticPr fontId="2"/>
  </si>
  <si>
    <t>果歩</t>
    <rPh sb="0" eb="2">
      <t>カホ</t>
    </rPh>
    <phoneticPr fontId="2"/>
  </si>
  <si>
    <t>ﾀﾊﾗ</t>
  </si>
  <si>
    <t>TAHARA</t>
  </si>
  <si>
    <t>土居</t>
    <rPh sb="0" eb="2">
      <t>ドイ</t>
    </rPh>
    <phoneticPr fontId="2"/>
  </si>
  <si>
    <t>彩咲</t>
    <rPh sb="0" eb="1">
      <t>サイ</t>
    </rPh>
    <rPh sb="1" eb="2">
      <t>サ</t>
    </rPh>
    <phoneticPr fontId="2"/>
  </si>
  <si>
    <t>ｱｻｷ</t>
  </si>
  <si>
    <t>Asaki</t>
  </si>
  <si>
    <t>松永</t>
    <rPh sb="0" eb="2">
      <t>マツナガ</t>
    </rPh>
    <phoneticPr fontId="2"/>
  </si>
  <si>
    <t>氏家</t>
    <rPh sb="0" eb="2">
      <t>ウジイエ</t>
    </rPh>
    <phoneticPr fontId="2"/>
  </si>
  <si>
    <t>ｳｼﾞｲｴ</t>
  </si>
  <si>
    <t>UJIIE</t>
  </si>
  <si>
    <t>加東</t>
    <rPh sb="0" eb="2">
      <t>カトウ</t>
    </rPh>
    <phoneticPr fontId="2"/>
  </si>
  <si>
    <t>愛絆</t>
    <rPh sb="0" eb="1">
      <t>アイ</t>
    </rPh>
    <rPh sb="1" eb="2">
      <t>キズナ</t>
    </rPh>
    <phoneticPr fontId="2"/>
  </si>
  <si>
    <t>KATOH</t>
  </si>
  <si>
    <t>2011.2.6</t>
  </si>
  <si>
    <t>菊池</t>
    <rPh sb="0" eb="2">
      <t>キクチ</t>
    </rPh>
    <phoneticPr fontId="2"/>
  </si>
  <si>
    <t>潤</t>
    <rPh sb="0" eb="1">
      <t>ジュン</t>
    </rPh>
    <phoneticPr fontId="2"/>
  </si>
  <si>
    <t>坂田</t>
    <rPh sb="0" eb="2">
      <t>サカタ</t>
    </rPh>
    <phoneticPr fontId="2"/>
  </si>
  <si>
    <t>佳那子</t>
    <rPh sb="0" eb="2">
      <t>カナ</t>
    </rPh>
    <rPh sb="2" eb="3">
      <t>コ</t>
    </rPh>
    <phoneticPr fontId="2"/>
  </si>
  <si>
    <t>ｻｶﾀ</t>
  </si>
  <si>
    <t>ｶﾅｺ</t>
  </si>
  <si>
    <t>SAKATA</t>
  </si>
  <si>
    <t>Kanako</t>
  </si>
  <si>
    <t>2010.11.23</t>
  </si>
  <si>
    <t>SATOH</t>
  </si>
  <si>
    <t>2010.4.8</t>
  </si>
  <si>
    <t>染谷</t>
    <rPh sb="0" eb="2">
      <t>ソメヤ</t>
    </rPh>
    <phoneticPr fontId="2"/>
  </si>
  <si>
    <t>瑠南</t>
    <rPh sb="0" eb="1">
      <t>ル</t>
    </rPh>
    <rPh sb="1" eb="2">
      <t>ミナミ</t>
    </rPh>
    <phoneticPr fontId="2"/>
  </si>
  <si>
    <t>ｿﾒﾔ</t>
  </si>
  <si>
    <t>SOMEYA</t>
  </si>
  <si>
    <t>杏寿</t>
    <rPh sb="0" eb="2">
      <t>アンジュ</t>
    </rPh>
    <phoneticPr fontId="2"/>
  </si>
  <si>
    <t>ｱﾝｼﾞｭ</t>
  </si>
  <si>
    <t>Anju</t>
  </si>
  <si>
    <t>2010.11.19</t>
  </si>
  <si>
    <t>野口</t>
    <rPh sb="0" eb="2">
      <t>ノグチ</t>
    </rPh>
    <phoneticPr fontId="2"/>
  </si>
  <si>
    <t>真菜</t>
    <rPh sb="0" eb="2">
      <t>マナ</t>
    </rPh>
    <phoneticPr fontId="2"/>
  </si>
  <si>
    <t>2011.2.15</t>
  </si>
  <si>
    <t>細川</t>
    <rPh sb="0" eb="2">
      <t>ホソカワ</t>
    </rPh>
    <phoneticPr fontId="2"/>
  </si>
  <si>
    <t>柚稀</t>
    <rPh sb="0" eb="1">
      <t>ユズ</t>
    </rPh>
    <rPh sb="1" eb="2">
      <t>キ</t>
    </rPh>
    <phoneticPr fontId="2"/>
  </si>
  <si>
    <t>横須賀</t>
    <rPh sb="0" eb="3">
      <t>ヨコスカ</t>
    </rPh>
    <phoneticPr fontId="2"/>
  </si>
  <si>
    <t>南</t>
    <rPh sb="0" eb="1">
      <t>ミナミ</t>
    </rPh>
    <phoneticPr fontId="2"/>
  </si>
  <si>
    <t>ﾖｺｽｶ</t>
  </si>
  <si>
    <t>YOKOSUKA</t>
  </si>
  <si>
    <t>2010.4.29</t>
  </si>
  <si>
    <t>安保</t>
    <rPh sb="0" eb="1">
      <t>アン</t>
    </rPh>
    <rPh sb="1" eb="2">
      <t>ホ</t>
    </rPh>
    <phoneticPr fontId="2"/>
  </si>
  <si>
    <t>和真</t>
    <rPh sb="0" eb="2">
      <t>カズマ</t>
    </rPh>
    <phoneticPr fontId="2"/>
  </si>
  <si>
    <t>ｱﾝﾎﾞ</t>
  </si>
  <si>
    <t>ANBO</t>
  </si>
  <si>
    <t>栗田</t>
    <rPh sb="0" eb="2">
      <t>クリタ</t>
    </rPh>
    <phoneticPr fontId="2"/>
  </si>
  <si>
    <t>遥輝</t>
    <rPh sb="0" eb="2">
      <t>ハルキ</t>
    </rPh>
    <phoneticPr fontId="2"/>
  </si>
  <si>
    <t>ｸﾘﾀ</t>
  </si>
  <si>
    <t>KURITA</t>
  </si>
  <si>
    <t>2008.11.24</t>
  </si>
  <si>
    <t>響貴</t>
    <rPh sb="0" eb="1">
      <t>ヒビ</t>
    </rPh>
    <rPh sb="1" eb="2">
      <t>キ</t>
    </rPh>
    <phoneticPr fontId="2"/>
  </si>
  <si>
    <t>服部</t>
    <rPh sb="0" eb="2">
      <t>ハットリ</t>
    </rPh>
    <phoneticPr fontId="2"/>
  </si>
  <si>
    <t>爽平</t>
    <rPh sb="0" eb="1">
      <t>ソウ</t>
    </rPh>
    <rPh sb="1" eb="2">
      <t>ヘイ</t>
    </rPh>
    <phoneticPr fontId="2"/>
  </si>
  <si>
    <t>ﾊｯﾄﾘ</t>
  </si>
  <si>
    <t>HATTORI</t>
  </si>
  <si>
    <t>松下</t>
    <rPh sb="0" eb="2">
      <t>マツシタ</t>
    </rPh>
    <phoneticPr fontId="2"/>
  </si>
  <si>
    <t>颯真</t>
    <rPh sb="0" eb="2">
      <t>ソウマ</t>
    </rPh>
    <phoneticPr fontId="2"/>
  </si>
  <si>
    <t>Souma</t>
  </si>
  <si>
    <t>美藤</t>
    <rPh sb="0" eb="2">
      <t>ミトウ</t>
    </rPh>
    <phoneticPr fontId="2"/>
  </si>
  <si>
    <t>銘寿</t>
    <rPh sb="0" eb="1">
      <t>メイ</t>
    </rPh>
    <rPh sb="1" eb="2">
      <t>ジュ</t>
    </rPh>
    <phoneticPr fontId="2"/>
  </si>
  <si>
    <t>ﾐﾄｳ</t>
  </si>
  <si>
    <t>ﾒｲｼﾞｭ</t>
  </si>
  <si>
    <t>MITO</t>
  </si>
  <si>
    <t>Meijyu</t>
  </si>
  <si>
    <t>山中</t>
    <rPh sb="0" eb="2">
      <t>ヤマナカ</t>
    </rPh>
    <phoneticPr fontId="2"/>
  </si>
  <si>
    <t>真</t>
    <rPh sb="0" eb="1">
      <t>シン</t>
    </rPh>
    <phoneticPr fontId="2"/>
  </si>
  <si>
    <t>ﾔﾏﾅｶ</t>
  </si>
  <si>
    <t>YAMANAKA</t>
  </si>
  <si>
    <t>悠人</t>
    <rPh sb="0" eb="2">
      <t>ユウト</t>
    </rPh>
    <phoneticPr fontId="2"/>
  </si>
  <si>
    <t>慧悟</t>
    <rPh sb="0" eb="1">
      <t>サトシ</t>
    </rPh>
    <rPh sb="1" eb="2">
      <t>サトル</t>
    </rPh>
    <phoneticPr fontId="2"/>
  </si>
  <si>
    <t>梅原</t>
    <rPh sb="0" eb="2">
      <t>ウメハラ</t>
    </rPh>
    <phoneticPr fontId="2"/>
  </si>
  <si>
    <t>幹太</t>
    <rPh sb="0" eb="2">
      <t>カンタ</t>
    </rPh>
    <phoneticPr fontId="2"/>
  </si>
  <si>
    <t>ｳﾒﾊﾗ</t>
  </si>
  <si>
    <t>UMEHARA</t>
  </si>
  <si>
    <t>2010.3.30</t>
  </si>
  <si>
    <t>柾輝</t>
    <rPh sb="0" eb="2">
      <t>マサキ</t>
    </rPh>
    <phoneticPr fontId="2"/>
  </si>
  <si>
    <t>Masaki</t>
  </si>
  <si>
    <t>2009.5.21</t>
  </si>
  <si>
    <t>翔</t>
    <rPh sb="0" eb="1">
      <t>カケル</t>
    </rPh>
    <phoneticPr fontId="2"/>
  </si>
  <si>
    <t>太一</t>
    <rPh sb="0" eb="2">
      <t>タイチ</t>
    </rPh>
    <phoneticPr fontId="2"/>
  </si>
  <si>
    <t>塚脇</t>
    <rPh sb="0" eb="2">
      <t>ツカワキ</t>
    </rPh>
    <phoneticPr fontId="2"/>
  </si>
  <si>
    <t>遼</t>
    <rPh sb="0" eb="1">
      <t>リョウ</t>
    </rPh>
    <phoneticPr fontId="2"/>
  </si>
  <si>
    <t>ﾂｶﾜｷ</t>
  </si>
  <si>
    <t>TSUKAWAKI</t>
  </si>
  <si>
    <t>長谷川</t>
    <rPh sb="0" eb="3">
      <t>ハセガワ</t>
    </rPh>
    <phoneticPr fontId="2"/>
  </si>
  <si>
    <t>陽貴</t>
    <rPh sb="0" eb="2">
      <t>ハルキ</t>
    </rPh>
    <phoneticPr fontId="2"/>
  </si>
  <si>
    <t>ﾊｾｶﾞﾜ</t>
  </si>
  <si>
    <t>HASEGAWA</t>
  </si>
  <si>
    <t>颯大</t>
    <rPh sb="0" eb="2">
      <t>ソウタ</t>
    </rPh>
    <phoneticPr fontId="2"/>
  </si>
  <si>
    <t>細谷</t>
    <rPh sb="0" eb="2">
      <t>ホソヤ</t>
    </rPh>
    <phoneticPr fontId="2"/>
  </si>
  <si>
    <t>斗空</t>
    <rPh sb="0" eb="1">
      <t>ト</t>
    </rPh>
    <rPh sb="1" eb="2">
      <t>ソラ</t>
    </rPh>
    <phoneticPr fontId="2"/>
  </si>
  <si>
    <t>ﾎｿﾔ</t>
  </si>
  <si>
    <t>HOSOYA</t>
  </si>
  <si>
    <t>丸尾</t>
    <rPh sb="0" eb="2">
      <t>マルオ</t>
    </rPh>
    <phoneticPr fontId="2"/>
  </si>
  <si>
    <t>陽理</t>
    <rPh sb="0" eb="1">
      <t>ヨウ</t>
    </rPh>
    <rPh sb="1" eb="2">
      <t>リ</t>
    </rPh>
    <phoneticPr fontId="2"/>
  </si>
  <si>
    <t>ﾏﾙｵ</t>
  </si>
  <si>
    <t>ﾖｳﾘ</t>
  </si>
  <si>
    <t>MARUO</t>
  </si>
  <si>
    <t>Yori</t>
  </si>
  <si>
    <t>蓮</t>
    <rPh sb="0" eb="1">
      <t>レン</t>
    </rPh>
    <phoneticPr fontId="2"/>
  </si>
  <si>
    <t>植木</t>
    <rPh sb="0" eb="2">
      <t>ウエキ</t>
    </rPh>
    <phoneticPr fontId="2"/>
  </si>
  <si>
    <t>謙希</t>
    <rPh sb="0" eb="1">
      <t>ケン</t>
    </rPh>
    <rPh sb="1" eb="2">
      <t>キ</t>
    </rPh>
    <phoneticPr fontId="2"/>
  </si>
  <si>
    <t>2008.6.5</t>
  </si>
  <si>
    <t>内海</t>
    <rPh sb="0" eb="2">
      <t>ウチウミ</t>
    </rPh>
    <phoneticPr fontId="2"/>
  </si>
  <si>
    <t>蒼汰</t>
    <rPh sb="0" eb="2">
      <t>ソウタ</t>
    </rPh>
    <phoneticPr fontId="2"/>
  </si>
  <si>
    <t>ｳﾁｳﾐ</t>
  </si>
  <si>
    <t>UCHIUMI</t>
  </si>
  <si>
    <t>2009.3.29</t>
  </si>
  <si>
    <t>大林</t>
    <rPh sb="0" eb="2">
      <t>オオバヤシ</t>
    </rPh>
    <phoneticPr fontId="2"/>
  </si>
  <si>
    <t>寛</t>
    <rPh sb="0" eb="1">
      <t>ヒロシ</t>
    </rPh>
    <phoneticPr fontId="2"/>
  </si>
  <si>
    <t>ｵｵﾊﾞﾔｼ</t>
  </si>
  <si>
    <t>ｶﾝ</t>
  </si>
  <si>
    <t>OBAYASHI</t>
  </si>
  <si>
    <t>Kan</t>
  </si>
  <si>
    <t>煌</t>
    <rPh sb="0" eb="1">
      <t>キラ</t>
    </rPh>
    <phoneticPr fontId="2"/>
  </si>
  <si>
    <t>ﾋｶﾙ</t>
  </si>
  <si>
    <t>Hikaru</t>
  </si>
  <si>
    <t>2008.8.13</t>
  </si>
  <si>
    <t>三部</t>
    <rPh sb="0" eb="2">
      <t>サンベ</t>
    </rPh>
    <phoneticPr fontId="2"/>
  </si>
  <si>
    <t>ｻﾝﾍﾞ</t>
  </si>
  <si>
    <t>SANBE</t>
  </si>
  <si>
    <t>柊成</t>
    <rPh sb="0" eb="1">
      <t>シュウ</t>
    </rPh>
    <rPh sb="1" eb="2">
      <t>セイ</t>
    </rPh>
    <phoneticPr fontId="2"/>
  </si>
  <si>
    <t>ｼｭｳｾｲ</t>
  </si>
  <si>
    <t>Shusei</t>
  </si>
  <si>
    <t>手島</t>
    <rPh sb="0" eb="2">
      <t>テジマ</t>
    </rPh>
    <phoneticPr fontId="2"/>
  </si>
  <si>
    <t>悠太</t>
    <rPh sb="0" eb="2">
      <t>ユウタ</t>
    </rPh>
    <phoneticPr fontId="2"/>
  </si>
  <si>
    <t>ﾃｼﾏ</t>
  </si>
  <si>
    <t>TESHIMA</t>
  </si>
  <si>
    <t>茂明</t>
    <rPh sb="0" eb="2">
      <t>シゲアキ</t>
    </rPh>
    <phoneticPr fontId="2"/>
  </si>
  <si>
    <t>ｼｹﾞｱｷ</t>
  </si>
  <si>
    <t>Shigeaki</t>
  </si>
  <si>
    <t>2008.9.4</t>
  </si>
  <si>
    <t>府金</t>
    <rPh sb="0" eb="2">
      <t>フガネ</t>
    </rPh>
    <phoneticPr fontId="2"/>
  </si>
  <si>
    <t>駿</t>
    <rPh sb="0" eb="1">
      <t>シュン</t>
    </rPh>
    <phoneticPr fontId="2"/>
  </si>
  <si>
    <t>ﾌｶﾞﾈ</t>
  </si>
  <si>
    <t>FUGANE</t>
  </si>
  <si>
    <t>松山</t>
    <rPh sb="0" eb="2">
      <t>マツヤマ</t>
    </rPh>
    <phoneticPr fontId="2"/>
  </si>
  <si>
    <t>晄大</t>
    <rPh sb="0" eb="1">
      <t>コウ</t>
    </rPh>
    <rPh sb="1" eb="2">
      <t>ダイ</t>
    </rPh>
    <phoneticPr fontId="2"/>
  </si>
  <si>
    <t>ﾏﾂﾔﾏ</t>
  </si>
  <si>
    <t>MATSUYAMA</t>
  </si>
  <si>
    <t>八巻</t>
    <rPh sb="0" eb="2">
      <t>ヤマキ</t>
    </rPh>
    <phoneticPr fontId="2"/>
  </si>
  <si>
    <t>嗣</t>
    <rPh sb="0" eb="1">
      <t>シ</t>
    </rPh>
    <phoneticPr fontId="2"/>
  </si>
  <si>
    <t>ﾔﾏｷ</t>
  </si>
  <si>
    <t>ﾂｶｻ</t>
  </si>
  <si>
    <t>YAMAKI</t>
  </si>
  <si>
    <t>Tsukasa</t>
  </si>
  <si>
    <t>2008.11.1</t>
  </si>
  <si>
    <t>慶次朗</t>
    <rPh sb="0" eb="3">
      <t>ケイジロウ</t>
    </rPh>
    <phoneticPr fontId="2"/>
  </si>
  <si>
    <t>2008.10.4</t>
  </si>
  <si>
    <t>飯村</t>
    <rPh sb="0" eb="2">
      <t>イイムラ</t>
    </rPh>
    <phoneticPr fontId="2"/>
  </si>
  <si>
    <t>勇人</t>
    <rPh sb="0" eb="2">
      <t>ユウト</t>
    </rPh>
    <phoneticPr fontId="2"/>
  </si>
  <si>
    <t>ｲｲﾑﾗ</t>
  </si>
  <si>
    <t>IIMURA</t>
  </si>
  <si>
    <t>2009.11.16</t>
  </si>
  <si>
    <t>庸備</t>
    <rPh sb="0" eb="1">
      <t>ノブ</t>
    </rPh>
    <rPh sb="1" eb="2">
      <t>ビ</t>
    </rPh>
    <phoneticPr fontId="2"/>
  </si>
  <si>
    <t>ﾉﾌﾞﾄﾓ</t>
  </si>
  <si>
    <t>Nobutomo</t>
  </si>
  <si>
    <t>関根</t>
    <rPh sb="0" eb="2">
      <t>セキネ</t>
    </rPh>
    <phoneticPr fontId="2"/>
  </si>
  <si>
    <t>貫太</t>
    <rPh sb="0" eb="2">
      <t>カンタ</t>
    </rPh>
    <phoneticPr fontId="2"/>
  </si>
  <si>
    <t>滝口</t>
    <rPh sb="0" eb="2">
      <t>タキグチ</t>
    </rPh>
    <phoneticPr fontId="2"/>
  </si>
  <si>
    <t>昌克</t>
    <rPh sb="0" eb="2">
      <t>マサカツ</t>
    </rPh>
    <phoneticPr fontId="2"/>
  </si>
  <si>
    <t>ﾀｷｸﾞﾁ</t>
  </si>
  <si>
    <t>ﾏｻｶﾂ</t>
  </si>
  <si>
    <t>TAKIGUCHI</t>
  </si>
  <si>
    <t>Masakatsu</t>
  </si>
  <si>
    <t>2009.11.13</t>
  </si>
  <si>
    <t>孝英</t>
    <rPh sb="0" eb="2">
      <t>コウエイ</t>
    </rPh>
    <phoneticPr fontId="2"/>
  </si>
  <si>
    <t>ｺｳｴｲ</t>
  </si>
  <si>
    <t>Kouei</t>
  </si>
  <si>
    <t>野村</t>
    <rPh sb="0" eb="2">
      <t>ノムラ</t>
    </rPh>
    <phoneticPr fontId="2"/>
  </si>
  <si>
    <t>優也</t>
    <rPh sb="0" eb="2">
      <t>ユウヤ</t>
    </rPh>
    <phoneticPr fontId="2"/>
  </si>
  <si>
    <t>秋保</t>
    <rPh sb="0" eb="2">
      <t>アキホ</t>
    </rPh>
    <phoneticPr fontId="2"/>
  </si>
  <si>
    <t>柚輝</t>
    <rPh sb="0" eb="1">
      <t>ユズ</t>
    </rPh>
    <rPh sb="1" eb="2">
      <t>テル</t>
    </rPh>
    <phoneticPr fontId="2"/>
  </si>
  <si>
    <t>AKIHO</t>
  </si>
  <si>
    <t>朝日</t>
    <rPh sb="0" eb="2">
      <t>アサヒ</t>
    </rPh>
    <phoneticPr fontId="2"/>
  </si>
  <si>
    <t>一志</t>
    <rPh sb="0" eb="2">
      <t>カズシ</t>
    </rPh>
    <phoneticPr fontId="2"/>
  </si>
  <si>
    <t>ｶｽﾞｼ</t>
  </si>
  <si>
    <t>ASAHI</t>
  </si>
  <si>
    <t>Kazushi</t>
  </si>
  <si>
    <t>2008.5.29</t>
  </si>
  <si>
    <t>優仁</t>
    <rPh sb="0" eb="1">
      <t>ユウ</t>
    </rPh>
    <rPh sb="1" eb="2">
      <t>ジン</t>
    </rPh>
    <phoneticPr fontId="2"/>
  </si>
  <si>
    <t>ﾏｻﾋﾄ</t>
  </si>
  <si>
    <t>Masahito</t>
  </si>
  <si>
    <t>香取</t>
    <rPh sb="0" eb="2">
      <t>カトリ</t>
    </rPh>
    <phoneticPr fontId="2"/>
  </si>
  <si>
    <t>悠矢</t>
    <rPh sb="0" eb="1">
      <t>ユウ</t>
    </rPh>
    <rPh sb="1" eb="2">
      <t>ヤ</t>
    </rPh>
    <phoneticPr fontId="2"/>
  </si>
  <si>
    <t>ｶﾄﾘ</t>
  </si>
  <si>
    <t>KATORI</t>
  </si>
  <si>
    <t>草薙</t>
    <rPh sb="0" eb="2">
      <t>クサナギ</t>
    </rPh>
    <phoneticPr fontId="2"/>
  </si>
  <si>
    <t>莉流</t>
    <rPh sb="0" eb="1">
      <t>マリ</t>
    </rPh>
    <rPh sb="1" eb="2">
      <t>リュウ</t>
    </rPh>
    <phoneticPr fontId="2"/>
  </si>
  <si>
    <t>ｸｻﾅｷﾞ</t>
  </si>
  <si>
    <t>ﾘﾙ</t>
  </si>
  <si>
    <t>KUSANAGI</t>
  </si>
  <si>
    <t>Riru</t>
  </si>
  <si>
    <t>2009.1.16</t>
  </si>
  <si>
    <t>工藤</t>
    <rPh sb="0" eb="2">
      <t>クドウ</t>
    </rPh>
    <phoneticPr fontId="2"/>
  </si>
  <si>
    <t>匠眞</t>
    <rPh sb="0" eb="1">
      <t>タクミ</t>
    </rPh>
    <rPh sb="1" eb="2">
      <t>マ</t>
    </rPh>
    <phoneticPr fontId="2"/>
  </si>
  <si>
    <t>優祐</t>
    <rPh sb="0" eb="2">
      <t>ユウスケ</t>
    </rPh>
    <phoneticPr fontId="2"/>
  </si>
  <si>
    <t>2008.4.2</t>
  </si>
  <si>
    <t>瑛士</t>
    <rPh sb="0" eb="1">
      <t>エイ</t>
    </rPh>
    <rPh sb="1" eb="2">
      <t>シ</t>
    </rPh>
    <phoneticPr fontId="2"/>
  </si>
  <si>
    <t>ｴｲｼ</t>
  </si>
  <si>
    <t>Eishi</t>
  </si>
  <si>
    <t>景人</t>
    <rPh sb="0" eb="1">
      <t>ケイ</t>
    </rPh>
    <rPh sb="1" eb="2">
      <t>ヒト</t>
    </rPh>
    <phoneticPr fontId="2"/>
  </si>
  <si>
    <t>2008.12.20</t>
  </si>
  <si>
    <t>松川</t>
    <rPh sb="0" eb="2">
      <t>マツカワ</t>
    </rPh>
    <phoneticPr fontId="2"/>
  </si>
  <si>
    <t>玄虹</t>
    <rPh sb="0" eb="1">
      <t>ゲン</t>
    </rPh>
    <rPh sb="1" eb="2">
      <t>ニジ</t>
    </rPh>
    <phoneticPr fontId="2"/>
  </si>
  <si>
    <t>ﾏﾂｶﾜ</t>
  </si>
  <si>
    <t>ｹﾞﾝｼﾞ</t>
  </si>
  <si>
    <t>MATSUKAWA</t>
  </si>
  <si>
    <t>Genji</t>
  </si>
  <si>
    <t>幸大</t>
    <rPh sb="0" eb="1">
      <t>サチ</t>
    </rPh>
    <rPh sb="1" eb="2">
      <t>ダイ</t>
    </rPh>
    <phoneticPr fontId="2"/>
  </si>
  <si>
    <t>道言</t>
    <rPh sb="0" eb="1">
      <t>ミチ</t>
    </rPh>
    <rPh sb="1" eb="2">
      <t>ゲン</t>
    </rPh>
    <phoneticPr fontId="2"/>
  </si>
  <si>
    <t>統真</t>
    <rPh sb="0" eb="1">
      <t>トウ</t>
    </rPh>
    <rPh sb="1" eb="2">
      <t>マコト</t>
    </rPh>
    <phoneticPr fontId="2"/>
  </si>
  <si>
    <t>ﾄﾞｳｹﾞﾝ</t>
  </si>
  <si>
    <t>DOGEN</t>
  </si>
  <si>
    <t>Touma</t>
  </si>
  <si>
    <t>凌久</t>
    <rPh sb="0" eb="1">
      <t>リョウ</t>
    </rPh>
    <rPh sb="1" eb="2">
      <t>ヒサ</t>
    </rPh>
    <phoneticPr fontId="2"/>
  </si>
  <si>
    <t>岩下</t>
    <rPh sb="0" eb="2">
      <t>イワシタ</t>
    </rPh>
    <phoneticPr fontId="2"/>
  </si>
  <si>
    <t>尚親</t>
    <rPh sb="0" eb="1">
      <t>ナオ</t>
    </rPh>
    <rPh sb="1" eb="2">
      <t>オヤ</t>
    </rPh>
    <phoneticPr fontId="2"/>
  </si>
  <si>
    <t>ｲﾜｼﾀ</t>
  </si>
  <si>
    <t>ﾅｵﾁｶ</t>
  </si>
  <si>
    <t>IWASHITA</t>
  </si>
  <si>
    <t>Naochika</t>
  </si>
  <si>
    <t>岩田</t>
    <rPh sb="0" eb="2">
      <t>イワタ</t>
    </rPh>
    <phoneticPr fontId="2"/>
  </si>
  <si>
    <t>ｲﾜﾀ</t>
  </si>
  <si>
    <t>IWATA</t>
  </si>
  <si>
    <t>小田</t>
    <rPh sb="0" eb="2">
      <t>オダ</t>
    </rPh>
    <phoneticPr fontId="2"/>
  </si>
  <si>
    <t>浩誠</t>
    <rPh sb="0" eb="1">
      <t>コウ</t>
    </rPh>
    <rPh sb="1" eb="2">
      <t>マコト</t>
    </rPh>
    <phoneticPr fontId="2"/>
  </si>
  <si>
    <t>勝見</t>
    <rPh sb="0" eb="2">
      <t>カツミ</t>
    </rPh>
    <phoneticPr fontId="2"/>
  </si>
  <si>
    <t>拓隼</t>
    <rPh sb="0" eb="1">
      <t>タク</t>
    </rPh>
    <rPh sb="1" eb="2">
      <t>シュン</t>
    </rPh>
    <phoneticPr fontId="2"/>
  </si>
  <si>
    <t>ｶﾂﾐ</t>
  </si>
  <si>
    <t>ﾀｸﾄ</t>
  </si>
  <si>
    <t>KATSUMI</t>
  </si>
  <si>
    <t>Takuto</t>
  </si>
  <si>
    <t>2009.6.18</t>
  </si>
  <si>
    <t>蒼生</t>
    <rPh sb="0" eb="2">
      <t>アオイ</t>
    </rPh>
    <phoneticPr fontId="2"/>
  </si>
  <si>
    <t>颯人</t>
    <rPh sb="0" eb="1">
      <t>ハヤテ</t>
    </rPh>
    <rPh sb="1" eb="2">
      <t>ヒト</t>
    </rPh>
    <phoneticPr fontId="2"/>
  </si>
  <si>
    <t>福丸</t>
    <rPh sb="0" eb="2">
      <t>フクマル</t>
    </rPh>
    <phoneticPr fontId="2"/>
  </si>
  <si>
    <t>祐太</t>
    <rPh sb="0" eb="1">
      <t>ユウ</t>
    </rPh>
    <rPh sb="1" eb="2">
      <t>タ</t>
    </rPh>
    <phoneticPr fontId="2"/>
  </si>
  <si>
    <t>ﾌｸﾏﾙ</t>
  </si>
  <si>
    <t>FUKUMARU</t>
  </si>
  <si>
    <t>2009.7.6</t>
  </si>
  <si>
    <t>藤松</t>
    <rPh sb="0" eb="2">
      <t>フジマツ</t>
    </rPh>
    <phoneticPr fontId="2"/>
  </si>
  <si>
    <t>敢太</t>
    <rPh sb="0" eb="1">
      <t>カン</t>
    </rPh>
    <rPh sb="1" eb="2">
      <t>タ</t>
    </rPh>
    <phoneticPr fontId="2"/>
  </si>
  <si>
    <t>ﾌｼﾞﾏﾂ</t>
  </si>
  <si>
    <t>FUJIMATSU</t>
  </si>
  <si>
    <t>向井</t>
    <rPh sb="0" eb="2">
      <t>ムカイ</t>
    </rPh>
    <phoneticPr fontId="2"/>
  </si>
  <si>
    <t>寛翔</t>
    <rPh sb="0" eb="1">
      <t>ヒロ</t>
    </rPh>
    <rPh sb="1" eb="2">
      <t>ショウ</t>
    </rPh>
    <phoneticPr fontId="2"/>
  </si>
  <si>
    <t>ﾑｶｲ</t>
  </si>
  <si>
    <t>MUKAI</t>
  </si>
  <si>
    <t>2009.6.30</t>
  </si>
  <si>
    <t>尊</t>
    <rPh sb="0" eb="1">
      <t>タケル</t>
    </rPh>
    <phoneticPr fontId="2"/>
  </si>
  <si>
    <t>今関</t>
    <rPh sb="0" eb="1">
      <t>イマ</t>
    </rPh>
    <rPh sb="1" eb="2">
      <t>セキ</t>
    </rPh>
    <phoneticPr fontId="2"/>
  </si>
  <si>
    <t>将大</t>
    <rPh sb="0" eb="1">
      <t>ショウ</t>
    </rPh>
    <rPh sb="1" eb="2">
      <t>オオ</t>
    </rPh>
    <phoneticPr fontId="2"/>
  </si>
  <si>
    <t>ﾏｻﾋﾛ</t>
  </si>
  <si>
    <t>Masahiro</t>
  </si>
  <si>
    <t>黒岩</t>
    <rPh sb="0" eb="1">
      <t>クロ</t>
    </rPh>
    <rPh sb="1" eb="2">
      <t>イワ</t>
    </rPh>
    <phoneticPr fontId="2"/>
  </si>
  <si>
    <t>凌正</t>
    <rPh sb="0" eb="1">
      <t>リョウ</t>
    </rPh>
    <rPh sb="1" eb="2">
      <t>タダシ</t>
    </rPh>
    <phoneticPr fontId="2"/>
  </si>
  <si>
    <t>ﾘｮｳｾｲ</t>
  </si>
  <si>
    <t>白兼</t>
    <rPh sb="0" eb="1">
      <t>シロ</t>
    </rPh>
    <rPh sb="1" eb="2">
      <t>カ</t>
    </rPh>
    <phoneticPr fontId="2"/>
  </si>
  <si>
    <t>大聖</t>
    <rPh sb="0" eb="1">
      <t>オオ</t>
    </rPh>
    <rPh sb="1" eb="2">
      <t>セイ</t>
    </rPh>
    <phoneticPr fontId="2"/>
  </si>
  <si>
    <t>ｼﾛｶﾈ</t>
  </si>
  <si>
    <t>SHIROKANE</t>
  </si>
  <si>
    <t>拓海</t>
    <rPh sb="0" eb="1">
      <t>タク</t>
    </rPh>
    <rPh sb="1" eb="2">
      <t>ウミ</t>
    </rPh>
    <phoneticPr fontId="2"/>
  </si>
  <si>
    <t>當眞</t>
    <rPh sb="0" eb="2">
      <t>トウマ</t>
    </rPh>
    <phoneticPr fontId="2"/>
  </si>
  <si>
    <t>嗣琉</t>
    <rPh sb="0" eb="1">
      <t>シ</t>
    </rPh>
    <rPh sb="1" eb="2">
      <t>リュウ</t>
    </rPh>
    <phoneticPr fontId="2"/>
  </si>
  <si>
    <t>ｼﾘｭｳ</t>
  </si>
  <si>
    <t>TOUMA</t>
  </si>
  <si>
    <t>Shiryu</t>
  </si>
  <si>
    <t>2009.1.13</t>
  </si>
  <si>
    <t>頓所</t>
    <rPh sb="0" eb="2">
      <t>トンショ</t>
    </rPh>
    <phoneticPr fontId="2"/>
  </si>
  <si>
    <t>拓己</t>
    <rPh sb="0" eb="2">
      <t>タクミ</t>
    </rPh>
    <phoneticPr fontId="2"/>
  </si>
  <si>
    <t>ﾄﾝｼｮ</t>
  </si>
  <si>
    <t>TONSYO</t>
  </si>
  <si>
    <t>悠真</t>
    <rPh sb="0" eb="2">
      <t>ユウマ</t>
    </rPh>
    <phoneticPr fontId="2"/>
  </si>
  <si>
    <t>2008.9.16</t>
  </si>
  <si>
    <t>優太</t>
    <rPh sb="0" eb="2">
      <t>ユウタ</t>
    </rPh>
    <phoneticPr fontId="2"/>
  </si>
  <si>
    <t>優道</t>
  </si>
  <si>
    <t>植田</t>
    <rPh sb="0" eb="2">
      <t>ウエダ</t>
    </rPh>
    <phoneticPr fontId="2"/>
  </si>
  <si>
    <t>士穏</t>
    <rPh sb="0" eb="1">
      <t>シ</t>
    </rPh>
    <rPh sb="1" eb="2">
      <t>オン</t>
    </rPh>
    <phoneticPr fontId="2"/>
  </si>
  <si>
    <t>ＵＥＤＡ</t>
  </si>
  <si>
    <t>Ｓｈｉon</t>
  </si>
  <si>
    <t>2009.11.22</t>
  </si>
  <si>
    <t>角能</t>
    <rPh sb="0" eb="1">
      <t>カド</t>
    </rPh>
    <phoneticPr fontId="2"/>
  </si>
  <si>
    <t>匠海</t>
  </si>
  <si>
    <t>ｶﾄﾞﾉ</t>
  </si>
  <si>
    <t>KADONO</t>
  </si>
  <si>
    <t>諒</t>
  </si>
  <si>
    <t>2009.7.8</t>
  </si>
  <si>
    <t>川島</t>
  </si>
  <si>
    <t>煌誠</t>
  </si>
  <si>
    <t>栗原</t>
  </si>
  <si>
    <t>勘介</t>
  </si>
  <si>
    <t>ｸﾘﾊﾗ</t>
  </si>
  <si>
    <t>ｶﾝｽｹ</t>
  </si>
  <si>
    <t>KURIHARA</t>
  </si>
  <si>
    <t>Kansuke</t>
  </si>
  <si>
    <t>後上</t>
  </si>
  <si>
    <t>ｺﾞｶﾞﾐ</t>
  </si>
  <si>
    <t>GOGAMI</t>
  </si>
  <si>
    <t>2009.7.10</t>
  </si>
  <si>
    <t>柴﨑</t>
  </si>
  <si>
    <t>ｼﾊﾞｻﾞｷ</t>
  </si>
  <si>
    <t>SHIBAZAKI</t>
  </si>
  <si>
    <t>柚汰</t>
  </si>
  <si>
    <t>2010.3.24</t>
  </si>
  <si>
    <t>瀬尾</t>
  </si>
  <si>
    <t>奏太郎</t>
  </si>
  <si>
    <t>ｾｵ</t>
  </si>
  <si>
    <t>ｿｳﾀﾛｳ</t>
  </si>
  <si>
    <t>SEO</t>
  </si>
  <si>
    <t>Sotaro</t>
  </si>
  <si>
    <t>髙山</t>
  </si>
  <si>
    <t>晄志</t>
  </si>
  <si>
    <t>ﾀｶﾔﾏ</t>
  </si>
  <si>
    <t>TAKAYAMA</t>
  </si>
  <si>
    <t>Koushi</t>
  </si>
  <si>
    <t>手塚</t>
  </si>
  <si>
    <t>爽太</t>
  </si>
  <si>
    <t>2009.12.1</t>
  </si>
  <si>
    <t>戸田</t>
  </si>
  <si>
    <t>蓮音</t>
  </si>
  <si>
    <t>ﾄﾀﾞ</t>
  </si>
  <si>
    <t>TODA</t>
  </si>
  <si>
    <t>2010.2.24</t>
  </si>
  <si>
    <t>長澤</t>
  </si>
  <si>
    <t>虎雅</t>
  </si>
  <si>
    <t>野崎</t>
  </si>
  <si>
    <t>悠翔</t>
  </si>
  <si>
    <t>2010.1.8</t>
  </si>
  <si>
    <t>海楽</t>
  </si>
  <si>
    <t>ｶｲﾗ</t>
  </si>
  <si>
    <t>Kaira</t>
  </si>
  <si>
    <t>2010.1.30</t>
  </si>
  <si>
    <t>増本</t>
  </si>
  <si>
    <t>健人</t>
  </si>
  <si>
    <t>ﾏｽﾓﾄ</t>
  </si>
  <si>
    <t>ﾀｹﾄ</t>
  </si>
  <si>
    <t>MASUMOTO</t>
  </si>
  <si>
    <t>Taketo</t>
  </si>
  <si>
    <t>2009.9.20</t>
  </si>
  <si>
    <t>牟森</t>
  </si>
  <si>
    <t>靖航</t>
  </si>
  <si>
    <t>ﾑﾓﾘ</t>
  </si>
  <si>
    <t>ｾｲｵ</t>
  </si>
  <si>
    <t>MUMORI</t>
  </si>
  <si>
    <t>八木</t>
  </si>
  <si>
    <t>海人</t>
  </si>
  <si>
    <t>ﾔｷﾞ</t>
  </si>
  <si>
    <t>YAGI</t>
  </si>
  <si>
    <t>山田</t>
  </si>
  <si>
    <t>悠太</t>
  </si>
  <si>
    <t>2009.5.9</t>
  </si>
  <si>
    <t>琉生</t>
  </si>
  <si>
    <t>楓</t>
  </si>
  <si>
    <t>2009.7.12</t>
  </si>
  <si>
    <t>渡部</t>
  </si>
  <si>
    <t>惺斗</t>
  </si>
  <si>
    <t>ﾜﾀﾍﾞ</t>
  </si>
  <si>
    <t>ｾｲﾄ</t>
  </si>
  <si>
    <t>Seito</t>
  </si>
  <si>
    <t>薄井</t>
    <rPh sb="0" eb="2">
      <t>ウスイ</t>
    </rPh>
    <phoneticPr fontId="3"/>
  </si>
  <si>
    <t>星地</t>
    <rPh sb="0" eb="1">
      <t>セイ</t>
    </rPh>
    <rPh sb="1" eb="2">
      <t>チ</t>
    </rPh>
    <phoneticPr fontId="3"/>
  </si>
  <si>
    <t>新規</t>
    <rPh sb="0" eb="2">
      <t>シンキ</t>
    </rPh>
    <phoneticPr fontId="3"/>
  </si>
  <si>
    <t>ｳｽｲ</t>
  </si>
  <si>
    <t>USUI</t>
  </si>
  <si>
    <t>古賀</t>
    <rPh sb="0" eb="2">
      <t>コガ</t>
    </rPh>
    <phoneticPr fontId="3"/>
  </si>
  <si>
    <t>東吾</t>
    <rPh sb="0" eb="2">
      <t>トウゴ</t>
    </rPh>
    <phoneticPr fontId="3"/>
  </si>
  <si>
    <t>ﾄｳｺﾞ</t>
  </si>
  <si>
    <t>Tougo</t>
  </si>
  <si>
    <t>子安</t>
    <rPh sb="0" eb="2">
      <t>コヤス</t>
    </rPh>
    <phoneticPr fontId="3"/>
  </si>
  <si>
    <t>真斗</t>
    <rPh sb="0" eb="1">
      <t>マコト</t>
    </rPh>
    <rPh sb="1" eb="2">
      <t>ト</t>
    </rPh>
    <phoneticPr fontId="3"/>
  </si>
  <si>
    <t>ｺﾔｽ</t>
  </si>
  <si>
    <t>KOYASU</t>
  </si>
  <si>
    <t>漣椰</t>
    <rPh sb="0" eb="1">
      <t>レン</t>
    </rPh>
    <rPh sb="1" eb="2">
      <t>ヤ</t>
    </rPh>
    <phoneticPr fontId="3"/>
  </si>
  <si>
    <t>ﾚﾝﾔ</t>
  </si>
  <si>
    <t>Renya</t>
  </si>
  <si>
    <t>相馬</t>
    <rPh sb="0" eb="2">
      <t>ソウマ</t>
    </rPh>
    <phoneticPr fontId="3"/>
  </si>
  <si>
    <t>泰輔</t>
    <rPh sb="0" eb="2">
      <t>タイスケ</t>
    </rPh>
    <phoneticPr fontId="3"/>
  </si>
  <si>
    <t>ﾀｲｽｹ</t>
  </si>
  <si>
    <t>SOUMA</t>
  </si>
  <si>
    <t>Taisuke</t>
  </si>
  <si>
    <t>髙島</t>
    <rPh sb="0" eb="2">
      <t>タカシマ</t>
    </rPh>
    <phoneticPr fontId="3"/>
  </si>
  <si>
    <t>颯斗</t>
    <rPh sb="0" eb="2">
      <t>ハヤト</t>
    </rPh>
    <phoneticPr fontId="3"/>
  </si>
  <si>
    <t>長井</t>
    <rPh sb="0" eb="2">
      <t>ナガイ</t>
    </rPh>
    <phoneticPr fontId="2"/>
  </si>
  <si>
    <t>悠希</t>
    <rPh sb="0" eb="2">
      <t>ハルキ</t>
    </rPh>
    <phoneticPr fontId="2"/>
  </si>
  <si>
    <t>2008.10.24</t>
  </si>
  <si>
    <t>直人</t>
    <rPh sb="0" eb="2">
      <t>ナオト</t>
    </rPh>
    <phoneticPr fontId="3"/>
  </si>
  <si>
    <t>ﾅｵﾄ</t>
  </si>
  <si>
    <t>Naoto</t>
  </si>
  <si>
    <t>西尾</t>
    <rPh sb="0" eb="2">
      <t>ニシオ</t>
    </rPh>
    <phoneticPr fontId="3"/>
  </si>
  <si>
    <t>友希</t>
    <rPh sb="0" eb="1">
      <t>ユウ</t>
    </rPh>
    <rPh sb="1" eb="2">
      <t>キ</t>
    </rPh>
    <phoneticPr fontId="3"/>
  </si>
  <si>
    <t>野口</t>
    <rPh sb="0" eb="2">
      <t>ノグチ</t>
    </rPh>
    <phoneticPr fontId="3"/>
  </si>
  <si>
    <t>拓人</t>
    <rPh sb="0" eb="2">
      <t>タクト</t>
    </rPh>
    <phoneticPr fontId="3"/>
  </si>
  <si>
    <t>2009.2.15</t>
  </si>
  <si>
    <t>福田</t>
    <rPh sb="0" eb="2">
      <t>フクダ</t>
    </rPh>
    <phoneticPr fontId="3"/>
  </si>
  <si>
    <t>恵大</t>
    <rPh sb="0" eb="2">
      <t>ケイタ</t>
    </rPh>
    <phoneticPr fontId="3"/>
  </si>
  <si>
    <t>2008.7.19</t>
  </si>
  <si>
    <t>藤森</t>
    <rPh sb="0" eb="2">
      <t>フジモリ</t>
    </rPh>
    <phoneticPr fontId="3"/>
  </si>
  <si>
    <t>翔</t>
    <rPh sb="0" eb="1">
      <t>ショウ</t>
    </rPh>
    <phoneticPr fontId="3"/>
  </si>
  <si>
    <t>ﾌｼﾞﾓﾘ</t>
  </si>
  <si>
    <t>FUJIMORI</t>
  </si>
  <si>
    <t>2009.3.6</t>
  </si>
  <si>
    <t>細島</t>
    <rPh sb="0" eb="2">
      <t>ホソジマ</t>
    </rPh>
    <phoneticPr fontId="3"/>
  </si>
  <si>
    <t>ﾎｿｼﾞﾏ</t>
  </si>
  <si>
    <t>HOSOJIMA</t>
  </si>
  <si>
    <t>劉</t>
    <rPh sb="0" eb="1">
      <t>リュウ</t>
    </rPh>
    <phoneticPr fontId="3"/>
  </si>
  <si>
    <t>錦鵬</t>
    <rPh sb="0" eb="1">
      <t>キン</t>
    </rPh>
    <rPh sb="1" eb="2">
      <t>ホウ</t>
    </rPh>
    <phoneticPr fontId="3"/>
  </si>
  <si>
    <t>ﾘｭｳ</t>
  </si>
  <si>
    <t>ｷﾝﾍﾟﾝ</t>
  </si>
  <si>
    <t>RYU</t>
  </si>
  <si>
    <t>Kinpen</t>
  </si>
  <si>
    <t>池山</t>
    <rPh sb="0" eb="2">
      <t>イケヤマ</t>
    </rPh>
    <phoneticPr fontId="2"/>
  </si>
  <si>
    <t>翔</t>
    <rPh sb="0" eb="1">
      <t>ショウ</t>
    </rPh>
    <phoneticPr fontId="2"/>
  </si>
  <si>
    <t>ｲｹﾔﾏ</t>
  </si>
  <si>
    <t>IKEYAMA</t>
  </si>
  <si>
    <t>岩堀</t>
    <rPh sb="0" eb="2">
      <t>イワホリ</t>
    </rPh>
    <phoneticPr fontId="2"/>
  </si>
  <si>
    <t>蒼哉</t>
    <rPh sb="0" eb="1">
      <t>ソウ</t>
    </rPh>
    <rPh sb="1" eb="2">
      <t>ヤ</t>
    </rPh>
    <phoneticPr fontId="2"/>
  </si>
  <si>
    <t>ｲﾜﾎﾘ</t>
  </si>
  <si>
    <t>IWAHORI</t>
  </si>
  <si>
    <t>榎本</t>
    <rPh sb="0" eb="2">
      <t>エノモト</t>
    </rPh>
    <phoneticPr fontId="2"/>
  </si>
  <si>
    <t>奏太</t>
    <rPh sb="0" eb="2">
      <t>ソウタ</t>
    </rPh>
    <phoneticPr fontId="2"/>
  </si>
  <si>
    <t>ｴﾉﾓﾄ</t>
  </si>
  <si>
    <t>ENOMOTO</t>
  </si>
  <si>
    <t>啓世</t>
    <rPh sb="0" eb="1">
      <t>ケイ</t>
    </rPh>
    <rPh sb="1" eb="2">
      <t>ヨ</t>
    </rPh>
    <phoneticPr fontId="2"/>
  </si>
  <si>
    <t>桧都</t>
    <rPh sb="0" eb="1">
      <t>カイ</t>
    </rPh>
    <rPh sb="1" eb="2">
      <t>ト</t>
    </rPh>
    <phoneticPr fontId="2"/>
  </si>
  <si>
    <t>秀明</t>
    <rPh sb="0" eb="2">
      <t>シュウメイ</t>
    </rPh>
    <phoneticPr fontId="2"/>
  </si>
  <si>
    <t>ｼｭｳﾒｲ</t>
  </si>
  <si>
    <t>Shumei</t>
  </si>
  <si>
    <t>2009.6.17</t>
  </si>
  <si>
    <t>彪雅</t>
    <rPh sb="0" eb="1">
      <t>トラ</t>
    </rPh>
    <rPh sb="1" eb="2">
      <t>ガ</t>
    </rPh>
    <phoneticPr fontId="2"/>
  </si>
  <si>
    <t>ﾄｳｶﾞ</t>
  </si>
  <si>
    <t>Toga</t>
  </si>
  <si>
    <t>中垣</t>
    <rPh sb="0" eb="2">
      <t>ナカガキ</t>
    </rPh>
    <phoneticPr fontId="2"/>
  </si>
  <si>
    <t>恭典</t>
    <rPh sb="0" eb="2">
      <t>ヤスノリ</t>
    </rPh>
    <phoneticPr fontId="2"/>
  </si>
  <si>
    <t>ﾅｶｶﾞｷ</t>
  </si>
  <si>
    <t>NAKAGAKI</t>
  </si>
  <si>
    <t>Kyousuke</t>
  </si>
  <si>
    <t>郁斗</t>
    <rPh sb="0" eb="1">
      <t>カオル</t>
    </rPh>
    <rPh sb="1" eb="2">
      <t>ト</t>
    </rPh>
    <phoneticPr fontId="2"/>
  </si>
  <si>
    <t>ｲｸﾄ</t>
  </si>
  <si>
    <t>Ikuto</t>
  </si>
  <si>
    <t>南條</t>
    <rPh sb="0" eb="2">
      <t>ナンジョウ</t>
    </rPh>
    <phoneticPr fontId="2"/>
  </si>
  <si>
    <t>佳太</t>
    <rPh sb="0" eb="2">
      <t>ケイタ</t>
    </rPh>
    <phoneticPr fontId="2"/>
  </si>
  <si>
    <t>ﾅﾝｼﾞｮｳ</t>
  </si>
  <si>
    <t>NANJO</t>
  </si>
  <si>
    <t>三浦</t>
    <rPh sb="0" eb="2">
      <t>ミウラ</t>
    </rPh>
    <phoneticPr fontId="2"/>
  </si>
  <si>
    <t>好古</t>
    <rPh sb="0" eb="1">
      <t>ヨシ</t>
    </rPh>
    <rPh sb="1" eb="2">
      <t>フル</t>
    </rPh>
    <phoneticPr fontId="2"/>
  </si>
  <si>
    <t>ﾖｼﾌﾙ</t>
  </si>
  <si>
    <t>Yoshifuru</t>
  </si>
  <si>
    <t>本宮</t>
    <rPh sb="0" eb="2">
      <t>モトミヤ</t>
    </rPh>
    <phoneticPr fontId="2"/>
  </si>
  <si>
    <t>脩平</t>
    <rPh sb="0" eb="2">
      <t>シュウヘイ</t>
    </rPh>
    <phoneticPr fontId="2"/>
  </si>
  <si>
    <t>ﾓﾄﾐﾔ</t>
  </si>
  <si>
    <t>ｼｭｳﾍｲ</t>
  </si>
  <si>
    <t>MOTOMIYA</t>
  </si>
  <si>
    <t>Shuhei</t>
  </si>
  <si>
    <t>2009.6.8</t>
  </si>
  <si>
    <t>幸希</t>
    <rPh sb="0" eb="1">
      <t>サチ</t>
    </rPh>
    <phoneticPr fontId="2"/>
  </si>
  <si>
    <t>横井</t>
    <rPh sb="0" eb="2">
      <t>ヨコイ</t>
    </rPh>
    <phoneticPr fontId="2"/>
  </si>
  <si>
    <t>瞭一郎</t>
    <rPh sb="0" eb="3">
      <t>リョウイチロウ</t>
    </rPh>
    <phoneticPr fontId="2"/>
  </si>
  <si>
    <t>ﾖｺｲ</t>
  </si>
  <si>
    <t>ﾘｮｳｲﾁﾛｳ</t>
  </si>
  <si>
    <t>YOKOI</t>
  </si>
  <si>
    <t>Ryouichiro</t>
  </si>
  <si>
    <t>2010.4.1</t>
  </si>
  <si>
    <t>湊太</t>
    <rPh sb="0" eb="2">
      <t>ソウタ</t>
    </rPh>
    <phoneticPr fontId="2"/>
  </si>
  <si>
    <t>青木</t>
    <rPh sb="0" eb="2">
      <t>ｱｵｷ</t>
    </rPh>
    <phoneticPr fontId="2" type="halfwidthKatakana"/>
  </si>
  <si>
    <t>蒼空</t>
    <rPh sb="0" eb="1">
      <t>ｱｵ</t>
    </rPh>
    <rPh sb="1" eb="2">
      <t>ｿﾗ</t>
    </rPh>
    <phoneticPr fontId="2" type="halfwidthKatakana"/>
  </si>
  <si>
    <t>2009.1.15</t>
  </si>
  <si>
    <t>啓汰</t>
    <rPh sb="0" eb="2">
      <t>ケイタ</t>
    </rPh>
    <phoneticPr fontId="2"/>
  </si>
  <si>
    <t>今泉</t>
    <rPh sb="0" eb="2">
      <t>ｲﾏｲｽﾞﾐ</t>
    </rPh>
    <phoneticPr fontId="2" type="halfwidthKatakana"/>
  </si>
  <si>
    <t>礼惇</t>
    <rPh sb="0" eb="1">
      <t>ﾚｲ</t>
    </rPh>
    <rPh sb="1" eb="2">
      <t>ｼﾞｭﾝ</t>
    </rPh>
    <phoneticPr fontId="2" type="halfwidthKatakana"/>
  </si>
  <si>
    <t>ｲﾏｲｽﾞﾐ</t>
  </si>
  <si>
    <t>IMAIZUMI</t>
  </si>
  <si>
    <t>岩浅</t>
    <rPh sb="0" eb="2">
      <t>イワアサ</t>
    </rPh>
    <phoneticPr fontId="2"/>
  </si>
  <si>
    <t>和尊</t>
    <rPh sb="0" eb="1">
      <t>ワ</t>
    </rPh>
    <rPh sb="1" eb="2">
      <t>ソン</t>
    </rPh>
    <phoneticPr fontId="2"/>
  </si>
  <si>
    <t>ｲﾜｻ</t>
  </si>
  <si>
    <t>IWASA</t>
  </si>
  <si>
    <t>梅里</t>
    <rPh sb="0" eb="2">
      <t>ｳﾒｻﾄ</t>
    </rPh>
    <phoneticPr fontId="2" type="halfwidthKatakana"/>
  </si>
  <si>
    <t>修也</t>
    <rPh sb="0" eb="2">
      <t>ｼｭｳﾔ</t>
    </rPh>
    <phoneticPr fontId="2" type="halfwidthKatakana"/>
  </si>
  <si>
    <t>ｳﾒｻﾄ</t>
  </si>
  <si>
    <t>ﾏｻﾔ</t>
  </si>
  <si>
    <t>UMESATO</t>
  </si>
  <si>
    <t>Masaya</t>
  </si>
  <si>
    <t>荻根沢</t>
    <rPh sb="0" eb="3">
      <t>ｵｷﾞﾈｻﾞﾜ</t>
    </rPh>
    <phoneticPr fontId="2" type="halfwidthKatakana"/>
  </si>
  <si>
    <t>世</t>
    <rPh sb="0" eb="1">
      <t>ｾｲ</t>
    </rPh>
    <phoneticPr fontId="2" type="halfwidthKatakana"/>
  </si>
  <si>
    <t>ｵｷﾞﾈｻﾞﾜ</t>
  </si>
  <si>
    <t>ｾｲ</t>
  </si>
  <si>
    <t>OGINEZAWA</t>
  </si>
  <si>
    <t>Sei</t>
  </si>
  <si>
    <t>神戸</t>
    <rPh sb="0" eb="2">
      <t>ｶﾝﾍﾞ</t>
    </rPh>
    <phoneticPr fontId="2" type="halfwidthKatakana"/>
  </si>
  <si>
    <t>漱一郎</t>
    <rPh sb="0" eb="1">
      <t>ｽｽ</t>
    </rPh>
    <rPh sb="1" eb="3">
      <t>ｲﾁﾛｳ</t>
    </rPh>
    <phoneticPr fontId="2" type="halfwidthKatakana"/>
  </si>
  <si>
    <t>ｶﾝﾍﾞ</t>
  </si>
  <si>
    <t>KANBE</t>
  </si>
  <si>
    <t>将伍</t>
    <rPh sb="0" eb="2">
      <t>ショウゴ</t>
    </rPh>
    <phoneticPr fontId="2"/>
  </si>
  <si>
    <t>2009.2.18</t>
  </si>
  <si>
    <t>熊岡</t>
    <rPh sb="0" eb="2">
      <t>ｸﾏｵｶ</t>
    </rPh>
    <phoneticPr fontId="2" type="halfwidthKatakana"/>
  </si>
  <si>
    <t>圭吾</t>
    <rPh sb="0" eb="2">
      <t>ｹｲｺﾞ</t>
    </rPh>
    <phoneticPr fontId="2" type="halfwidthKatakana"/>
  </si>
  <si>
    <t>ｸﾏｵｶ</t>
  </si>
  <si>
    <t>KUMAOKA</t>
  </si>
  <si>
    <t>2008.12.14</t>
  </si>
  <si>
    <t>齋藤</t>
    <rPh sb="0" eb="2">
      <t>ｻｲﾄｳ</t>
    </rPh>
    <phoneticPr fontId="2" type="halfwidthKatakana"/>
  </si>
  <si>
    <t>祐太</t>
    <rPh sb="0" eb="2">
      <t>ﾕｳﾀ</t>
    </rPh>
    <phoneticPr fontId="2" type="halfwidthKatakana"/>
  </si>
  <si>
    <t>重松</t>
    <rPh sb="0" eb="2">
      <t>ｼｹﾞﾏﾂ</t>
    </rPh>
    <phoneticPr fontId="2" type="halfwidthKatakana"/>
  </si>
  <si>
    <t>翔太</t>
    <rPh sb="0" eb="2">
      <t>ｼｮｳﾀ</t>
    </rPh>
    <phoneticPr fontId="2" type="halfwidthKatakana"/>
  </si>
  <si>
    <t>ｼｹﾞﾏﾂ</t>
  </si>
  <si>
    <t>SHIGEMATSU</t>
  </si>
  <si>
    <t>杉山</t>
    <rPh sb="0" eb="2">
      <t>スギヤマ</t>
    </rPh>
    <phoneticPr fontId="8"/>
  </si>
  <si>
    <t>朝帆</t>
    <rPh sb="0" eb="1">
      <t>アサ</t>
    </rPh>
    <rPh sb="1" eb="2">
      <t>ホ</t>
    </rPh>
    <phoneticPr fontId="8"/>
  </si>
  <si>
    <t>船橋</t>
    <rPh sb="0" eb="2">
      <t>フナバシ</t>
    </rPh>
    <phoneticPr fontId="8"/>
  </si>
  <si>
    <t>ｱｻﾎ</t>
  </si>
  <si>
    <t>Asaho</t>
  </si>
  <si>
    <t>2008.11.6</t>
  </si>
  <si>
    <t>創生</t>
    <rPh sb="0" eb="2">
      <t>ｿｳｾｲ</t>
    </rPh>
    <phoneticPr fontId="2" type="halfwidthKatakana"/>
  </si>
  <si>
    <t>ｿｳ</t>
  </si>
  <si>
    <t>Sou</t>
  </si>
  <si>
    <t>2009.1.3</t>
  </si>
  <si>
    <t>大澤</t>
    <rPh sb="0" eb="1">
      <t>ﾀﾞｲ</t>
    </rPh>
    <rPh sb="1" eb="2">
      <t>ｻﾜ</t>
    </rPh>
    <phoneticPr fontId="2" type="halfwidthKatakana"/>
  </si>
  <si>
    <t>澄空</t>
    <rPh sb="0" eb="1">
      <t>ｽﾐ</t>
    </rPh>
    <rPh sb="1" eb="2">
      <t>ｿﾗ</t>
    </rPh>
    <phoneticPr fontId="2" type="halfwidthKatakana"/>
  </si>
  <si>
    <t>ｵｵｻﾜ</t>
  </si>
  <si>
    <t>OSAWA</t>
  </si>
  <si>
    <t>修平</t>
    <rPh sb="0" eb="2">
      <t>ｼｭｳﾍｲ</t>
    </rPh>
    <phoneticPr fontId="2" type="halfwidthKatakana"/>
  </si>
  <si>
    <t>出口</t>
    <rPh sb="0" eb="2">
      <t>デグチ</t>
    </rPh>
    <phoneticPr fontId="2"/>
  </si>
  <si>
    <t>康太</t>
    <rPh sb="0" eb="2">
      <t>コウタ</t>
    </rPh>
    <phoneticPr fontId="2"/>
  </si>
  <si>
    <t>ﾃﾞｸﾞﾁ</t>
  </si>
  <si>
    <t>DEGUCHI</t>
  </si>
  <si>
    <t>波元</t>
    <rPh sb="0" eb="2">
      <t>ﾅﾐﾓﾄ</t>
    </rPh>
    <phoneticPr fontId="2" type="halfwidthKatakana"/>
  </si>
  <si>
    <t>想若</t>
    <rPh sb="0" eb="1">
      <t>ｿｳ</t>
    </rPh>
    <rPh sb="1" eb="2">
      <t>ﾜｶ</t>
    </rPh>
    <phoneticPr fontId="2" type="halfwidthKatakana"/>
  </si>
  <si>
    <t>ﾅﾐﾓﾄ</t>
  </si>
  <si>
    <t>ｿｳｼﾞｬｸ</t>
  </si>
  <si>
    <t>NAMIMOTO</t>
  </si>
  <si>
    <t>Sojaku</t>
  </si>
  <si>
    <t>野原</t>
    <rPh sb="0" eb="2">
      <t>ﾉﾊﾗ</t>
    </rPh>
    <phoneticPr fontId="7" type="halfwidthKatakana"/>
  </si>
  <si>
    <t>樹</t>
    <rPh sb="0" eb="1">
      <t>ｲﾂｷ</t>
    </rPh>
    <phoneticPr fontId="7" type="halfwidthKatakana"/>
  </si>
  <si>
    <t>船橋</t>
    <rPh sb="0" eb="2">
      <t>フナバシ</t>
    </rPh>
    <phoneticPr fontId="7"/>
  </si>
  <si>
    <t>ﾉﾊﾗ</t>
  </si>
  <si>
    <t>NOHARA</t>
  </si>
  <si>
    <t>2008.10.23</t>
  </si>
  <si>
    <t>松田</t>
    <rPh sb="0" eb="2">
      <t>ﾏﾂﾀﾞ</t>
    </rPh>
    <phoneticPr fontId="2" type="halfwidthKatakana"/>
  </si>
  <si>
    <t>悠貴</t>
    <rPh sb="0" eb="2">
      <t>ﾕｳｷ</t>
    </rPh>
    <phoneticPr fontId="2" type="halfwidthKatakana"/>
  </si>
  <si>
    <t>宮内</t>
    <rPh sb="0" eb="2">
      <t>ﾐﾔｳﾁ</t>
    </rPh>
    <phoneticPr fontId="2" type="halfwidthKatakana"/>
  </si>
  <si>
    <t>凛太郎</t>
    <rPh sb="0" eb="3">
      <t>ﾘﾝﾀﾛｳ</t>
    </rPh>
    <phoneticPr fontId="2" type="halfwidthKatakana"/>
  </si>
  <si>
    <t>ﾐﾔｳﾁ</t>
  </si>
  <si>
    <t>MIYAUCHI</t>
  </si>
  <si>
    <t>村井</t>
    <rPh sb="0" eb="2">
      <t>ﾑﾗｲ</t>
    </rPh>
    <phoneticPr fontId="2" type="halfwidthKatakana"/>
  </si>
  <si>
    <t>健</t>
    <rPh sb="0" eb="1">
      <t>ﾀｹﾙ</t>
    </rPh>
    <phoneticPr fontId="2" type="halfwidthKatakana"/>
  </si>
  <si>
    <t>ﾑﾗｲ</t>
  </si>
  <si>
    <t>MURAI</t>
  </si>
  <si>
    <t>2009.2.4</t>
  </si>
  <si>
    <t>村田</t>
    <rPh sb="0" eb="2">
      <t>ムラタ</t>
    </rPh>
    <phoneticPr fontId="2"/>
  </si>
  <si>
    <t>晨</t>
    <rPh sb="0" eb="1">
      <t>シン</t>
    </rPh>
    <phoneticPr fontId="2"/>
  </si>
  <si>
    <t>2009.3.3</t>
  </si>
  <si>
    <t>悠史</t>
    <rPh sb="0" eb="1">
      <t>ハルカ</t>
    </rPh>
    <rPh sb="1" eb="2">
      <t>シ</t>
    </rPh>
    <phoneticPr fontId="2"/>
  </si>
  <si>
    <t>ﾕｳｼﾞ</t>
  </si>
  <si>
    <t>Yuji</t>
  </si>
  <si>
    <t>大知</t>
    <rPh sb="0" eb="1">
      <t>ダイ</t>
    </rPh>
    <rPh sb="1" eb="2">
      <t>チ</t>
    </rPh>
    <phoneticPr fontId="2"/>
  </si>
  <si>
    <t>鉄太</t>
    <rPh sb="0" eb="1">
      <t>テツ</t>
    </rPh>
    <rPh sb="1" eb="2">
      <t>フト</t>
    </rPh>
    <phoneticPr fontId="2"/>
  </si>
  <si>
    <t>ﾃｯﾀ</t>
  </si>
  <si>
    <t>Tetta</t>
  </si>
  <si>
    <t>2010.2.25</t>
  </si>
  <si>
    <t>宇都宮</t>
    <rPh sb="0" eb="3">
      <t>ウツノミヤ</t>
    </rPh>
    <phoneticPr fontId="2"/>
  </si>
  <si>
    <t>謙和</t>
    <rPh sb="0" eb="2">
      <t>カネカズ</t>
    </rPh>
    <phoneticPr fontId="2"/>
  </si>
  <si>
    <t>ｳﾂﾉﾐﾔ</t>
  </si>
  <si>
    <t>ｶﾈｶｽﾞ</t>
  </si>
  <si>
    <t>UTSUNOMIYA</t>
  </si>
  <si>
    <t>Kanekazu</t>
  </si>
  <si>
    <t>大串</t>
    <rPh sb="0" eb="2">
      <t>オオグシ</t>
    </rPh>
    <phoneticPr fontId="2"/>
  </si>
  <si>
    <t>郁斗</t>
    <rPh sb="0" eb="1">
      <t>イク</t>
    </rPh>
    <rPh sb="1" eb="2">
      <t>ト</t>
    </rPh>
    <phoneticPr fontId="2"/>
  </si>
  <si>
    <t>ｵｵｸﾞｼ</t>
  </si>
  <si>
    <t>OGUSHI</t>
  </si>
  <si>
    <t>2009.9.30</t>
  </si>
  <si>
    <t>川津</t>
    <rPh sb="0" eb="2">
      <t>カワヅ</t>
    </rPh>
    <phoneticPr fontId="2"/>
  </si>
  <si>
    <t>雄世</t>
    <rPh sb="0" eb="1">
      <t>ユウ</t>
    </rPh>
    <rPh sb="1" eb="2">
      <t>ヨ</t>
    </rPh>
    <phoneticPr fontId="2"/>
  </si>
  <si>
    <t>ｶﾜﾂﾞ</t>
  </si>
  <si>
    <t>KAWAZU</t>
  </si>
  <si>
    <t>酒井</t>
    <rPh sb="0" eb="2">
      <t>サカイ</t>
    </rPh>
    <phoneticPr fontId="2"/>
  </si>
  <si>
    <t>2010.2.9</t>
  </si>
  <si>
    <t>須長</t>
    <rPh sb="0" eb="2">
      <t>スナガ</t>
    </rPh>
    <phoneticPr fontId="2"/>
  </si>
  <si>
    <t>神恩</t>
    <rPh sb="0" eb="1">
      <t>カミ</t>
    </rPh>
    <rPh sb="1" eb="2">
      <t>オン</t>
    </rPh>
    <phoneticPr fontId="2"/>
  </si>
  <si>
    <t>ｽﾅｶﾞ</t>
  </si>
  <si>
    <t>SUNAGA</t>
  </si>
  <si>
    <t>Sion</t>
  </si>
  <si>
    <t>高橋</t>
    <rPh sb="0" eb="2">
      <t>タカハシ</t>
    </rPh>
    <phoneticPr fontId="2"/>
  </si>
  <si>
    <t>土岐</t>
    <rPh sb="0" eb="2">
      <t>トキ</t>
    </rPh>
    <phoneticPr fontId="2"/>
  </si>
  <si>
    <t>朝陽</t>
    <rPh sb="0" eb="2">
      <t>アサヒ</t>
    </rPh>
    <phoneticPr fontId="2"/>
  </si>
  <si>
    <t>ﾄｷ</t>
  </si>
  <si>
    <t>TOKI</t>
  </si>
  <si>
    <t>晃太</t>
    <rPh sb="0" eb="2">
      <t>コウタ</t>
    </rPh>
    <phoneticPr fontId="2"/>
  </si>
  <si>
    <t>和志</t>
    <rPh sb="0" eb="2">
      <t>カズシ</t>
    </rPh>
    <phoneticPr fontId="2"/>
  </si>
  <si>
    <t>2009.8.5</t>
  </si>
  <si>
    <t>原田</t>
    <rPh sb="0" eb="2">
      <t>ハラダ</t>
    </rPh>
    <phoneticPr fontId="2"/>
  </si>
  <si>
    <t>侑弥</t>
    <rPh sb="0" eb="2">
      <t>ユウヤ</t>
    </rPh>
    <phoneticPr fontId="2"/>
  </si>
  <si>
    <t>堀田</t>
    <rPh sb="0" eb="2">
      <t>ホッタ</t>
    </rPh>
    <phoneticPr fontId="2"/>
  </si>
  <si>
    <t>悠羽</t>
    <rPh sb="0" eb="1">
      <t>ハルカ</t>
    </rPh>
    <rPh sb="1" eb="2">
      <t>ハネ</t>
    </rPh>
    <phoneticPr fontId="2"/>
  </si>
  <si>
    <t>ﾎｯﾀ</t>
  </si>
  <si>
    <t>HOTTA</t>
  </si>
  <si>
    <t>吉野</t>
    <rPh sb="0" eb="2">
      <t>ヨシノ</t>
    </rPh>
    <phoneticPr fontId="2"/>
  </si>
  <si>
    <t>航</t>
    <rPh sb="0" eb="1">
      <t>ワタル</t>
    </rPh>
    <phoneticPr fontId="2"/>
  </si>
  <si>
    <t>2009.5.22</t>
  </si>
  <si>
    <t>黎生</t>
    <rPh sb="0" eb="1">
      <t>レイ</t>
    </rPh>
    <rPh sb="1" eb="2">
      <t>ショウ</t>
    </rPh>
    <phoneticPr fontId="2"/>
  </si>
  <si>
    <t>狩野尾</t>
    <rPh sb="0" eb="1">
      <t>カリ</t>
    </rPh>
    <rPh sb="2" eb="3">
      <t>オ</t>
    </rPh>
    <phoneticPr fontId="3"/>
  </si>
  <si>
    <t>隆太</t>
    <rPh sb="0" eb="2">
      <t>リュウタ</t>
    </rPh>
    <phoneticPr fontId="3"/>
  </si>
  <si>
    <t>ｶﾉｵ</t>
  </si>
  <si>
    <t>KANOH</t>
  </si>
  <si>
    <t>2009.2.11</t>
  </si>
  <si>
    <t>呉</t>
    <rPh sb="0" eb="1">
      <t>ゴ</t>
    </rPh>
    <phoneticPr fontId="3"/>
  </si>
  <si>
    <t>明軒</t>
    <rPh sb="0" eb="1">
      <t>アカ</t>
    </rPh>
    <rPh sb="1" eb="2">
      <t>ケン</t>
    </rPh>
    <phoneticPr fontId="3"/>
  </si>
  <si>
    <t>ｺﾞ</t>
  </si>
  <si>
    <t>ﾒｲｹﾝ</t>
  </si>
  <si>
    <t>GO</t>
  </si>
  <si>
    <t>Meiken</t>
  </si>
  <si>
    <t>2008.4.28</t>
  </si>
  <si>
    <t>坂元</t>
    <rPh sb="0" eb="2">
      <t>サカモト</t>
    </rPh>
    <phoneticPr fontId="3"/>
  </si>
  <si>
    <t>雄哉</t>
    <rPh sb="0" eb="1">
      <t>ユウ</t>
    </rPh>
    <rPh sb="1" eb="2">
      <t>ヤ</t>
    </rPh>
    <phoneticPr fontId="3"/>
  </si>
  <si>
    <t>2008.9.28</t>
  </si>
  <si>
    <t>中山</t>
    <rPh sb="0" eb="2">
      <t>ナカヤマ</t>
    </rPh>
    <phoneticPr fontId="3"/>
  </si>
  <si>
    <t>寧弦</t>
    <rPh sb="0" eb="1">
      <t>ネイ</t>
    </rPh>
    <rPh sb="1" eb="2">
      <t>ツル</t>
    </rPh>
    <phoneticPr fontId="3"/>
  </si>
  <si>
    <t>ﾈｲﾄ</t>
  </si>
  <si>
    <t>Neito</t>
  </si>
  <si>
    <t>2008.5.25</t>
  </si>
  <si>
    <t>三宅</t>
    <rPh sb="0" eb="2">
      <t>ミヤケ</t>
    </rPh>
    <phoneticPr fontId="3"/>
  </si>
  <si>
    <t>雄大</t>
    <rPh sb="0" eb="2">
      <t>ユウダイ</t>
    </rPh>
    <phoneticPr fontId="3"/>
  </si>
  <si>
    <t>2008.7.28</t>
  </si>
  <si>
    <t>若林</t>
    <rPh sb="0" eb="2">
      <t>ワカバヤシ</t>
    </rPh>
    <phoneticPr fontId="3"/>
  </si>
  <si>
    <t>佳佑</t>
    <rPh sb="0" eb="1">
      <t>カ</t>
    </rPh>
    <rPh sb="1" eb="2">
      <t>ユウ</t>
    </rPh>
    <phoneticPr fontId="3"/>
  </si>
  <si>
    <t>五十嵐</t>
    <rPh sb="0" eb="3">
      <t>イガラシ</t>
    </rPh>
    <phoneticPr fontId="2"/>
  </si>
  <si>
    <t>紀市</t>
    <rPh sb="0" eb="2">
      <t>キイチ</t>
    </rPh>
    <phoneticPr fontId="2"/>
  </si>
  <si>
    <t>船橋</t>
    <rPh sb="0" eb="2">
      <t>ﾌﾅﾊﾞｼ</t>
    </rPh>
    <phoneticPr fontId="2" type="halfwidthKatakana"/>
  </si>
  <si>
    <t>ｲｶﾞﾗｼ</t>
  </si>
  <si>
    <t>IGARASHI</t>
  </si>
  <si>
    <t>臼田</t>
    <rPh sb="0" eb="2">
      <t>ウスダ</t>
    </rPh>
    <phoneticPr fontId="2"/>
  </si>
  <si>
    <t>康成</t>
    <rPh sb="0" eb="2">
      <t>コウセイ</t>
    </rPh>
    <phoneticPr fontId="2"/>
  </si>
  <si>
    <t>ｳｽﾀﾞ</t>
  </si>
  <si>
    <t>USUDA</t>
  </si>
  <si>
    <t>2009.7.1</t>
  </si>
  <si>
    <t>金谷</t>
    <rPh sb="0" eb="2">
      <t>カナヤ</t>
    </rPh>
    <phoneticPr fontId="2"/>
  </si>
  <si>
    <t>佳依</t>
    <rPh sb="0" eb="2">
      <t>カイ</t>
    </rPh>
    <phoneticPr fontId="2"/>
  </si>
  <si>
    <t>ｶﾅﾔ</t>
  </si>
  <si>
    <t>KANAYA</t>
  </si>
  <si>
    <t>2010.2.5</t>
  </si>
  <si>
    <t>倖太郎</t>
    <rPh sb="0" eb="3">
      <t>コウタロウ</t>
    </rPh>
    <phoneticPr fontId="2"/>
  </si>
  <si>
    <t>皿谷</t>
    <rPh sb="0" eb="2">
      <t>サラタニ</t>
    </rPh>
    <phoneticPr fontId="2"/>
  </si>
  <si>
    <t>ｻﾗﾀﾆ</t>
  </si>
  <si>
    <t>SARATANI</t>
  </si>
  <si>
    <t>2009.7.20</t>
  </si>
  <si>
    <t>椎野</t>
    <rPh sb="0" eb="2">
      <t>シイノ</t>
    </rPh>
    <phoneticPr fontId="2"/>
  </si>
  <si>
    <t>蒼太</t>
    <rPh sb="0" eb="2">
      <t>ソウタ</t>
    </rPh>
    <phoneticPr fontId="2"/>
  </si>
  <si>
    <t>ｼｲﾉ</t>
  </si>
  <si>
    <t>SHIINO</t>
  </si>
  <si>
    <t>僚太</t>
    <rPh sb="0" eb="2">
      <t>リョウタ</t>
    </rPh>
    <phoneticPr fontId="2"/>
  </si>
  <si>
    <t>2009.8.31</t>
  </si>
  <si>
    <t>隆太</t>
    <rPh sb="0" eb="2">
      <t>リュウタ</t>
    </rPh>
    <phoneticPr fontId="2"/>
  </si>
  <si>
    <t>陸斗</t>
    <rPh sb="0" eb="1">
      <t>リク</t>
    </rPh>
    <rPh sb="1" eb="2">
      <t>ト</t>
    </rPh>
    <phoneticPr fontId="2"/>
  </si>
  <si>
    <t>陽希</t>
    <rPh sb="0" eb="2">
      <t>ハルキ</t>
    </rPh>
    <phoneticPr fontId="2"/>
  </si>
  <si>
    <t>2009.10.11</t>
  </si>
  <si>
    <t>鍋山</t>
    <rPh sb="0" eb="2">
      <t>ナベヤマ</t>
    </rPh>
    <phoneticPr fontId="2"/>
  </si>
  <si>
    <t>俊貴</t>
    <rPh sb="0" eb="2">
      <t>トシキ</t>
    </rPh>
    <phoneticPr fontId="2"/>
  </si>
  <si>
    <t>ﾅﾍﾞﾔﾏ</t>
  </si>
  <si>
    <t>ﾄｼｷ</t>
  </si>
  <si>
    <t>NABEYAMA</t>
  </si>
  <si>
    <t>Toshiki</t>
  </si>
  <si>
    <t>成井</t>
    <rPh sb="0" eb="2">
      <t>ナルイ</t>
    </rPh>
    <phoneticPr fontId="2"/>
  </si>
  <si>
    <t>道永</t>
    <rPh sb="0" eb="2">
      <t>ミチナガ</t>
    </rPh>
    <phoneticPr fontId="2"/>
  </si>
  <si>
    <t>ﾅﾙｲ</t>
  </si>
  <si>
    <t>ﾐﾁﾅｶﾞ</t>
  </si>
  <si>
    <t>NARUI</t>
  </si>
  <si>
    <t>Michinaga</t>
  </si>
  <si>
    <t>2009.6.3</t>
  </si>
  <si>
    <t>初本</t>
    <rPh sb="0" eb="2">
      <t>ハツモト</t>
    </rPh>
    <phoneticPr fontId="2"/>
  </si>
  <si>
    <t>織衛</t>
    <rPh sb="0" eb="1">
      <t>オ</t>
    </rPh>
    <rPh sb="1" eb="2">
      <t>エイ</t>
    </rPh>
    <phoneticPr fontId="2"/>
  </si>
  <si>
    <t>ﾊﾂﾓﾄ</t>
  </si>
  <si>
    <t>ﾘｴｲ</t>
  </si>
  <si>
    <t>HATSUMOTO</t>
  </si>
  <si>
    <t>Riei</t>
  </si>
  <si>
    <t>青島</t>
    <rPh sb="0" eb="2">
      <t>アオシマ</t>
    </rPh>
    <phoneticPr fontId="2"/>
  </si>
  <si>
    <t>壱樹</t>
    <rPh sb="0" eb="1">
      <t>イチ</t>
    </rPh>
    <rPh sb="1" eb="2">
      <t>キ</t>
    </rPh>
    <phoneticPr fontId="2"/>
  </si>
  <si>
    <t>ｱｵｼﾏ</t>
  </si>
  <si>
    <t>AOSHIMA</t>
  </si>
  <si>
    <t>2009.1.5</t>
  </si>
  <si>
    <t>小瀬</t>
    <rPh sb="0" eb="2">
      <t>オセ</t>
    </rPh>
    <phoneticPr fontId="2"/>
  </si>
  <si>
    <t>真之</t>
    <rPh sb="0" eb="2">
      <t>マサユキ</t>
    </rPh>
    <phoneticPr fontId="2"/>
  </si>
  <si>
    <t>ｵｾ</t>
  </si>
  <si>
    <t>ﾏｻﾕｷ</t>
  </si>
  <si>
    <t>OSE</t>
  </si>
  <si>
    <t>Masayuki</t>
  </si>
  <si>
    <t>粂川</t>
    <rPh sb="0" eb="2">
      <t>クメカワ</t>
    </rPh>
    <phoneticPr fontId="2"/>
  </si>
  <si>
    <t>勝大</t>
    <rPh sb="0" eb="1">
      <t>カ</t>
    </rPh>
    <rPh sb="1" eb="2">
      <t>オオ</t>
    </rPh>
    <phoneticPr fontId="2"/>
  </si>
  <si>
    <t>ｸﾒｶﾜ</t>
  </si>
  <si>
    <t>KUMEKAWA</t>
  </si>
  <si>
    <t>仲井</t>
    <rPh sb="0" eb="2">
      <t>ナカイ</t>
    </rPh>
    <phoneticPr fontId="2"/>
  </si>
  <si>
    <t>隼也</t>
    <rPh sb="0" eb="1">
      <t>シュン</t>
    </rPh>
    <rPh sb="1" eb="2">
      <t>ヤ</t>
    </rPh>
    <phoneticPr fontId="2"/>
  </si>
  <si>
    <t>ﾅｶｲ</t>
  </si>
  <si>
    <t>ｼｭﾝﾔ</t>
  </si>
  <si>
    <t>NAKAI</t>
  </si>
  <si>
    <t>Shunya</t>
  </si>
  <si>
    <t>中尾</t>
    <rPh sb="0" eb="2">
      <t>ナカオ</t>
    </rPh>
    <phoneticPr fontId="2"/>
  </si>
  <si>
    <t>綾佑</t>
    <rPh sb="0" eb="2">
      <t>リョウスケ</t>
    </rPh>
    <phoneticPr fontId="2"/>
  </si>
  <si>
    <t>ﾅｶｵ</t>
  </si>
  <si>
    <t>NAKAO</t>
  </si>
  <si>
    <t>2008.5.15</t>
  </si>
  <si>
    <t>端</t>
    <rPh sb="0" eb="1">
      <t>ハタ</t>
    </rPh>
    <phoneticPr fontId="2"/>
  </si>
  <si>
    <t>京杜</t>
    <rPh sb="0" eb="1">
      <t>ケイ</t>
    </rPh>
    <rPh sb="1" eb="2">
      <t>モリ</t>
    </rPh>
    <phoneticPr fontId="2"/>
  </si>
  <si>
    <t>馬場</t>
    <rPh sb="0" eb="2">
      <t>ババ</t>
    </rPh>
    <phoneticPr fontId="2"/>
  </si>
  <si>
    <t>悠生</t>
    <rPh sb="0" eb="1">
      <t>ユウ</t>
    </rPh>
    <rPh sb="1" eb="2">
      <t>イ</t>
    </rPh>
    <phoneticPr fontId="2"/>
  </si>
  <si>
    <t>江口</t>
    <rPh sb="0" eb="2">
      <t>エグチ</t>
    </rPh>
    <phoneticPr fontId="2"/>
  </si>
  <si>
    <t>翔大</t>
    <rPh sb="0" eb="2">
      <t>ショウタ</t>
    </rPh>
    <phoneticPr fontId="2"/>
  </si>
  <si>
    <t>岡野</t>
    <rPh sb="0" eb="2">
      <t>オカノ</t>
    </rPh>
    <phoneticPr fontId="2"/>
  </si>
  <si>
    <t>ｵｶﾉ</t>
  </si>
  <si>
    <t>OKANO</t>
  </si>
  <si>
    <t>2009.10.17</t>
  </si>
  <si>
    <t>冨田</t>
    <rPh sb="0" eb="2">
      <t>トミタ</t>
    </rPh>
    <phoneticPr fontId="2"/>
  </si>
  <si>
    <t>真宏</t>
    <rPh sb="0" eb="2">
      <t>マサヒロ</t>
    </rPh>
    <phoneticPr fontId="2"/>
  </si>
  <si>
    <t>睦季</t>
    <rPh sb="0" eb="2">
      <t>ムツキ</t>
    </rPh>
    <phoneticPr fontId="2"/>
  </si>
  <si>
    <t>2010.3.16</t>
  </si>
  <si>
    <t>侑士</t>
    <rPh sb="0" eb="1">
      <t>ユウ</t>
    </rPh>
    <rPh sb="1" eb="2">
      <t>シ</t>
    </rPh>
    <phoneticPr fontId="2"/>
  </si>
  <si>
    <t>2008.4.14</t>
  </si>
  <si>
    <t>岩村</t>
    <rPh sb="0" eb="2">
      <t>イワムラ</t>
    </rPh>
    <phoneticPr fontId="2"/>
  </si>
  <si>
    <t>柚基斗</t>
    <rPh sb="0" eb="1">
      <t>ユズ</t>
    </rPh>
    <rPh sb="1" eb="2">
      <t>キ</t>
    </rPh>
    <rPh sb="2" eb="3">
      <t>ト</t>
    </rPh>
    <phoneticPr fontId="2"/>
  </si>
  <si>
    <t>ｲﾜﾑﾗ</t>
  </si>
  <si>
    <t>IWAMURA</t>
  </si>
  <si>
    <t>岡元</t>
    <rPh sb="0" eb="2">
      <t>オカモト</t>
    </rPh>
    <phoneticPr fontId="2"/>
  </si>
  <si>
    <t>雅陽</t>
    <rPh sb="0" eb="1">
      <t>ガ</t>
    </rPh>
    <rPh sb="1" eb="2">
      <t>ヨウ</t>
    </rPh>
    <phoneticPr fontId="2"/>
  </si>
  <si>
    <t>ﾏｻﾋ</t>
  </si>
  <si>
    <t>Masahi</t>
  </si>
  <si>
    <t>鏡屋</t>
    <rPh sb="0" eb="2">
      <t>カガミヤ</t>
    </rPh>
    <phoneticPr fontId="2"/>
  </si>
  <si>
    <t>柚月</t>
    <rPh sb="0" eb="1">
      <t>ユズ</t>
    </rPh>
    <rPh sb="1" eb="2">
      <t>ツキ</t>
    </rPh>
    <phoneticPr fontId="2"/>
  </si>
  <si>
    <t>ｶｶﾞﾐﾔ</t>
  </si>
  <si>
    <t>KAGAMIYA</t>
  </si>
  <si>
    <t>2008.12.8</t>
  </si>
  <si>
    <t>上山</t>
    <rPh sb="0" eb="2">
      <t>カミヤマ</t>
    </rPh>
    <phoneticPr fontId="2"/>
  </si>
  <si>
    <t>来音</t>
    <rPh sb="0" eb="1">
      <t>ク</t>
    </rPh>
    <rPh sb="1" eb="2">
      <t>オト</t>
    </rPh>
    <phoneticPr fontId="2"/>
  </si>
  <si>
    <t>ｶﾐﾔﾏ</t>
  </si>
  <si>
    <t>KAMIYAMA</t>
  </si>
  <si>
    <t>清本</t>
    <rPh sb="0" eb="2">
      <t>キヨモト</t>
    </rPh>
    <phoneticPr fontId="2"/>
  </si>
  <si>
    <t>歩夢</t>
    <rPh sb="0" eb="2">
      <t>アユム</t>
    </rPh>
    <phoneticPr fontId="2"/>
  </si>
  <si>
    <t>ｷﾖﾓﾄ</t>
  </si>
  <si>
    <t>KIYOMOTO</t>
  </si>
  <si>
    <t>兼彩</t>
    <rPh sb="0" eb="1">
      <t>カ</t>
    </rPh>
    <rPh sb="1" eb="2">
      <t>サイ</t>
    </rPh>
    <phoneticPr fontId="2"/>
  </si>
  <si>
    <t>ｹﾝｻｲ</t>
  </si>
  <si>
    <t>Kensai</t>
  </si>
  <si>
    <t>2009.1.1</t>
  </si>
  <si>
    <t>榊</t>
    <rPh sb="0" eb="1">
      <t>サカキ</t>
    </rPh>
    <phoneticPr fontId="2"/>
  </si>
  <si>
    <t>俊樹</t>
    <rPh sb="0" eb="2">
      <t>トシキ</t>
    </rPh>
    <phoneticPr fontId="2"/>
  </si>
  <si>
    <t>2008.6.9</t>
  </si>
  <si>
    <t>弘基</t>
    <rPh sb="0" eb="1">
      <t>ヒロ</t>
    </rPh>
    <rPh sb="1" eb="2">
      <t>キ</t>
    </rPh>
    <phoneticPr fontId="2"/>
  </si>
  <si>
    <t>遼真</t>
    <rPh sb="0" eb="2">
      <t>リョウマ</t>
    </rPh>
    <phoneticPr fontId="2"/>
  </si>
  <si>
    <t>ﾘｮｳﾏ</t>
  </si>
  <si>
    <t>Ryoma</t>
  </si>
  <si>
    <t>嶋田</t>
    <rPh sb="0" eb="2">
      <t>シマダ</t>
    </rPh>
    <phoneticPr fontId="2"/>
  </si>
  <si>
    <t>健伸</t>
    <rPh sb="0" eb="1">
      <t>ケン</t>
    </rPh>
    <rPh sb="1" eb="2">
      <t>ノ</t>
    </rPh>
    <phoneticPr fontId="2"/>
  </si>
  <si>
    <t>ｹﾝｼﾝ</t>
  </si>
  <si>
    <t>Kenshin</t>
  </si>
  <si>
    <t>杉田</t>
    <rPh sb="0" eb="2">
      <t>スギタ</t>
    </rPh>
    <phoneticPr fontId="2"/>
  </si>
  <si>
    <t>遼真</t>
    <rPh sb="0" eb="1">
      <t>リョウ</t>
    </rPh>
    <rPh sb="1" eb="2">
      <t>マ</t>
    </rPh>
    <phoneticPr fontId="2"/>
  </si>
  <si>
    <t>ｽｷﾞﾀ</t>
  </si>
  <si>
    <t>SUGITA</t>
  </si>
  <si>
    <t>染井</t>
    <rPh sb="0" eb="2">
      <t>ソメイ</t>
    </rPh>
    <phoneticPr fontId="2"/>
  </si>
  <si>
    <t>唯斗</t>
    <rPh sb="0" eb="1">
      <t>ユイ</t>
    </rPh>
    <rPh sb="1" eb="2">
      <t>ト</t>
    </rPh>
    <phoneticPr fontId="2"/>
  </si>
  <si>
    <t>ｿﾒｲ</t>
  </si>
  <si>
    <t>SOMEI</t>
  </si>
  <si>
    <t>2008.4.17</t>
  </si>
  <si>
    <t>髙山</t>
    <rPh sb="0" eb="2">
      <t>タカヤマ</t>
    </rPh>
    <phoneticPr fontId="2"/>
  </si>
  <si>
    <t>奏瑠</t>
    <rPh sb="0" eb="2">
      <t>カナル</t>
    </rPh>
    <phoneticPr fontId="2"/>
  </si>
  <si>
    <t>ｶﾅﾙ</t>
  </si>
  <si>
    <t>Kanaru</t>
  </si>
  <si>
    <t>2009.1.6</t>
  </si>
  <si>
    <t>瀧口</t>
    <rPh sb="0" eb="2">
      <t>タキグチ</t>
    </rPh>
    <phoneticPr fontId="7"/>
  </si>
  <si>
    <t>優斗</t>
    <rPh sb="0" eb="1">
      <t>ユウ</t>
    </rPh>
    <rPh sb="1" eb="2">
      <t>ト</t>
    </rPh>
    <phoneticPr fontId="7"/>
  </si>
  <si>
    <t>瞬太朗</t>
    <rPh sb="0" eb="1">
      <t>シュン</t>
    </rPh>
    <rPh sb="1" eb="3">
      <t>タロウ</t>
    </rPh>
    <phoneticPr fontId="2"/>
  </si>
  <si>
    <t>ｼｭﾝﾀﾛｳ</t>
  </si>
  <si>
    <t>Shuntaro</t>
  </si>
  <si>
    <t>2008.8.2</t>
  </si>
  <si>
    <t>津久井</t>
    <rPh sb="0" eb="3">
      <t>ツクイ</t>
    </rPh>
    <phoneticPr fontId="2"/>
  </si>
  <si>
    <t>慧</t>
    <rPh sb="0" eb="1">
      <t>ケイ</t>
    </rPh>
    <phoneticPr fontId="2"/>
  </si>
  <si>
    <t>2008.4.21</t>
  </si>
  <si>
    <t>瑛太</t>
    <rPh sb="0" eb="1">
      <t>エイ</t>
    </rPh>
    <rPh sb="1" eb="2">
      <t>フト</t>
    </rPh>
    <phoneticPr fontId="2"/>
  </si>
  <si>
    <t>祐輝</t>
    <rPh sb="0" eb="1">
      <t>ユウ</t>
    </rPh>
    <rPh sb="1" eb="2">
      <t>カガヤ</t>
    </rPh>
    <phoneticPr fontId="2"/>
  </si>
  <si>
    <t>2008.9.11</t>
  </si>
  <si>
    <t>平山</t>
    <rPh sb="0" eb="2">
      <t>ヒラヤマ</t>
    </rPh>
    <phoneticPr fontId="2"/>
  </si>
  <si>
    <t>藤岡</t>
    <rPh sb="0" eb="2">
      <t>フジオカ</t>
    </rPh>
    <phoneticPr fontId="2"/>
  </si>
  <si>
    <t>翔太</t>
    <rPh sb="0" eb="2">
      <t>ショウタ</t>
    </rPh>
    <phoneticPr fontId="2"/>
  </si>
  <si>
    <t>ﾌｼﾞｵｶ</t>
  </si>
  <si>
    <t>FUJIOKA</t>
  </si>
  <si>
    <t>舩山</t>
    <rPh sb="0" eb="2">
      <t>フナヤマ</t>
    </rPh>
    <phoneticPr fontId="2"/>
  </si>
  <si>
    <t>叶大</t>
    <rPh sb="0" eb="1">
      <t>カナ</t>
    </rPh>
    <rPh sb="1" eb="2">
      <t>ダイ</t>
    </rPh>
    <phoneticPr fontId="2"/>
  </si>
  <si>
    <t>ﾌﾅﾔﾏ</t>
  </si>
  <si>
    <t>FUNAYAMA</t>
  </si>
  <si>
    <t>2009.1.24</t>
  </si>
  <si>
    <t>正田</t>
    <rPh sb="0" eb="2">
      <t>マサダ</t>
    </rPh>
    <phoneticPr fontId="2"/>
  </si>
  <si>
    <t>岳斗</t>
    <rPh sb="0" eb="1">
      <t>ガク</t>
    </rPh>
    <rPh sb="1" eb="2">
      <t>ト</t>
    </rPh>
    <phoneticPr fontId="2"/>
  </si>
  <si>
    <t>ﾏｻﾀﾞ</t>
  </si>
  <si>
    <t>MASADA</t>
  </si>
  <si>
    <t>優斗</t>
    <rPh sb="0" eb="1">
      <t>ユウ</t>
    </rPh>
    <rPh sb="1" eb="2">
      <t>ト</t>
    </rPh>
    <phoneticPr fontId="2"/>
  </si>
  <si>
    <t>秋山</t>
    <rPh sb="0" eb="2">
      <t>アキヤマ</t>
    </rPh>
    <phoneticPr fontId="1"/>
  </si>
  <si>
    <t>勇一</t>
    <rPh sb="0" eb="2">
      <t>ユウイチ</t>
    </rPh>
    <phoneticPr fontId="1"/>
  </si>
  <si>
    <t>ﾕｳｲﾁ</t>
  </si>
  <si>
    <t>Yuichi</t>
  </si>
  <si>
    <t>2009.11.7</t>
  </si>
  <si>
    <t>浅野</t>
    <rPh sb="0" eb="2">
      <t>アサノ</t>
    </rPh>
    <phoneticPr fontId="2"/>
  </si>
  <si>
    <t>太陽</t>
    <rPh sb="0" eb="2">
      <t>タイヨウ</t>
    </rPh>
    <phoneticPr fontId="2"/>
  </si>
  <si>
    <t>ｱｻﾉ</t>
  </si>
  <si>
    <t>ASANO</t>
  </si>
  <si>
    <t>岩井</t>
    <rPh sb="0" eb="2">
      <t>イワイ</t>
    </rPh>
    <phoneticPr fontId="1"/>
  </si>
  <si>
    <t>玲音</t>
    <rPh sb="0" eb="2">
      <t>レオ</t>
    </rPh>
    <phoneticPr fontId="1"/>
  </si>
  <si>
    <t>ｲﾜｲ</t>
  </si>
  <si>
    <t>IWAI</t>
  </si>
  <si>
    <t>亜蓮</t>
    <rPh sb="0" eb="2">
      <t>アレン</t>
    </rPh>
    <phoneticPr fontId="2"/>
  </si>
  <si>
    <t>2010.2.8</t>
  </si>
  <si>
    <t>大橋</t>
    <rPh sb="0" eb="2">
      <t>オオハシ</t>
    </rPh>
    <phoneticPr fontId="1"/>
  </si>
  <si>
    <t>朋生</t>
    <rPh sb="0" eb="2">
      <t>トモキ</t>
    </rPh>
    <phoneticPr fontId="1"/>
  </si>
  <si>
    <t>2010.3.14</t>
  </si>
  <si>
    <t>駿之介</t>
    <rPh sb="0" eb="1">
      <t>シュン</t>
    </rPh>
    <rPh sb="1" eb="2">
      <t>ノ</t>
    </rPh>
    <rPh sb="2" eb="3">
      <t>スケ</t>
    </rPh>
    <phoneticPr fontId="1"/>
  </si>
  <si>
    <t>ｼｭﾝﾉｽｹ</t>
  </si>
  <si>
    <t>Shunnosuke</t>
  </si>
  <si>
    <t>菊地</t>
    <rPh sb="0" eb="2">
      <t>キクチ</t>
    </rPh>
    <phoneticPr fontId="1"/>
  </si>
  <si>
    <t>怜旺</t>
    <rPh sb="0" eb="1">
      <t>レイ</t>
    </rPh>
    <rPh sb="1" eb="2">
      <t>オウ</t>
    </rPh>
    <phoneticPr fontId="1"/>
  </si>
  <si>
    <t>木谷</t>
    <rPh sb="0" eb="2">
      <t>キタニ</t>
    </rPh>
    <phoneticPr fontId="1"/>
  </si>
  <si>
    <t>仁政</t>
    <rPh sb="0" eb="1">
      <t>ジン</t>
    </rPh>
    <rPh sb="1" eb="2">
      <t>マサ</t>
    </rPh>
    <phoneticPr fontId="1"/>
  </si>
  <si>
    <t>ｷﾀﾆ</t>
  </si>
  <si>
    <t>ｼﾞﾝｾｲ</t>
  </si>
  <si>
    <t>KITANI</t>
  </si>
  <si>
    <t>Jinsei</t>
  </si>
  <si>
    <t>2010.2.28</t>
  </si>
  <si>
    <t>木母</t>
    <rPh sb="0" eb="2">
      <t>キボ</t>
    </rPh>
    <phoneticPr fontId="1"/>
  </si>
  <si>
    <t>爽介</t>
    <rPh sb="0" eb="2">
      <t>ソウスケ</t>
    </rPh>
    <phoneticPr fontId="1"/>
  </si>
  <si>
    <t>ｷﾎﾞ</t>
  </si>
  <si>
    <t>KIBO</t>
  </si>
  <si>
    <t>久保</t>
    <rPh sb="0" eb="2">
      <t>クボ</t>
    </rPh>
    <phoneticPr fontId="1"/>
  </si>
  <si>
    <t>凪杜</t>
    <rPh sb="0" eb="1">
      <t>ナギ</t>
    </rPh>
    <rPh sb="1" eb="2">
      <t>モリ</t>
    </rPh>
    <phoneticPr fontId="1"/>
  </si>
  <si>
    <t>ｸﾎﾞ</t>
  </si>
  <si>
    <t>ﾅｷﾞﾄ</t>
  </si>
  <si>
    <t>KUBO</t>
  </si>
  <si>
    <t>Nagito</t>
  </si>
  <si>
    <t>栗田</t>
    <rPh sb="0" eb="2">
      <t>クリタ</t>
    </rPh>
    <phoneticPr fontId="1"/>
  </si>
  <si>
    <t>悠平</t>
    <rPh sb="0" eb="2">
      <t>ユウヘイ</t>
    </rPh>
    <phoneticPr fontId="1"/>
  </si>
  <si>
    <t>2009.8.16</t>
  </si>
  <si>
    <t>國分</t>
    <rPh sb="0" eb="2">
      <t>コクブン</t>
    </rPh>
    <phoneticPr fontId="1"/>
  </si>
  <si>
    <t>蒼磨</t>
    <rPh sb="0" eb="1">
      <t>アオ</t>
    </rPh>
    <rPh sb="1" eb="2">
      <t>マ</t>
    </rPh>
    <phoneticPr fontId="1"/>
  </si>
  <si>
    <t>ｺｸﾌﾞﾝ</t>
  </si>
  <si>
    <t>KOKUBUN</t>
  </si>
  <si>
    <t>小下</t>
    <rPh sb="0" eb="2">
      <t>コシタ</t>
    </rPh>
    <phoneticPr fontId="1"/>
  </si>
  <si>
    <t>祐真</t>
    <rPh sb="0" eb="1">
      <t>ユウ</t>
    </rPh>
    <rPh sb="1" eb="2">
      <t>マコト</t>
    </rPh>
    <phoneticPr fontId="1"/>
  </si>
  <si>
    <t>ｺｼﾀ</t>
  </si>
  <si>
    <t>KOSHITA</t>
  </si>
  <si>
    <t>2009.6.14</t>
  </si>
  <si>
    <t>三枝</t>
    <rPh sb="0" eb="2">
      <t>サエグサ</t>
    </rPh>
    <phoneticPr fontId="1"/>
  </si>
  <si>
    <t>駿太</t>
    <rPh sb="0" eb="2">
      <t>シュンタ</t>
    </rPh>
    <phoneticPr fontId="1"/>
  </si>
  <si>
    <t>ｻｴｸﾞｻ</t>
  </si>
  <si>
    <t>SAEGUSA</t>
  </si>
  <si>
    <t>佐久間</t>
    <rPh sb="0" eb="3">
      <t>サクマ</t>
    </rPh>
    <phoneticPr fontId="1"/>
  </si>
  <si>
    <t>真</t>
    <rPh sb="0" eb="1">
      <t>シン</t>
    </rPh>
    <phoneticPr fontId="1"/>
  </si>
  <si>
    <t>芝川</t>
    <rPh sb="0" eb="2">
      <t>シバカワ</t>
    </rPh>
    <phoneticPr fontId="1"/>
  </si>
  <si>
    <t>文和</t>
    <rPh sb="0" eb="1">
      <t>フミ</t>
    </rPh>
    <rPh sb="1" eb="2">
      <t>カズ</t>
    </rPh>
    <phoneticPr fontId="1"/>
  </si>
  <si>
    <t>ｼﾊﾞｶﾜ</t>
  </si>
  <si>
    <t>SHIBAKAWA</t>
  </si>
  <si>
    <t>市東</t>
    <rPh sb="0" eb="1">
      <t>シ</t>
    </rPh>
    <rPh sb="1" eb="2">
      <t>ヒガシ</t>
    </rPh>
    <phoneticPr fontId="1"/>
  </si>
  <si>
    <t>陽喜</t>
    <rPh sb="0" eb="1">
      <t>ヨウ</t>
    </rPh>
    <rPh sb="1" eb="2">
      <t>ヨロコ</t>
    </rPh>
    <phoneticPr fontId="1"/>
  </si>
  <si>
    <t>ｼﾄｳ</t>
  </si>
  <si>
    <t>SHITOU</t>
  </si>
  <si>
    <t>高木</t>
    <rPh sb="0" eb="1">
      <t>タカ</t>
    </rPh>
    <rPh sb="1" eb="2">
      <t>キ</t>
    </rPh>
    <phoneticPr fontId="1"/>
  </si>
  <si>
    <t>碧翔</t>
    <rPh sb="0" eb="1">
      <t>アオイ</t>
    </rPh>
    <rPh sb="1" eb="2">
      <t>ショウ</t>
    </rPh>
    <phoneticPr fontId="1"/>
  </si>
  <si>
    <t>2009.5.30</t>
  </si>
  <si>
    <t>瀧澤</t>
    <rPh sb="0" eb="2">
      <t>タキザワ</t>
    </rPh>
    <phoneticPr fontId="1"/>
  </si>
  <si>
    <t>優斗</t>
    <rPh sb="0" eb="2">
      <t>ユウト</t>
    </rPh>
    <phoneticPr fontId="1"/>
  </si>
  <si>
    <t>中村</t>
    <rPh sb="0" eb="2">
      <t>ナカムラ</t>
    </rPh>
    <phoneticPr fontId="1"/>
  </si>
  <si>
    <t>公洋</t>
    <rPh sb="0" eb="2">
      <t>キミヒロ</t>
    </rPh>
    <phoneticPr fontId="1"/>
  </si>
  <si>
    <t>ｺｳﾖｳ</t>
  </si>
  <si>
    <t>Kouyou</t>
  </si>
  <si>
    <t>2009.10.04</t>
  </si>
  <si>
    <t>布川</t>
    <rPh sb="0" eb="2">
      <t>ヌノカワ</t>
    </rPh>
    <phoneticPr fontId="1"/>
  </si>
  <si>
    <t>大佑</t>
    <rPh sb="0" eb="1">
      <t>ダイ</t>
    </rPh>
    <rPh sb="1" eb="2">
      <t>ユウ</t>
    </rPh>
    <phoneticPr fontId="1"/>
  </si>
  <si>
    <t>ﾇﾉｶﾜ</t>
  </si>
  <si>
    <t>NUNOKAWA</t>
  </si>
  <si>
    <t>林</t>
    <rPh sb="0" eb="1">
      <t>ハヤシ</t>
    </rPh>
    <phoneticPr fontId="1"/>
  </si>
  <si>
    <t>跳馬</t>
    <rPh sb="0" eb="2">
      <t>トウマ</t>
    </rPh>
    <phoneticPr fontId="1"/>
  </si>
  <si>
    <t>Toma</t>
  </si>
  <si>
    <t>原子</t>
    <rPh sb="0" eb="1">
      <t>ハラ</t>
    </rPh>
    <phoneticPr fontId="2"/>
  </si>
  <si>
    <t>烈</t>
    <rPh sb="0" eb="1">
      <t>レツ</t>
    </rPh>
    <phoneticPr fontId="1"/>
  </si>
  <si>
    <t>ﾊﾗｺ</t>
  </si>
  <si>
    <t>ﾚﾂ</t>
  </si>
  <si>
    <t>HARAKO</t>
  </si>
  <si>
    <t>Retsu</t>
  </si>
  <si>
    <t>2010.3.12</t>
  </si>
  <si>
    <t>本多</t>
    <rPh sb="0" eb="2">
      <t>ホンダ</t>
    </rPh>
    <phoneticPr fontId="1"/>
  </si>
  <si>
    <t>快</t>
    <rPh sb="0" eb="1">
      <t>カイ</t>
    </rPh>
    <phoneticPr fontId="1"/>
  </si>
  <si>
    <t>ﾏｲｾﾞｨｸ</t>
  </si>
  <si>
    <t>ﾛｰﾗﾝﾄ悠</t>
    <rPh sb="5" eb="6">
      <t>ユウ</t>
    </rPh>
    <phoneticPr fontId="1"/>
  </si>
  <si>
    <t>ﾛｰﾗﾝﾄﾊﾙｶ</t>
  </si>
  <si>
    <t>MAIZEIKU</t>
  </si>
  <si>
    <t>Rorantoharuka</t>
  </si>
  <si>
    <t>松崎</t>
    <rPh sb="0" eb="2">
      <t>マツザキ</t>
    </rPh>
    <phoneticPr fontId="1"/>
  </si>
  <si>
    <t>太智</t>
    <rPh sb="0" eb="2">
      <t>ダイチ</t>
    </rPh>
    <phoneticPr fontId="1"/>
  </si>
  <si>
    <t>三浦</t>
    <rPh sb="0" eb="2">
      <t>ミウラ</t>
    </rPh>
    <phoneticPr fontId="1"/>
  </si>
  <si>
    <t>悠</t>
    <rPh sb="0" eb="1">
      <t>ユウ</t>
    </rPh>
    <phoneticPr fontId="1"/>
  </si>
  <si>
    <t>美野</t>
    <rPh sb="0" eb="2">
      <t>ミノ</t>
    </rPh>
    <phoneticPr fontId="1"/>
  </si>
  <si>
    <t>颯汰</t>
    <rPh sb="0" eb="2">
      <t>ソウタ</t>
    </rPh>
    <phoneticPr fontId="1"/>
  </si>
  <si>
    <t>ﾐﾉ</t>
  </si>
  <si>
    <t>MINO</t>
  </si>
  <si>
    <t>2009.11.19</t>
  </si>
  <si>
    <t>海晴</t>
    <rPh sb="0" eb="2">
      <t>ミハル</t>
    </rPh>
    <phoneticPr fontId="2"/>
  </si>
  <si>
    <t>ｶｲｾｲ</t>
  </si>
  <si>
    <t>2009.8.27</t>
  </si>
  <si>
    <t>安木</t>
    <rPh sb="0" eb="2">
      <t>ヤスキ</t>
    </rPh>
    <phoneticPr fontId="1"/>
  </si>
  <si>
    <t>陽奏</t>
    <rPh sb="0" eb="1">
      <t>ヨウ</t>
    </rPh>
    <rPh sb="1" eb="2">
      <t>カナデ</t>
    </rPh>
    <phoneticPr fontId="1"/>
  </si>
  <si>
    <t>ﾔｽｷ</t>
  </si>
  <si>
    <t>YASUKI</t>
  </si>
  <si>
    <t>由利</t>
    <rPh sb="0" eb="2">
      <t>ユリ</t>
    </rPh>
    <phoneticPr fontId="1"/>
  </si>
  <si>
    <t>奈輝</t>
    <rPh sb="0" eb="1">
      <t>ユナ</t>
    </rPh>
    <rPh sb="1" eb="2">
      <t>キ</t>
    </rPh>
    <phoneticPr fontId="1"/>
  </si>
  <si>
    <t>YURI</t>
  </si>
  <si>
    <t>横田</t>
    <rPh sb="0" eb="2">
      <t>ヨコタ</t>
    </rPh>
    <phoneticPr fontId="1"/>
  </si>
  <si>
    <t>翔一</t>
    <rPh sb="0" eb="1">
      <t>ショウ</t>
    </rPh>
    <rPh sb="1" eb="2">
      <t>イチ</t>
    </rPh>
    <phoneticPr fontId="1"/>
  </si>
  <si>
    <t>ﾖｺﾀ</t>
  </si>
  <si>
    <t>ｼｮｳｲﾁ</t>
  </si>
  <si>
    <t>YOKOTA</t>
  </si>
  <si>
    <t>Shoichi</t>
  </si>
  <si>
    <t>ｺｱ</t>
  </si>
  <si>
    <t>Koa</t>
  </si>
  <si>
    <t>雲林院</t>
    <rPh sb="0" eb="3">
      <t>ウンリンイン</t>
    </rPh>
    <phoneticPr fontId="2"/>
  </si>
  <si>
    <t>宏斗</t>
    <rPh sb="0" eb="1">
      <t>ヒロシ</t>
    </rPh>
    <rPh sb="1" eb="2">
      <t>ト</t>
    </rPh>
    <phoneticPr fontId="2"/>
  </si>
  <si>
    <t>ｳﾝﾘﾝｲﾝ</t>
  </si>
  <si>
    <t>UNRININ</t>
  </si>
  <si>
    <t>泰生</t>
    <rPh sb="0" eb="2">
      <t>タイセイ</t>
    </rPh>
    <phoneticPr fontId="2"/>
  </si>
  <si>
    <t>2008.8.12</t>
  </si>
  <si>
    <t>暖直</t>
    <rPh sb="0" eb="1">
      <t>アタタ</t>
    </rPh>
    <rPh sb="1" eb="2">
      <t>ナオ</t>
    </rPh>
    <phoneticPr fontId="2"/>
  </si>
  <si>
    <t>ﾊﾙﾅｵ</t>
  </si>
  <si>
    <t>Harunao</t>
  </si>
  <si>
    <t>2008.5.31</t>
  </si>
  <si>
    <t>璃空</t>
    <rPh sb="0" eb="2">
      <t>リク</t>
    </rPh>
    <phoneticPr fontId="2"/>
  </si>
  <si>
    <t>瀧村</t>
    <rPh sb="0" eb="2">
      <t>タキムラ</t>
    </rPh>
    <phoneticPr fontId="2"/>
  </si>
  <si>
    <t>春斗</t>
    <rPh sb="0" eb="1">
      <t>ハル</t>
    </rPh>
    <rPh sb="1" eb="2">
      <t>ト</t>
    </rPh>
    <phoneticPr fontId="2"/>
  </si>
  <si>
    <t>ﾀｷﾑﾗ</t>
  </si>
  <si>
    <t>TAKIMURA</t>
  </si>
  <si>
    <t>出堀</t>
    <rPh sb="0" eb="2">
      <t>デボリ</t>
    </rPh>
    <phoneticPr fontId="8"/>
  </si>
  <si>
    <t>航</t>
    <rPh sb="0" eb="1">
      <t>ワタル</t>
    </rPh>
    <phoneticPr fontId="8"/>
  </si>
  <si>
    <t>新規</t>
    <rPh sb="0" eb="2">
      <t>シンキ</t>
    </rPh>
    <phoneticPr fontId="8"/>
  </si>
  <si>
    <t>ﾃﾞﾎﾞﾘ</t>
  </si>
  <si>
    <t>DEBORI</t>
  </si>
  <si>
    <t>蒼翔</t>
    <rPh sb="0" eb="1">
      <t>アオ</t>
    </rPh>
    <rPh sb="1" eb="2">
      <t>カケル</t>
    </rPh>
    <phoneticPr fontId="2"/>
  </si>
  <si>
    <t>2008.12.18</t>
  </si>
  <si>
    <t>藤咲</t>
    <rPh sb="0" eb="2">
      <t>フジサキ</t>
    </rPh>
    <phoneticPr fontId="2"/>
  </si>
  <si>
    <t>和大</t>
    <rPh sb="0" eb="1">
      <t>カズ</t>
    </rPh>
    <rPh sb="1" eb="2">
      <t>ダイ</t>
    </rPh>
    <phoneticPr fontId="2"/>
  </si>
  <si>
    <t>ｶｽﾞﾋﾛ</t>
  </si>
  <si>
    <t>Kazuhiro</t>
  </si>
  <si>
    <t>蓑輪</t>
    <rPh sb="0" eb="2">
      <t>ミノワ</t>
    </rPh>
    <phoneticPr fontId="2"/>
  </si>
  <si>
    <t>隼</t>
    <rPh sb="0" eb="1">
      <t>シュン</t>
    </rPh>
    <phoneticPr fontId="2"/>
  </si>
  <si>
    <t>ﾐﾉﾜ</t>
  </si>
  <si>
    <t>MINOWA</t>
  </si>
  <si>
    <t>門馬</t>
    <rPh sb="0" eb="2">
      <t>モンマ</t>
    </rPh>
    <phoneticPr fontId="2"/>
  </si>
  <si>
    <t>充希</t>
    <rPh sb="0" eb="2">
      <t>ミツキ</t>
    </rPh>
    <phoneticPr fontId="2"/>
  </si>
  <si>
    <t>ﾓﾝﾏ</t>
  </si>
  <si>
    <t>MONMA</t>
  </si>
  <si>
    <t>2008.11.30</t>
  </si>
  <si>
    <t>安村</t>
    <rPh sb="0" eb="2">
      <t>ヤスムラ</t>
    </rPh>
    <phoneticPr fontId="2"/>
  </si>
  <si>
    <t>友幸</t>
    <rPh sb="0" eb="2">
      <t>トモユキ</t>
    </rPh>
    <phoneticPr fontId="2"/>
  </si>
  <si>
    <t>ﾔｽﾑﾗ</t>
  </si>
  <si>
    <t>ﾄﾓﾕｷ</t>
  </si>
  <si>
    <t>YASUMURA</t>
  </si>
  <si>
    <t>Tomoyuki</t>
  </si>
  <si>
    <t>翔平</t>
    <rPh sb="0" eb="2">
      <t>ショウヘイ</t>
    </rPh>
    <phoneticPr fontId="2"/>
  </si>
  <si>
    <t>ｼｮｳﾍｲ</t>
  </si>
  <si>
    <t>Shohei</t>
  </si>
  <si>
    <t>2008.9.23</t>
  </si>
  <si>
    <t>琥春</t>
    <rPh sb="0" eb="1">
      <t>ク</t>
    </rPh>
    <rPh sb="1" eb="2">
      <t>ハル</t>
    </rPh>
    <phoneticPr fontId="2"/>
  </si>
  <si>
    <t>優斗</t>
    <rPh sb="0" eb="2">
      <t>ユウト</t>
    </rPh>
    <phoneticPr fontId="2"/>
  </si>
  <si>
    <t>愁悟</t>
    <rPh sb="0" eb="1">
      <t>シュウ</t>
    </rPh>
    <rPh sb="1" eb="2">
      <t>ゴ</t>
    </rPh>
    <phoneticPr fontId="2"/>
  </si>
  <si>
    <t>一颯</t>
    <rPh sb="0" eb="1">
      <t>イチ</t>
    </rPh>
    <phoneticPr fontId="2"/>
  </si>
  <si>
    <t>改</t>
    <rPh sb="0" eb="1">
      <t>カイ</t>
    </rPh>
    <phoneticPr fontId="2"/>
  </si>
  <si>
    <t>ｱﾗﾀ</t>
  </si>
  <si>
    <t>Arata</t>
  </si>
  <si>
    <t>肇</t>
    <rPh sb="0" eb="1">
      <t>ハジメ</t>
    </rPh>
    <phoneticPr fontId="2"/>
  </si>
  <si>
    <t>ﾊｼﾞﾒ</t>
  </si>
  <si>
    <t>Hajime</t>
  </si>
  <si>
    <t>虎太郎</t>
    <rPh sb="0" eb="3">
      <t>コタロウ</t>
    </rPh>
    <phoneticPr fontId="2"/>
  </si>
  <si>
    <t>2009.7.5</t>
  </si>
  <si>
    <t>野本</t>
    <rPh sb="0" eb="2">
      <t>ノモト</t>
    </rPh>
    <phoneticPr fontId="2"/>
  </si>
  <si>
    <t>陵矢</t>
    <rPh sb="0" eb="1">
      <t>リョウ</t>
    </rPh>
    <rPh sb="1" eb="2">
      <t>ヤ</t>
    </rPh>
    <phoneticPr fontId="2"/>
  </si>
  <si>
    <t>ﾉﾓﾄ</t>
  </si>
  <si>
    <t>ﾘｮｳﾔ</t>
  </si>
  <si>
    <t>NOMOTO</t>
  </si>
  <si>
    <t>Ryoya</t>
  </si>
  <si>
    <t>宗像</t>
    <rPh sb="0" eb="2">
      <t>ムナカタ</t>
    </rPh>
    <phoneticPr fontId="2"/>
  </si>
  <si>
    <t>晃良</t>
    <rPh sb="0" eb="1">
      <t>アキラ</t>
    </rPh>
    <rPh sb="1" eb="2">
      <t>リョウ</t>
    </rPh>
    <phoneticPr fontId="2"/>
  </si>
  <si>
    <t>ﾑﾅｶﾀ</t>
  </si>
  <si>
    <t>MUNAKATA</t>
  </si>
  <si>
    <t>勇志</t>
    <rPh sb="0" eb="1">
      <t>ユウ</t>
    </rPh>
    <rPh sb="1" eb="2">
      <t>シ</t>
    </rPh>
    <phoneticPr fontId="2"/>
  </si>
  <si>
    <t>ﾕｳｼ</t>
  </si>
  <si>
    <t>Yuushi</t>
  </si>
  <si>
    <t>竜門</t>
    <rPh sb="0" eb="2">
      <t>リュウモン</t>
    </rPh>
    <phoneticPr fontId="2"/>
  </si>
  <si>
    <t>力優</t>
    <rPh sb="0" eb="1">
      <t>リキ</t>
    </rPh>
    <rPh sb="1" eb="2">
      <t>ユウ</t>
    </rPh>
    <phoneticPr fontId="2"/>
  </si>
  <si>
    <t>ﾘｭｳﾓﾝ</t>
  </si>
  <si>
    <t>ﾘｷﾕ</t>
  </si>
  <si>
    <t>RYUMON</t>
  </si>
  <si>
    <t>Rikiyu</t>
  </si>
  <si>
    <t>悠聖</t>
    <rPh sb="0" eb="1">
      <t>ユウ</t>
    </rPh>
    <rPh sb="1" eb="2">
      <t>セイ</t>
    </rPh>
    <phoneticPr fontId="2"/>
  </si>
  <si>
    <t>江川</t>
    <rPh sb="0" eb="2">
      <t>エガワ</t>
    </rPh>
    <phoneticPr fontId="2"/>
  </si>
  <si>
    <t>元悠</t>
    <rPh sb="0" eb="1">
      <t>モト</t>
    </rPh>
    <rPh sb="1" eb="2">
      <t>ユウ</t>
    </rPh>
    <phoneticPr fontId="2"/>
  </si>
  <si>
    <t>ｴｶﾞﾜ</t>
  </si>
  <si>
    <t>ﾓﾄﾋｻ</t>
  </si>
  <si>
    <t>EGAWA</t>
  </si>
  <si>
    <t>Motohisa</t>
  </si>
  <si>
    <t>龍之介</t>
    <rPh sb="0" eb="3">
      <t>リュウノスケ</t>
    </rPh>
    <phoneticPr fontId="2"/>
  </si>
  <si>
    <t>Ryonosuke</t>
  </si>
  <si>
    <t>覇仁</t>
    <rPh sb="0" eb="1">
      <t>ハ</t>
    </rPh>
    <rPh sb="1" eb="2">
      <t>ジン</t>
    </rPh>
    <phoneticPr fontId="2"/>
  </si>
  <si>
    <t>ﾊﾙﾋﾄ</t>
  </si>
  <si>
    <t>Haruhito</t>
  </si>
  <si>
    <t>高山</t>
    <rPh sb="0" eb="2">
      <t>タカヤマ</t>
    </rPh>
    <phoneticPr fontId="2"/>
  </si>
  <si>
    <t>拓夢</t>
    <rPh sb="0" eb="2">
      <t>タクム</t>
    </rPh>
    <phoneticPr fontId="2"/>
  </si>
  <si>
    <t>ﾀｸﾑ</t>
  </si>
  <si>
    <t>Takumu</t>
  </si>
  <si>
    <t>陽人</t>
    <rPh sb="0" eb="1">
      <t>ヒ</t>
    </rPh>
    <rPh sb="1" eb="2">
      <t>ヒト</t>
    </rPh>
    <phoneticPr fontId="2"/>
  </si>
  <si>
    <t>陸人</t>
    <rPh sb="0" eb="1">
      <t>リク</t>
    </rPh>
    <rPh sb="1" eb="2">
      <t>ヒト</t>
    </rPh>
    <phoneticPr fontId="2"/>
  </si>
  <si>
    <t>航平</t>
    <rPh sb="0" eb="2">
      <t>コウヘイ</t>
    </rPh>
    <phoneticPr fontId="2"/>
  </si>
  <si>
    <t>村上</t>
    <rPh sb="0" eb="2">
      <t>ムラカミ</t>
    </rPh>
    <phoneticPr fontId="2"/>
  </si>
  <si>
    <t>大樹</t>
    <rPh sb="0" eb="2">
      <t>タイジュ</t>
    </rPh>
    <phoneticPr fontId="2"/>
  </si>
  <si>
    <t>青木</t>
    <rPh sb="0" eb="2">
      <t>アオキ</t>
    </rPh>
    <phoneticPr fontId="2"/>
  </si>
  <si>
    <t>澪央</t>
    <rPh sb="0" eb="2">
      <t>ミオ</t>
    </rPh>
    <phoneticPr fontId="2"/>
  </si>
  <si>
    <t>伊集院</t>
    <rPh sb="0" eb="3">
      <t>イジュウイン</t>
    </rPh>
    <phoneticPr fontId="2"/>
  </si>
  <si>
    <t>一真</t>
    <rPh sb="0" eb="2">
      <t>カズマ</t>
    </rPh>
    <phoneticPr fontId="2"/>
  </si>
  <si>
    <t>ｲｼﾞｭｳｲﾝ</t>
  </si>
  <si>
    <t>IJUIN</t>
  </si>
  <si>
    <t>肥沼</t>
    <rPh sb="0" eb="2">
      <t>コエヌマ</t>
    </rPh>
    <phoneticPr fontId="2"/>
  </si>
  <si>
    <t>俊宏</t>
    <rPh sb="0" eb="1">
      <t>シュン</t>
    </rPh>
    <rPh sb="1" eb="2">
      <t>ヒロ</t>
    </rPh>
    <phoneticPr fontId="2"/>
  </si>
  <si>
    <t>ｺｲﾇﾏ</t>
  </si>
  <si>
    <t>ﾀｶﾋﾛ</t>
  </si>
  <si>
    <t>KOINUMA</t>
  </si>
  <si>
    <t>Takahiro</t>
  </si>
  <si>
    <t>颯佑</t>
    <rPh sb="0" eb="1">
      <t>フウ</t>
    </rPh>
    <rPh sb="1" eb="2">
      <t>ユウ</t>
    </rPh>
    <phoneticPr fontId="2"/>
  </si>
  <si>
    <t>2009.4.10</t>
  </si>
  <si>
    <t>舘野</t>
    <rPh sb="0" eb="2">
      <t>タテノ</t>
    </rPh>
    <phoneticPr fontId="2"/>
  </si>
  <si>
    <t>遥人</t>
    <rPh sb="0" eb="2">
      <t>ハルト</t>
    </rPh>
    <phoneticPr fontId="2"/>
  </si>
  <si>
    <t>ﾀﾃﾉ</t>
  </si>
  <si>
    <t>TATENO</t>
  </si>
  <si>
    <t>岡村</t>
    <rPh sb="0" eb="2">
      <t>オカムラ</t>
    </rPh>
    <phoneticPr fontId="2"/>
  </si>
  <si>
    <t>陽向</t>
    <rPh sb="0" eb="1">
      <t>ヨウ</t>
    </rPh>
    <rPh sb="1" eb="2">
      <t>コウ</t>
    </rPh>
    <phoneticPr fontId="2"/>
  </si>
  <si>
    <t>ｵｶﾑﾗ</t>
  </si>
  <si>
    <t>OKAMURA</t>
  </si>
  <si>
    <t>2008.12.17</t>
  </si>
  <si>
    <t>川原</t>
    <rPh sb="0" eb="2">
      <t>カワハラ</t>
    </rPh>
    <phoneticPr fontId="2"/>
  </si>
  <si>
    <t>智弥</t>
    <rPh sb="0" eb="2">
      <t>トモヤ</t>
    </rPh>
    <phoneticPr fontId="2"/>
  </si>
  <si>
    <t>ｶﾜﾊﾗ</t>
  </si>
  <si>
    <t>KAWAHARA</t>
  </si>
  <si>
    <t>2009.2.16</t>
  </si>
  <si>
    <t>空華</t>
    <rPh sb="0" eb="1">
      <t>クウ</t>
    </rPh>
    <rPh sb="1" eb="2">
      <t>ハナ</t>
    </rPh>
    <phoneticPr fontId="2"/>
  </si>
  <si>
    <t>ｸｳｶﾞ</t>
  </si>
  <si>
    <t>Kuuga</t>
  </si>
  <si>
    <t>2008.7.12</t>
  </si>
  <si>
    <t>隆之介</t>
    <rPh sb="0" eb="3">
      <t>リュウノスケ</t>
    </rPh>
    <phoneticPr fontId="2"/>
  </si>
  <si>
    <t>野澤</t>
    <rPh sb="0" eb="2">
      <t>ノザワ</t>
    </rPh>
    <phoneticPr fontId="2"/>
  </si>
  <si>
    <t>櫂</t>
    <rPh sb="0" eb="1">
      <t>カイ</t>
    </rPh>
    <phoneticPr fontId="2"/>
  </si>
  <si>
    <t>ﾉｻﾞﾜ</t>
  </si>
  <si>
    <t>NOZAWA</t>
  </si>
  <si>
    <t>茂家</t>
    <rPh sb="0" eb="1">
      <t>モ</t>
    </rPh>
    <rPh sb="1" eb="2">
      <t>イエ</t>
    </rPh>
    <phoneticPr fontId="2"/>
  </si>
  <si>
    <t>光</t>
    <rPh sb="0" eb="1">
      <t>ヒカル</t>
    </rPh>
    <phoneticPr fontId="2"/>
  </si>
  <si>
    <t>ﾓｲｴ</t>
  </si>
  <si>
    <t>MOIE</t>
  </si>
  <si>
    <t>石垣</t>
    <rPh sb="0" eb="2">
      <t>イシガキ</t>
    </rPh>
    <phoneticPr fontId="2"/>
  </si>
  <si>
    <t>海哉</t>
    <rPh sb="0" eb="1">
      <t>カイ</t>
    </rPh>
    <rPh sb="1" eb="2">
      <t>ヤ</t>
    </rPh>
    <phoneticPr fontId="2"/>
  </si>
  <si>
    <t>ｲｼｶﾞｷ</t>
  </si>
  <si>
    <t>ｶｲﾔ</t>
  </si>
  <si>
    <t>ISHIGAKI</t>
  </si>
  <si>
    <t>Kaiya</t>
  </si>
  <si>
    <t>2010.3.26</t>
  </si>
  <si>
    <t>海老原</t>
    <rPh sb="0" eb="3">
      <t>エビハラ</t>
    </rPh>
    <phoneticPr fontId="2"/>
  </si>
  <si>
    <t>悠生</t>
    <rPh sb="0" eb="2">
      <t>ユウセイ</t>
    </rPh>
    <phoneticPr fontId="2"/>
  </si>
  <si>
    <t>2009.6.12</t>
  </si>
  <si>
    <t>巧真</t>
    <rPh sb="0" eb="2">
      <t>タクマ</t>
    </rPh>
    <phoneticPr fontId="2"/>
  </si>
  <si>
    <t>大翔</t>
    <rPh sb="0" eb="2">
      <t>ヤマト</t>
    </rPh>
    <phoneticPr fontId="2"/>
  </si>
  <si>
    <t>秀澤</t>
    <rPh sb="0" eb="2">
      <t>ヒデサワ</t>
    </rPh>
    <phoneticPr fontId="2"/>
  </si>
  <si>
    <t>翼響</t>
    <rPh sb="0" eb="1">
      <t>ツバサ</t>
    </rPh>
    <rPh sb="1" eb="2">
      <t>ヒビ</t>
    </rPh>
    <phoneticPr fontId="2"/>
  </si>
  <si>
    <t>ﾋﾃﾞｻﾜ</t>
  </si>
  <si>
    <t>HIDESAWA</t>
  </si>
  <si>
    <t>晴輝</t>
    <rPh sb="0" eb="2">
      <t>ハルキ</t>
    </rPh>
    <phoneticPr fontId="2"/>
  </si>
  <si>
    <t>2009.6.21</t>
  </si>
  <si>
    <t>三崎</t>
    <rPh sb="0" eb="2">
      <t>ミサキ</t>
    </rPh>
    <phoneticPr fontId="2"/>
  </si>
  <si>
    <t>太維志</t>
    <rPh sb="0" eb="1">
      <t>タ</t>
    </rPh>
    <rPh sb="1" eb="2">
      <t>イ</t>
    </rPh>
    <rPh sb="2" eb="3">
      <t>シ</t>
    </rPh>
    <phoneticPr fontId="2"/>
  </si>
  <si>
    <t>ﾀｲｼ</t>
  </si>
  <si>
    <t>MISAKI</t>
  </si>
  <si>
    <t>Taishi</t>
  </si>
  <si>
    <t>拓真</t>
    <rPh sb="0" eb="2">
      <t>タクマ</t>
    </rPh>
    <phoneticPr fontId="2"/>
  </si>
  <si>
    <t>蓮太郎</t>
    <rPh sb="0" eb="3">
      <t>レンタロウ</t>
    </rPh>
    <phoneticPr fontId="2"/>
  </si>
  <si>
    <t>渡部</t>
    <rPh sb="0" eb="2">
      <t>ワタベ</t>
    </rPh>
    <phoneticPr fontId="2"/>
  </si>
  <si>
    <t>WATABE</t>
  </si>
  <si>
    <t>内堀</t>
    <rPh sb="0" eb="2">
      <t>ウチボリ</t>
    </rPh>
    <phoneticPr fontId="2"/>
  </si>
  <si>
    <t>湧翔</t>
    <rPh sb="0" eb="1">
      <t>ユウ</t>
    </rPh>
    <phoneticPr fontId="2"/>
  </si>
  <si>
    <t>ｳﾁﾎﾞﾘ</t>
  </si>
  <si>
    <t>UCHIBORI</t>
  </si>
  <si>
    <t>海斗</t>
    <rPh sb="0" eb="1">
      <t>カイ</t>
    </rPh>
    <rPh sb="1" eb="2">
      <t>ト</t>
    </rPh>
    <phoneticPr fontId="2"/>
  </si>
  <si>
    <t>小野田</t>
    <rPh sb="0" eb="3">
      <t>オノダ</t>
    </rPh>
    <phoneticPr fontId="2"/>
  </si>
  <si>
    <t>峻宗</t>
    <rPh sb="0" eb="1">
      <t>タカ</t>
    </rPh>
    <rPh sb="1" eb="2">
      <t>ムネ</t>
    </rPh>
    <phoneticPr fontId="2"/>
  </si>
  <si>
    <t>ｵﾉﾀﾞ</t>
  </si>
  <si>
    <t>ONODA</t>
  </si>
  <si>
    <t>Takamune</t>
  </si>
  <si>
    <t>片山</t>
    <rPh sb="0" eb="2">
      <t>カタヤマ</t>
    </rPh>
    <phoneticPr fontId="2"/>
  </si>
  <si>
    <t>ｶﾀﾔﾏ</t>
  </si>
  <si>
    <t>KATAYAMA</t>
  </si>
  <si>
    <t>勝木田</t>
    <rPh sb="0" eb="2">
      <t>カツキ</t>
    </rPh>
    <rPh sb="2" eb="3">
      <t>タ</t>
    </rPh>
    <phoneticPr fontId="2"/>
  </si>
  <si>
    <t>大聖</t>
    <rPh sb="0" eb="2">
      <t>タイセイ</t>
    </rPh>
    <phoneticPr fontId="2"/>
  </si>
  <si>
    <t>ｶﾂｷﾀ</t>
  </si>
  <si>
    <t>KATSUKITA</t>
  </si>
  <si>
    <t>君塚</t>
    <rPh sb="0" eb="2">
      <t>キミズカ</t>
    </rPh>
    <phoneticPr fontId="2"/>
  </si>
  <si>
    <t>ｷﾐﾂﾞｶ</t>
  </si>
  <si>
    <t>KIMIZUKA</t>
  </si>
  <si>
    <t>小出</t>
    <rPh sb="0" eb="2">
      <t>コイデ</t>
    </rPh>
    <phoneticPr fontId="2"/>
  </si>
  <si>
    <t>脩二</t>
    <rPh sb="0" eb="2">
      <t>シュウジ</t>
    </rPh>
    <phoneticPr fontId="2"/>
  </si>
  <si>
    <t>ｺｲﾃﾞ</t>
  </si>
  <si>
    <t>ｼｭｳｼﾞ</t>
  </si>
  <si>
    <t>KOIDE</t>
  </si>
  <si>
    <t>Shuji</t>
  </si>
  <si>
    <t>篠田</t>
    <rPh sb="0" eb="2">
      <t>シノダ</t>
    </rPh>
    <phoneticPr fontId="2"/>
  </si>
  <si>
    <t>透羽</t>
    <rPh sb="0" eb="2">
      <t>トワ</t>
    </rPh>
    <phoneticPr fontId="2"/>
  </si>
  <si>
    <t>ｼﾉﾀﾞ</t>
  </si>
  <si>
    <t>SHINODA</t>
  </si>
  <si>
    <t>嶌内</t>
    <rPh sb="0" eb="2">
      <t>シマウチ</t>
    </rPh>
    <phoneticPr fontId="2"/>
  </si>
  <si>
    <t>土井</t>
    <rPh sb="0" eb="2">
      <t>ドイ</t>
    </rPh>
    <phoneticPr fontId="2"/>
  </si>
  <si>
    <t>樹</t>
    <rPh sb="0" eb="1">
      <t>キ</t>
    </rPh>
    <phoneticPr fontId="2"/>
  </si>
  <si>
    <t>伊吹</t>
    <rPh sb="0" eb="2">
      <t>イブキ</t>
    </rPh>
    <phoneticPr fontId="2"/>
  </si>
  <si>
    <t>2008.4.25</t>
  </si>
  <si>
    <t>ﾖｳ</t>
  </si>
  <si>
    <t>You</t>
  </si>
  <si>
    <t>三宅</t>
    <rPh sb="0" eb="2">
      <t>ミヤケ</t>
    </rPh>
    <phoneticPr fontId="2"/>
  </si>
  <si>
    <t>悠慎</t>
    <rPh sb="0" eb="1">
      <t>ユウ</t>
    </rPh>
    <rPh sb="1" eb="2">
      <t>マコト</t>
    </rPh>
    <phoneticPr fontId="2"/>
  </si>
  <si>
    <t>ﾕｳｼﾝ</t>
  </si>
  <si>
    <t>Yushin</t>
  </si>
  <si>
    <t>晴翔</t>
    <rPh sb="0" eb="2">
      <t>ハルト</t>
    </rPh>
    <phoneticPr fontId="2"/>
  </si>
  <si>
    <t>吉岡</t>
    <rPh sb="0" eb="2">
      <t>ヨシオカ</t>
    </rPh>
    <phoneticPr fontId="2"/>
  </si>
  <si>
    <t>優剛</t>
    <rPh sb="0" eb="1">
      <t>ユウ</t>
    </rPh>
    <rPh sb="1" eb="2">
      <t>ゴウ</t>
    </rPh>
    <phoneticPr fontId="2"/>
  </si>
  <si>
    <t>ﾖｼｵｶ</t>
  </si>
  <si>
    <t>ﾕｳｺﾞｳ</t>
  </si>
  <si>
    <t>YOSHIOKA</t>
  </si>
  <si>
    <t>Yugou</t>
  </si>
  <si>
    <t>大内</t>
    <rPh sb="0" eb="2">
      <t>オオウチ</t>
    </rPh>
    <phoneticPr fontId="2"/>
  </si>
  <si>
    <t>祐継</t>
    <rPh sb="0" eb="1">
      <t>ユウ</t>
    </rPh>
    <rPh sb="1" eb="2">
      <t>ツギ</t>
    </rPh>
    <phoneticPr fontId="2"/>
  </si>
  <si>
    <t>ｵｵｳﾁ</t>
  </si>
  <si>
    <t>OUCHI</t>
  </si>
  <si>
    <t>2010.1.17</t>
  </si>
  <si>
    <t>柴田</t>
    <rPh sb="0" eb="2">
      <t>シバタ</t>
    </rPh>
    <phoneticPr fontId="2"/>
  </si>
  <si>
    <t>宏登</t>
    <rPh sb="0" eb="1">
      <t>ヒロシ</t>
    </rPh>
    <rPh sb="1" eb="2">
      <t>ノボル</t>
    </rPh>
    <phoneticPr fontId="2"/>
  </si>
  <si>
    <t>ｼﾊﾞﾀ</t>
  </si>
  <si>
    <t>SHIBATA</t>
  </si>
  <si>
    <t>啓</t>
    <rPh sb="0" eb="1">
      <t>ケイ</t>
    </rPh>
    <phoneticPr fontId="2"/>
  </si>
  <si>
    <t>舟山</t>
    <rPh sb="0" eb="2">
      <t>フナヤマ</t>
    </rPh>
    <phoneticPr fontId="2"/>
  </si>
  <si>
    <t>慶</t>
    <rPh sb="0" eb="1">
      <t>ケイ</t>
    </rPh>
    <phoneticPr fontId="2"/>
  </si>
  <si>
    <t>細貝</t>
    <rPh sb="0" eb="2">
      <t>ホソカイ</t>
    </rPh>
    <phoneticPr fontId="2"/>
  </si>
  <si>
    <t>慶次郎</t>
    <rPh sb="0" eb="3">
      <t>ケイジロウ</t>
    </rPh>
    <phoneticPr fontId="2"/>
  </si>
  <si>
    <t>ﾎｿｶｲ</t>
  </si>
  <si>
    <t>HOSOKAI</t>
  </si>
  <si>
    <t>2009.5.2</t>
  </si>
  <si>
    <t>栁田</t>
    <rPh sb="0" eb="1">
      <t>ヤナギ</t>
    </rPh>
    <rPh sb="1" eb="2">
      <t>タ</t>
    </rPh>
    <phoneticPr fontId="2"/>
  </si>
  <si>
    <t>直希</t>
    <rPh sb="0" eb="2">
      <t>ナオキ</t>
    </rPh>
    <phoneticPr fontId="2"/>
  </si>
  <si>
    <t>ﾔﾅｷﾞﾀﾞ</t>
  </si>
  <si>
    <t>YANAGITA</t>
  </si>
  <si>
    <t>相原</t>
    <rPh sb="0" eb="2">
      <t>アイハラ</t>
    </rPh>
    <phoneticPr fontId="2"/>
  </si>
  <si>
    <t>和規</t>
    <rPh sb="0" eb="1">
      <t>カズ</t>
    </rPh>
    <rPh sb="1" eb="2">
      <t>ノリ</t>
    </rPh>
    <phoneticPr fontId="2"/>
  </si>
  <si>
    <t>ｱｲﾊﾗ</t>
  </si>
  <si>
    <t>ｶｽﾞﾉﾘ</t>
  </si>
  <si>
    <t>AIHARA</t>
  </si>
  <si>
    <t>Kazunori</t>
  </si>
  <si>
    <t>2008.9.6</t>
  </si>
  <si>
    <t>秋葉</t>
    <rPh sb="0" eb="2">
      <t>アキバ</t>
    </rPh>
    <phoneticPr fontId="8"/>
  </si>
  <si>
    <t>翔太</t>
    <rPh sb="0" eb="2">
      <t>ショウタ</t>
    </rPh>
    <phoneticPr fontId="8"/>
  </si>
  <si>
    <t>2008.9.10</t>
  </si>
  <si>
    <t>石橋</t>
    <rPh sb="0" eb="2">
      <t>イシバシ</t>
    </rPh>
    <phoneticPr fontId="8"/>
  </si>
  <si>
    <t>珠里</t>
    <rPh sb="0" eb="2">
      <t>ジュリ</t>
    </rPh>
    <phoneticPr fontId="8"/>
  </si>
  <si>
    <t>2008.6.29</t>
  </si>
  <si>
    <t>江澤</t>
    <rPh sb="0" eb="2">
      <t>エザワ</t>
    </rPh>
    <phoneticPr fontId="2"/>
  </si>
  <si>
    <t>拓実</t>
    <rPh sb="0" eb="1">
      <t>タク</t>
    </rPh>
    <rPh sb="1" eb="2">
      <t>ミノル</t>
    </rPh>
    <phoneticPr fontId="2"/>
  </si>
  <si>
    <t>ｴｻﾞﾜ</t>
  </si>
  <si>
    <t>EZAWA</t>
  </si>
  <si>
    <t>2008.5.30</t>
  </si>
  <si>
    <t>沖嶋</t>
    <rPh sb="0" eb="2">
      <t>オキシマ</t>
    </rPh>
    <phoneticPr fontId="2"/>
  </si>
  <si>
    <t>孝太</t>
    <rPh sb="0" eb="2">
      <t>コウタ</t>
    </rPh>
    <phoneticPr fontId="2"/>
  </si>
  <si>
    <t>ｵｷｼﾏ</t>
  </si>
  <si>
    <t>OKISHIMA</t>
  </si>
  <si>
    <t>四宮</t>
    <rPh sb="0" eb="2">
      <t>シノミヤ</t>
    </rPh>
    <phoneticPr fontId="2"/>
  </si>
  <si>
    <t>宙</t>
    <rPh sb="0" eb="1">
      <t>チュウ</t>
    </rPh>
    <phoneticPr fontId="2"/>
  </si>
  <si>
    <t>ｼﾉﾐﾔ</t>
  </si>
  <si>
    <t>ＳＨＩＮＯＭＩＹＡ</t>
  </si>
  <si>
    <t>Ｓｏｒａ</t>
  </si>
  <si>
    <t>2009.3.22</t>
  </si>
  <si>
    <t>誠大</t>
    <rPh sb="0" eb="2">
      <t>セイダイ</t>
    </rPh>
    <phoneticPr fontId="2"/>
  </si>
  <si>
    <t>ｾｲﾀﾞｲ</t>
  </si>
  <si>
    <t>Seidai</t>
  </si>
  <si>
    <t>鳥居</t>
    <rPh sb="0" eb="2">
      <t>トリイ</t>
    </rPh>
    <phoneticPr fontId="2"/>
  </si>
  <si>
    <t>丈太郎</t>
    <rPh sb="0" eb="3">
      <t>ジョウタロウ</t>
    </rPh>
    <phoneticPr fontId="2"/>
  </si>
  <si>
    <t>ﾄﾘｲ</t>
  </si>
  <si>
    <t>ｼﾞｮｳﾀﾛｳ</t>
  </si>
  <si>
    <t>TORII</t>
  </si>
  <si>
    <t>Joutarou</t>
  </si>
  <si>
    <t>2008.8.9</t>
  </si>
  <si>
    <t>福田</t>
    <rPh sb="0" eb="2">
      <t>フクダ</t>
    </rPh>
    <phoneticPr fontId="8"/>
  </si>
  <si>
    <t>湊</t>
    <rPh sb="0" eb="1">
      <t>ミナト</t>
    </rPh>
    <phoneticPr fontId="8"/>
  </si>
  <si>
    <t>ﾐﾅﾄ</t>
  </si>
  <si>
    <t>Minato</t>
  </si>
  <si>
    <t>古澤</t>
    <rPh sb="0" eb="2">
      <t>フルサワ</t>
    </rPh>
    <phoneticPr fontId="2"/>
  </si>
  <si>
    <t>柾</t>
    <rPh sb="0" eb="1">
      <t>マサキ</t>
    </rPh>
    <phoneticPr fontId="2"/>
  </si>
  <si>
    <t>ﾌﾙｻﾜ</t>
  </si>
  <si>
    <t>FURUSAWA</t>
  </si>
  <si>
    <t>梅山</t>
    <rPh sb="0" eb="2">
      <t>ウメヤマ</t>
    </rPh>
    <phoneticPr fontId="2"/>
  </si>
  <si>
    <t>龍生</t>
    <rPh sb="0" eb="1">
      <t>リュウ</t>
    </rPh>
    <rPh sb="1" eb="2">
      <t>イ</t>
    </rPh>
    <phoneticPr fontId="2"/>
  </si>
  <si>
    <t>Ryuu</t>
  </si>
  <si>
    <t>2009.9.14</t>
  </si>
  <si>
    <t>大須賀</t>
    <rPh sb="0" eb="3">
      <t>オオスガ</t>
    </rPh>
    <phoneticPr fontId="2"/>
  </si>
  <si>
    <t>ｵｵｽｶ</t>
  </si>
  <si>
    <t>OOSUKA</t>
  </si>
  <si>
    <t>惟男</t>
    <rPh sb="0" eb="1">
      <t>イ</t>
    </rPh>
    <rPh sb="1" eb="2">
      <t>オトコ</t>
    </rPh>
    <phoneticPr fontId="2"/>
  </si>
  <si>
    <t>ｲｵ</t>
  </si>
  <si>
    <t>KUDOU</t>
  </si>
  <si>
    <t>Io</t>
  </si>
  <si>
    <t>2009.10.7</t>
  </si>
  <si>
    <t>愛士</t>
    <rPh sb="0" eb="1">
      <t>アイ</t>
    </rPh>
    <rPh sb="1" eb="2">
      <t>シ</t>
    </rPh>
    <phoneticPr fontId="2"/>
  </si>
  <si>
    <t>誠人</t>
    <rPh sb="0" eb="1">
      <t>マコト</t>
    </rPh>
    <rPh sb="1" eb="2">
      <t>ヒト</t>
    </rPh>
    <phoneticPr fontId="2"/>
  </si>
  <si>
    <t>ﾏｺﾄ</t>
  </si>
  <si>
    <t>Makoto</t>
  </si>
  <si>
    <t>2008.7.16</t>
  </si>
  <si>
    <t>荒木</t>
    <rPh sb="0" eb="2">
      <t>アラキ</t>
    </rPh>
    <phoneticPr fontId="2"/>
  </si>
  <si>
    <t>陽登</t>
    <rPh sb="0" eb="1">
      <t>ヨウ</t>
    </rPh>
    <rPh sb="1" eb="2">
      <t>ノボル</t>
    </rPh>
    <phoneticPr fontId="2"/>
  </si>
  <si>
    <t>ｱﾗｷ</t>
  </si>
  <si>
    <t>ARAKI</t>
  </si>
  <si>
    <t>2008.5.16</t>
  </si>
  <si>
    <t>猪俣</t>
    <rPh sb="0" eb="2">
      <t>イノマタ</t>
    </rPh>
    <phoneticPr fontId="2"/>
  </si>
  <si>
    <t>隼人</t>
    <rPh sb="0" eb="2">
      <t>ハヤト</t>
    </rPh>
    <phoneticPr fontId="2"/>
  </si>
  <si>
    <t>ｲﾉﾏﾀ</t>
  </si>
  <si>
    <t>INOMATA</t>
  </si>
  <si>
    <t>潮村</t>
    <rPh sb="0" eb="1">
      <t>シオ</t>
    </rPh>
    <rPh sb="1" eb="2">
      <t>ムラ</t>
    </rPh>
    <phoneticPr fontId="2"/>
  </si>
  <si>
    <t>莞爾</t>
    <rPh sb="0" eb="1">
      <t>カン</t>
    </rPh>
    <rPh sb="1" eb="2">
      <t>ジ</t>
    </rPh>
    <phoneticPr fontId="2"/>
  </si>
  <si>
    <t>ｼｵﾑﾗ</t>
  </si>
  <si>
    <t>ｶﾝｼﾞ</t>
  </si>
  <si>
    <t>SHIOMURA</t>
  </si>
  <si>
    <t>Kanji</t>
  </si>
  <si>
    <t>瑛翔</t>
    <rPh sb="0" eb="1">
      <t>エイ</t>
    </rPh>
    <rPh sb="1" eb="2">
      <t>カケ</t>
    </rPh>
    <phoneticPr fontId="2"/>
  </si>
  <si>
    <t>濵田</t>
    <rPh sb="0" eb="2">
      <t>ハマダ</t>
    </rPh>
    <phoneticPr fontId="2"/>
  </si>
  <si>
    <t>悠瑚</t>
    <rPh sb="0" eb="1">
      <t>ユウ</t>
    </rPh>
    <rPh sb="1" eb="2">
      <t>コ</t>
    </rPh>
    <phoneticPr fontId="2"/>
  </si>
  <si>
    <t>原口</t>
    <rPh sb="0" eb="2">
      <t>ハラグチ</t>
    </rPh>
    <phoneticPr fontId="2"/>
  </si>
  <si>
    <t>空和</t>
    <rPh sb="0" eb="1">
      <t>ソラ</t>
    </rPh>
    <rPh sb="1" eb="2">
      <t>ワ</t>
    </rPh>
    <phoneticPr fontId="2"/>
  </si>
  <si>
    <t>ﾊﾗｸﾞﾁ</t>
  </si>
  <si>
    <t>ｿﾅ</t>
  </si>
  <si>
    <t>HARAGUCHI</t>
  </si>
  <si>
    <t>Sona</t>
  </si>
  <si>
    <t>2008.9.5</t>
  </si>
  <si>
    <t>細井</t>
    <rPh sb="0" eb="2">
      <t>ホソイ</t>
    </rPh>
    <phoneticPr fontId="2"/>
  </si>
  <si>
    <t>淳平</t>
    <rPh sb="0" eb="2">
      <t>ジュンペイ</t>
    </rPh>
    <phoneticPr fontId="2"/>
  </si>
  <si>
    <t>ﾎｿｲ</t>
  </si>
  <si>
    <t>HOSOI</t>
  </si>
  <si>
    <t>丸田</t>
    <rPh sb="0" eb="2">
      <t>マルタ</t>
    </rPh>
    <phoneticPr fontId="2"/>
  </si>
  <si>
    <t>瑠意</t>
    <rPh sb="0" eb="2">
      <t>ルイ</t>
    </rPh>
    <phoneticPr fontId="2"/>
  </si>
  <si>
    <t>ﾏﾙﾀ</t>
  </si>
  <si>
    <t>MARUTA</t>
  </si>
  <si>
    <t>颯</t>
    <rPh sb="0" eb="1">
      <t>ソウ</t>
    </rPh>
    <phoneticPr fontId="2"/>
  </si>
  <si>
    <t>雨宮</t>
    <rPh sb="0" eb="2">
      <t>アメミヤ</t>
    </rPh>
    <phoneticPr fontId="2"/>
  </si>
  <si>
    <t>啓斗</t>
    <rPh sb="0" eb="1">
      <t>ケイ</t>
    </rPh>
    <rPh sb="1" eb="2">
      <t>ト</t>
    </rPh>
    <phoneticPr fontId="2"/>
  </si>
  <si>
    <t>ｱﾒﾐﾔ</t>
  </si>
  <si>
    <t>AMEMIYA</t>
  </si>
  <si>
    <t>2009.5.1</t>
  </si>
  <si>
    <t>大澤</t>
    <rPh sb="0" eb="2">
      <t>オオサワ</t>
    </rPh>
    <phoneticPr fontId="2"/>
  </si>
  <si>
    <t>楽音</t>
    <rPh sb="0" eb="1">
      <t>ガク</t>
    </rPh>
    <rPh sb="1" eb="2">
      <t>オト</t>
    </rPh>
    <phoneticPr fontId="2"/>
  </si>
  <si>
    <t>ｶﾞｸﾄ</t>
  </si>
  <si>
    <t>Gakuto</t>
  </si>
  <si>
    <t>2009.10.30</t>
  </si>
  <si>
    <t>梶山</t>
    <rPh sb="0" eb="2">
      <t>カジヤマ</t>
    </rPh>
    <phoneticPr fontId="2"/>
  </si>
  <si>
    <t>尚輝</t>
    <rPh sb="0" eb="2">
      <t>ナオキ</t>
    </rPh>
    <phoneticPr fontId="2"/>
  </si>
  <si>
    <t>2009.12.8</t>
  </si>
  <si>
    <t>川口</t>
    <rPh sb="0" eb="2">
      <t>カワグチ</t>
    </rPh>
    <phoneticPr fontId="2"/>
  </si>
  <si>
    <t>蒼斗</t>
    <rPh sb="0" eb="1">
      <t>アオ</t>
    </rPh>
    <rPh sb="1" eb="2">
      <t>ト</t>
    </rPh>
    <phoneticPr fontId="2"/>
  </si>
  <si>
    <t>河盛</t>
    <rPh sb="0" eb="2">
      <t>カワモリ</t>
    </rPh>
    <phoneticPr fontId="2"/>
  </si>
  <si>
    <t>航大</t>
    <rPh sb="0" eb="2">
      <t>コウダイ</t>
    </rPh>
    <phoneticPr fontId="2"/>
  </si>
  <si>
    <t>ｶﾜﾓﾘ</t>
  </si>
  <si>
    <t>ｺｳﾀﾞｲ</t>
  </si>
  <si>
    <t>KAWAMORI</t>
  </si>
  <si>
    <t>Kodai</t>
  </si>
  <si>
    <t>恵琉</t>
    <rPh sb="0" eb="1">
      <t>エ</t>
    </rPh>
    <rPh sb="1" eb="2">
      <t>リュウ</t>
    </rPh>
    <phoneticPr fontId="2"/>
  </si>
  <si>
    <t>ｴﾙ</t>
  </si>
  <si>
    <t>Eru</t>
  </si>
  <si>
    <t>松原</t>
    <rPh sb="0" eb="2">
      <t>マツバラ</t>
    </rPh>
    <phoneticPr fontId="2"/>
  </si>
  <si>
    <t>祐汰</t>
    <rPh sb="0" eb="2">
      <t>ユウタ</t>
    </rPh>
    <phoneticPr fontId="2"/>
  </si>
  <si>
    <t>ﾏﾂﾊﾞﾗ</t>
  </si>
  <si>
    <t>MATSUBARA</t>
  </si>
  <si>
    <t>脇條</t>
    <rPh sb="0" eb="2">
      <t>ワキジョウ</t>
    </rPh>
    <phoneticPr fontId="2"/>
  </si>
  <si>
    <t>理央</t>
    <rPh sb="0" eb="1">
      <t>リ</t>
    </rPh>
    <rPh sb="1" eb="2">
      <t>オウ</t>
    </rPh>
    <phoneticPr fontId="2"/>
  </si>
  <si>
    <t>ﾜｷｼﾞｮｳ</t>
  </si>
  <si>
    <t>WAKIJO</t>
  </si>
  <si>
    <t>實方</t>
    <rPh sb="0" eb="2">
      <t>サネカタ</t>
    </rPh>
    <phoneticPr fontId="2"/>
  </si>
  <si>
    <t>麟太朗</t>
    <rPh sb="0" eb="3">
      <t>リンタロウ</t>
    </rPh>
    <phoneticPr fontId="2"/>
  </si>
  <si>
    <t>ｻﾈｶﾀ</t>
  </si>
  <si>
    <t>SANEKATA</t>
  </si>
  <si>
    <t>吉村</t>
    <rPh sb="0" eb="2">
      <t>ヨシムラ</t>
    </rPh>
    <phoneticPr fontId="2"/>
  </si>
  <si>
    <t>騎一</t>
    <rPh sb="0" eb="1">
      <t>キ</t>
    </rPh>
    <rPh sb="1" eb="2">
      <t>イチ</t>
    </rPh>
    <phoneticPr fontId="2"/>
  </si>
  <si>
    <t>2008.11.28</t>
  </si>
  <si>
    <t>有村</t>
    <rPh sb="0" eb="2">
      <t>アリムラ</t>
    </rPh>
    <phoneticPr fontId="2"/>
  </si>
  <si>
    <t>太希</t>
    <rPh sb="0" eb="1">
      <t>フト</t>
    </rPh>
    <rPh sb="1" eb="2">
      <t>マレ</t>
    </rPh>
    <phoneticPr fontId="2"/>
  </si>
  <si>
    <t>ｱﾘﾑﾗ</t>
  </si>
  <si>
    <t>ARIMURA</t>
  </si>
  <si>
    <t>Taiki</t>
  </si>
  <si>
    <t>遼汰</t>
    <rPh sb="0" eb="1">
      <t>リョウ</t>
    </rPh>
    <rPh sb="1" eb="2">
      <t>タ</t>
    </rPh>
    <phoneticPr fontId="2"/>
  </si>
  <si>
    <t>由揮</t>
    <rPh sb="0" eb="1">
      <t>ユウ</t>
    </rPh>
    <rPh sb="1" eb="2">
      <t>キ</t>
    </rPh>
    <phoneticPr fontId="2"/>
  </si>
  <si>
    <t>ﾖｼｷ</t>
  </si>
  <si>
    <t>Yoshiki</t>
  </si>
  <si>
    <t>2008.4.12</t>
  </si>
  <si>
    <t>大塚</t>
    <rPh sb="0" eb="2">
      <t>オオツカ</t>
    </rPh>
    <phoneticPr fontId="2"/>
  </si>
  <si>
    <t>浩真</t>
    <rPh sb="0" eb="1">
      <t>ヒロ</t>
    </rPh>
    <rPh sb="1" eb="2">
      <t>マ</t>
    </rPh>
    <phoneticPr fontId="2"/>
  </si>
  <si>
    <t>時雨</t>
    <rPh sb="0" eb="2">
      <t>シグレ</t>
    </rPh>
    <phoneticPr fontId="2"/>
  </si>
  <si>
    <t>ｼｸﾞﾚ</t>
  </si>
  <si>
    <t>Shigure</t>
  </si>
  <si>
    <t>優希</t>
    <rPh sb="0" eb="1">
      <t>ヤサ</t>
    </rPh>
    <rPh sb="1" eb="2">
      <t>マレ</t>
    </rPh>
    <phoneticPr fontId="2"/>
  </si>
  <si>
    <t>荒神</t>
    <rPh sb="0" eb="1">
      <t>アラ</t>
    </rPh>
    <rPh sb="1" eb="2">
      <t>カミ</t>
    </rPh>
    <phoneticPr fontId="2"/>
  </si>
  <si>
    <t>肇生</t>
    <rPh sb="0" eb="1">
      <t>ハツ</t>
    </rPh>
    <rPh sb="1" eb="2">
      <t>イ</t>
    </rPh>
    <phoneticPr fontId="2"/>
  </si>
  <si>
    <t>ｺｳｼﾞﾝ</t>
  </si>
  <si>
    <t>ﾊﾂﾐ</t>
  </si>
  <si>
    <t>KOUJIN</t>
  </si>
  <si>
    <t>Hatsumi</t>
  </si>
  <si>
    <t>小谷</t>
    <rPh sb="0" eb="2">
      <t>コタニ</t>
    </rPh>
    <phoneticPr fontId="2"/>
  </si>
  <si>
    <t>京太朗</t>
    <rPh sb="0" eb="1">
      <t>キョウ</t>
    </rPh>
    <rPh sb="1" eb="3">
      <t>タロウ</t>
    </rPh>
    <phoneticPr fontId="2"/>
  </si>
  <si>
    <t>ｺﾀﾆ</t>
  </si>
  <si>
    <t>ｷｮｳﾀﾛｳ</t>
  </si>
  <si>
    <t>KOTANI</t>
  </si>
  <si>
    <t>Kyotarou</t>
  </si>
  <si>
    <t>2008.6.18</t>
  </si>
  <si>
    <t>真柊</t>
    <rPh sb="0" eb="1">
      <t>マ</t>
    </rPh>
    <phoneticPr fontId="2"/>
  </si>
  <si>
    <t>ﾏｼｭｳ</t>
  </si>
  <si>
    <t>Mashu</t>
  </si>
  <si>
    <t>2008.11.8</t>
  </si>
  <si>
    <t>小宮</t>
    <rPh sb="0" eb="2">
      <t>コミヤ</t>
    </rPh>
    <phoneticPr fontId="2"/>
  </si>
  <si>
    <t>直樹</t>
    <rPh sb="0" eb="2">
      <t>ナオキ</t>
    </rPh>
    <phoneticPr fontId="2"/>
  </si>
  <si>
    <t>諒</t>
    <rPh sb="0" eb="1">
      <t>リョウ</t>
    </rPh>
    <phoneticPr fontId="2"/>
  </si>
  <si>
    <t>下嶋</t>
    <rPh sb="0" eb="2">
      <t>シモジマ</t>
    </rPh>
    <phoneticPr fontId="2"/>
  </si>
  <si>
    <t>俐勇羽</t>
    <rPh sb="1" eb="3">
      <t>ユウハネ</t>
    </rPh>
    <phoneticPr fontId="2"/>
  </si>
  <si>
    <t>ｼﾓｼﾞﾏ</t>
  </si>
  <si>
    <t>ﾘﾕｳ</t>
  </si>
  <si>
    <t>SHIMOJIMA</t>
  </si>
  <si>
    <t>Riyuu</t>
  </si>
  <si>
    <t>2008.7.14</t>
  </si>
  <si>
    <t>陣野</t>
    <rPh sb="0" eb="1">
      <t>ジン</t>
    </rPh>
    <rPh sb="1" eb="2">
      <t>ノ</t>
    </rPh>
    <phoneticPr fontId="2"/>
  </si>
  <si>
    <t>敦哉</t>
    <rPh sb="0" eb="2">
      <t>アツシヤ</t>
    </rPh>
    <phoneticPr fontId="2"/>
  </si>
  <si>
    <t>ｼﾞﾝﾉ</t>
  </si>
  <si>
    <t>ｱﾂﾔ</t>
  </si>
  <si>
    <t>JINNO</t>
  </si>
  <si>
    <t>Atsuya</t>
  </si>
  <si>
    <t>2009.1.7</t>
  </si>
  <si>
    <t>涼介</t>
    <rPh sb="0" eb="1">
      <t>リョウ</t>
    </rPh>
    <rPh sb="1" eb="2">
      <t>スケ</t>
    </rPh>
    <phoneticPr fontId="2"/>
  </si>
  <si>
    <t>舜貴</t>
    <rPh sb="1" eb="2">
      <t>キ</t>
    </rPh>
    <phoneticPr fontId="2"/>
  </si>
  <si>
    <t>立花</t>
    <rPh sb="0" eb="2">
      <t>タチバナ</t>
    </rPh>
    <phoneticPr fontId="2"/>
  </si>
  <si>
    <t>奈喜良</t>
    <rPh sb="0" eb="3">
      <t>ナギラ</t>
    </rPh>
    <phoneticPr fontId="2"/>
  </si>
  <si>
    <t>ﾅｷﾞﾗ</t>
  </si>
  <si>
    <t>NAGIRA</t>
  </si>
  <si>
    <t>嵩人</t>
    <rPh sb="1" eb="2">
      <t>ヒト</t>
    </rPh>
    <phoneticPr fontId="2"/>
  </si>
  <si>
    <t>ｼｭｳﾄ</t>
  </si>
  <si>
    <t>Shuto</t>
  </si>
  <si>
    <t>陽仁</t>
    <rPh sb="0" eb="2">
      <t>ハルト</t>
    </rPh>
    <phoneticPr fontId="2"/>
  </si>
  <si>
    <t>篤樹</t>
    <rPh sb="0" eb="1">
      <t>アツ</t>
    </rPh>
    <rPh sb="1" eb="2">
      <t>キ</t>
    </rPh>
    <phoneticPr fontId="2"/>
  </si>
  <si>
    <t>篤生</t>
    <rPh sb="0" eb="1">
      <t>アツ</t>
    </rPh>
    <rPh sb="1" eb="2">
      <t>イ</t>
    </rPh>
    <phoneticPr fontId="2"/>
  </si>
  <si>
    <t>2008.4.22</t>
  </si>
  <si>
    <t>真人</t>
    <rPh sb="0" eb="2">
      <t>マサト</t>
    </rPh>
    <phoneticPr fontId="2"/>
  </si>
  <si>
    <t>安齊</t>
    <rPh sb="0" eb="2">
      <t>アンザイ</t>
    </rPh>
    <phoneticPr fontId="1"/>
  </si>
  <si>
    <t>ｱﾝｻﾞｲ</t>
  </si>
  <si>
    <t>ANZAI</t>
  </si>
  <si>
    <t>石田</t>
    <rPh sb="0" eb="2">
      <t>イシダ</t>
    </rPh>
    <phoneticPr fontId="1"/>
  </si>
  <si>
    <t>高陽斗</t>
    <rPh sb="0" eb="1">
      <t>コクダカ</t>
    </rPh>
    <rPh sb="1" eb="3">
      <t>ハルト</t>
    </rPh>
    <phoneticPr fontId="1"/>
  </si>
  <si>
    <t>ﾀｶﾋﾄ</t>
  </si>
  <si>
    <t>Takahito</t>
  </si>
  <si>
    <t>石塚</t>
    <rPh sb="0" eb="2">
      <t>イシヅカ</t>
    </rPh>
    <phoneticPr fontId="1"/>
  </si>
  <si>
    <t>温</t>
    <rPh sb="0" eb="1">
      <t>オン</t>
    </rPh>
    <phoneticPr fontId="1"/>
  </si>
  <si>
    <t>ｲｼﾂｶ</t>
  </si>
  <si>
    <t>ISHITUKA</t>
  </si>
  <si>
    <t>2009.5.29</t>
  </si>
  <si>
    <t>伊藤</t>
    <rPh sb="0" eb="2">
      <t>イトウ</t>
    </rPh>
    <phoneticPr fontId="1"/>
  </si>
  <si>
    <t>快浬</t>
    <rPh sb="0" eb="1">
      <t>カイ</t>
    </rPh>
    <rPh sb="1" eb="2">
      <t>リ</t>
    </rPh>
    <phoneticPr fontId="1"/>
  </si>
  <si>
    <t>今成</t>
    <rPh sb="0" eb="2">
      <t>イマナリ</t>
    </rPh>
    <phoneticPr fontId="2"/>
  </si>
  <si>
    <t>亮太</t>
    <rPh sb="0" eb="2">
      <t>リョウタ</t>
    </rPh>
    <phoneticPr fontId="2"/>
  </si>
  <si>
    <t>ｲﾏﾅﾘ</t>
  </si>
  <si>
    <t>IMANARI</t>
  </si>
  <si>
    <t>泰輝</t>
    <rPh sb="0" eb="1">
      <t>タイ</t>
    </rPh>
    <rPh sb="1" eb="2">
      <t>カガヤ</t>
    </rPh>
    <phoneticPr fontId="1"/>
  </si>
  <si>
    <t>金田</t>
    <rPh sb="0" eb="2">
      <t>カナダ</t>
    </rPh>
    <phoneticPr fontId="1"/>
  </si>
  <si>
    <t>湧聖</t>
    <rPh sb="0" eb="1">
      <t>ユウ</t>
    </rPh>
    <rPh sb="1" eb="2">
      <t>セイ</t>
    </rPh>
    <phoneticPr fontId="1"/>
  </si>
  <si>
    <t>2009.10.3</t>
  </si>
  <si>
    <t>北野</t>
    <rPh sb="0" eb="2">
      <t>キタノ</t>
    </rPh>
    <phoneticPr fontId="2"/>
  </si>
  <si>
    <t>文翔</t>
    <rPh sb="0" eb="1">
      <t>ブン</t>
    </rPh>
    <rPh sb="1" eb="2">
      <t>ショウ</t>
    </rPh>
    <phoneticPr fontId="2"/>
  </si>
  <si>
    <t>ｷﾀﾉ</t>
  </si>
  <si>
    <t>ｱｷﾄ</t>
  </si>
  <si>
    <t>KITANO</t>
  </si>
  <si>
    <t>Akito</t>
  </si>
  <si>
    <t>2010.1.29</t>
  </si>
  <si>
    <t>智基</t>
    <rPh sb="0" eb="2">
      <t>トモキ</t>
    </rPh>
    <phoneticPr fontId="2"/>
  </si>
  <si>
    <t>クリス</t>
  </si>
  <si>
    <t>ｸﾘｽ</t>
  </si>
  <si>
    <t>Kurisu</t>
  </si>
  <si>
    <t>優樹</t>
    <rPh sb="0" eb="1">
      <t>ユウ</t>
    </rPh>
    <rPh sb="1" eb="2">
      <t>キ</t>
    </rPh>
    <phoneticPr fontId="1"/>
  </si>
  <si>
    <t>2010.3.6</t>
  </si>
  <si>
    <t>信田</t>
    <rPh sb="0" eb="1">
      <t>シン</t>
    </rPh>
    <rPh sb="1" eb="2">
      <t>タ</t>
    </rPh>
    <phoneticPr fontId="1"/>
  </si>
  <si>
    <t>唯月</t>
    <rPh sb="0" eb="2">
      <t>ユヅキ</t>
    </rPh>
    <phoneticPr fontId="1"/>
  </si>
  <si>
    <t>瑛太</t>
    <rPh sb="0" eb="2">
      <t>エイタ</t>
    </rPh>
    <phoneticPr fontId="1"/>
  </si>
  <si>
    <t>義也</t>
    <rPh sb="0" eb="2">
      <t>ヨシヤ</t>
    </rPh>
    <phoneticPr fontId="1"/>
  </si>
  <si>
    <t>ﾖｼﾔ</t>
  </si>
  <si>
    <t>Yoshiya</t>
  </si>
  <si>
    <t>揃江</t>
    <rPh sb="0" eb="1">
      <t>ソロ</t>
    </rPh>
    <rPh sb="1" eb="2">
      <t>エ</t>
    </rPh>
    <phoneticPr fontId="1"/>
  </si>
  <si>
    <t>優文</t>
    <rPh sb="0" eb="1">
      <t>ユウ</t>
    </rPh>
    <rPh sb="1" eb="2">
      <t>フミ</t>
    </rPh>
    <phoneticPr fontId="1"/>
  </si>
  <si>
    <t>ｿﾛｴ</t>
  </si>
  <si>
    <t>SOROE</t>
  </si>
  <si>
    <t>東峰</t>
    <rPh sb="0" eb="2">
      <t>トウホウ</t>
    </rPh>
    <phoneticPr fontId="1"/>
  </si>
  <si>
    <t>大河</t>
    <rPh sb="0" eb="2">
      <t>タイガ</t>
    </rPh>
    <phoneticPr fontId="1"/>
  </si>
  <si>
    <t>ﾄｳﾐﾈ</t>
  </si>
  <si>
    <t>TOHO</t>
  </si>
  <si>
    <t>長坂</t>
    <rPh sb="0" eb="2">
      <t>ナガサカ</t>
    </rPh>
    <phoneticPr fontId="1"/>
  </si>
  <si>
    <t>悠生</t>
    <rPh sb="0" eb="1">
      <t>ユウ</t>
    </rPh>
    <rPh sb="1" eb="2">
      <t>キ</t>
    </rPh>
    <phoneticPr fontId="1"/>
  </si>
  <si>
    <t>ﾅｶﾞｻｶ</t>
  </si>
  <si>
    <t>NAGASAKA</t>
  </si>
  <si>
    <t>萩原</t>
    <rPh sb="0" eb="2">
      <t>ハギワラ</t>
    </rPh>
    <phoneticPr fontId="1"/>
  </si>
  <si>
    <t>隆介</t>
    <rPh sb="0" eb="2">
      <t>リュウスケ</t>
    </rPh>
    <phoneticPr fontId="1"/>
  </si>
  <si>
    <t>ﾊｷﾞﾜﾗ</t>
  </si>
  <si>
    <t>ﾘｭｳｽｹ</t>
  </si>
  <si>
    <t>HAGIWARA</t>
  </si>
  <si>
    <t>Ryusuke</t>
  </si>
  <si>
    <t>森</t>
    <rPh sb="0" eb="1">
      <t>モリ</t>
    </rPh>
    <phoneticPr fontId="1"/>
  </si>
  <si>
    <t>瑚太郎</t>
    <rPh sb="0" eb="1">
      <t>コ</t>
    </rPh>
    <rPh sb="1" eb="3">
      <t>タロウ</t>
    </rPh>
    <phoneticPr fontId="1"/>
  </si>
  <si>
    <t>森山</t>
    <rPh sb="0" eb="2">
      <t>モリヤマ</t>
    </rPh>
    <phoneticPr fontId="1"/>
  </si>
  <si>
    <t>慧音</t>
    <rPh sb="0" eb="1">
      <t>ケイ</t>
    </rPh>
    <rPh sb="1" eb="2">
      <t>オト</t>
    </rPh>
    <phoneticPr fontId="1"/>
  </si>
  <si>
    <t>ﾓﾘﾔﾏ</t>
  </si>
  <si>
    <t>MORIYAMA</t>
  </si>
  <si>
    <t>上田</t>
    <rPh sb="0" eb="2">
      <t>ウエダ</t>
    </rPh>
    <phoneticPr fontId="2"/>
  </si>
  <si>
    <t>隆斗</t>
    <rPh sb="0" eb="1">
      <t>リュウ</t>
    </rPh>
    <rPh sb="1" eb="2">
      <t>ト</t>
    </rPh>
    <phoneticPr fontId="2"/>
  </si>
  <si>
    <t>小田原</t>
    <rPh sb="0" eb="2">
      <t>オダ</t>
    </rPh>
    <rPh sb="2" eb="3">
      <t>ハラ</t>
    </rPh>
    <phoneticPr fontId="2"/>
  </si>
  <si>
    <t>葵空</t>
    <rPh sb="0" eb="1">
      <t>アオイ</t>
    </rPh>
    <rPh sb="1" eb="2">
      <t>ソラ</t>
    </rPh>
    <phoneticPr fontId="2"/>
  </si>
  <si>
    <t>ｵﾀﾞﾊﾗ</t>
  </si>
  <si>
    <t>ODAHARA</t>
  </si>
  <si>
    <t>楓弥</t>
    <rPh sb="0" eb="1">
      <t>カエデ</t>
    </rPh>
    <phoneticPr fontId="2"/>
  </si>
  <si>
    <t>ﾌｳﾔ</t>
  </si>
  <si>
    <t>Fuya</t>
  </si>
  <si>
    <t>2008.12.16</t>
  </si>
  <si>
    <t>木原</t>
    <rPh sb="0" eb="2">
      <t>キハラ</t>
    </rPh>
    <phoneticPr fontId="2"/>
  </si>
  <si>
    <t>ｷﾊﾗ</t>
  </si>
  <si>
    <t>KIHARA</t>
  </si>
  <si>
    <t>小宮山</t>
    <rPh sb="0" eb="3">
      <t>コミヤマ</t>
    </rPh>
    <phoneticPr fontId="2"/>
  </si>
  <si>
    <t>ｺﾐﾔﾏ</t>
  </si>
  <si>
    <t>KOMIYAMA</t>
  </si>
  <si>
    <t>澤潟</t>
    <rPh sb="0" eb="1">
      <t>サワ</t>
    </rPh>
    <rPh sb="1" eb="2">
      <t>ガタ</t>
    </rPh>
    <phoneticPr fontId="2"/>
  </si>
  <si>
    <t>洸士郎</t>
    <rPh sb="0" eb="1">
      <t>コウ</t>
    </rPh>
    <rPh sb="1" eb="3">
      <t>シロウ</t>
    </rPh>
    <phoneticPr fontId="2"/>
  </si>
  <si>
    <t>ｻﾜｶﾞﾀ</t>
  </si>
  <si>
    <t>SAWAGATA</t>
  </si>
  <si>
    <t>瑛歩</t>
  </si>
  <si>
    <t>陽斗</t>
    <rPh sb="0" eb="1">
      <t>ハル</t>
    </rPh>
    <rPh sb="1" eb="2">
      <t>ト</t>
    </rPh>
    <phoneticPr fontId="2"/>
  </si>
  <si>
    <t>森永</t>
    <rPh sb="0" eb="2">
      <t>モリナガ</t>
    </rPh>
    <phoneticPr fontId="2"/>
  </si>
  <si>
    <t>天馬</t>
    <rPh sb="0" eb="2">
      <t>テンマ</t>
    </rPh>
    <phoneticPr fontId="2"/>
  </si>
  <si>
    <t>ﾓﾘﾅｶﾞ</t>
  </si>
  <si>
    <t>ﾃﾝﾏ</t>
  </si>
  <si>
    <t>MORINAGA</t>
  </si>
  <si>
    <t>Tenma</t>
  </si>
  <si>
    <t>2008.4.7</t>
  </si>
  <si>
    <t>今泉</t>
    <rPh sb="0" eb="2">
      <t>イマイズミ</t>
    </rPh>
    <phoneticPr fontId="2"/>
  </si>
  <si>
    <t>天良</t>
    <rPh sb="0" eb="1">
      <t>テン</t>
    </rPh>
    <rPh sb="1" eb="2">
      <t>ヨ</t>
    </rPh>
    <phoneticPr fontId="2"/>
  </si>
  <si>
    <t>ﾀｶﾗ</t>
  </si>
  <si>
    <t>Takara</t>
  </si>
  <si>
    <t>皇太</t>
    <rPh sb="0" eb="1">
      <t>スベラギ</t>
    </rPh>
    <rPh sb="1" eb="2">
      <t>ブト</t>
    </rPh>
    <phoneticPr fontId="2"/>
  </si>
  <si>
    <t>2009.5.31</t>
  </si>
  <si>
    <t>颯馬</t>
    <rPh sb="0" eb="1">
      <t>ソウ</t>
    </rPh>
    <rPh sb="1" eb="2">
      <t>ウマ</t>
    </rPh>
    <phoneticPr fontId="2"/>
  </si>
  <si>
    <t>松崎</t>
    <rPh sb="0" eb="2">
      <t>マツザキ</t>
    </rPh>
    <phoneticPr fontId="2"/>
  </si>
  <si>
    <t>水川</t>
    <rPh sb="0" eb="2">
      <t>ミズカワ</t>
    </rPh>
    <phoneticPr fontId="2"/>
  </si>
  <si>
    <t>絢介</t>
    <rPh sb="0" eb="2">
      <t>シュンスケ</t>
    </rPh>
    <phoneticPr fontId="2"/>
  </si>
  <si>
    <t>ﾐｽﾞｶﾜ</t>
  </si>
  <si>
    <t>ｹﾝｽｹ</t>
  </si>
  <si>
    <t>MIZUKAWA</t>
  </si>
  <si>
    <t>Kensuke</t>
  </si>
  <si>
    <t>飯塚</t>
    <rPh sb="0" eb="2">
      <t>イイヅカ</t>
    </rPh>
    <phoneticPr fontId="8"/>
  </si>
  <si>
    <t>勇真</t>
    <rPh sb="0" eb="2">
      <t>ユウマ</t>
    </rPh>
    <phoneticPr fontId="8"/>
  </si>
  <si>
    <t>石髙</t>
    <rPh sb="0" eb="2">
      <t>イシタカ</t>
    </rPh>
    <phoneticPr fontId="8"/>
  </si>
  <si>
    <t>煌也</t>
    <rPh sb="0" eb="1">
      <t>コウ</t>
    </rPh>
    <rPh sb="1" eb="2">
      <t>ヤ</t>
    </rPh>
    <phoneticPr fontId="8"/>
  </si>
  <si>
    <t>ｲｼﾀｶ</t>
  </si>
  <si>
    <t>ISHITAKA</t>
  </si>
  <si>
    <t>Kouya</t>
  </si>
  <si>
    <t>2008.06.03</t>
  </si>
  <si>
    <t>岩竹</t>
    <rPh sb="0" eb="2">
      <t>イワタケ</t>
    </rPh>
    <phoneticPr fontId="2"/>
  </si>
  <si>
    <t>治利</t>
    <rPh sb="0" eb="1">
      <t>オサム</t>
    </rPh>
    <rPh sb="1" eb="2">
      <t>リ</t>
    </rPh>
    <phoneticPr fontId="2"/>
  </si>
  <si>
    <t>ｲﾜﾀｹ</t>
  </si>
  <si>
    <t>IWATAKE</t>
  </si>
  <si>
    <t>敦</t>
    <rPh sb="0" eb="1">
      <t>アツシ</t>
    </rPh>
    <phoneticPr fontId="2"/>
  </si>
  <si>
    <t>ｱﾂｼ</t>
  </si>
  <si>
    <t>OOMORI</t>
  </si>
  <si>
    <t>Atsushi</t>
  </si>
  <si>
    <t>寛人</t>
    <rPh sb="0" eb="2">
      <t>ヒロト</t>
    </rPh>
    <phoneticPr fontId="2"/>
  </si>
  <si>
    <t>2009.1.31</t>
  </si>
  <si>
    <t>笹﨑</t>
    <rPh sb="0" eb="2">
      <t>ササザキ</t>
    </rPh>
    <phoneticPr fontId="2"/>
  </si>
  <si>
    <t>叶</t>
    <rPh sb="0" eb="1">
      <t>カナ</t>
    </rPh>
    <phoneticPr fontId="2"/>
  </si>
  <si>
    <t>ｻｻｻﾞｷ</t>
  </si>
  <si>
    <t>SASAZAKI</t>
  </si>
  <si>
    <t>二斗蒔</t>
    <rPh sb="0" eb="3">
      <t>ニトマキ</t>
    </rPh>
    <phoneticPr fontId="8"/>
  </si>
  <si>
    <t>瑛太</t>
    <rPh sb="0" eb="2">
      <t>エイタ</t>
    </rPh>
    <phoneticPr fontId="8"/>
  </si>
  <si>
    <t>ﾆﾄﾏｷ</t>
  </si>
  <si>
    <t>NITOMAKI</t>
  </si>
  <si>
    <t>2008.06.26</t>
  </si>
  <si>
    <t>塙</t>
    <rPh sb="0" eb="1">
      <t>ハナワ</t>
    </rPh>
    <phoneticPr fontId="8"/>
  </si>
  <si>
    <t>隼斗</t>
    <rPh sb="0" eb="2">
      <t>ハヤト</t>
    </rPh>
    <phoneticPr fontId="8"/>
  </si>
  <si>
    <t>ﾊﾅﾜ</t>
  </si>
  <si>
    <t>HANAWA</t>
  </si>
  <si>
    <t>2008.09.12</t>
  </si>
  <si>
    <t>濵野</t>
    <rPh sb="0" eb="2">
      <t>ハマノ</t>
    </rPh>
    <phoneticPr fontId="8"/>
  </si>
  <si>
    <t>逢生</t>
    <rPh sb="0" eb="1">
      <t>ア</t>
    </rPh>
    <rPh sb="1" eb="2">
      <t>イ</t>
    </rPh>
    <phoneticPr fontId="8"/>
  </si>
  <si>
    <t>ﾊﾏﾉ</t>
  </si>
  <si>
    <t>HAMANO</t>
  </si>
  <si>
    <t>古橋</t>
    <rPh sb="0" eb="2">
      <t>フルハシ</t>
    </rPh>
    <phoneticPr fontId="8"/>
  </si>
  <si>
    <t>直弥</t>
    <rPh sb="0" eb="2">
      <t>ナオヤ</t>
    </rPh>
    <phoneticPr fontId="8"/>
  </si>
  <si>
    <t>ﾌﾙﾊｼ</t>
  </si>
  <si>
    <t>ﾅｵﾔ</t>
  </si>
  <si>
    <t>FURUHASHI</t>
  </si>
  <si>
    <t>Naoya</t>
  </si>
  <si>
    <t>森川</t>
    <rPh sb="0" eb="2">
      <t>モリカワ</t>
    </rPh>
    <phoneticPr fontId="8"/>
  </si>
  <si>
    <t>嵩也</t>
    <rPh sb="0" eb="1">
      <t>タカ</t>
    </rPh>
    <rPh sb="1" eb="2">
      <t>ヤ</t>
    </rPh>
    <phoneticPr fontId="8"/>
  </si>
  <si>
    <t>ﾓﾘｶﾜ</t>
  </si>
  <si>
    <t>MORIKAWA</t>
  </si>
  <si>
    <t>上富</t>
    <rPh sb="0" eb="1">
      <t>ウエ</t>
    </rPh>
    <rPh sb="1" eb="2">
      <t>トミ</t>
    </rPh>
    <phoneticPr fontId="2"/>
  </si>
  <si>
    <t>ｳｴﾄﾐ</t>
  </si>
  <si>
    <t>UETOMI</t>
  </si>
  <si>
    <t>内間木</t>
    <rPh sb="0" eb="1">
      <t>ウチ</t>
    </rPh>
    <rPh sb="1" eb="2">
      <t>マ</t>
    </rPh>
    <rPh sb="2" eb="3">
      <t>キ</t>
    </rPh>
    <phoneticPr fontId="2"/>
  </si>
  <si>
    <t>大地</t>
    <rPh sb="0" eb="2">
      <t>ダイチ</t>
    </rPh>
    <phoneticPr fontId="2"/>
  </si>
  <si>
    <t>ｳﾁﾏｷ</t>
  </si>
  <si>
    <t>UCHIMAKI</t>
  </si>
  <si>
    <t>2010.1.7</t>
  </si>
  <si>
    <t>大堀</t>
    <rPh sb="0" eb="2">
      <t>オオボリ</t>
    </rPh>
    <phoneticPr fontId="2"/>
  </si>
  <si>
    <t>瞬世</t>
    <rPh sb="0" eb="1">
      <t>シュン</t>
    </rPh>
    <rPh sb="1" eb="2">
      <t>ヨ</t>
    </rPh>
    <phoneticPr fontId="2"/>
  </si>
  <si>
    <t>ｵｵﾎﾞﾘ</t>
  </si>
  <si>
    <t>ｼｭﾝｾｲ</t>
  </si>
  <si>
    <t>OBORI</t>
  </si>
  <si>
    <t>Syunsei</t>
  </si>
  <si>
    <t>諺</t>
    <rPh sb="0" eb="1">
      <t>ゲン</t>
    </rPh>
    <phoneticPr fontId="2"/>
  </si>
  <si>
    <t>ｹﾞﾝ</t>
  </si>
  <si>
    <t>Gen</t>
  </si>
  <si>
    <t>史規</t>
    <rPh sb="0" eb="1">
      <t>フミ</t>
    </rPh>
    <rPh sb="1" eb="2">
      <t>キ</t>
    </rPh>
    <phoneticPr fontId="2"/>
  </si>
  <si>
    <t>ﾌﾐｱｷ</t>
  </si>
  <si>
    <t>Fumiaki</t>
  </si>
  <si>
    <t>高良</t>
    <rPh sb="0" eb="2">
      <t>タカラ</t>
    </rPh>
    <phoneticPr fontId="2"/>
  </si>
  <si>
    <t>旺希</t>
    <rPh sb="0" eb="1">
      <t>オウ</t>
    </rPh>
    <rPh sb="1" eb="2">
      <t>ノゾミ</t>
    </rPh>
    <phoneticPr fontId="2"/>
  </si>
  <si>
    <t>ｵｳｷ</t>
  </si>
  <si>
    <t>TAKARA</t>
  </si>
  <si>
    <t>Ouki</t>
  </si>
  <si>
    <t>宏翔</t>
    <rPh sb="0" eb="1">
      <t>ヒロシ</t>
    </rPh>
    <rPh sb="1" eb="2">
      <t>ショウ</t>
    </rPh>
    <phoneticPr fontId="2"/>
  </si>
  <si>
    <t>2009.4.5</t>
  </si>
  <si>
    <t>武井</t>
    <rPh sb="0" eb="2">
      <t>タケイ</t>
    </rPh>
    <phoneticPr fontId="2"/>
  </si>
  <si>
    <t>優二</t>
    <rPh sb="0" eb="2">
      <t>ユウジ</t>
    </rPh>
    <phoneticPr fontId="2"/>
  </si>
  <si>
    <t>ﾀｹｲ</t>
  </si>
  <si>
    <t>TAKEI</t>
  </si>
  <si>
    <t>長岐</t>
    <rPh sb="0" eb="2">
      <t>ナガキ</t>
    </rPh>
    <phoneticPr fontId="2"/>
  </si>
  <si>
    <t>ﾅｶﾞｷ</t>
  </si>
  <si>
    <t>NAGAKI</t>
  </si>
  <si>
    <t>中橋</t>
    <rPh sb="0" eb="2">
      <t>ナカハシ</t>
    </rPh>
    <phoneticPr fontId="2"/>
  </si>
  <si>
    <t>ﾅｶﾊｼ</t>
  </si>
  <si>
    <t>NAKAHASHI</t>
  </si>
  <si>
    <t>2009 .5.31</t>
  </si>
  <si>
    <t>樹己</t>
    <rPh sb="0" eb="2">
      <t>キオノレ</t>
    </rPh>
    <phoneticPr fontId="2"/>
  </si>
  <si>
    <t>星</t>
    <rPh sb="0" eb="1">
      <t>ホシ</t>
    </rPh>
    <phoneticPr fontId="2"/>
  </si>
  <si>
    <t>成達</t>
    <rPh sb="0" eb="1">
      <t>セイ</t>
    </rPh>
    <rPh sb="1" eb="2">
      <t>タツ</t>
    </rPh>
    <phoneticPr fontId="2"/>
  </si>
  <si>
    <t>ﾎｼ</t>
  </si>
  <si>
    <t>ｾｲﾀﾂ</t>
  </si>
  <si>
    <t>HOSHI</t>
  </si>
  <si>
    <t>Seitatsu</t>
  </si>
  <si>
    <t>2009.7.22</t>
  </si>
  <si>
    <t>宇野</t>
    <rPh sb="0" eb="2">
      <t>ウノ</t>
    </rPh>
    <phoneticPr fontId="7"/>
  </si>
  <si>
    <t>匠朗</t>
  </si>
  <si>
    <t>ﾀｸﾛｳ</t>
  </si>
  <si>
    <t>Takurou</t>
  </si>
  <si>
    <t>北林</t>
    <rPh sb="0" eb="2">
      <t>キタバヤシ</t>
    </rPh>
    <phoneticPr fontId="7"/>
  </si>
  <si>
    <t>愛翔</t>
  </si>
  <si>
    <t>ｷﾀﾊﾞﾔｼ</t>
  </si>
  <si>
    <t>ｱｲﾄ</t>
  </si>
  <si>
    <t>KITABAYASHI</t>
  </si>
  <si>
    <t>Aito</t>
  </si>
  <si>
    <t>黒沢</t>
    <rPh sb="0" eb="2">
      <t>クロサワ</t>
    </rPh>
    <phoneticPr fontId="2"/>
  </si>
  <si>
    <t>紗良衣</t>
    <rPh sb="0" eb="1">
      <t>サ</t>
    </rPh>
    <rPh sb="1" eb="2">
      <t>リョウ</t>
    </rPh>
    <rPh sb="2" eb="3">
      <t>イ</t>
    </rPh>
    <phoneticPr fontId="2"/>
  </si>
  <si>
    <t>ｻﾗｲ</t>
  </si>
  <si>
    <t>Sarai</t>
  </si>
  <si>
    <t>健人</t>
    <rPh sb="0" eb="1">
      <t>ケン</t>
    </rPh>
    <rPh sb="1" eb="2">
      <t>ヒト</t>
    </rPh>
    <phoneticPr fontId="2"/>
  </si>
  <si>
    <t>高橋</t>
    <rPh sb="0" eb="2">
      <t>タカハシ</t>
    </rPh>
    <phoneticPr fontId="7"/>
  </si>
  <si>
    <t>志昂</t>
  </si>
  <si>
    <t>ｼｺｳ</t>
  </si>
  <si>
    <t>Shikou</t>
  </si>
  <si>
    <t>髙橋</t>
    <rPh sb="0" eb="2">
      <t>タカハシ</t>
    </rPh>
    <phoneticPr fontId="7"/>
  </si>
  <si>
    <t>颯揮</t>
  </si>
  <si>
    <t>2008.7.11</t>
  </si>
  <si>
    <t>髙山</t>
    <rPh sb="0" eb="2">
      <t>タカヤマ</t>
    </rPh>
    <phoneticPr fontId="7"/>
  </si>
  <si>
    <t>春樹</t>
  </si>
  <si>
    <t>冨田</t>
    <rPh sb="0" eb="2">
      <t>トミタ</t>
    </rPh>
    <phoneticPr fontId="7"/>
  </si>
  <si>
    <t>篤哉</t>
  </si>
  <si>
    <t>中野</t>
    <rPh sb="0" eb="2">
      <t>ナカノ</t>
    </rPh>
    <phoneticPr fontId="7"/>
  </si>
  <si>
    <t>友雅</t>
  </si>
  <si>
    <t>Yuuga</t>
  </si>
  <si>
    <t>中村</t>
    <rPh sb="0" eb="2">
      <t>ナカムラ</t>
    </rPh>
    <phoneticPr fontId="7"/>
  </si>
  <si>
    <t>柊哉</t>
  </si>
  <si>
    <t>ｼｭｳﾔ</t>
  </si>
  <si>
    <t>Shuuya</t>
  </si>
  <si>
    <t>花岡</t>
    <rPh sb="0" eb="2">
      <t>ハナオカ</t>
    </rPh>
    <phoneticPr fontId="7"/>
  </si>
  <si>
    <t>夢路</t>
  </si>
  <si>
    <t>ﾊﾅｵｶ</t>
  </si>
  <si>
    <t>ﾕﾒｼﾞ</t>
  </si>
  <si>
    <t>HANAOKA</t>
  </si>
  <si>
    <t>Yumeji</t>
  </si>
  <si>
    <t>純太</t>
    <rPh sb="0" eb="2">
      <t>ジュンタ</t>
    </rPh>
    <phoneticPr fontId="2"/>
  </si>
  <si>
    <t>ｼﾞｭﾝﾀ</t>
  </si>
  <si>
    <t>Junta</t>
  </si>
  <si>
    <t>颯</t>
    <rPh sb="0" eb="1">
      <t>ハヤテ</t>
    </rPh>
    <phoneticPr fontId="2"/>
  </si>
  <si>
    <t>ﾊﾔﾃ</t>
  </si>
  <si>
    <t>Hayate</t>
  </si>
  <si>
    <t>石神</t>
    <rPh sb="0" eb="2">
      <t>イシガミ</t>
    </rPh>
    <phoneticPr fontId="2"/>
  </si>
  <si>
    <t>智也</t>
    <rPh sb="0" eb="2">
      <t>トモヤ</t>
    </rPh>
    <phoneticPr fontId="2"/>
  </si>
  <si>
    <t>ｲｼｶﾞﾐ</t>
  </si>
  <si>
    <t>ISHIGAMI</t>
  </si>
  <si>
    <t>井戸田</t>
    <rPh sb="0" eb="3">
      <t>イドタ</t>
    </rPh>
    <phoneticPr fontId="2"/>
  </si>
  <si>
    <t>蒼空</t>
    <rPh sb="0" eb="1">
      <t>アオ</t>
    </rPh>
    <rPh sb="1" eb="2">
      <t>ソラ</t>
    </rPh>
    <phoneticPr fontId="2"/>
  </si>
  <si>
    <t>ｲﾄﾞﾀ</t>
  </si>
  <si>
    <t>IDOTA</t>
  </si>
  <si>
    <t>今敷</t>
    <rPh sb="0" eb="1">
      <t>イマ</t>
    </rPh>
    <rPh sb="1" eb="2">
      <t>シ</t>
    </rPh>
    <phoneticPr fontId="2"/>
  </si>
  <si>
    <t>ｲﾏｼｷ</t>
  </si>
  <si>
    <t>IMASHIKI</t>
  </si>
  <si>
    <t>2009.12.26</t>
  </si>
  <si>
    <t>江島</t>
    <rPh sb="0" eb="2">
      <t>エジマ</t>
    </rPh>
    <phoneticPr fontId="2"/>
  </si>
  <si>
    <t>睦益</t>
    <rPh sb="0" eb="1">
      <t>ムツ</t>
    </rPh>
    <rPh sb="1" eb="2">
      <t>マ</t>
    </rPh>
    <phoneticPr fontId="2"/>
  </si>
  <si>
    <t>ｴｼﾞﾏ</t>
  </si>
  <si>
    <t>ﾑﾂﾏｽ</t>
  </si>
  <si>
    <t>EJIMA</t>
  </si>
  <si>
    <t>Mutsumasu</t>
  </si>
  <si>
    <t>大橋</t>
    <rPh sb="0" eb="2">
      <t>オオハシ</t>
    </rPh>
    <phoneticPr fontId="2"/>
  </si>
  <si>
    <t>良央</t>
    <rPh sb="0" eb="1">
      <t>リョウ</t>
    </rPh>
    <rPh sb="1" eb="2">
      <t>オウ</t>
    </rPh>
    <phoneticPr fontId="2"/>
  </si>
  <si>
    <t>ﾗｵ</t>
  </si>
  <si>
    <t>OOHASHI</t>
  </si>
  <si>
    <t>Rao</t>
  </si>
  <si>
    <t>紘太</t>
    <rPh sb="0" eb="2">
      <t>コウタ</t>
    </rPh>
    <phoneticPr fontId="2"/>
  </si>
  <si>
    <t>恵莉斗</t>
    <rPh sb="0" eb="1">
      <t>メグ</t>
    </rPh>
    <rPh sb="1" eb="2">
      <t>リ</t>
    </rPh>
    <rPh sb="2" eb="3">
      <t>ト</t>
    </rPh>
    <phoneticPr fontId="2"/>
  </si>
  <si>
    <t>ｴﾘﾄ</t>
  </si>
  <si>
    <t>Erito</t>
  </si>
  <si>
    <t>羚音</t>
    <rPh sb="0" eb="1">
      <t>レイ</t>
    </rPh>
    <rPh sb="1" eb="2">
      <t>オト</t>
    </rPh>
    <phoneticPr fontId="2"/>
  </si>
  <si>
    <t>SATOU</t>
  </si>
  <si>
    <t>2010.3.22</t>
  </si>
  <si>
    <t>猿谷</t>
    <rPh sb="0" eb="2">
      <t>サルタニ</t>
    </rPh>
    <phoneticPr fontId="2"/>
  </si>
  <si>
    <t>晃大</t>
    <rPh sb="0" eb="2">
      <t>コウタ</t>
    </rPh>
    <phoneticPr fontId="2"/>
  </si>
  <si>
    <t>ｻﾙﾔ</t>
  </si>
  <si>
    <t>SARUYA</t>
  </si>
  <si>
    <t>光輝</t>
    <rPh sb="0" eb="2">
      <t>コウキ</t>
    </rPh>
    <phoneticPr fontId="2"/>
  </si>
  <si>
    <t>曽我部</t>
    <rPh sb="0" eb="3">
      <t>ソガベ</t>
    </rPh>
    <phoneticPr fontId="2"/>
  </si>
  <si>
    <t>龍優</t>
    <rPh sb="0" eb="1">
      <t>リュウ</t>
    </rPh>
    <rPh sb="1" eb="2">
      <t>ユウ</t>
    </rPh>
    <phoneticPr fontId="2"/>
  </si>
  <si>
    <t>ｿｶﾞﾍﾞ</t>
  </si>
  <si>
    <t>ﾘｭｳﾔ</t>
  </si>
  <si>
    <t>SOGABE</t>
  </si>
  <si>
    <t>Ryuuya</t>
  </si>
  <si>
    <t>2010.3.10</t>
  </si>
  <si>
    <t>髙城</t>
    <rPh sb="0" eb="2">
      <t>タカギ</t>
    </rPh>
    <phoneticPr fontId="2"/>
  </si>
  <si>
    <t>悠人</t>
    <rPh sb="0" eb="2">
      <t>ハルト</t>
    </rPh>
    <phoneticPr fontId="2"/>
  </si>
  <si>
    <t>Yuuto</t>
  </si>
  <si>
    <t>2009.11.3</t>
  </si>
  <si>
    <t>辻武</t>
    <rPh sb="0" eb="1">
      <t>ツジ</t>
    </rPh>
    <rPh sb="1" eb="2">
      <t>ム</t>
    </rPh>
    <phoneticPr fontId="2"/>
  </si>
  <si>
    <t>駿弥</t>
    <rPh sb="0" eb="1">
      <t>シュン</t>
    </rPh>
    <rPh sb="1" eb="2">
      <t>ヤ</t>
    </rPh>
    <phoneticPr fontId="2"/>
  </si>
  <si>
    <t>ﾂｼﾞﾀｹ</t>
  </si>
  <si>
    <t>TSUJITAKE</t>
  </si>
  <si>
    <t>成毛</t>
    <rPh sb="0" eb="2">
      <t>ナルケ</t>
    </rPh>
    <phoneticPr fontId="2"/>
  </si>
  <si>
    <t>颯涼</t>
    <rPh sb="0" eb="1">
      <t>ソウ</t>
    </rPh>
    <rPh sb="1" eb="2">
      <t>リョウ</t>
    </rPh>
    <phoneticPr fontId="2"/>
  </si>
  <si>
    <t>ﾅﾙｹ</t>
  </si>
  <si>
    <t>NARUKE</t>
  </si>
  <si>
    <t>Sousuke</t>
  </si>
  <si>
    <t>2010.1.22</t>
  </si>
  <si>
    <t>西岡</t>
    <rPh sb="0" eb="2">
      <t>ニシオカ</t>
    </rPh>
    <phoneticPr fontId="2"/>
  </si>
  <si>
    <t>明澄</t>
    <rPh sb="0" eb="1">
      <t>アカ</t>
    </rPh>
    <rPh sb="1" eb="2">
      <t>ス</t>
    </rPh>
    <phoneticPr fontId="2"/>
  </si>
  <si>
    <t>ﾆｼｵｶ</t>
  </si>
  <si>
    <t>ｱｽﾑ</t>
  </si>
  <si>
    <t>NISHIOKA</t>
  </si>
  <si>
    <t>Asumu</t>
  </si>
  <si>
    <t>2009.12.20</t>
  </si>
  <si>
    <t>西村</t>
    <rPh sb="0" eb="2">
      <t>ニシムラ</t>
    </rPh>
    <phoneticPr fontId="2"/>
  </si>
  <si>
    <t>翔真</t>
    <rPh sb="0" eb="1">
      <t>ショウ</t>
    </rPh>
    <rPh sb="1" eb="2">
      <t>マ</t>
    </rPh>
    <phoneticPr fontId="2"/>
  </si>
  <si>
    <t>2009.10.20</t>
  </si>
  <si>
    <t>野嶋</t>
    <rPh sb="0" eb="2">
      <t>ノジマ</t>
    </rPh>
    <phoneticPr fontId="2"/>
  </si>
  <si>
    <t>晴空</t>
    <rPh sb="0" eb="1">
      <t>ハ</t>
    </rPh>
    <rPh sb="1" eb="2">
      <t>ソラ</t>
    </rPh>
    <phoneticPr fontId="2"/>
  </si>
  <si>
    <t>ﾉｼﾞﾏ</t>
  </si>
  <si>
    <t>ｾｲﾗ</t>
  </si>
  <si>
    <t>NOJIMA</t>
  </si>
  <si>
    <t>Seira</t>
  </si>
  <si>
    <t>琥己</t>
    <rPh sb="0" eb="1">
      <t>コ</t>
    </rPh>
    <rPh sb="1" eb="2">
      <t>オノレ</t>
    </rPh>
    <phoneticPr fontId="2"/>
  </si>
  <si>
    <t>三小田</t>
    <rPh sb="0" eb="1">
      <t>ミ</t>
    </rPh>
    <rPh sb="1" eb="3">
      <t>オダ</t>
    </rPh>
    <phoneticPr fontId="2"/>
  </si>
  <si>
    <t>丈留</t>
    <rPh sb="0" eb="1">
      <t>タケ</t>
    </rPh>
    <rPh sb="1" eb="2">
      <t>ル</t>
    </rPh>
    <phoneticPr fontId="2"/>
  </si>
  <si>
    <t>ﾐｺﾀﾞ</t>
  </si>
  <si>
    <t>MIKODA</t>
  </si>
  <si>
    <t>義規</t>
    <rPh sb="0" eb="1">
      <t>ギ</t>
    </rPh>
    <rPh sb="1" eb="2">
      <t>キ</t>
    </rPh>
    <phoneticPr fontId="2"/>
  </si>
  <si>
    <t>ﾖｼﾁｶ</t>
  </si>
  <si>
    <t>Yoshichika</t>
  </si>
  <si>
    <t>晃英</t>
    <rPh sb="0" eb="1">
      <t>コウ</t>
    </rPh>
    <rPh sb="1" eb="2">
      <t>エイ</t>
    </rPh>
    <phoneticPr fontId="2"/>
  </si>
  <si>
    <t>ｱｷﾋﾃﾞ</t>
  </si>
  <si>
    <t>Akihide</t>
  </si>
  <si>
    <t>琉司</t>
    <rPh sb="0" eb="1">
      <t>ル</t>
    </rPh>
    <rPh sb="1" eb="2">
      <t>ツカサ</t>
    </rPh>
    <phoneticPr fontId="2"/>
  </si>
  <si>
    <t>ﾘｭｳｼﾞ</t>
  </si>
  <si>
    <t>Ryuji</t>
  </si>
  <si>
    <t>2008.12.12</t>
  </si>
  <si>
    <t>遥大</t>
    <rPh sb="0" eb="1">
      <t>ハル</t>
    </rPh>
    <rPh sb="1" eb="2">
      <t>ダイ</t>
    </rPh>
    <phoneticPr fontId="2"/>
  </si>
  <si>
    <t>2008.12.3</t>
  </si>
  <si>
    <t>柴田</t>
  </si>
  <si>
    <t>将</t>
  </si>
  <si>
    <t>So</t>
  </si>
  <si>
    <t>2008.8.15</t>
  </si>
  <si>
    <t>祥太</t>
    <rPh sb="0" eb="1">
      <t>ショウ</t>
    </rPh>
    <rPh sb="1" eb="2">
      <t>フト</t>
    </rPh>
    <phoneticPr fontId="2"/>
  </si>
  <si>
    <t>井野</t>
    <rPh sb="0" eb="2">
      <t>イノ</t>
    </rPh>
    <phoneticPr fontId="2"/>
  </si>
  <si>
    <t>ｲﾉ</t>
  </si>
  <si>
    <t>宇梶</t>
    <rPh sb="0" eb="2">
      <t>ウカジ</t>
    </rPh>
    <phoneticPr fontId="2"/>
  </si>
  <si>
    <t>聡太</t>
    <rPh sb="0" eb="2">
      <t>ソウタ</t>
    </rPh>
    <phoneticPr fontId="2"/>
  </si>
  <si>
    <t>ｳｶｼﾞ</t>
  </si>
  <si>
    <t>UKAJI</t>
  </si>
  <si>
    <t>奥田</t>
    <rPh sb="0" eb="2">
      <t>オクダ</t>
    </rPh>
    <phoneticPr fontId="2"/>
  </si>
  <si>
    <t>川上</t>
    <rPh sb="0" eb="2">
      <t>カワカミ</t>
    </rPh>
    <phoneticPr fontId="2"/>
  </si>
  <si>
    <t>有智</t>
    <rPh sb="0" eb="1">
      <t>ユウ</t>
    </rPh>
    <rPh sb="1" eb="2">
      <t>サトシ</t>
    </rPh>
    <phoneticPr fontId="2"/>
  </si>
  <si>
    <t>ｱﾘﾄﾓ</t>
  </si>
  <si>
    <t>Aritomo</t>
  </si>
  <si>
    <t>寛大</t>
    <rPh sb="0" eb="2">
      <t>カンダイ</t>
    </rPh>
    <phoneticPr fontId="2"/>
  </si>
  <si>
    <t>塩入</t>
    <rPh sb="0" eb="2">
      <t>シオイリ</t>
    </rPh>
    <phoneticPr fontId="2"/>
  </si>
  <si>
    <t>柊</t>
    <rPh sb="0" eb="1">
      <t>シュウ</t>
    </rPh>
    <phoneticPr fontId="2"/>
  </si>
  <si>
    <t>ｼｵｲﾘ</t>
  </si>
  <si>
    <t>SHIOIRI</t>
  </si>
  <si>
    <t>辻村</t>
    <rPh sb="0" eb="2">
      <t>ツジムラ</t>
    </rPh>
    <phoneticPr fontId="2"/>
  </si>
  <si>
    <t>総悟</t>
    <rPh sb="0" eb="2">
      <t>ソウゴ</t>
    </rPh>
    <phoneticPr fontId="2"/>
  </si>
  <si>
    <t>ﾂｼﾞﾑﾗ</t>
  </si>
  <si>
    <t>ｿｳｺﾞ</t>
  </si>
  <si>
    <t>TSUJIMURA</t>
  </si>
  <si>
    <t>Sogo</t>
  </si>
  <si>
    <t>佑翔</t>
    <rPh sb="0" eb="1">
      <t>ユウ</t>
    </rPh>
    <rPh sb="1" eb="2">
      <t>ショウ</t>
    </rPh>
    <phoneticPr fontId="2"/>
  </si>
  <si>
    <t>瑛斗</t>
    <rPh sb="0" eb="2">
      <t>エイト</t>
    </rPh>
    <phoneticPr fontId="2"/>
  </si>
  <si>
    <t>2008.4.18</t>
  </si>
  <si>
    <t>友哉</t>
    <rPh sb="0" eb="2">
      <t>トモヤ</t>
    </rPh>
    <phoneticPr fontId="2"/>
  </si>
  <si>
    <t>橋田</t>
    <rPh sb="0" eb="2">
      <t>ハシダ</t>
    </rPh>
    <phoneticPr fontId="2"/>
  </si>
  <si>
    <t>幹大</t>
    <rPh sb="0" eb="2">
      <t>ミキヒロ</t>
    </rPh>
    <phoneticPr fontId="2"/>
  </si>
  <si>
    <t>ﾊｼﾀﾞ</t>
  </si>
  <si>
    <t>HASHIDA</t>
  </si>
  <si>
    <t>祥彦</t>
    <rPh sb="0" eb="1">
      <t>サチ</t>
    </rPh>
    <rPh sb="1" eb="2">
      <t>ヒコ</t>
    </rPh>
    <phoneticPr fontId="2"/>
  </si>
  <si>
    <t>ﾖｼﾋｺ</t>
  </si>
  <si>
    <t>Yoshihiko</t>
  </si>
  <si>
    <t>山越</t>
    <rPh sb="0" eb="2">
      <t>ヤマコシ</t>
    </rPh>
    <phoneticPr fontId="2"/>
  </si>
  <si>
    <t>源斗</t>
    <rPh sb="0" eb="1">
      <t>ゲン</t>
    </rPh>
    <rPh sb="1" eb="2">
      <t>ト</t>
    </rPh>
    <phoneticPr fontId="2"/>
  </si>
  <si>
    <t>ﾔﾏｺｼ</t>
  </si>
  <si>
    <t>ｹﾞﾝﾄ</t>
  </si>
  <si>
    <t>YAMAKOSHI</t>
  </si>
  <si>
    <t>Gento</t>
  </si>
  <si>
    <t>2009.3.10</t>
  </si>
  <si>
    <t>岩佐</t>
    <rPh sb="0" eb="2">
      <t>イワサ</t>
    </rPh>
    <phoneticPr fontId="2"/>
  </si>
  <si>
    <t>琉希亜</t>
    <rPh sb="0" eb="2">
      <t>リュウキ</t>
    </rPh>
    <rPh sb="2" eb="3">
      <t>ア</t>
    </rPh>
    <phoneticPr fontId="2"/>
  </si>
  <si>
    <t>沖野</t>
    <rPh sb="0" eb="2">
      <t>オキノ</t>
    </rPh>
    <phoneticPr fontId="2"/>
  </si>
  <si>
    <t>伶</t>
    <rPh sb="0" eb="1">
      <t>レイ</t>
    </rPh>
    <phoneticPr fontId="2"/>
  </si>
  <si>
    <t>ｵｷﾉ</t>
  </si>
  <si>
    <t>OKINO</t>
  </si>
  <si>
    <t>岸</t>
    <rPh sb="0" eb="1">
      <t>キシ</t>
    </rPh>
    <phoneticPr fontId="2"/>
  </si>
  <si>
    <t>瑛知</t>
    <rPh sb="0" eb="1">
      <t>エイ</t>
    </rPh>
    <rPh sb="1" eb="2">
      <t>チ</t>
    </rPh>
    <phoneticPr fontId="2"/>
  </si>
  <si>
    <t>ｷｼ</t>
  </si>
  <si>
    <t>ｴｲﾁ</t>
  </si>
  <si>
    <t>KISHI</t>
  </si>
  <si>
    <t>Eichi</t>
  </si>
  <si>
    <t>金髙</t>
    <rPh sb="0" eb="1">
      <t>キム</t>
    </rPh>
    <rPh sb="1" eb="2">
      <t>タカ</t>
    </rPh>
    <phoneticPr fontId="2"/>
  </si>
  <si>
    <t>駿佑</t>
    <rPh sb="0" eb="2">
      <t>シュンスケ</t>
    </rPh>
    <phoneticPr fontId="2"/>
  </si>
  <si>
    <t>ｼｭﾝｽｹ</t>
  </si>
  <si>
    <t>Shunsuke</t>
  </si>
  <si>
    <t>凪冴</t>
    <rPh sb="0" eb="1">
      <t>ナギ</t>
    </rPh>
    <rPh sb="1" eb="2">
      <t>サエ</t>
    </rPh>
    <phoneticPr fontId="2"/>
  </si>
  <si>
    <t>樹</t>
    <rPh sb="0" eb="1">
      <t>イツキ</t>
    </rPh>
    <phoneticPr fontId="2"/>
  </si>
  <si>
    <t>篠原</t>
    <rPh sb="0" eb="2">
      <t>シノハラ</t>
    </rPh>
    <phoneticPr fontId="2"/>
  </si>
  <si>
    <t>蒼司</t>
    <rPh sb="0" eb="1">
      <t>アオ</t>
    </rPh>
    <rPh sb="1" eb="2">
      <t>ツカサ</t>
    </rPh>
    <phoneticPr fontId="2"/>
  </si>
  <si>
    <t>島影</t>
    <rPh sb="0" eb="2">
      <t>シマカゲ</t>
    </rPh>
    <phoneticPr fontId="2"/>
  </si>
  <si>
    <t>龍</t>
    <rPh sb="0" eb="1">
      <t>リュウ</t>
    </rPh>
    <phoneticPr fontId="2"/>
  </si>
  <si>
    <t>ｼﾏｶｹﾞ</t>
  </si>
  <si>
    <t>SHIMAKAGE</t>
  </si>
  <si>
    <t>涼介</t>
    <rPh sb="0" eb="2">
      <t>リョウスケ</t>
    </rPh>
    <phoneticPr fontId="2"/>
  </si>
  <si>
    <t>竹下</t>
    <rPh sb="0" eb="2">
      <t>タケシタ</t>
    </rPh>
    <phoneticPr fontId="2"/>
  </si>
  <si>
    <t>誠馬</t>
    <rPh sb="0" eb="1">
      <t>マコト</t>
    </rPh>
    <rPh sb="1" eb="2">
      <t>ウマ</t>
    </rPh>
    <phoneticPr fontId="2"/>
  </si>
  <si>
    <t>ﾀｹｼﾀ</t>
  </si>
  <si>
    <t>ｾｲﾏ</t>
  </si>
  <si>
    <t>TAKESHITA</t>
  </si>
  <si>
    <t>Seima</t>
  </si>
  <si>
    <t>瑛介</t>
    <rPh sb="0" eb="1">
      <t>エイ</t>
    </rPh>
    <rPh sb="1" eb="2">
      <t>カイ</t>
    </rPh>
    <phoneticPr fontId="2"/>
  </si>
  <si>
    <t>2009.9.11</t>
  </si>
  <si>
    <t>平古場</t>
    <rPh sb="0" eb="2">
      <t>ヒラコ</t>
    </rPh>
    <rPh sb="2" eb="3">
      <t>バ</t>
    </rPh>
    <phoneticPr fontId="2"/>
  </si>
  <si>
    <t>ﾋﾗｺﾊﾞ</t>
  </si>
  <si>
    <t>HIRAKOBA</t>
  </si>
  <si>
    <t>笛田</t>
    <rPh sb="0" eb="2">
      <t>フエタ</t>
    </rPh>
    <phoneticPr fontId="2"/>
  </si>
  <si>
    <t>祐成</t>
    <rPh sb="0" eb="1">
      <t>ユウ</t>
    </rPh>
    <rPh sb="1" eb="2">
      <t>シゲル</t>
    </rPh>
    <phoneticPr fontId="2"/>
  </si>
  <si>
    <t>ﾌｴﾀﾞ</t>
  </si>
  <si>
    <t>FUEDA</t>
  </si>
  <si>
    <t>阿部</t>
    <rPh sb="0" eb="2">
      <t>アベ</t>
    </rPh>
    <phoneticPr fontId="9"/>
  </si>
  <si>
    <t>楓大</t>
    <rPh sb="0" eb="1">
      <t>カエデ</t>
    </rPh>
    <rPh sb="1" eb="2">
      <t>ダイ</t>
    </rPh>
    <phoneticPr fontId="9"/>
  </si>
  <si>
    <t>ﾌｳﾀ</t>
  </si>
  <si>
    <t>Futa</t>
  </si>
  <si>
    <t>五十嵐</t>
    <rPh sb="0" eb="3">
      <t>イガラシ</t>
    </rPh>
    <phoneticPr fontId="9"/>
  </si>
  <si>
    <t>瑛信</t>
    <rPh sb="0" eb="1">
      <t>エイ</t>
    </rPh>
    <rPh sb="1" eb="2">
      <t>シン</t>
    </rPh>
    <phoneticPr fontId="9"/>
  </si>
  <si>
    <t>2009.4.1</t>
  </si>
  <si>
    <t>和真</t>
    <rPh sb="0" eb="2">
      <t>カズマ</t>
    </rPh>
    <phoneticPr fontId="9"/>
  </si>
  <si>
    <t>香取</t>
    <rPh sb="0" eb="2">
      <t>カトリ</t>
    </rPh>
    <phoneticPr fontId="9"/>
  </si>
  <si>
    <t>佑紀</t>
    <rPh sb="0" eb="2">
      <t>ユウキ</t>
    </rPh>
    <phoneticPr fontId="9"/>
  </si>
  <si>
    <t>金林</t>
    <rPh sb="0" eb="1">
      <t>カネ</t>
    </rPh>
    <rPh sb="1" eb="2">
      <t>ハヤシ</t>
    </rPh>
    <phoneticPr fontId="9"/>
  </si>
  <si>
    <t>潤橙</t>
    <rPh sb="0" eb="1">
      <t>ジュン</t>
    </rPh>
    <rPh sb="1" eb="2">
      <t>トウ</t>
    </rPh>
    <phoneticPr fontId="9"/>
  </si>
  <si>
    <t>ｶﾈﾊﾞﾔｼ</t>
  </si>
  <si>
    <t>KANEBAYASHI</t>
  </si>
  <si>
    <t>國武</t>
    <rPh sb="0" eb="2">
      <t>クニタケ</t>
    </rPh>
    <phoneticPr fontId="9"/>
  </si>
  <si>
    <t>健</t>
    <rPh sb="0" eb="1">
      <t>ケン</t>
    </rPh>
    <phoneticPr fontId="9"/>
  </si>
  <si>
    <t>ｸﾆﾀｹ</t>
  </si>
  <si>
    <t>KUNITAKE</t>
  </si>
  <si>
    <t>後藤</t>
    <rPh sb="0" eb="2">
      <t>ゴトウ</t>
    </rPh>
    <phoneticPr fontId="9"/>
  </si>
  <si>
    <t>駿介</t>
    <rPh sb="0" eb="2">
      <t>シュンスケ</t>
    </rPh>
    <phoneticPr fontId="9"/>
  </si>
  <si>
    <t>GOTOH</t>
  </si>
  <si>
    <t>2008.12.6</t>
  </si>
  <si>
    <t>佐藤</t>
    <rPh sb="0" eb="2">
      <t>サトウ</t>
    </rPh>
    <phoneticPr fontId="9"/>
  </si>
  <si>
    <t>樂</t>
    <rPh sb="0" eb="1">
      <t>ガク</t>
    </rPh>
    <phoneticPr fontId="9"/>
  </si>
  <si>
    <t>沢田</t>
    <rPh sb="0" eb="2">
      <t>サワダ</t>
    </rPh>
    <phoneticPr fontId="9"/>
  </si>
  <si>
    <t>健悟</t>
    <rPh sb="0" eb="2">
      <t>ケンゴ</t>
    </rPh>
    <phoneticPr fontId="9"/>
  </si>
  <si>
    <t>新間</t>
    <rPh sb="0" eb="2">
      <t>シンマ</t>
    </rPh>
    <phoneticPr fontId="9"/>
  </si>
  <si>
    <t>陽斗</t>
    <rPh sb="0" eb="1">
      <t>ヨウ</t>
    </rPh>
    <rPh sb="1" eb="2">
      <t>ト</t>
    </rPh>
    <phoneticPr fontId="9"/>
  </si>
  <si>
    <t>ｼﾝﾏ</t>
  </si>
  <si>
    <t>SHINMA</t>
  </si>
  <si>
    <t>2009.1.26</t>
  </si>
  <si>
    <t>髙岡</t>
    <rPh sb="0" eb="2">
      <t>タカオカ</t>
    </rPh>
    <phoneticPr fontId="9"/>
  </si>
  <si>
    <t>歩太</t>
    <rPh sb="0" eb="1">
      <t>アユミ</t>
    </rPh>
    <rPh sb="1" eb="2">
      <t>タ</t>
    </rPh>
    <phoneticPr fontId="9"/>
  </si>
  <si>
    <t>ﾀｶｵｶ</t>
  </si>
  <si>
    <t>ｱﾕﾀ</t>
  </si>
  <si>
    <t>TAKAOKA</t>
  </si>
  <si>
    <t>Ayuta</t>
  </si>
  <si>
    <t>寺川</t>
    <rPh sb="0" eb="2">
      <t>テラカワ</t>
    </rPh>
    <phoneticPr fontId="9"/>
  </si>
  <si>
    <t>成海</t>
    <rPh sb="0" eb="1">
      <t>セイ</t>
    </rPh>
    <rPh sb="1" eb="2">
      <t>ウミ</t>
    </rPh>
    <phoneticPr fontId="9"/>
  </si>
  <si>
    <t>ﾃﾗｶﾜ</t>
  </si>
  <si>
    <t>TERAKAWA</t>
  </si>
  <si>
    <t>西村</t>
    <rPh sb="0" eb="2">
      <t>ニシムラ</t>
    </rPh>
    <phoneticPr fontId="9"/>
  </si>
  <si>
    <t>太一</t>
    <rPh sb="0" eb="2">
      <t>タイチ</t>
    </rPh>
    <phoneticPr fontId="9"/>
  </si>
  <si>
    <t>西山</t>
    <rPh sb="0" eb="2">
      <t>ニシヤマ</t>
    </rPh>
    <phoneticPr fontId="9"/>
  </si>
  <si>
    <t>祐治</t>
    <rPh sb="0" eb="2">
      <t>ユウジ</t>
    </rPh>
    <phoneticPr fontId="9"/>
  </si>
  <si>
    <t>村田</t>
    <rPh sb="0" eb="2">
      <t>ムラタ</t>
    </rPh>
    <phoneticPr fontId="9"/>
  </si>
  <si>
    <t>大知</t>
    <rPh sb="0" eb="2">
      <t>ダイチ</t>
    </rPh>
    <phoneticPr fontId="9"/>
  </si>
  <si>
    <t>山口</t>
    <rPh sb="0" eb="2">
      <t>ヤマグチ</t>
    </rPh>
    <phoneticPr fontId="9"/>
  </si>
  <si>
    <t>蕉</t>
    <rPh sb="0" eb="1">
      <t>ショウ</t>
    </rPh>
    <phoneticPr fontId="9"/>
  </si>
  <si>
    <t>2009.2.17</t>
  </si>
  <si>
    <t>布施</t>
    <rPh sb="0" eb="2">
      <t>フセ</t>
    </rPh>
    <phoneticPr fontId="2"/>
  </si>
  <si>
    <t>ﾌｾ</t>
  </si>
  <si>
    <t>FUSE</t>
  </si>
  <si>
    <t>宮久地</t>
    <rPh sb="0" eb="3">
      <t>ミヤクジ</t>
    </rPh>
    <phoneticPr fontId="2"/>
  </si>
  <si>
    <t>泰成</t>
    <rPh sb="0" eb="2">
      <t>ヤスナリ</t>
    </rPh>
    <phoneticPr fontId="2"/>
  </si>
  <si>
    <t>ﾐﾔｸｼﾞ</t>
  </si>
  <si>
    <t>MIYAKUJI</t>
  </si>
  <si>
    <t>柳澤</t>
    <rPh sb="0" eb="2">
      <t>ヤナギサワ</t>
    </rPh>
    <phoneticPr fontId="2"/>
  </si>
  <si>
    <t>ﾔﾅｷﾞｻﾜ</t>
  </si>
  <si>
    <t>YANAGISAWA</t>
  </si>
  <si>
    <t>相川</t>
    <rPh sb="0" eb="2">
      <t>アイカワ</t>
    </rPh>
    <phoneticPr fontId="2"/>
  </si>
  <si>
    <t>ｱｲｶﾜ</t>
  </si>
  <si>
    <t>AIKAWA</t>
  </si>
  <si>
    <t>晟侍</t>
    <rPh sb="0" eb="1">
      <t>セイ</t>
    </rPh>
    <rPh sb="1" eb="2">
      <t>サムライ</t>
    </rPh>
    <phoneticPr fontId="2"/>
  </si>
  <si>
    <t>ｼﾞｮｳｼﾞ</t>
  </si>
  <si>
    <t>Jouji</t>
  </si>
  <si>
    <t>犬股</t>
    <rPh sb="0" eb="1">
      <t>イヌ</t>
    </rPh>
    <rPh sb="1" eb="2">
      <t>マタ</t>
    </rPh>
    <phoneticPr fontId="2"/>
  </si>
  <si>
    <t>一紗</t>
    <rPh sb="0" eb="2">
      <t>イッサ</t>
    </rPh>
    <phoneticPr fontId="2"/>
  </si>
  <si>
    <t>ｲﾇﾏﾀ</t>
  </si>
  <si>
    <t>INUMATA</t>
  </si>
  <si>
    <t>安龍</t>
    <rPh sb="0" eb="1">
      <t>アン</t>
    </rPh>
    <rPh sb="1" eb="2">
      <t>リュウ</t>
    </rPh>
    <phoneticPr fontId="2"/>
  </si>
  <si>
    <t>OOTA</t>
  </si>
  <si>
    <t>桒島</t>
    <rPh sb="0" eb="2">
      <t>クワジマ</t>
    </rPh>
    <phoneticPr fontId="2"/>
  </si>
  <si>
    <t>ｸﾜｼﾞﾏ</t>
  </si>
  <si>
    <t>KUWAJIMA</t>
  </si>
  <si>
    <t>須賀</t>
    <rPh sb="0" eb="2">
      <t>スガ</t>
    </rPh>
    <phoneticPr fontId="2"/>
  </si>
  <si>
    <t>ｽｶﾞ</t>
  </si>
  <si>
    <t>SUGA</t>
  </si>
  <si>
    <t>對中</t>
    <rPh sb="0" eb="1">
      <t>タイ</t>
    </rPh>
    <rPh sb="1" eb="2">
      <t>ナカ</t>
    </rPh>
    <phoneticPr fontId="2"/>
  </si>
  <si>
    <t>奏太</t>
    <rPh sb="0" eb="1">
      <t>ソウ</t>
    </rPh>
    <rPh sb="1" eb="2">
      <t>タ</t>
    </rPh>
    <phoneticPr fontId="2"/>
  </si>
  <si>
    <t>ﾀｲﾅｶ</t>
  </si>
  <si>
    <t>TAINAKA</t>
  </si>
  <si>
    <t>天水</t>
    <rPh sb="0" eb="2">
      <t>テンスイ</t>
    </rPh>
    <phoneticPr fontId="2"/>
  </si>
  <si>
    <t>晶人</t>
    <rPh sb="0" eb="2">
      <t>アキヒト</t>
    </rPh>
    <phoneticPr fontId="2"/>
  </si>
  <si>
    <t>ﾃﾝﾐｽﾞ</t>
  </si>
  <si>
    <t>TENMIZU</t>
  </si>
  <si>
    <t>凜空</t>
    <rPh sb="0" eb="1">
      <t>リン</t>
    </rPh>
    <rPh sb="1" eb="2">
      <t>ソラ</t>
    </rPh>
    <phoneticPr fontId="2"/>
  </si>
  <si>
    <t>平島</t>
    <rPh sb="0" eb="2">
      <t>ヒラシマ</t>
    </rPh>
    <phoneticPr fontId="2"/>
  </si>
  <si>
    <t>結仁</t>
    <rPh sb="0" eb="1">
      <t>ユ</t>
    </rPh>
    <rPh sb="1" eb="2">
      <t>ジン</t>
    </rPh>
    <phoneticPr fontId="2"/>
  </si>
  <si>
    <t>ﾋﾗｼﾏ</t>
  </si>
  <si>
    <t>HIRASHIMA</t>
  </si>
  <si>
    <t>冬真</t>
    <rPh sb="0" eb="2">
      <t>トウマ</t>
    </rPh>
    <phoneticPr fontId="2"/>
  </si>
  <si>
    <t>力</t>
    <rPh sb="0" eb="1">
      <t>リキ</t>
    </rPh>
    <phoneticPr fontId="2"/>
  </si>
  <si>
    <t>2009.3.12</t>
  </si>
  <si>
    <t>島田</t>
    <rPh sb="0" eb="2">
      <t>シマダ</t>
    </rPh>
    <phoneticPr fontId="2"/>
  </si>
  <si>
    <t>詢也</t>
    <rPh sb="0" eb="1">
      <t>シュン</t>
    </rPh>
    <rPh sb="1" eb="2">
      <t>ナリ</t>
    </rPh>
    <phoneticPr fontId="2"/>
  </si>
  <si>
    <t>宮下</t>
    <rPh sb="0" eb="2">
      <t>ミヤシタ</t>
    </rPh>
    <phoneticPr fontId="2"/>
  </si>
  <si>
    <t>智貴</t>
    <rPh sb="0" eb="2">
      <t>トモキ</t>
    </rPh>
    <phoneticPr fontId="2"/>
  </si>
  <si>
    <t>百木</t>
    <rPh sb="0" eb="2">
      <t>モモキ</t>
    </rPh>
    <phoneticPr fontId="2"/>
  </si>
  <si>
    <t>廉翔</t>
    <rPh sb="0" eb="1">
      <t>レン</t>
    </rPh>
    <rPh sb="1" eb="2">
      <t>ショウ</t>
    </rPh>
    <phoneticPr fontId="2"/>
  </si>
  <si>
    <t>ﾓﾓｷ</t>
  </si>
  <si>
    <t>MOMOKI</t>
  </si>
  <si>
    <t>矢口</t>
    <rPh sb="0" eb="2">
      <t>ヤグチ</t>
    </rPh>
    <phoneticPr fontId="2"/>
  </si>
  <si>
    <t>匠</t>
    <rPh sb="0" eb="1">
      <t>タクミ</t>
    </rPh>
    <phoneticPr fontId="2"/>
  </si>
  <si>
    <t>ﾔｸﾞﾁ</t>
  </si>
  <si>
    <t>ﾀｸ</t>
  </si>
  <si>
    <t>YAGUCHI</t>
  </si>
  <si>
    <t>Taku</t>
  </si>
  <si>
    <t>山賀</t>
    <rPh sb="0" eb="2">
      <t>ヤマガ</t>
    </rPh>
    <phoneticPr fontId="2"/>
  </si>
  <si>
    <t>ﾔﾏｶﾞ</t>
  </si>
  <si>
    <t>YAMAGA</t>
  </si>
  <si>
    <t>赤津</t>
    <rPh sb="0" eb="1">
      <t>アカ</t>
    </rPh>
    <rPh sb="1" eb="2">
      <t>ツ</t>
    </rPh>
    <phoneticPr fontId="2"/>
  </si>
  <si>
    <t>和也</t>
    <rPh sb="0" eb="2">
      <t>カズヤ</t>
    </rPh>
    <phoneticPr fontId="2"/>
  </si>
  <si>
    <t>ｱｶﾂ</t>
  </si>
  <si>
    <t>ｶｽﾞﾔ</t>
  </si>
  <si>
    <t>AKATSU</t>
  </si>
  <si>
    <t>Kazuya</t>
  </si>
  <si>
    <t>2009.4.9</t>
  </si>
  <si>
    <t>伸二郎</t>
    <rPh sb="0" eb="3">
      <t>シンジロウ</t>
    </rPh>
    <phoneticPr fontId="2"/>
  </si>
  <si>
    <t>ｼﾝｼﾞﾛｳ</t>
  </si>
  <si>
    <t>OONO</t>
  </si>
  <si>
    <t>Shinjiro</t>
  </si>
  <si>
    <t>神村</t>
    <rPh sb="0" eb="2">
      <t>カミムラ</t>
    </rPh>
    <phoneticPr fontId="2"/>
  </si>
  <si>
    <t>和輝</t>
    <rPh sb="0" eb="1">
      <t>カズ</t>
    </rPh>
    <rPh sb="1" eb="2">
      <t>カガヤ</t>
    </rPh>
    <phoneticPr fontId="2"/>
  </si>
  <si>
    <t>河津</t>
    <rPh sb="0" eb="2">
      <t>カワヅ</t>
    </rPh>
    <phoneticPr fontId="2"/>
  </si>
  <si>
    <t>颯汰</t>
    <rPh sb="0" eb="2">
      <t>ソウタ</t>
    </rPh>
    <phoneticPr fontId="2"/>
  </si>
  <si>
    <t>2009.5.10</t>
  </si>
  <si>
    <t>塩澤</t>
    <rPh sb="0" eb="2">
      <t>シオザワ</t>
    </rPh>
    <phoneticPr fontId="2"/>
  </si>
  <si>
    <t>健泰郎</t>
    <rPh sb="0" eb="1">
      <t>ケン</t>
    </rPh>
    <rPh sb="1" eb="3">
      <t>ヤスロウ</t>
    </rPh>
    <phoneticPr fontId="2"/>
  </si>
  <si>
    <t>ｼｵｻﾞﾜ</t>
  </si>
  <si>
    <t>SHIOZAWA</t>
  </si>
  <si>
    <t>玉置</t>
    <rPh sb="0" eb="2">
      <t>タマオキ</t>
    </rPh>
    <phoneticPr fontId="2"/>
  </si>
  <si>
    <t>篤</t>
    <rPh sb="0" eb="1">
      <t>アツシ</t>
    </rPh>
    <phoneticPr fontId="2"/>
  </si>
  <si>
    <t>永野</t>
    <rPh sb="0" eb="2">
      <t>ナガノ</t>
    </rPh>
    <phoneticPr fontId="2"/>
  </si>
  <si>
    <t>央樹</t>
    <rPh sb="0" eb="1">
      <t>オウ</t>
    </rPh>
    <rPh sb="1" eb="2">
      <t>キ</t>
    </rPh>
    <phoneticPr fontId="2"/>
  </si>
  <si>
    <t>中林</t>
    <rPh sb="0" eb="2">
      <t>ナカバヤシ</t>
    </rPh>
    <phoneticPr fontId="2"/>
  </si>
  <si>
    <t>喜</t>
    <rPh sb="0" eb="1">
      <t>ヨロコ</t>
    </rPh>
    <phoneticPr fontId="2"/>
  </si>
  <si>
    <t>ﾅｶﾊﾞﾔｼ</t>
  </si>
  <si>
    <t>ﾖｼ</t>
  </si>
  <si>
    <t>NAKABAYASHI</t>
  </si>
  <si>
    <t>Yoshi</t>
  </si>
  <si>
    <t>司</t>
    <rPh sb="0" eb="1">
      <t>ツカサ</t>
    </rPh>
    <phoneticPr fontId="2"/>
  </si>
  <si>
    <t>2009.8.6</t>
  </si>
  <si>
    <t>洋輝</t>
    <rPh sb="0" eb="1">
      <t>ヨウ</t>
    </rPh>
    <rPh sb="1" eb="2">
      <t>カガヤ</t>
    </rPh>
    <phoneticPr fontId="2"/>
  </si>
  <si>
    <t>赤嶺</t>
    <rPh sb="0" eb="2">
      <t>アカミネ</t>
    </rPh>
    <phoneticPr fontId="2"/>
  </si>
  <si>
    <t>海</t>
    <rPh sb="0" eb="1">
      <t>カイ</t>
    </rPh>
    <phoneticPr fontId="2"/>
  </si>
  <si>
    <t>ｱｶﾐﾈ</t>
  </si>
  <si>
    <t>AKAMINE</t>
  </si>
  <si>
    <t>大和田</t>
    <rPh sb="0" eb="3">
      <t>オオワダ</t>
    </rPh>
    <phoneticPr fontId="2"/>
  </si>
  <si>
    <t>琳太郎</t>
    <rPh sb="0" eb="1">
      <t>リン</t>
    </rPh>
    <rPh sb="1" eb="3">
      <t>タロウ</t>
    </rPh>
    <phoneticPr fontId="2"/>
  </si>
  <si>
    <t>ｵｵﾜﾀﾞ</t>
  </si>
  <si>
    <t>OWADA</t>
  </si>
  <si>
    <t>片根</t>
    <rPh sb="0" eb="1">
      <t>カタ</t>
    </rPh>
    <rPh sb="1" eb="2">
      <t>ネ</t>
    </rPh>
    <phoneticPr fontId="2"/>
  </si>
  <si>
    <t>陸渡</t>
    <rPh sb="0" eb="1">
      <t>リク</t>
    </rPh>
    <rPh sb="1" eb="2">
      <t>ワタ</t>
    </rPh>
    <phoneticPr fontId="2"/>
  </si>
  <si>
    <t>ｶﾀﾈ</t>
  </si>
  <si>
    <t>KATANE</t>
  </si>
  <si>
    <t>2008.5.18</t>
  </si>
  <si>
    <t>航太</t>
    <rPh sb="0" eb="2">
      <t>コウタ</t>
    </rPh>
    <phoneticPr fontId="2"/>
  </si>
  <si>
    <t>2008.4.24</t>
  </si>
  <si>
    <t>健介</t>
    <rPh sb="0" eb="2">
      <t>ケンスケ</t>
    </rPh>
    <phoneticPr fontId="2"/>
  </si>
  <si>
    <t>ﾌｶﾀﾞ</t>
  </si>
  <si>
    <t>FUKADA</t>
  </si>
  <si>
    <t>マーレー</t>
  </si>
  <si>
    <t>亜嵐</t>
    <rPh sb="0" eb="1">
      <t>ア</t>
    </rPh>
    <rPh sb="1" eb="2">
      <t>ラン</t>
    </rPh>
    <phoneticPr fontId="2"/>
  </si>
  <si>
    <t>ﾏｰﾚｰ</t>
  </si>
  <si>
    <t>ｱﾗﾝ</t>
  </si>
  <si>
    <t>MURRAY</t>
  </si>
  <si>
    <t>Alan</t>
  </si>
  <si>
    <t>颯太朗</t>
    <rPh sb="0" eb="1">
      <t>ソウ</t>
    </rPh>
    <rPh sb="1" eb="3">
      <t>タロウ</t>
    </rPh>
    <phoneticPr fontId="2"/>
  </si>
  <si>
    <t>伊東</t>
    <rPh sb="0" eb="2">
      <t>イトウ</t>
    </rPh>
    <phoneticPr fontId="2"/>
  </si>
  <si>
    <t>和眞</t>
    <rPh sb="0" eb="1">
      <t>カズ</t>
    </rPh>
    <rPh sb="1" eb="2">
      <t>マ</t>
    </rPh>
    <phoneticPr fontId="2"/>
  </si>
  <si>
    <t>久我</t>
    <rPh sb="0" eb="2">
      <t>クガ</t>
    </rPh>
    <phoneticPr fontId="2"/>
  </si>
  <si>
    <t>真聖</t>
    <rPh sb="0" eb="1">
      <t>シン</t>
    </rPh>
    <rPh sb="1" eb="2">
      <t>セイ</t>
    </rPh>
    <phoneticPr fontId="2"/>
  </si>
  <si>
    <t>ｸｶﾞ</t>
  </si>
  <si>
    <t>KUGA</t>
  </si>
  <si>
    <t>2010.2.6</t>
  </si>
  <si>
    <t>濵口</t>
    <rPh sb="0" eb="2">
      <t>ハマグチ</t>
    </rPh>
    <phoneticPr fontId="2"/>
  </si>
  <si>
    <t>莉空</t>
    <rPh sb="0" eb="1">
      <t>リ</t>
    </rPh>
    <rPh sb="1" eb="2">
      <t>ソラ</t>
    </rPh>
    <phoneticPr fontId="2"/>
  </si>
  <si>
    <t>ﾏｯｷﾝﾀｲﾔｰ</t>
  </si>
  <si>
    <t>海偉</t>
    <rPh sb="0" eb="1">
      <t>ウミ</t>
    </rPh>
    <rPh sb="1" eb="2">
      <t>イ</t>
    </rPh>
    <phoneticPr fontId="2"/>
  </si>
  <si>
    <t>MACINTYRE</t>
  </si>
  <si>
    <t>美﨑</t>
    <rPh sb="0" eb="1">
      <t>ミ</t>
    </rPh>
    <rPh sb="1" eb="2">
      <t>サキ</t>
    </rPh>
    <phoneticPr fontId="2"/>
  </si>
  <si>
    <t>田原</t>
    <rPh sb="0" eb="2">
      <t>タバラ</t>
    </rPh>
    <phoneticPr fontId="2"/>
  </si>
  <si>
    <t>羚史</t>
    <rPh sb="0" eb="1">
      <t>レイ</t>
    </rPh>
    <rPh sb="1" eb="2">
      <t>シ</t>
    </rPh>
    <phoneticPr fontId="2"/>
  </si>
  <si>
    <t>ﾀﾊﾞﾗ</t>
  </si>
  <si>
    <t>ﾚｲｼﾞ</t>
  </si>
  <si>
    <t>TABARA</t>
  </si>
  <si>
    <t>Reiji</t>
  </si>
  <si>
    <t>板倉</t>
    <rPh sb="0" eb="2">
      <t>イタクラ</t>
    </rPh>
    <phoneticPr fontId="2"/>
  </si>
  <si>
    <t>大賀</t>
    <rPh sb="0" eb="2">
      <t>タイガ</t>
    </rPh>
    <phoneticPr fontId="2"/>
  </si>
  <si>
    <t>ｲﾀｸﾗ</t>
  </si>
  <si>
    <t>ITAKURA</t>
  </si>
  <si>
    <t>横間</t>
    <rPh sb="0" eb="2">
      <t>ヨコマ</t>
    </rPh>
    <phoneticPr fontId="2"/>
  </si>
  <si>
    <t>健</t>
    <rPh sb="0" eb="1">
      <t>タケル</t>
    </rPh>
    <phoneticPr fontId="2"/>
  </si>
  <si>
    <t>ﾖｺﾏ</t>
  </si>
  <si>
    <t>YOKOMA</t>
  </si>
  <si>
    <t>村尾</t>
    <rPh sb="0" eb="2">
      <t>ムラオ</t>
    </rPh>
    <phoneticPr fontId="2"/>
  </si>
  <si>
    <t>和哉</t>
    <rPh sb="0" eb="1">
      <t>カズ</t>
    </rPh>
    <rPh sb="1" eb="2">
      <t>ヤ</t>
    </rPh>
    <phoneticPr fontId="2"/>
  </si>
  <si>
    <t>ﾑﾗｵ</t>
  </si>
  <si>
    <t>MURAO</t>
  </si>
  <si>
    <t>山崎</t>
    <rPh sb="0" eb="2">
      <t>ヤマザキ</t>
    </rPh>
    <phoneticPr fontId="2"/>
  </si>
  <si>
    <t>陽向</t>
    <rPh sb="0" eb="1">
      <t>ヒナタ</t>
    </rPh>
    <rPh sb="1" eb="2">
      <t>ム</t>
    </rPh>
    <phoneticPr fontId="2"/>
  </si>
  <si>
    <t>2009.9.12</t>
  </si>
  <si>
    <t>石塚</t>
    <rPh sb="0" eb="2">
      <t>イシヅカ</t>
    </rPh>
    <phoneticPr fontId="2"/>
  </si>
  <si>
    <t>琉聖</t>
    <rPh sb="0" eb="1">
      <t>リュウ</t>
    </rPh>
    <rPh sb="1" eb="2">
      <t>ヒジリ</t>
    </rPh>
    <phoneticPr fontId="2"/>
  </si>
  <si>
    <t>上原</t>
    <rPh sb="0" eb="2">
      <t>ウエハラ</t>
    </rPh>
    <phoneticPr fontId="2"/>
  </si>
  <si>
    <t>璃久</t>
    <rPh sb="0" eb="2">
      <t>リク</t>
    </rPh>
    <phoneticPr fontId="2"/>
  </si>
  <si>
    <t>2010.9.20</t>
  </si>
  <si>
    <t>嘉悦</t>
    <rPh sb="0" eb="1">
      <t>カ</t>
    </rPh>
    <rPh sb="1" eb="2">
      <t>エツ</t>
    </rPh>
    <phoneticPr fontId="2"/>
  </si>
  <si>
    <t>伯</t>
    <rPh sb="0" eb="1">
      <t>ハク</t>
    </rPh>
    <phoneticPr fontId="2"/>
  </si>
  <si>
    <t>ｶｴﾂ</t>
  </si>
  <si>
    <t>ﾊｸ</t>
  </si>
  <si>
    <t>KAETSU</t>
  </si>
  <si>
    <t>Haku</t>
  </si>
  <si>
    <t>2010.7.5</t>
  </si>
  <si>
    <t>北川</t>
    <rPh sb="0" eb="2">
      <t>キタガワ</t>
    </rPh>
    <phoneticPr fontId="2"/>
  </si>
  <si>
    <t>湧月</t>
    <rPh sb="0" eb="1">
      <t>ワ</t>
    </rPh>
    <rPh sb="1" eb="2">
      <t>ツキ</t>
    </rPh>
    <phoneticPr fontId="2"/>
  </si>
  <si>
    <t>考太郎</t>
    <rPh sb="0" eb="1">
      <t>カンガ</t>
    </rPh>
    <rPh sb="1" eb="3">
      <t>タロウ</t>
    </rPh>
    <phoneticPr fontId="2"/>
  </si>
  <si>
    <t>2011.3.17</t>
  </si>
  <si>
    <t>侑平</t>
    <rPh sb="0" eb="1">
      <t>ユウ</t>
    </rPh>
    <rPh sb="1" eb="2">
      <t>ヘイ</t>
    </rPh>
    <phoneticPr fontId="2"/>
  </si>
  <si>
    <t>2010.8.11</t>
  </si>
  <si>
    <t>克嘉</t>
    <rPh sb="0" eb="1">
      <t>カツ</t>
    </rPh>
    <rPh sb="1" eb="2">
      <t>ヨシ</t>
    </rPh>
    <phoneticPr fontId="2"/>
  </si>
  <si>
    <t>ｶﾂﾖｼ</t>
  </si>
  <si>
    <t>Katsuyoshi</t>
  </si>
  <si>
    <t>2010.10.22</t>
  </si>
  <si>
    <t>桂太</t>
    <rPh sb="0" eb="1">
      <t>カツラ</t>
    </rPh>
    <rPh sb="1" eb="2">
      <t>タ</t>
    </rPh>
    <phoneticPr fontId="2"/>
  </si>
  <si>
    <t>坂路</t>
    <rPh sb="0" eb="1">
      <t>サカ</t>
    </rPh>
    <rPh sb="1" eb="2">
      <t>ミチ</t>
    </rPh>
    <phoneticPr fontId="2"/>
  </si>
  <si>
    <t>蘭馬</t>
    <rPh sb="0" eb="1">
      <t>ラン</t>
    </rPh>
    <rPh sb="1" eb="2">
      <t>ウマ</t>
    </rPh>
    <phoneticPr fontId="2"/>
  </si>
  <si>
    <t>ｻｶｼﾞ</t>
  </si>
  <si>
    <t>ﾗﾝﾏ</t>
  </si>
  <si>
    <t>SAKAJI</t>
  </si>
  <si>
    <t>Ranma</t>
  </si>
  <si>
    <t>下鍋</t>
    <rPh sb="0" eb="1">
      <t>シタ</t>
    </rPh>
    <rPh sb="1" eb="2">
      <t>ナベ</t>
    </rPh>
    <phoneticPr fontId="2"/>
  </si>
  <si>
    <t>颯一朗</t>
    <rPh sb="0" eb="1">
      <t>ソウ</t>
    </rPh>
    <rPh sb="1" eb="2">
      <t>イチ</t>
    </rPh>
    <rPh sb="2" eb="3">
      <t>ロウ</t>
    </rPh>
    <phoneticPr fontId="2"/>
  </si>
  <si>
    <t>ｼﾓﾅﾍﾞ</t>
  </si>
  <si>
    <t>SHIMONABE</t>
  </si>
  <si>
    <t>武</t>
    <rPh sb="0" eb="1">
      <t>タケル</t>
    </rPh>
    <phoneticPr fontId="2"/>
  </si>
  <si>
    <t>2010.8.5</t>
  </si>
  <si>
    <t>征人</t>
    <rPh sb="0" eb="1">
      <t>ショウ</t>
    </rPh>
    <rPh sb="1" eb="2">
      <t>ヒト</t>
    </rPh>
    <phoneticPr fontId="2"/>
  </si>
  <si>
    <t>大田黒</t>
    <rPh sb="0" eb="2">
      <t>オオタ</t>
    </rPh>
    <rPh sb="2" eb="3">
      <t>クロ</t>
    </rPh>
    <phoneticPr fontId="2"/>
  </si>
  <si>
    <t>琉海</t>
    <rPh sb="0" eb="1">
      <t>リュウ</t>
    </rPh>
    <rPh sb="1" eb="2">
      <t>ウミ</t>
    </rPh>
    <phoneticPr fontId="2"/>
  </si>
  <si>
    <t>ｵｵﾀｸﾞﾛ</t>
  </si>
  <si>
    <t>OHTAGURO</t>
  </si>
  <si>
    <t>2011.2.18</t>
  </si>
  <si>
    <t>蒼佑</t>
    <rPh sb="0" eb="2">
      <t>ソウスケ</t>
    </rPh>
    <phoneticPr fontId="2"/>
  </si>
  <si>
    <t>2010.4.27</t>
  </si>
  <si>
    <t>惇</t>
    <rPh sb="0" eb="1">
      <t>アツシ</t>
    </rPh>
    <phoneticPr fontId="2"/>
  </si>
  <si>
    <t>ｱﾂ</t>
  </si>
  <si>
    <t>Atsu</t>
  </si>
  <si>
    <t>中谷</t>
    <rPh sb="0" eb="2">
      <t>ナカタニ</t>
    </rPh>
    <phoneticPr fontId="2"/>
  </si>
  <si>
    <t>ﾅｶﾔ</t>
  </si>
  <si>
    <t>NAKAYA</t>
  </si>
  <si>
    <t>2010.11.9</t>
  </si>
  <si>
    <t>深見</t>
    <rPh sb="0" eb="2">
      <t>フカミ</t>
    </rPh>
    <phoneticPr fontId="2"/>
  </si>
  <si>
    <t>青空</t>
    <rPh sb="0" eb="2">
      <t>アオソラ</t>
    </rPh>
    <phoneticPr fontId="2"/>
  </si>
  <si>
    <t>2010.7.31</t>
  </si>
  <si>
    <t>福原</t>
    <rPh sb="0" eb="2">
      <t>フクハラ</t>
    </rPh>
    <phoneticPr fontId="2"/>
  </si>
  <si>
    <t>知英</t>
    <rPh sb="0" eb="1">
      <t>チ</t>
    </rPh>
    <rPh sb="1" eb="2">
      <t>ヒデ</t>
    </rPh>
    <phoneticPr fontId="2"/>
  </si>
  <si>
    <t>ﾌｸﾊﾗ</t>
  </si>
  <si>
    <t>ﾄﾓﾋﾃﾞ</t>
  </si>
  <si>
    <t>FUKUHARA</t>
  </si>
  <si>
    <t>Tomohide</t>
  </si>
  <si>
    <t>2011.2.9</t>
  </si>
  <si>
    <t>光絆</t>
    <rPh sb="0" eb="1">
      <t>ミツ</t>
    </rPh>
    <rPh sb="1" eb="2">
      <t>キズナ</t>
    </rPh>
    <phoneticPr fontId="2"/>
  </si>
  <si>
    <t>松浦</t>
    <rPh sb="0" eb="2">
      <t>マツウラ</t>
    </rPh>
    <phoneticPr fontId="2"/>
  </si>
  <si>
    <t>央季</t>
    <rPh sb="0" eb="1">
      <t>オウ</t>
    </rPh>
    <rPh sb="1" eb="2">
      <t>キ</t>
    </rPh>
    <phoneticPr fontId="2"/>
  </si>
  <si>
    <t>ﾏﾂｳﾗ</t>
  </si>
  <si>
    <t>MATSUURA</t>
  </si>
  <si>
    <t>2010.8.14</t>
  </si>
  <si>
    <t>柚樂</t>
    <rPh sb="0" eb="1">
      <t>ユズ</t>
    </rPh>
    <rPh sb="1" eb="2">
      <t>ラク</t>
    </rPh>
    <phoneticPr fontId="2"/>
  </si>
  <si>
    <t>岩瀬</t>
    <rPh sb="0" eb="2">
      <t>イワセ</t>
    </rPh>
    <phoneticPr fontId="2"/>
  </si>
  <si>
    <t>矢祐</t>
    <rPh sb="0" eb="1">
      <t>ヤ</t>
    </rPh>
    <rPh sb="1" eb="2">
      <t>ユウ</t>
    </rPh>
    <phoneticPr fontId="2"/>
  </si>
  <si>
    <t>ｲﾜｾ</t>
  </si>
  <si>
    <t>ﾔﾋﾛ</t>
  </si>
  <si>
    <t>IWASE</t>
  </si>
  <si>
    <t>Yahiro</t>
  </si>
  <si>
    <t>狩野</t>
    <rPh sb="0" eb="2">
      <t>カノウ</t>
    </rPh>
    <phoneticPr fontId="2"/>
  </si>
  <si>
    <t>良輔</t>
    <rPh sb="0" eb="2">
      <t>リョウスケ</t>
    </rPh>
    <phoneticPr fontId="2"/>
  </si>
  <si>
    <t>上井</t>
    <rPh sb="0" eb="2">
      <t>カミイ</t>
    </rPh>
    <phoneticPr fontId="2"/>
  </si>
  <si>
    <t>陽太</t>
    <rPh sb="0" eb="2">
      <t>ヨウタ</t>
    </rPh>
    <phoneticPr fontId="2"/>
  </si>
  <si>
    <t>ｶﾐｲ</t>
  </si>
  <si>
    <t>KAMII</t>
  </si>
  <si>
    <t>權代</t>
    <rPh sb="0" eb="2">
      <t>ゴンダイ</t>
    </rPh>
    <phoneticPr fontId="2"/>
  </si>
  <si>
    <t>心幹</t>
    <rPh sb="0" eb="1">
      <t>シン</t>
    </rPh>
    <rPh sb="1" eb="2">
      <t>ミキ</t>
    </rPh>
    <phoneticPr fontId="2"/>
  </si>
  <si>
    <t>ｺﾞﾝﾀﾞｲ</t>
  </si>
  <si>
    <t>ｻﾈﾄﾓ</t>
  </si>
  <si>
    <t>GONDAI</t>
  </si>
  <si>
    <t>Sanetomo</t>
  </si>
  <si>
    <t>麗音</t>
    <rPh sb="0" eb="1">
      <t>レイ</t>
    </rPh>
    <rPh sb="1" eb="2">
      <t>オト</t>
    </rPh>
    <phoneticPr fontId="2"/>
  </si>
  <si>
    <t>2010.9.27</t>
  </si>
  <si>
    <t>関谷</t>
    <rPh sb="0" eb="2">
      <t>セキヤ</t>
    </rPh>
    <phoneticPr fontId="2"/>
  </si>
  <si>
    <t>弥月</t>
    <rPh sb="0" eb="1">
      <t>ヤ</t>
    </rPh>
    <rPh sb="1" eb="2">
      <t>ガツ</t>
    </rPh>
    <phoneticPr fontId="2"/>
  </si>
  <si>
    <t>ｾｷﾔ</t>
  </si>
  <si>
    <t>SEKIYA</t>
  </si>
  <si>
    <t>2011.2.16</t>
  </si>
  <si>
    <t>三國</t>
    <rPh sb="0" eb="2">
      <t>ミクニ</t>
    </rPh>
    <phoneticPr fontId="2"/>
  </si>
  <si>
    <t>大芽</t>
    <rPh sb="0" eb="1">
      <t>ダイ</t>
    </rPh>
    <rPh sb="1" eb="2">
      <t>メ</t>
    </rPh>
    <phoneticPr fontId="2"/>
  </si>
  <si>
    <t>ﾐｸﾆ</t>
  </si>
  <si>
    <t>MIKUNI</t>
  </si>
  <si>
    <t>古川</t>
    <rPh sb="0" eb="2">
      <t>コガワ</t>
    </rPh>
    <phoneticPr fontId="2"/>
  </si>
  <si>
    <t>大成</t>
    <rPh sb="0" eb="2">
      <t>タイセイ</t>
    </rPh>
    <phoneticPr fontId="2"/>
  </si>
  <si>
    <t>ｺｶﾞﾜ</t>
  </si>
  <si>
    <t>KOGAWA</t>
  </si>
  <si>
    <t>2010.9.26</t>
  </si>
  <si>
    <t>財津</t>
    <rPh sb="0" eb="2">
      <t>ザイツ</t>
    </rPh>
    <phoneticPr fontId="2"/>
  </si>
  <si>
    <t>向陽</t>
    <rPh sb="0" eb="2">
      <t>コウヨウ</t>
    </rPh>
    <phoneticPr fontId="2"/>
  </si>
  <si>
    <t>ｻﾞｲﾂ</t>
  </si>
  <si>
    <t>ZAITSU</t>
  </si>
  <si>
    <t>Koyo</t>
  </si>
  <si>
    <t>涼太</t>
    <rPh sb="0" eb="2">
      <t>リョウタ</t>
    </rPh>
    <phoneticPr fontId="2"/>
  </si>
  <si>
    <t>晴斗</t>
    <rPh sb="0" eb="1">
      <t>ハル</t>
    </rPh>
    <rPh sb="1" eb="2">
      <t>ト</t>
    </rPh>
    <phoneticPr fontId="2"/>
  </si>
  <si>
    <t>悠成</t>
    <rPh sb="0" eb="2">
      <t>ユウセイ</t>
    </rPh>
    <phoneticPr fontId="2"/>
  </si>
  <si>
    <t>ﾊﾙﾅﾘ</t>
  </si>
  <si>
    <t>Harunari</t>
  </si>
  <si>
    <t>圭透</t>
    <rPh sb="0" eb="1">
      <t>ケイ</t>
    </rPh>
    <rPh sb="1" eb="2">
      <t>トウ</t>
    </rPh>
    <phoneticPr fontId="2"/>
  </si>
  <si>
    <t>奏良</t>
    <rPh sb="0" eb="1">
      <t>カナ</t>
    </rPh>
    <rPh sb="1" eb="2">
      <t>ヨ</t>
    </rPh>
    <phoneticPr fontId="2"/>
  </si>
  <si>
    <t>2010.4.7</t>
  </si>
  <si>
    <t>堀内</t>
    <rPh sb="0" eb="2">
      <t>ホリウチ</t>
    </rPh>
    <phoneticPr fontId="2"/>
  </si>
  <si>
    <t>陽帆</t>
    <rPh sb="0" eb="1">
      <t>ヨウ</t>
    </rPh>
    <rPh sb="1" eb="2">
      <t>ハン</t>
    </rPh>
    <phoneticPr fontId="2"/>
  </si>
  <si>
    <t>ﾎﾘｳﾁ</t>
  </si>
  <si>
    <t>ﾖﾊﾝ</t>
  </si>
  <si>
    <t>HORIUCHI</t>
  </si>
  <si>
    <t>Yohan</t>
  </si>
  <si>
    <t>吉澤</t>
    <rPh sb="0" eb="2">
      <t>ヨシザワ</t>
    </rPh>
    <phoneticPr fontId="2"/>
  </si>
  <si>
    <t>慶人</t>
    <rPh sb="0" eb="1">
      <t>ケイ</t>
    </rPh>
    <rPh sb="1" eb="2">
      <t>ヒト</t>
    </rPh>
    <phoneticPr fontId="2"/>
  </si>
  <si>
    <t>2010.9.13</t>
  </si>
  <si>
    <t>和啓</t>
    <rPh sb="0" eb="1">
      <t>ワ</t>
    </rPh>
    <rPh sb="1" eb="2">
      <t>ケイ</t>
    </rPh>
    <phoneticPr fontId="2"/>
  </si>
  <si>
    <t>梅野</t>
    <rPh sb="0" eb="2">
      <t>ウメノ</t>
    </rPh>
    <phoneticPr fontId="2"/>
  </si>
  <si>
    <t>侑志</t>
    <rPh sb="0" eb="1">
      <t>ススム</t>
    </rPh>
    <rPh sb="1" eb="2">
      <t>ココロザシ</t>
    </rPh>
    <phoneticPr fontId="2"/>
  </si>
  <si>
    <t>ｳﾒﾉ</t>
  </si>
  <si>
    <t>UMENO</t>
  </si>
  <si>
    <t>悠</t>
    <rPh sb="0" eb="1">
      <t>ハルカ</t>
    </rPh>
    <phoneticPr fontId="2"/>
  </si>
  <si>
    <t>2010.10.9</t>
  </si>
  <si>
    <t>武田</t>
    <rPh sb="0" eb="2">
      <t>タケダ</t>
    </rPh>
    <phoneticPr fontId="2"/>
  </si>
  <si>
    <t>2010.5.22</t>
  </si>
  <si>
    <t>鶴</t>
    <rPh sb="0" eb="1">
      <t>ツル</t>
    </rPh>
    <phoneticPr fontId="2"/>
  </si>
  <si>
    <t>寛太</t>
    <rPh sb="0" eb="2">
      <t>カンタ</t>
    </rPh>
    <phoneticPr fontId="2"/>
  </si>
  <si>
    <t>ﾂﾙ</t>
  </si>
  <si>
    <t>TSURU</t>
  </si>
  <si>
    <t>2010.4.11</t>
  </si>
  <si>
    <t>海誠</t>
    <rPh sb="0" eb="1">
      <t>ウミ</t>
    </rPh>
    <rPh sb="1" eb="2">
      <t>マコト</t>
    </rPh>
    <phoneticPr fontId="2"/>
  </si>
  <si>
    <t>穣治</t>
    <rPh sb="0" eb="2">
      <t>ジョウジ</t>
    </rPh>
    <phoneticPr fontId="2"/>
  </si>
  <si>
    <t>Joji</t>
  </si>
  <si>
    <t>瑛祐</t>
    <rPh sb="0" eb="2">
      <t>エイスケ</t>
    </rPh>
    <phoneticPr fontId="2"/>
  </si>
  <si>
    <t>岡山</t>
    <rPh sb="0" eb="2">
      <t>オカヤマ</t>
    </rPh>
    <phoneticPr fontId="2"/>
  </si>
  <si>
    <t>久恩</t>
    <rPh sb="0" eb="1">
      <t>ヒサ</t>
    </rPh>
    <rPh sb="1" eb="2">
      <t>オン</t>
    </rPh>
    <phoneticPr fontId="2"/>
  </si>
  <si>
    <t>ｵｶﾔﾏ</t>
  </si>
  <si>
    <t>ｸｵﾝ</t>
  </si>
  <si>
    <t>OKAYAMA</t>
  </si>
  <si>
    <t>Kuon</t>
  </si>
  <si>
    <t>2010.5.8</t>
  </si>
  <si>
    <t>兼子</t>
    <rPh sb="0" eb="2">
      <t>カネコ</t>
    </rPh>
    <phoneticPr fontId="2"/>
  </si>
  <si>
    <t>2010.5.13</t>
  </si>
  <si>
    <t>小太朗</t>
    <rPh sb="0" eb="3">
      <t>コタロウ</t>
    </rPh>
    <phoneticPr fontId="2"/>
  </si>
  <si>
    <t>Kotarou</t>
  </si>
  <si>
    <t>七町</t>
    <rPh sb="0" eb="2">
      <t>ナナマチ</t>
    </rPh>
    <phoneticPr fontId="2"/>
  </si>
  <si>
    <t>琥太朗</t>
    <rPh sb="0" eb="1">
      <t>ク</t>
    </rPh>
    <rPh sb="1" eb="3">
      <t>タロウ</t>
    </rPh>
    <phoneticPr fontId="2"/>
  </si>
  <si>
    <t>ﾅﾅﾏﾁ</t>
  </si>
  <si>
    <t>NANAMACHI</t>
  </si>
  <si>
    <t>大城</t>
    <rPh sb="0" eb="2">
      <t>オオシロ</t>
    </rPh>
    <phoneticPr fontId="2"/>
  </si>
  <si>
    <t>渉介</t>
    <rPh sb="0" eb="2">
      <t>ショウスケ</t>
    </rPh>
    <phoneticPr fontId="2"/>
  </si>
  <si>
    <t>ｵｵｼﾛ</t>
  </si>
  <si>
    <t>ｼｮｳｽｹ</t>
  </si>
  <si>
    <t>OSHIRO</t>
  </si>
  <si>
    <t>Shousuke</t>
  </si>
  <si>
    <t>穐田</t>
    <rPh sb="0" eb="2">
      <t>アキタ</t>
    </rPh>
    <phoneticPr fontId="2"/>
  </si>
  <si>
    <t>啓佑</t>
    <rPh sb="0" eb="2">
      <t>ケイスケ</t>
    </rPh>
    <phoneticPr fontId="2"/>
  </si>
  <si>
    <t>ｱｷﾀ</t>
  </si>
  <si>
    <t>AKITA</t>
  </si>
  <si>
    <t>2010.12.22</t>
  </si>
  <si>
    <t>岩崎</t>
    <rPh sb="0" eb="2">
      <t>イワサキ</t>
    </rPh>
    <phoneticPr fontId="2"/>
  </si>
  <si>
    <t>心太朗</t>
    <rPh sb="0" eb="1">
      <t>ココロ</t>
    </rPh>
    <rPh sb="1" eb="3">
      <t>タロウ</t>
    </rPh>
    <phoneticPr fontId="2"/>
  </si>
  <si>
    <t>2011.1.29</t>
  </si>
  <si>
    <t>2010.8.3</t>
  </si>
  <si>
    <t>甲斐田</t>
    <rPh sb="0" eb="2">
      <t>カイ</t>
    </rPh>
    <rPh sb="2" eb="3">
      <t>デン</t>
    </rPh>
    <phoneticPr fontId="2"/>
  </si>
  <si>
    <t>ｶｲﾀﾞ</t>
  </si>
  <si>
    <t>KAIDA</t>
  </si>
  <si>
    <t>2010.10.28</t>
  </si>
  <si>
    <t>澤渡</t>
    <rPh sb="0" eb="2">
      <t>サワタリ</t>
    </rPh>
    <phoneticPr fontId="2"/>
  </si>
  <si>
    <t>晃</t>
    <rPh sb="0" eb="1">
      <t>コウ</t>
    </rPh>
    <phoneticPr fontId="2"/>
  </si>
  <si>
    <t>ｻﾜﾀﾘ</t>
  </si>
  <si>
    <t>SAWATARI</t>
  </si>
  <si>
    <t>Kou</t>
  </si>
  <si>
    <t>椎葉</t>
    <rPh sb="0" eb="2">
      <t>シイバ</t>
    </rPh>
    <phoneticPr fontId="2"/>
  </si>
  <si>
    <t>晴也</t>
    <rPh sb="0" eb="2">
      <t>ハルヤ</t>
    </rPh>
    <phoneticPr fontId="2"/>
  </si>
  <si>
    <t>ｼｲﾊﾞ</t>
  </si>
  <si>
    <t>ﾊﾙﾔ</t>
  </si>
  <si>
    <t>SHIIBA</t>
  </si>
  <si>
    <t>Haruya</t>
  </si>
  <si>
    <t>2010.6.29</t>
  </si>
  <si>
    <t>進藤</t>
    <rPh sb="0" eb="2">
      <t>シンドウ</t>
    </rPh>
    <phoneticPr fontId="2"/>
  </si>
  <si>
    <t>永太</t>
    <rPh sb="0" eb="2">
      <t>エイタ</t>
    </rPh>
    <phoneticPr fontId="2"/>
  </si>
  <si>
    <t>SHINDO</t>
  </si>
  <si>
    <t>駈</t>
  </si>
  <si>
    <t>2011.4.1</t>
  </si>
  <si>
    <t>多々良</t>
    <rPh sb="0" eb="3">
      <t>タタラ</t>
    </rPh>
    <phoneticPr fontId="2"/>
  </si>
  <si>
    <t>璃音</t>
    <rPh sb="0" eb="2">
      <t>リオン</t>
    </rPh>
    <phoneticPr fontId="2"/>
  </si>
  <si>
    <t>ﾀﾀﾗ</t>
  </si>
  <si>
    <t>TATARA</t>
  </si>
  <si>
    <t>戸枝</t>
    <rPh sb="0" eb="2">
      <t>トエダ</t>
    </rPh>
    <phoneticPr fontId="2"/>
  </si>
  <si>
    <t>篤来</t>
    <rPh sb="0" eb="1">
      <t>アツシ</t>
    </rPh>
    <rPh sb="1" eb="2">
      <t>ク</t>
    </rPh>
    <phoneticPr fontId="2"/>
  </si>
  <si>
    <t>永沢</t>
    <rPh sb="0" eb="2">
      <t>ナガサワ</t>
    </rPh>
    <phoneticPr fontId="2"/>
  </si>
  <si>
    <t>歩睦</t>
    <rPh sb="0" eb="1">
      <t>アユ</t>
    </rPh>
    <rPh sb="1" eb="2">
      <t>ムツミ</t>
    </rPh>
    <phoneticPr fontId="2"/>
  </si>
  <si>
    <t>2011.1.26</t>
  </si>
  <si>
    <t>能澤</t>
    <rPh sb="0" eb="2">
      <t>ノザワ</t>
    </rPh>
    <phoneticPr fontId="2"/>
  </si>
  <si>
    <t>佑吏</t>
  </si>
  <si>
    <t>Yuuri</t>
  </si>
  <si>
    <t>望月</t>
    <rPh sb="0" eb="2">
      <t>モチヅキ</t>
    </rPh>
    <phoneticPr fontId="2"/>
  </si>
  <si>
    <t>皓太</t>
    <rPh sb="0" eb="1">
      <t>コウ</t>
    </rPh>
    <rPh sb="1" eb="2">
      <t>フト</t>
    </rPh>
    <phoneticPr fontId="2"/>
  </si>
  <si>
    <t>2010.5.31</t>
  </si>
  <si>
    <t>皇</t>
  </si>
  <si>
    <t>飯代</t>
  </si>
  <si>
    <t>武琉</t>
  </si>
  <si>
    <t>ｲｲｼﾛ</t>
  </si>
  <si>
    <t>IISHIRO</t>
  </si>
  <si>
    <t>2010.8.28</t>
  </si>
  <si>
    <t>池田</t>
  </si>
  <si>
    <t>陵聖</t>
  </si>
  <si>
    <t>Ryousei</t>
  </si>
  <si>
    <t>誠</t>
  </si>
  <si>
    <t>律希</t>
  </si>
  <si>
    <t>ﾘﾂｷ</t>
  </si>
  <si>
    <t>Ritsuki</t>
  </si>
  <si>
    <t>2010.7.7</t>
  </si>
  <si>
    <t>楓牙</t>
    <rPh sb="1" eb="2">
      <t>キバ</t>
    </rPh>
    <phoneticPr fontId="2"/>
  </si>
  <si>
    <t>ﾌｳｶﾞ</t>
  </si>
  <si>
    <t>Fuuga</t>
  </si>
  <si>
    <t>須田</t>
  </si>
  <si>
    <t>陽人</t>
  </si>
  <si>
    <t>2010.11.1</t>
  </si>
  <si>
    <t>裕宇</t>
  </si>
  <si>
    <t>2011.3.22</t>
  </si>
  <si>
    <t>渡邊</t>
  </si>
  <si>
    <t>晃佑</t>
  </si>
  <si>
    <t>Kousuke</t>
  </si>
  <si>
    <t>2011.1.15</t>
  </si>
  <si>
    <t>隆晴</t>
    <rPh sb="0" eb="1">
      <t>タカシ</t>
    </rPh>
    <rPh sb="1" eb="2">
      <t>ハ</t>
    </rPh>
    <phoneticPr fontId="2"/>
  </si>
  <si>
    <t>伊勢田</t>
    <rPh sb="0" eb="3">
      <t>イセダ</t>
    </rPh>
    <phoneticPr fontId="2"/>
  </si>
  <si>
    <t>ｲｾﾀﾞ</t>
  </si>
  <si>
    <t>ISEDA</t>
  </si>
  <si>
    <t>甲斐</t>
    <rPh sb="0" eb="2">
      <t>カイ</t>
    </rPh>
    <phoneticPr fontId="2"/>
  </si>
  <si>
    <t>奏亮</t>
    <rPh sb="0" eb="1">
      <t>カナ</t>
    </rPh>
    <rPh sb="1" eb="2">
      <t>リョウ</t>
    </rPh>
    <phoneticPr fontId="2"/>
  </si>
  <si>
    <t>2010.8.16</t>
  </si>
  <si>
    <t>川畑</t>
    <rPh sb="0" eb="2">
      <t>カワバタ</t>
    </rPh>
    <phoneticPr fontId="2"/>
  </si>
  <si>
    <t>洸人</t>
    <rPh sb="0" eb="1">
      <t>コウ</t>
    </rPh>
    <rPh sb="1" eb="2">
      <t>ヒト</t>
    </rPh>
    <phoneticPr fontId="2"/>
  </si>
  <si>
    <t>岸本</t>
    <rPh sb="0" eb="2">
      <t>キシモト</t>
    </rPh>
    <phoneticPr fontId="2"/>
  </si>
  <si>
    <t>悠李</t>
    <rPh sb="0" eb="1">
      <t>ユウ</t>
    </rPh>
    <rPh sb="1" eb="2">
      <t>リ</t>
    </rPh>
    <phoneticPr fontId="2"/>
  </si>
  <si>
    <t>ｷｼﾓﾄ</t>
  </si>
  <si>
    <t>KISHIMOTO</t>
  </si>
  <si>
    <t>2010.12.28</t>
  </si>
  <si>
    <t>小泉</t>
    <rPh sb="0" eb="2">
      <t>コイズミ</t>
    </rPh>
    <phoneticPr fontId="2"/>
  </si>
  <si>
    <t>剛</t>
    <rPh sb="0" eb="1">
      <t>ゴウ</t>
    </rPh>
    <phoneticPr fontId="2"/>
  </si>
  <si>
    <t>ｺｲｽﾞﾐ</t>
  </si>
  <si>
    <t>KOIZUMI</t>
  </si>
  <si>
    <t>砂田</t>
    <rPh sb="0" eb="2">
      <t>スナダ</t>
    </rPh>
    <phoneticPr fontId="2"/>
  </si>
  <si>
    <t>瑞貴</t>
    <rPh sb="0" eb="2">
      <t>ミズキ</t>
    </rPh>
    <phoneticPr fontId="2"/>
  </si>
  <si>
    <t>ｽﾅﾀﾞ</t>
  </si>
  <si>
    <t>SUNADA</t>
  </si>
  <si>
    <t>中里</t>
    <rPh sb="0" eb="2">
      <t>ナカザト</t>
    </rPh>
    <phoneticPr fontId="2"/>
  </si>
  <si>
    <t>ﾅｶｻﾞﾄ</t>
  </si>
  <si>
    <t>NAKAZATO</t>
  </si>
  <si>
    <t>2010.7.23</t>
  </si>
  <si>
    <t>鍋嶋</t>
    <rPh sb="0" eb="2">
      <t>ナベシマ</t>
    </rPh>
    <phoneticPr fontId="2"/>
  </si>
  <si>
    <t>元</t>
    <rPh sb="0" eb="1">
      <t>モト</t>
    </rPh>
    <phoneticPr fontId="2"/>
  </si>
  <si>
    <t>ﾅﾍﾞｼﾏ</t>
  </si>
  <si>
    <t>NABESHIMA</t>
  </si>
  <si>
    <t>2010.11.4</t>
  </si>
  <si>
    <t>大志</t>
    <rPh sb="0" eb="2">
      <t>タイシ</t>
    </rPh>
    <phoneticPr fontId="2"/>
  </si>
  <si>
    <t>箕輪</t>
    <rPh sb="0" eb="2">
      <t>ミノワ</t>
    </rPh>
    <phoneticPr fontId="2"/>
  </si>
  <si>
    <t>晴都</t>
    <rPh sb="0" eb="1">
      <t>ハル</t>
    </rPh>
    <rPh sb="1" eb="2">
      <t>ト</t>
    </rPh>
    <phoneticPr fontId="2"/>
  </si>
  <si>
    <t>柳田</t>
    <rPh sb="0" eb="2">
      <t>ヤナギダ</t>
    </rPh>
    <phoneticPr fontId="2"/>
  </si>
  <si>
    <t>佳祐</t>
    <rPh sb="0" eb="2">
      <t>ケイスケ</t>
    </rPh>
    <phoneticPr fontId="2"/>
  </si>
  <si>
    <t>YANAGIDA</t>
  </si>
  <si>
    <t>2011.3.30</t>
  </si>
  <si>
    <t>一樹</t>
    <rPh sb="0" eb="2">
      <t>カズキ</t>
    </rPh>
    <phoneticPr fontId="2"/>
  </si>
  <si>
    <t>2009.8.23</t>
  </si>
  <si>
    <t>井手</t>
    <rPh sb="0" eb="2">
      <t>イデ</t>
    </rPh>
    <phoneticPr fontId="1"/>
  </si>
  <si>
    <t>源星</t>
    <rPh sb="0" eb="1">
      <t>ミナモト</t>
    </rPh>
    <rPh sb="1" eb="2">
      <t>ホシ</t>
    </rPh>
    <phoneticPr fontId="1"/>
  </si>
  <si>
    <t>ｹﾞﾝｾｲ</t>
  </si>
  <si>
    <t>Gensei</t>
  </si>
  <si>
    <t>岩田</t>
    <rPh sb="0" eb="2">
      <t>イワタ</t>
    </rPh>
    <phoneticPr fontId="1"/>
  </si>
  <si>
    <t>晃士</t>
    <rPh sb="0" eb="1">
      <t>アキ</t>
    </rPh>
    <rPh sb="1" eb="2">
      <t>シ</t>
    </rPh>
    <phoneticPr fontId="1"/>
  </si>
  <si>
    <t>太田</t>
    <rPh sb="0" eb="2">
      <t>オオタ</t>
    </rPh>
    <phoneticPr fontId="1"/>
  </si>
  <si>
    <t>雄星</t>
    <rPh sb="0" eb="2">
      <t>ユウセイ</t>
    </rPh>
    <phoneticPr fontId="1"/>
  </si>
  <si>
    <t>金井</t>
    <rPh sb="0" eb="2">
      <t>カナイ</t>
    </rPh>
    <phoneticPr fontId="1"/>
  </si>
  <si>
    <t>優緯</t>
    <rPh sb="0" eb="1">
      <t>ユウ</t>
    </rPh>
    <rPh sb="1" eb="2">
      <t>イ</t>
    </rPh>
    <phoneticPr fontId="1"/>
  </si>
  <si>
    <t>ｶﾅｲ</t>
  </si>
  <si>
    <t>ﾕｳｲ</t>
  </si>
  <si>
    <t>KANAI</t>
  </si>
  <si>
    <t>小髙</t>
    <rPh sb="0" eb="1">
      <t>コ</t>
    </rPh>
    <rPh sb="1" eb="2">
      <t>タカ</t>
    </rPh>
    <phoneticPr fontId="1"/>
  </si>
  <si>
    <t>慧</t>
    <rPh sb="0" eb="1">
      <t>ケイ</t>
    </rPh>
    <phoneticPr fontId="1"/>
  </si>
  <si>
    <t>ｵﾀﾞｶ</t>
  </si>
  <si>
    <t>ODAKA</t>
  </si>
  <si>
    <t>2010.11.17</t>
  </si>
  <si>
    <t>津久井</t>
    <rPh sb="0" eb="3">
      <t>ツクイ</t>
    </rPh>
    <phoneticPr fontId="1"/>
  </si>
  <si>
    <t>2010.5.24</t>
  </si>
  <si>
    <t>根本</t>
    <rPh sb="0" eb="2">
      <t>ネモト</t>
    </rPh>
    <phoneticPr fontId="1"/>
  </si>
  <si>
    <t>大雅</t>
    <rPh sb="0" eb="2">
      <t>タイガ</t>
    </rPh>
    <phoneticPr fontId="1"/>
  </si>
  <si>
    <t>2010.10.25</t>
  </si>
  <si>
    <t>野澤</t>
    <rPh sb="0" eb="2">
      <t>ノザワ</t>
    </rPh>
    <phoneticPr fontId="1"/>
  </si>
  <si>
    <t>健人</t>
    <rPh sb="0" eb="2">
      <t>ケンヒト</t>
    </rPh>
    <phoneticPr fontId="1"/>
  </si>
  <si>
    <t>嶺王</t>
    <rPh sb="0" eb="1">
      <t>リョウ</t>
    </rPh>
    <rPh sb="1" eb="2">
      <t>オウ</t>
    </rPh>
    <phoneticPr fontId="1"/>
  </si>
  <si>
    <t>ﾈｵ</t>
  </si>
  <si>
    <t>Neo</t>
  </si>
  <si>
    <t>2010.12.21</t>
  </si>
  <si>
    <t>藤岡</t>
    <rPh sb="0" eb="2">
      <t>フジオカ</t>
    </rPh>
    <phoneticPr fontId="1"/>
  </si>
  <si>
    <t>啓太</t>
    <rPh sb="0" eb="2">
      <t>ケイタ</t>
    </rPh>
    <phoneticPr fontId="1"/>
  </si>
  <si>
    <t>藤嶋</t>
    <rPh sb="0" eb="2">
      <t>フジシマ</t>
    </rPh>
    <phoneticPr fontId="1"/>
  </si>
  <si>
    <t>志門</t>
    <rPh sb="0" eb="1">
      <t>シ</t>
    </rPh>
    <rPh sb="1" eb="2">
      <t>モン</t>
    </rPh>
    <phoneticPr fontId="1"/>
  </si>
  <si>
    <t>ﾌｼﾞｼﾏ</t>
  </si>
  <si>
    <t>ｼﾓﾝ</t>
  </si>
  <si>
    <t>FUJISHIMA</t>
  </si>
  <si>
    <t>Shimon</t>
  </si>
  <si>
    <t>2010.12.9</t>
  </si>
  <si>
    <t>海斗</t>
    <rPh sb="0" eb="2">
      <t>カイト</t>
    </rPh>
    <phoneticPr fontId="1"/>
  </si>
  <si>
    <t>2011.1.12</t>
  </si>
  <si>
    <t>藤原</t>
    <rPh sb="0" eb="2">
      <t>フジワラ</t>
    </rPh>
    <phoneticPr fontId="1"/>
  </si>
  <si>
    <t>大志</t>
    <rPh sb="0" eb="2">
      <t>タイシ</t>
    </rPh>
    <phoneticPr fontId="1"/>
  </si>
  <si>
    <t>堀端</t>
    <rPh sb="0" eb="2">
      <t>ホリバタ</t>
    </rPh>
    <phoneticPr fontId="1"/>
  </si>
  <si>
    <t>佑太</t>
    <rPh sb="0" eb="1">
      <t>ユウ</t>
    </rPh>
    <rPh sb="1" eb="2">
      <t>タ</t>
    </rPh>
    <phoneticPr fontId="1"/>
  </si>
  <si>
    <t>ﾎﾘﾊﾞﾀ</t>
  </si>
  <si>
    <t>HORIBATA</t>
  </si>
  <si>
    <t>2010.9.22</t>
  </si>
  <si>
    <t>正田</t>
    <rPh sb="0" eb="2">
      <t>マサダ</t>
    </rPh>
    <phoneticPr fontId="1"/>
  </si>
  <si>
    <t>洋斗</t>
    <rPh sb="0" eb="1">
      <t>マサヒロ</t>
    </rPh>
    <rPh sb="1" eb="2">
      <t>ト</t>
    </rPh>
    <phoneticPr fontId="1"/>
  </si>
  <si>
    <t>山﨑</t>
    <rPh sb="0" eb="2">
      <t>ヤマサキ</t>
    </rPh>
    <phoneticPr fontId="2"/>
  </si>
  <si>
    <t>将人</t>
    <rPh sb="0" eb="2">
      <t>ショウヒト</t>
    </rPh>
    <phoneticPr fontId="2"/>
  </si>
  <si>
    <t>2010.9.19</t>
  </si>
  <si>
    <t>結城</t>
    <rPh sb="0" eb="2">
      <t>ユウキ</t>
    </rPh>
    <phoneticPr fontId="1"/>
  </si>
  <si>
    <t>太陽</t>
    <rPh sb="0" eb="2">
      <t>タイヨウユウタ</t>
    </rPh>
    <phoneticPr fontId="1"/>
  </si>
  <si>
    <t>YUKI</t>
  </si>
  <si>
    <t>佳佑</t>
    <rPh sb="0" eb="1">
      <t>カ</t>
    </rPh>
    <rPh sb="1" eb="2">
      <t>ユウ</t>
    </rPh>
    <phoneticPr fontId="2"/>
  </si>
  <si>
    <t>大翔</t>
    <rPh sb="0" eb="1">
      <t>ダイ</t>
    </rPh>
    <rPh sb="1" eb="2">
      <t>ショウ</t>
    </rPh>
    <phoneticPr fontId="2"/>
  </si>
  <si>
    <t>浅村</t>
    <rPh sb="0" eb="2">
      <t>アサムラ</t>
    </rPh>
    <phoneticPr fontId="2"/>
  </si>
  <si>
    <t>春樹</t>
    <rPh sb="0" eb="2">
      <t>ハルキ</t>
    </rPh>
    <phoneticPr fontId="2"/>
  </si>
  <si>
    <t>ｱｻﾑﾗ</t>
  </si>
  <si>
    <t>ASAMURA</t>
  </si>
  <si>
    <t>2011.3.7</t>
  </si>
  <si>
    <t>榎</t>
    <rPh sb="0" eb="1">
      <t>エノキ</t>
    </rPh>
    <phoneticPr fontId="2"/>
  </si>
  <si>
    <t>竜侍</t>
    <rPh sb="0" eb="1">
      <t>リュウ</t>
    </rPh>
    <rPh sb="1" eb="2">
      <t>サムライ</t>
    </rPh>
    <phoneticPr fontId="2"/>
  </si>
  <si>
    <t>ｴﾉｷ</t>
  </si>
  <si>
    <t>ENOKI</t>
  </si>
  <si>
    <t>功雅</t>
    <rPh sb="0" eb="1">
      <t>コウ</t>
    </rPh>
    <rPh sb="1" eb="2">
      <t>ミヤビ</t>
    </rPh>
    <phoneticPr fontId="2"/>
  </si>
  <si>
    <t>桐内</t>
    <rPh sb="0" eb="2">
      <t>キリナイ</t>
    </rPh>
    <phoneticPr fontId="2"/>
  </si>
  <si>
    <t>風神</t>
    <rPh sb="0" eb="2">
      <t>フウジン</t>
    </rPh>
    <phoneticPr fontId="2"/>
  </si>
  <si>
    <t>ｷﾘﾅｲ</t>
  </si>
  <si>
    <t>ｶｻﾞﾐ</t>
  </si>
  <si>
    <t>KIRINAI</t>
  </si>
  <si>
    <t>Kazami</t>
  </si>
  <si>
    <t>子田</t>
    <rPh sb="0" eb="1">
      <t>コ</t>
    </rPh>
    <rPh sb="1" eb="2">
      <t>タ</t>
    </rPh>
    <phoneticPr fontId="2"/>
  </si>
  <si>
    <t>熙人</t>
    <rPh sb="0" eb="1">
      <t>ヒロ</t>
    </rPh>
    <rPh sb="1" eb="2">
      <t>ヒト</t>
    </rPh>
    <phoneticPr fontId="2"/>
  </si>
  <si>
    <t>ｺﾀﾞ</t>
  </si>
  <si>
    <t>KODA</t>
  </si>
  <si>
    <t>杉浦</t>
    <rPh sb="0" eb="2">
      <t>スギウラ</t>
    </rPh>
    <phoneticPr fontId="2"/>
  </si>
  <si>
    <t>槙也</t>
    <rPh sb="0" eb="1">
      <t>マキ</t>
    </rPh>
    <rPh sb="1" eb="2">
      <t>ヤ</t>
    </rPh>
    <phoneticPr fontId="2"/>
  </si>
  <si>
    <t>ｽｷﾞｳﾗ</t>
  </si>
  <si>
    <t>ﾏｷﾔ</t>
  </si>
  <si>
    <t>SUGIURA</t>
  </si>
  <si>
    <t>Makiya</t>
  </si>
  <si>
    <t>寺田</t>
    <rPh sb="0" eb="2">
      <t>テラダ</t>
    </rPh>
    <phoneticPr fontId="2"/>
  </si>
  <si>
    <t>ナユタ</t>
  </si>
  <si>
    <t>日沼</t>
    <rPh sb="0" eb="2">
      <t>ヒヌマ</t>
    </rPh>
    <phoneticPr fontId="2"/>
  </si>
  <si>
    <t>育夢</t>
    <rPh sb="0" eb="1">
      <t>イク</t>
    </rPh>
    <rPh sb="1" eb="2">
      <t>ユメ</t>
    </rPh>
    <phoneticPr fontId="2"/>
  </si>
  <si>
    <t>ﾋﾇﾏ</t>
  </si>
  <si>
    <t>ｲｸﾑ</t>
  </si>
  <si>
    <t>HINUMA</t>
  </si>
  <si>
    <t>Ikumu</t>
  </si>
  <si>
    <t>福迫</t>
    <rPh sb="0" eb="2">
      <t>フクサコ</t>
    </rPh>
    <phoneticPr fontId="2"/>
  </si>
  <si>
    <t>大河</t>
    <rPh sb="0" eb="2">
      <t>タイガ</t>
    </rPh>
    <phoneticPr fontId="2"/>
  </si>
  <si>
    <t>ﾌｸｻｺ</t>
  </si>
  <si>
    <t>FUKUSAKO</t>
  </si>
  <si>
    <t>2010.9.7</t>
  </si>
  <si>
    <t>赤妻</t>
    <rPh sb="0" eb="2">
      <t>アカツマ</t>
    </rPh>
    <phoneticPr fontId="2"/>
  </si>
  <si>
    <t>澪</t>
    <rPh sb="0" eb="1">
      <t>レイ</t>
    </rPh>
    <phoneticPr fontId="2"/>
  </si>
  <si>
    <t>ｱｶｽﾞﾏ</t>
  </si>
  <si>
    <t>AKAZUMA</t>
  </si>
  <si>
    <t>謙心</t>
    <rPh sb="0" eb="2">
      <t>ケンシン</t>
    </rPh>
    <phoneticPr fontId="2"/>
  </si>
  <si>
    <t>快成</t>
    <rPh sb="0" eb="1">
      <t>カイ</t>
    </rPh>
    <rPh sb="1" eb="2">
      <t>セイ</t>
    </rPh>
    <phoneticPr fontId="2"/>
  </si>
  <si>
    <t>KONDOU</t>
  </si>
  <si>
    <t>関</t>
    <rPh sb="0" eb="1">
      <t>セキ</t>
    </rPh>
    <phoneticPr fontId="2"/>
  </si>
  <si>
    <t>優弥</t>
    <rPh sb="0" eb="2">
      <t>ユウヤ</t>
    </rPh>
    <phoneticPr fontId="2"/>
  </si>
  <si>
    <t>陽流真</t>
    <rPh sb="0" eb="1">
      <t>ヨウ</t>
    </rPh>
    <rPh sb="1" eb="2">
      <t>ナガ</t>
    </rPh>
    <rPh sb="2" eb="3">
      <t>マ</t>
    </rPh>
    <phoneticPr fontId="2"/>
  </si>
  <si>
    <t>2010.7.16</t>
  </si>
  <si>
    <t>真輝</t>
    <rPh sb="0" eb="1">
      <t>シン</t>
    </rPh>
    <rPh sb="1" eb="2">
      <t>カガヤ</t>
    </rPh>
    <phoneticPr fontId="2"/>
  </si>
  <si>
    <t>歩希</t>
    <rPh sb="0" eb="1">
      <t>アユ</t>
    </rPh>
    <rPh sb="1" eb="2">
      <t>キ</t>
    </rPh>
    <phoneticPr fontId="2"/>
  </si>
  <si>
    <t>ﾎﾏﾚ</t>
  </si>
  <si>
    <t>Homare</t>
  </si>
  <si>
    <t>西脇</t>
    <rPh sb="0" eb="1">
      <t>ニシ</t>
    </rPh>
    <rPh sb="1" eb="2">
      <t>ワキ</t>
    </rPh>
    <phoneticPr fontId="2"/>
  </si>
  <si>
    <t>健心</t>
    <rPh sb="0" eb="2">
      <t>ケンシン</t>
    </rPh>
    <phoneticPr fontId="2"/>
  </si>
  <si>
    <t>ﾆｼﾜｷ</t>
  </si>
  <si>
    <t>NISHIWAKI</t>
  </si>
  <si>
    <t>2010.12.4</t>
  </si>
  <si>
    <t>優光</t>
    <rPh sb="0" eb="1">
      <t>ヤサ</t>
    </rPh>
    <rPh sb="1" eb="2">
      <t>ヒカリ</t>
    </rPh>
    <phoneticPr fontId="2"/>
  </si>
  <si>
    <t>ｳﾐ</t>
  </si>
  <si>
    <t>Umi</t>
  </si>
  <si>
    <t>相沢</t>
    <rPh sb="0" eb="2">
      <t>アイザワ</t>
    </rPh>
    <phoneticPr fontId="2"/>
  </si>
  <si>
    <t>志來</t>
    <rPh sb="0" eb="1">
      <t>シ</t>
    </rPh>
    <rPh sb="1" eb="2">
      <t>ライ</t>
    </rPh>
    <phoneticPr fontId="2"/>
  </si>
  <si>
    <t>Shirai</t>
  </si>
  <si>
    <t>堅登</t>
    <rPh sb="0" eb="1">
      <t>カタ</t>
    </rPh>
    <rPh sb="1" eb="2">
      <t>ノボル</t>
    </rPh>
    <phoneticPr fontId="2"/>
  </si>
  <si>
    <t>石田</t>
    <rPh sb="0" eb="2">
      <t>イシダ</t>
    </rPh>
    <phoneticPr fontId="2"/>
  </si>
  <si>
    <t>逞真</t>
    <rPh sb="0" eb="1">
      <t>タクマ</t>
    </rPh>
    <rPh sb="1" eb="2">
      <t>マ</t>
    </rPh>
    <phoneticPr fontId="2"/>
  </si>
  <si>
    <t>2010.6.9</t>
  </si>
  <si>
    <t>勢</t>
    <rPh sb="0" eb="1">
      <t>イキオ</t>
    </rPh>
    <phoneticPr fontId="2"/>
  </si>
  <si>
    <t>2010.12.12</t>
  </si>
  <si>
    <t>髙</t>
    <rPh sb="0" eb="1">
      <t>タカ</t>
    </rPh>
    <phoneticPr fontId="2"/>
  </si>
  <si>
    <t>昭成</t>
    <rPh sb="0" eb="1">
      <t>アキラ</t>
    </rPh>
    <rPh sb="1" eb="2">
      <t>シゲル</t>
    </rPh>
    <phoneticPr fontId="2"/>
  </si>
  <si>
    <t>ｼｮｳｾｲ</t>
  </si>
  <si>
    <t>Shousei</t>
  </si>
  <si>
    <t>福山　</t>
    <rPh sb="0" eb="2">
      <t>フクヤマ</t>
    </rPh>
    <phoneticPr fontId="2"/>
  </si>
  <si>
    <t>悠里</t>
    <rPh sb="0" eb="2">
      <t>ユウリ</t>
    </rPh>
    <phoneticPr fontId="2"/>
  </si>
  <si>
    <t>2011.3.3</t>
  </si>
  <si>
    <t>櫻井</t>
    <rPh sb="0" eb="2">
      <t>サクライ</t>
    </rPh>
    <phoneticPr fontId="2"/>
  </si>
  <si>
    <t>遥哉</t>
    <rPh sb="0" eb="1">
      <t>ハル</t>
    </rPh>
    <rPh sb="1" eb="2">
      <t>ヤ</t>
    </rPh>
    <phoneticPr fontId="2"/>
  </si>
  <si>
    <t>湊</t>
    <rPh sb="0" eb="1">
      <t>ミナト</t>
    </rPh>
    <phoneticPr fontId="2"/>
  </si>
  <si>
    <t>竹内</t>
    <rPh sb="0" eb="2">
      <t>タケウチ</t>
    </rPh>
    <phoneticPr fontId="2"/>
  </si>
  <si>
    <t>琉久</t>
    <rPh sb="0" eb="1">
      <t>リュウ</t>
    </rPh>
    <rPh sb="1" eb="2">
      <t>ヒサ</t>
    </rPh>
    <phoneticPr fontId="2"/>
  </si>
  <si>
    <t>2011.2.19</t>
  </si>
  <si>
    <t>神</t>
    <rPh sb="0" eb="1">
      <t>カミ</t>
    </rPh>
    <phoneticPr fontId="2"/>
  </si>
  <si>
    <t>琉希</t>
    <rPh sb="0" eb="1">
      <t>リュウ</t>
    </rPh>
    <rPh sb="1" eb="2">
      <t>ノゾミ</t>
    </rPh>
    <phoneticPr fontId="2"/>
  </si>
  <si>
    <t>ﾙｷ</t>
  </si>
  <si>
    <t>Ruki</t>
  </si>
  <si>
    <t>2010.6.28</t>
  </si>
  <si>
    <t>川名</t>
    <rPh sb="0" eb="2">
      <t>カワナ</t>
    </rPh>
    <phoneticPr fontId="2"/>
  </si>
  <si>
    <t>浩平</t>
    <rPh sb="0" eb="2">
      <t>コウヘイ</t>
    </rPh>
    <phoneticPr fontId="2"/>
  </si>
  <si>
    <t>ｶﾜﾅ</t>
  </si>
  <si>
    <t>KAWANA</t>
  </si>
  <si>
    <t>木島</t>
    <rPh sb="0" eb="2">
      <t>キジマ</t>
    </rPh>
    <phoneticPr fontId="2"/>
  </si>
  <si>
    <t>光晴</t>
    <rPh sb="0" eb="1">
      <t>ヒカリ</t>
    </rPh>
    <rPh sb="1" eb="2">
      <t>ハル</t>
    </rPh>
    <phoneticPr fontId="2"/>
  </si>
  <si>
    <t>ﾐﾂﾊﾙ</t>
  </si>
  <si>
    <t>Mitsuharu</t>
  </si>
  <si>
    <t>海人</t>
    <rPh sb="0" eb="1">
      <t>ウミ</t>
    </rPh>
    <rPh sb="1" eb="2">
      <t>ヒト</t>
    </rPh>
    <phoneticPr fontId="2"/>
  </si>
  <si>
    <t>在國寺</t>
    <rPh sb="0" eb="1">
      <t>ザイ</t>
    </rPh>
    <rPh sb="1" eb="2">
      <t>コク</t>
    </rPh>
    <rPh sb="2" eb="3">
      <t>テラ</t>
    </rPh>
    <phoneticPr fontId="2"/>
  </si>
  <si>
    <t>慧士</t>
    <rPh sb="0" eb="2">
      <t>ケイシ</t>
    </rPh>
    <phoneticPr fontId="2"/>
  </si>
  <si>
    <t>ｻﾞｲｺｸｼﾞ</t>
  </si>
  <si>
    <t>ｹｲｼ</t>
  </si>
  <si>
    <t>ZAIKOKUJI</t>
  </si>
  <si>
    <t>Keishi</t>
  </si>
  <si>
    <t>2010.8.12</t>
  </si>
  <si>
    <t>柊也</t>
    <rPh sb="0" eb="2">
      <t>シュウヤ</t>
    </rPh>
    <phoneticPr fontId="2"/>
  </si>
  <si>
    <t>瑠生</t>
    <rPh sb="0" eb="1">
      <t>ル</t>
    </rPh>
    <rPh sb="1" eb="2">
      <t>セイ</t>
    </rPh>
    <phoneticPr fontId="2"/>
  </si>
  <si>
    <t>牧野</t>
    <rPh sb="0" eb="2">
      <t>マキノ</t>
    </rPh>
    <phoneticPr fontId="2"/>
  </si>
  <si>
    <t>響希</t>
    <rPh sb="0" eb="1">
      <t>ヒビ</t>
    </rPh>
    <rPh sb="1" eb="2">
      <t>キ</t>
    </rPh>
    <phoneticPr fontId="2"/>
  </si>
  <si>
    <t>2010.6.25</t>
  </si>
  <si>
    <t>松岡</t>
    <rPh sb="0" eb="2">
      <t>マツオカ</t>
    </rPh>
    <phoneticPr fontId="2"/>
  </si>
  <si>
    <t>陽斗</t>
    <rPh sb="0" eb="1">
      <t>ヨウ</t>
    </rPh>
    <rPh sb="1" eb="2">
      <t>ト</t>
    </rPh>
    <phoneticPr fontId="2"/>
  </si>
  <si>
    <t>郁人</t>
    <rPh sb="0" eb="1">
      <t>イク</t>
    </rPh>
    <rPh sb="1" eb="2">
      <t>ヒト</t>
    </rPh>
    <phoneticPr fontId="2"/>
  </si>
  <si>
    <t>首藤</t>
    <rPh sb="0" eb="2">
      <t>シュトウ</t>
    </rPh>
    <phoneticPr fontId="2"/>
  </si>
  <si>
    <t>篤生</t>
    <rPh sb="0" eb="1">
      <t>アツ</t>
    </rPh>
    <rPh sb="1" eb="2">
      <t>セイ</t>
    </rPh>
    <phoneticPr fontId="2"/>
  </si>
  <si>
    <t>ｼｭﾄｳ</t>
  </si>
  <si>
    <t>SHUTO</t>
  </si>
  <si>
    <t>Jotaro</t>
  </si>
  <si>
    <t>晃雅</t>
    <rPh sb="0" eb="1">
      <t>コウ</t>
    </rPh>
    <rPh sb="1" eb="2">
      <t>ガ</t>
    </rPh>
    <phoneticPr fontId="2"/>
  </si>
  <si>
    <t>2010.7.20</t>
  </si>
  <si>
    <t>杉崎</t>
    <rPh sb="0" eb="2">
      <t>スギサキ</t>
    </rPh>
    <phoneticPr fontId="2"/>
  </si>
  <si>
    <t>翔琉</t>
    <rPh sb="0" eb="1">
      <t>ショウ</t>
    </rPh>
    <rPh sb="1" eb="2">
      <t>リュウ</t>
    </rPh>
    <phoneticPr fontId="2"/>
  </si>
  <si>
    <t>ｽｷﾞｻｷ</t>
  </si>
  <si>
    <t>SUGISAKI</t>
  </si>
  <si>
    <t>大樹</t>
    <rPh sb="0" eb="2">
      <t>タイキ</t>
    </rPh>
    <phoneticPr fontId="2"/>
  </si>
  <si>
    <t>湊</t>
    <rPh sb="0" eb="1">
      <t>ミナト</t>
    </rPh>
    <phoneticPr fontId="2"/>
  </si>
  <si>
    <t>楓真</t>
    <rPh sb="0" eb="2">
      <t>フウマ</t>
    </rPh>
    <phoneticPr fontId="2"/>
  </si>
  <si>
    <t>ﾌｳﾏ</t>
  </si>
  <si>
    <t>Fuma</t>
  </si>
  <si>
    <t>濱谷</t>
    <rPh sb="0" eb="2">
      <t>ハマヤ</t>
    </rPh>
    <phoneticPr fontId="2"/>
  </si>
  <si>
    <t>ﾊﾏﾔ</t>
  </si>
  <si>
    <t>HAMAYA</t>
  </si>
  <si>
    <t>山平</t>
    <rPh sb="0" eb="2">
      <t>ヤマヒラ</t>
    </rPh>
    <phoneticPr fontId="2"/>
  </si>
  <si>
    <t>灯</t>
    <rPh sb="0" eb="1">
      <t>トモ</t>
    </rPh>
    <phoneticPr fontId="2"/>
  </si>
  <si>
    <t>ﾔﾏﾋﾗ</t>
  </si>
  <si>
    <t>ﾄﾓｽ</t>
  </si>
  <si>
    <t>YAMAHIRA</t>
  </si>
  <si>
    <t>Tomosu</t>
  </si>
  <si>
    <t>浅野</t>
  </si>
  <si>
    <t>海翔</t>
  </si>
  <si>
    <t>2010.11.3</t>
  </si>
  <si>
    <t>達也</t>
  </si>
  <si>
    <t>2010.5.15</t>
  </si>
  <si>
    <t>奥津</t>
    <rPh sb="0" eb="2">
      <t>オクツ</t>
    </rPh>
    <phoneticPr fontId="2"/>
  </si>
  <si>
    <t>佳耀</t>
    <rPh sb="0" eb="1">
      <t>カ</t>
    </rPh>
    <rPh sb="1" eb="2">
      <t>ヨウ</t>
    </rPh>
    <phoneticPr fontId="2"/>
  </si>
  <si>
    <t>ｵｸﾂ</t>
  </si>
  <si>
    <t>OKUTSU</t>
  </si>
  <si>
    <t>睦己</t>
  </si>
  <si>
    <t>2011.1.2</t>
  </si>
  <si>
    <t>久保</t>
  </si>
  <si>
    <t>千早</t>
  </si>
  <si>
    <t>ﾁﾊﾔ</t>
  </si>
  <si>
    <t>Chihaya</t>
  </si>
  <si>
    <t>2010.12.10</t>
  </si>
  <si>
    <t>胡桃澤</t>
  </si>
  <si>
    <t>隼</t>
  </si>
  <si>
    <t>ｸﾙﾐｻﾞﾜ</t>
  </si>
  <si>
    <t>KURUMIZAWA</t>
  </si>
  <si>
    <t>高久</t>
    <rPh sb="0" eb="1">
      <t>タカ</t>
    </rPh>
    <rPh sb="1" eb="2">
      <t>ヒサ</t>
    </rPh>
    <phoneticPr fontId="2"/>
  </si>
  <si>
    <t>浩輝</t>
    <rPh sb="0" eb="2">
      <t>ヒロキ</t>
    </rPh>
    <phoneticPr fontId="2"/>
  </si>
  <si>
    <t>2011.3.13</t>
  </si>
  <si>
    <t>斗真</t>
  </si>
  <si>
    <t>2011.2.23</t>
  </si>
  <si>
    <t>友城</t>
  </si>
  <si>
    <t>野原</t>
  </si>
  <si>
    <t>駿</t>
  </si>
  <si>
    <t>2011.1.3</t>
  </si>
  <si>
    <t>長谷川</t>
  </si>
  <si>
    <t>倖汰</t>
  </si>
  <si>
    <t>2010.8.15</t>
  </si>
  <si>
    <t>畠山</t>
    <rPh sb="0" eb="2">
      <t>ハタケヤマ</t>
    </rPh>
    <phoneticPr fontId="2"/>
  </si>
  <si>
    <t>Ryu</t>
  </si>
  <si>
    <t>濵辺</t>
  </si>
  <si>
    <t>聡太</t>
  </si>
  <si>
    <t>ﾊﾏﾍﾞ</t>
  </si>
  <si>
    <t>HAMABE</t>
  </si>
  <si>
    <t>2011.2.21</t>
  </si>
  <si>
    <t>深澤</t>
  </si>
  <si>
    <t>啓太</t>
  </si>
  <si>
    <t>ﾌｶｻﾞﾜ</t>
  </si>
  <si>
    <t>FUKAZAWA</t>
  </si>
  <si>
    <t>琉夏</t>
  </si>
  <si>
    <t>2010.6.13</t>
  </si>
  <si>
    <t>圭司</t>
    <rPh sb="0" eb="1">
      <t>ケイ</t>
    </rPh>
    <rPh sb="1" eb="2">
      <t>ツカサ</t>
    </rPh>
    <phoneticPr fontId="2"/>
  </si>
  <si>
    <t>一徳</t>
    <rPh sb="0" eb="2">
      <t>イチトク</t>
    </rPh>
    <phoneticPr fontId="2"/>
  </si>
  <si>
    <t>ｶｽﾞﾅﾘ</t>
  </si>
  <si>
    <t>Kazunari</t>
  </si>
  <si>
    <t>髙埜</t>
    <rPh sb="0" eb="1">
      <t>タカ</t>
    </rPh>
    <rPh sb="1" eb="2">
      <t>ノ</t>
    </rPh>
    <phoneticPr fontId="2"/>
  </si>
  <si>
    <t>祐陽</t>
    <rPh sb="0" eb="1">
      <t>スケ</t>
    </rPh>
    <rPh sb="1" eb="2">
      <t>ヨウ</t>
    </rPh>
    <phoneticPr fontId="2"/>
  </si>
  <si>
    <t>ﾕｳﾋ</t>
  </si>
  <si>
    <t>Yuuhi</t>
  </si>
  <si>
    <t>新山</t>
    <rPh sb="0" eb="2">
      <t>ニイヤマ</t>
    </rPh>
    <phoneticPr fontId="2"/>
  </si>
  <si>
    <t>翔愛</t>
    <rPh sb="0" eb="1">
      <t>カケル</t>
    </rPh>
    <rPh sb="1" eb="2">
      <t>アイ</t>
    </rPh>
    <phoneticPr fontId="2"/>
  </si>
  <si>
    <t>ﾆｲﾔﾏ</t>
  </si>
  <si>
    <t>NIIYAMA</t>
  </si>
  <si>
    <t>2010.6.10</t>
  </si>
  <si>
    <t>大翔</t>
    <rPh sb="0" eb="1">
      <t>ダイ</t>
    </rPh>
    <rPh sb="1" eb="2">
      <t>カケル</t>
    </rPh>
    <phoneticPr fontId="2"/>
  </si>
  <si>
    <t>陸仁</t>
    <rPh sb="0" eb="1">
      <t>リク</t>
    </rPh>
    <rPh sb="1" eb="2">
      <t>ジン</t>
    </rPh>
    <phoneticPr fontId="2"/>
  </si>
  <si>
    <t>泰良</t>
    <rPh sb="0" eb="2">
      <t>タイラ</t>
    </rPh>
    <phoneticPr fontId="2"/>
  </si>
  <si>
    <t>ﾀｲﾗ</t>
  </si>
  <si>
    <t>Taira</t>
  </si>
  <si>
    <t>2011.3.1</t>
  </si>
  <si>
    <t>仲村</t>
    <rPh sb="0" eb="2">
      <t>ナカムラ</t>
    </rPh>
    <phoneticPr fontId="2"/>
  </si>
  <si>
    <t>翔馬</t>
    <rPh sb="0" eb="1">
      <t>ショウ</t>
    </rPh>
    <rPh sb="1" eb="2">
      <t>ウマ</t>
    </rPh>
    <phoneticPr fontId="2"/>
  </si>
  <si>
    <t>2010.10.8</t>
  </si>
  <si>
    <t>唯人</t>
    <rPh sb="0" eb="1">
      <t>ユイ</t>
    </rPh>
    <rPh sb="1" eb="2">
      <t>ヒト</t>
    </rPh>
    <phoneticPr fontId="2"/>
  </si>
  <si>
    <t>波多野</t>
    <rPh sb="0" eb="3">
      <t>ハタノ</t>
    </rPh>
    <phoneticPr fontId="2"/>
  </si>
  <si>
    <t>稟</t>
    <rPh sb="0" eb="1">
      <t>リン</t>
    </rPh>
    <phoneticPr fontId="2"/>
  </si>
  <si>
    <t>ﾊﾀﾉ</t>
  </si>
  <si>
    <t>HATANO</t>
  </si>
  <si>
    <t>琉星</t>
    <rPh sb="0" eb="2">
      <t>リュウセイ</t>
    </rPh>
    <phoneticPr fontId="2"/>
  </si>
  <si>
    <t>板垣</t>
    <rPh sb="0" eb="2">
      <t>イタガキ</t>
    </rPh>
    <phoneticPr fontId="2"/>
  </si>
  <si>
    <t>碧</t>
    <rPh sb="0" eb="1">
      <t>アオイ</t>
    </rPh>
    <phoneticPr fontId="2"/>
  </si>
  <si>
    <t>ｲﾀｶﾞｷ</t>
  </si>
  <si>
    <t>ITAGAKI</t>
  </si>
  <si>
    <t>2010.8.22</t>
  </si>
  <si>
    <t>遥翔</t>
    <rPh sb="0" eb="1">
      <t>ハルカ</t>
    </rPh>
    <rPh sb="1" eb="2">
      <t>ショウ</t>
    </rPh>
    <phoneticPr fontId="2"/>
  </si>
  <si>
    <t>2010.10.15</t>
  </si>
  <si>
    <t>小野木</t>
    <rPh sb="0" eb="3">
      <t>オノギ</t>
    </rPh>
    <phoneticPr fontId="2"/>
  </si>
  <si>
    <t>奏</t>
    <rPh sb="0" eb="1">
      <t>カナ</t>
    </rPh>
    <phoneticPr fontId="2"/>
  </si>
  <si>
    <t>ｵﾉｷﾞ</t>
  </si>
  <si>
    <t>ｶﾅﾃﾞ</t>
  </si>
  <si>
    <t>ONOGI</t>
  </si>
  <si>
    <t>Kanade</t>
  </si>
  <si>
    <t>晴</t>
    <rPh sb="0" eb="1">
      <t>ハル</t>
    </rPh>
    <phoneticPr fontId="2"/>
  </si>
  <si>
    <t>健正</t>
    <rPh sb="0" eb="1">
      <t>ケン</t>
    </rPh>
    <rPh sb="1" eb="2">
      <t>タダシ</t>
    </rPh>
    <phoneticPr fontId="2"/>
  </si>
  <si>
    <t>ｹﾝｼｮｳ</t>
  </si>
  <si>
    <t>Kensho</t>
  </si>
  <si>
    <t>2010.4.20</t>
  </si>
  <si>
    <t>堀江</t>
    <rPh sb="0" eb="2">
      <t>ホリエ</t>
    </rPh>
    <phoneticPr fontId="2"/>
  </si>
  <si>
    <t>桜介</t>
    <rPh sb="0" eb="1">
      <t>サクラ</t>
    </rPh>
    <rPh sb="1" eb="2">
      <t>スケ</t>
    </rPh>
    <phoneticPr fontId="2"/>
  </si>
  <si>
    <t>HORIE</t>
  </si>
  <si>
    <t>葛飾中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</si>
</sst>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0.00_);[Red]\(0.00\)"/>
    <numFmt numFmtId="178" formatCode="00"/>
    <numFmt numFmtId="179" formatCode="0&quot;種目&quot;"/>
    <numFmt numFmtId="180" formatCode="0&quot;チーム&quot;"/>
    <numFmt numFmtId="181" formatCode="#,##0&quot;円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99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171">
    <xf numFmtId="0" fontId="0" fillId="0" borderId="0" xfId="0">
      <alignment vertical="center"/>
    </xf>
    <xf numFmtId="176" fontId="3" fillId="2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center" shrinkToFit="1"/>
    </xf>
    <xf numFmtId="49" fontId="3" fillId="3" borderId="0" xfId="1" applyNumberFormat="1" applyFont="1" applyFill="1" applyAlignment="1">
      <alignment horizontal="center"/>
    </xf>
    <xf numFmtId="49" fontId="3" fillId="3" borderId="0" xfId="1" applyNumberFormat="1" applyFont="1" applyFill="1" applyAlignment="1">
      <alignment horizontal="left" shrinkToFit="1"/>
    </xf>
    <xf numFmtId="0" fontId="3" fillId="3" borderId="0" xfId="1" applyFont="1" applyFill="1" applyAlignment="1">
      <alignment horizontal="right"/>
    </xf>
    <xf numFmtId="177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 vertical="center"/>
    </xf>
    <xf numFmtId="176" fontId="3" fillId="3" borderId="0" xfId="1" applyNumberFormat="1" applyFont="1" applyFill="1" applyAlignment="1">
      <alignment horizontal="center"/>
    </xf>
    <xf numFmtId="0" fontId="3" fillId="3" borderId="0" xfId="1" applyFont="1" applyFill="1" applyAlignment="1">
      <alignment horizontal="left" vertical="center"/>
    </xf>
    <xf numFmtId="0" fontId="3" fillId="3" borderId="0" xfId="1" applyFont="1" applyFill="1" applyAlignment="1">
      <alignment horizontal="center" vertical="center"/>
    </xf>
    <xf numFmtId="0" fontId="2" fillId="2" borderId="0" xfId="1" applyFill="1" applyAlignment="1">
      <alignment horizontal="center" vertical="center" shrinkToFit="1"/>
    </xf>
    <xf numFmtId="0" fontId="2" fillId="0" borderId="0" xfId="1" applyAlignment="1">
      <alignment horizontal="right"/>
    </xf>
    <xf numFmtId="0" fontId="2" fillId="0" borderId="0" xfId="1" applyAlignment="1">
      <alignment horizontal="left" vertical="center" shrinkToFi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left" vertical="center"/>
    </xf>
    <xf numFmtId="0" fontId="2" fillId="0" borderId="0" xfId="1" applyAlignment="1">
      <alignment horizontal="right" vertical="center"/>
    </xf>
    <xf numFmtId="0" fontId="2" fillId="0" borderId="0" xfId="1">
      <alignment vertical="center"/>
    </xf>
    <xf numFmtId="177" fontId="2" fillId="0" borderId="0" xfId="1" quotePrefix="1" applyNumberForma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176" fontId="2" fillId="0" borderId="0" xfId="1" applyNumberFormat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shrinkToFit="1"/>
    </xf>
    <xf numFmtId="0" fontId="2" fillId="0" borderId="0" xfId="1" applyAlignment="1">
      <alignment horizontal="center"/>
    </xf>
    <xf numFmtId="0" fontId="2" fillId="4" borderId="0" xfId="1" applyFill="1" applyAlignment="1">
      <alignment horizontal="left" vertical="center"/>
    </xf>
    <xf numFmtId="2" fontId="2" fillId="0" borderId="0" xfId="1" applyNumberFormat="1" applyAlignment="1">
      <alignment horizontal="center" vertical="center"/>
    </xf>
    <xf numFmtId="177" fontId="2" fillId="0" borderId="0" xfId="1" applyNumberFormat="1" applyAlignment="1">
      <alignment horizontal="center" vertical="center"/>
    </xf>
    <xf numFmtId="0" fontId="0" fillId="0" borderId="0" xfId="2" applyFont="1" applyAlignment="1">
      <alignment horizontal="left" shrinkToFit="1"/>
    </xf>
    <xf numFmtId="0" fontId="0" fillId="0" borderId="0" xfId="2" applyFont="1" applyAlignment="1">
      <alignment horizontal="right"/>
    </xf>
    <xf numFmtId="49" fontId="2" fillId="0" borderId="0" xfId="1" applyNumberFormat="1" applyAlignment="1">
      <alignment horizontal="left" shrinkToFit="1"/>
    </xf>
    <xf numFmtId="0" fontId="3" fillId="3" borderId="0" xfId="1" applyFont="1" applyFill="1" applyAlignment="1">
      <alignment horizontal="center"/>
    </xf>
    <xf numFmtId="177" fontId="3" fillId="3" borderId="0" xfId="1" applyNumberFormat="1" applyFont="1" applyFill="1" applyAlignment="1">
      <alignment horizontal="center"/>
    </xf>
    <xf numFmtId="0" fontId="2" fillId="0" borderId="0" xfId="1" applyAlignment="1">
      <alignment horizontal="center" vertical="center" shrinkToFit="1"/>
    </xf>
    <xf numFmtId="177" fontId="2" fillId="0" borderId="0" xfId="1" quotePrefix="1" applyNumberFormat="1" applyAlignment="1">
      <alignment horizontal="center"/>
    </xf>
    <xf numFmtId="0" fontId="2" fillId="0" borderId="0" xfId="1" applyAlignment="1">
      <alignment horizontal="center" shrinkToFit="1"/>
    </xf>
    <xf numFmtId="2" fontId="2" fillId="0" borderId="0" xfId="1" applyNumberFormat="1" applyAlignment="1">
      <alignment horizontal="center"/>
    </xf>
    <xf numFmtId="0" fontId="5" fillId="0" borderId="0" xfId="2" applyFont="1" applyAlignment="1">
      <alignment horizontal="left" shrinkToFit="1"/>
    </xf>
    <xf numFmtId="0" fontId="5" fillId="0" borderId="0" xfId="2" applyFont="1" applyAlignment="1">
      <alignment horizontal="center" shrinkToFit="1"/>
    </xf>
    <xf numFmtId="0" fontId="5" fillId="0" borderId="0" xfId="2" applyFont="1" applyAlignment="1">
      <alignment horizontal="center"/>
    </xf>
    <xf numFmtId="49" fontId="2" fillId="0" borderId="0" xfId="1" applyNumberFormat="1" applyAlignment="1">
      <alignment horizontal="center" shrinkToFit="1"/>
    </xf>
    <xf numFmtId="177" fontId="2" fillId="0" borderId="0" xfId="1" applyNumberFormat="1" applyAlignment="1">
      <alignment horizontal="center"/>
    </xf>
    <xf numFmtId="0" fontId="7" fillId="0" borderId="0" xfId="0" applyFont="1">
      <alignment vertical="center"/>
    </xf>
    <xf numFmtId="0" fontId="8" fillId="0" borderId="13" xfId="0" applyFont="1" applyBorder="1" applyAlignment="1">
      <alignment horizontal="centerContinuous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1" fillId="0" borderId="27" xfId="0" applyFont="1" applyBorder="1" applyAlignment="1">
      <alignment horizontal="center" vertical="center" shrinkToFit="1"/>
    </xf>
    <xf numFmtId="0" fontId="12" fillId="0" borderId="2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0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32" xfId="0" applyFont="1" applyBorder="1" applyAlignment="1">
      <alignment horizontal="center" vertical="center" shrinkToFit="1"/>
    </xf>
    <xf numFmtId="0" fontId="12" fillId="0" borderId="33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4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178" fontId="12" fillId="0" borderId="0" xfId="0" applyNumberFormat="1" applyFont="1">
      <alignment vertical="center"/>
    </xf>
    <xf numFmtId="0" fontId="0" fillId="5" borderId="0" xfId="0" applyFill="1">
      <alignment vertical="center"/>
    </xf>
    <xf numFmtId="178" fontId="11" fillId="0" borderId="0" xfId="0" applyNumberFormat="1" applyFont="1">
      <alignment vertical="center"/>
    </xf>
    <xf numFmtId="0" fontId="0" fillId="0" borderId="0" xfId="0" applyAlignment="1">
      <alignment horizontal="centerContinuous" vertical="center"/>
    </xf>
    <xf numFmtId="0" fontId="13" fillId="0" borderId="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Continuous" vertical="center"/>
    </xf>
    <xf numFmtId="0" fontId="12" fillId="0" borderId="27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179" fontId="11" fillId="0" borderId="49" xfId="0" applyNumberFormat="1" applyFont="1" applyBorder="1" applyAlignment="1">
      <alignment horizontal="center" vertical="center"/>
    </xf>
    <xf numFmtId="180" fontId="11" fillId="0" borderId="49" xfId="0" applyNumberFormat="1" applyFont="1" applyBorder="1" applyAlignment="1">
      <alignment horizontal="center" vertical="center"/>
    </xf>
    <xf numFmtId="0" fontId="11" fillId="0" borderId="51" xfId="0" applyFont="1" applyBorder="1" applyAlignment="1">
      <alignment horizontal="center" vertical="center" shrinkToFit="1"/>
    </xf>
    <xf numFmtId="14" fontId="12" fillId="0" borderId="0" xfId="0" applyNumberFormat="1" applyFont="1" applyAlignment="1">
      <alignment horizontal="centerContinuous" vertical="center" shrinkToFit="1"/>
    </xf>
    <xf numFmtId="0" fontId="11" fillId="0" borderId="0" xfId="0" applyFont="1" applyAlignment="1">
      <alignment horizontal="centerContinuous" vertical="center" shrinkToFit="1"/>
    </xf>
    <xf numFmtId="0" fontId="11" fillId="0" borderId="63" xfId="0" applyFont="1" applyBorder="1" applyAlignment="1">
      <alignment horizontal="centerContinuous" vertical="center" shrinkToFit="1"/>
    </xf>
    <xf numFmtId="0" fontId="11" fillId="0" borderId="64" xfId="0" applyFont="1" applyBorder="1" applyAlignment="1">
      <alignment horizontal="centerContinuous" vertical="center" shrinkToFit="1"/>
    </xf>
    <xf numFmtId="0" fontId="11" fillId="0" borderId="7" xfId="0" applyFont="1" applyBorder="1" applyAlignment="1">
      <alignment horizontal="centerContinuous" vertical="center"/>
    </xf>
    <xf numFmtId="178" fontId="13" fillId="0" borderId="55" xfId="0" applyNumberFormat="1" applyFont="1" applyBorder="1" applyAlignment="1">
      <alignment horizontal="centerContinuous" vertical="center" shrinkToFit="1"/>
    </xf>
    <xf numFmtId="0" fontId="13" fillId="0" borderId="55" xfId="0" applyFont="1" applyBorder="1" applyAlignment="1">
      <alignment horizontal="centerContinuous" vertical="center" shrinkToFit="1"/>
    </xf>
    <xf numFmtId="0" fontId="13" fillId="0" borderId="10" xfId="0" applyFont="1" applyBorder="1" applyAlignment="1">
      <alignment horizontal="centerContinuous" vertical="center" shrinkToFit="1"/>
    </xf>
    <xf numFmtId="0" fontId="13" fillId="0" borderId="11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Continuous" vertical="center"/>
    </xf>
    <xf numFmtId="0" fontId="13" fillId="0" borderId="62" xfId="0" applyFont="1" applyBorder="1" applyAlignment="1">
      <alignment horizontal="centerContinuous" vertical="center"/>
    </xf>
    <xf numFmtId="0" fontId="13" fillId="0" borderId="53" xfId="0" applyFont="1" applyBorder="1" applyAlignment="1">
      <alignment horizontal="centerContinuous" vertical="center"/>
    </xf>
    <xf numFmtId="0" fontId="13" fillId="0" borderId="57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Continuous" vertical="center"/>
      <protection locked="0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 applyProtection="1">
      <alignment horizontal="center" vertical="center"/>
      <protection locked="0"/>
    </xf>
    <xf numFmtId="181" fontId="11" fillId="0" borderId="52" xfId="0" applyNumberFormat="1" applyFont="1" applyBorder="1" applyAlignment="1">
      <alignment horizontal="center" vertical="center"/>
    </xf>
    <xf numFmtId="0" fontId="6" fillId="0" borderId="0" xfId="0" applyFont="1" applyAlignment="1"/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Continuous"/>
    </xf>
    <xf numFmtId="0" fontId="8" fillId="0" borderId="14" xfId="0" applyFont="1" applyBorder="1" applyAlignment="1">
      <alignment horizontal="centerContinuous" vertical="center"/>
    </xf>
    <xf numFmtId="0" fontId="8" fillId="0" borderId="15" xfId="0" applyFont="1" applyBorder="1" applyAlignment="1">
      <alignment horizontal="centerContinuous" vertical="center"/>
    </xf>
    <xf numFmtId="14" fontId="13" fillId="0" borderId="55" xfId="0" applyNumberFormat="1" applyFont="1" applyBorder="1" applyAlignment="1" applyProtection="1">
      <alignment horizontal="centerContinuous" vertical="center" shrinkToFit="1"/>
      <protection locked="0"/>
    </xf>
    <xf numFmtId="0" fontId="13" fillId="0" borderId="11" xfId="0" applyFont="1" applyBorder="1" applyAlignment="1" applyProtection="1">
      <alignment horizontal="centerContinuous" vertical="center"/>
      <protection locked="0"/>
    </xf>
    <xf numFmtId="0" fontId="13" fillId="0" borderId="61" xfId="0" applyFont="1" applyBorder="1" applyAlignment="1" applyProtection="1">
      <alignment horizontal="centerContinuous" vertical="center"/>
      <protection locked="0"/>
    </xf>
    <xf numFmtId="0" fontId="13" fillId="0" borderId="43" xfId="0" applyFont="1" applyBorder="1" applyAlignment="1" applyProtection="1">
      <alignment horizontal="center" vertical="center"/>
      <protection locked="0"/>
    </xf>
    <xf numFmtId="178" fontId="13" fillId="0" borderId="22" xfId="0" applyNumberFormat="1" applyFont="1" applyBorder="1" applyAlignment="1" applyProtection="1">
      <alignment horizontal="center" vertical="center"/>
      <protection locked="0"/>
    </xf>
    <xf numFmtId="178" fontId="13" fillId="0" borderId="6" xfId="0" applyNumberFormat="1" applyFont="1" applyBorder="1" applyAlignment="1" applyProtection="1">
      <alignment horizontal="center" vertical="center"/>
      <protection locked="0"/>
    </xf>
    <xf numFmtId="0" fontId="13" fillId="0" borderId="40" xfId="0" applyFont="1" applyBorder="1" applyAlignment="1" applyProtection="1">
      <alignment horizontal="center" vertical="center"/>
      <protection locked="0"/>
    </xf>
    <xf numFmtId="178" fontId="13" fillId="0" borderId="19" xfId="0" applyNumberFormat="1" applyFont="1" applyBorder="1" applyAlignment="1" applyProtection="1">
      <alignment horizontal="center" vertical="center"/>
      <protection locked="0"/>
    </xf>
    <xf numFmtId="178" fontId="13" fillId="0" borderId="7" xfId="0" applyNumberFormat="1" applyFont="1" applyBorder="1" applyAlignment="1" applyProtection="1">
      <alignment horizontal="center" vertical="center"/>
      <protection locked="0"/>
    </xf>
    <xf numFmtId="0" fontId="13" fillId="0" borderId="47" xfId="0" applyFont="1" applyBorder="1" applyAlignment="1" applyProtection="1">
      <alignment horizontal="center" vertical="center"/>
      <protection locked="0"/>
    </xf>
    <xf numFmtId="178" fontId="13" fillId="0" borderId="38" xfId="0" applyNumberFormat="1" applyFont="1" applyBorder="1" applyAlignment="1" applyProtection="1">
      <alignment horizontal="center" vertical="center"/>
      <protection locked="0"/>
    </xf>
    <xf numFmtId="178" fontId="13" fillId="0" borderId="16" xfId="0" applyNumberFormat="1" applyFont="1" applyBorder="1" applyAlignment="1" applyProtection="1">
      <alignment horizontal="center" vertical="center"/>
      <protection locked="0"/>
    </xf>
    <xf numFmtId="0" fontId="13" fillId="0" borderId="53" xfId="0" applyFont="1" applyBorder="1" applyAlignment="1" applyProtection="1">
      <alignment horizontal="centerContinuous" vertical="center"/>
      <protection locked="0"/>
    </xf>
    <xf numFmtId="0" fontId="9" fillId="0" borderId="74" xfId="0" applyFont="1" applyBorder="1" applyAlignment="1">
      <alignment horizontal="centerContinuous" vertical="center"/>
    </xf>
    <xf numFmtId="0" fontId="9" fillId="0" borderId="75" xfId="0" applyFont="1" applyBorder="1" applyAlignment="1">
      <alignment horizontal="centerContinuous" vertical="center"/>
    </xf>
    <xf numFmtId="0" fontId="9" fillId="0" borderId="70" xfId="0" applyFont="1" applyBorder="1" applyAlignment="1">
      <alignment horizontal="centerContinuous" vertical="center"/>
    </xf>
    <xf numFmtId="0" fontId="9" fillId="0" borderId="71" xfId="0" applyFont="1" applyBorder="1" applyAlignment="1">
      <alignment horizontal="centerContinuous" vertical="center"/>
    </xf>
    <xf numFmtId="0" fontId="9" fillId="0" borderId="72" xfId="0" applyFont="1" applyBorder="1" applyAlignment="1">
      <alignment horizontal="centerContinuous" vertical="center"/>
    </xf>
    <xf numFmtId="0" fontId="15" fillId="0" borderId="5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 applyProtection="1">
      <alignment horizontal="center" vertical="center" shrinkToFit="1"/>
      <protection locked="0"/>
    </xf>
    <xf numFmtId="0" fontId="15" fillId="0" borderId="20" xfId="0" applyFont="1" applyBorder="1" applyAlignment="1">
      <alignment horizontal="center" vertical="center" shrinkToFit="1"/>
    </xf>
    <xf numFmtId="0" fontId="15" fillId="0" borderId="26" xfId="0" applyFont="1" applyBorder="1" applyAlignment="1">
      <alignment horizontal="center" vertical="center" shrinkToFit="1"/>
    </xf>
    <xf numFmtId="0" fontId="15" fillId="0" borderId="21" xfId="0" applyFont="1" applyBorder="1" applyAlignment="1" applyProtection="1">
      <alignment horizontal="center" vertical="center" shrinkToFit="1"/>
      <protection locked="0"/>
    </xf>
    <xf numFmtId="0" fontId="15" fillId="0" borderId="2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178" fontId="15" fillId="0" borderId="22" xfId="0" applyNumberFormat="1" applyFont="1" applyBorder="1" applyAlignment="1" applyProtection="1">
      <alignment horizontal="center" vertical="center" shrinkToFit="1"/>
      <protection locked="0"/>
    </xf>
    <xf numFmtId="178" fontId="15" fillId="0" borderId="24" xfId="0" applyNumberFormat="1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 applyProtection="1">
      <alignment horizontal="center" vertical="center" shrinkToFit="1"/>
      <protection locked="0"/>
    </xf>
    <xf numFmtId="0" fontId="15" fillId="0" borderId="17" xfId="0" applyFont="1" applyBorder="1" applyAlignment="1">
      <alignment horizontal="center" vertical="center" shrinkToFit="1"/>
    </xf>
    <xf numFmtId="0" fontId="15" fillId="0" borderId="25" xfId="0" applyFont="1" applyBorder="1" applyAlignment="1">
      <alignment horizontal="center" vertical="center" shrinkToFit="1"/>
    </xf>
    <xf numFmtId="0" fontId="15" fillId="0" borderId="18" xfId="0" applyFont="1" applyBorder="1" applyAlignment="1" applyProtection="1">
      <alignment horizontal="center" vertical="center" shrinkToFit="1"/>
      <protection locked="0"/>
    </xf>
    <xf numFmtId="0" fontId="15" fillId="0" borderId="1" xfId="0" applyFont="1" applyBorder="1" applyAlignment="1">
      <alignment horizontal="center" vertical="center" shrinkToFit="1"/>
    </xf>
    <xf numFmtId="0" fontId="15" fillId="0" borderId="17" xfId="0" applyFont="1" applyBorder="1" applyAlignment="1" applyProtection="1">
      <alignment horizontal="center" vertical="center" shrinkToFit="1"/>
      <protection locked="0"/>
    </xf>
    <xf numFmtId="178" fontId="15" fillId="0" borderId="19" xfId="0" applyNumberFormat="1" applyFont="1" applyBorder="1" applyAlignment="1" applyProtection="1">
      <alignment horizontal="center" vertical="center" shrinkToFit="1"/>
      <protection locked="0"/>
    </xf>
    <xf numFmtId="178" fontId="15" fillId="0" borderId="23" xfId="0" applyNumberFormat="1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8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 applyProtection="1">
      <alignment horizontal="center" vertical="center" shrinkToFit="1"/>
      <protection locked="0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7" xfId="0" applyFont="1" applyBorder="1" applyAlignment="1" applyProtection="1">
      <alignment horizontal="center" vertical="center" shrinkToFit="1"/>
      <protection locked="0"/>
    </xf>
    <xf numFmtId="0" fontId="15" fillId="0" borderId="9" xfId="0" applyFont="1" applyBorder="1" applyAlignment="1">
      <alignment horizontal="center" vertical="center" shrinkToFit="1"/>
    </xf>
    <xf numFmtId="0" fontId="15" fillId="0" borderId="35" xfId="0" applyFont="1" applyBorder="1" applyAlignment="1" applyProtection="1">
      <alignment horizontal="center" vertical="center" shrinkToFit="1"/>
      <protection locked="0"/>
    </xf>
    <xf numFmtId="178" fontId="15" fillId="0" borderId="38" xfId="0" applyNumberFormat="1" applyFont="1" applyBorder="1" applyAlignment="1" applyProtection="1">
      <alignment horizontal="center" vertical="center" shrinkToFit="1"/>
      <protection locked="0"/>
    </xf>
    <xf numFmtId="178" fontId="15" fillId="0" borderId="39" xfId="0" applyNumberFormat="1" applyFont="1" applyBorder="1" applyAlignment="1" applyProtection="1">
      <alignment horizontal="center" vertical="center" shrinkToFit="1"/>
      <protection locked="0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6" fillId="0" borderId="73" xfId="0" applyFont="1" applyBorder="1" applyAlignment="1">
      <alignment horizontal="centerContinuous" vertical="center"/>
    </xf>
    <xf numFmtId="0" fontId="13" fillId="0" borderId="76" xfId="0" applyFont="1" applyBorder="1" applyAlignment="1" applyProtection="1">
      <alignment horizontal="centerContinuous" vertical="center"/>
      <protection locked="0"/>
    </xf>
    <xf numFmtId="0" fontId="13" fillId="0" borderId="76" xfId="0" applyFont="1" applyBorder="1" applyAlignment="1">
      <alignment horizontal="centerContinuous" vertical="center"/>
    </xf>
    <xf numFmtId="0" fontId="13" fillId="0" borderId="77" xfId="0" applyFont="1" applyBorder="1" applyAlignment="1">
      <alignment horizontal="centerContinuous" vertical="center"/>
    </xf>
    <xf numFmtId="0" fontId="13" fillId="0" borderId="12" xfId="0" applyFont="1" applyBorder="1" applyAlignment="1">
      <alignment horizontal="centerContinuous" vertical="center"/>
    </xf>
    <xf numFmtId="0" fontId="17" fillId="0" borderId="0" xfId="3">
      <alignment vertical="center"/>
    </xf>
    <xf numFmtId="0" fontId="13" fillId="0" borderId="78" xfId="0" applyFont="1" applyBorder="1" applyAlignment="1" applyProtection="1">
      <alignment horizontal="center" vertical="center" shrinkToFit="1"/>
      <protection locked="0"/>
    </xf>
    <xf numFmtId="0" fontId="13" fillId="0" borderId="79" xfId="0" applyFont="1" applyBorder="1" applyAlignment="1" applyProtection="1">
      <alignment horizontal="center" vertical="center" shrinkToFit="1"/>
      <protection locked="0"/>
    </xf>
    <xf numFmtId="0" fontId="13" fillId="0" borderId="69" xfId="0" applyFont="1" applyBorder="1" applyAlignment="1" applyProtection="1">
      <alignment horizontal="center" vertical="center" shrinkToFit="1"/>
      <protection locked="0"/>
    </xf>
    <xf numFmtId="0" fontId="13" fillId="0" borderId="58" xfId="0" applyFont="1" applyBorder="1" applyAlignment="1" applyProtection="1">
      <alignment horizontal="center" vertical="center" shrinkToFit="1"/>
      <protection locked="0"/>
    </xf>
    <xf numFmtId="14" fontId="12" fillId="0" borderId="65" xfId="0" applyNumberFormat="1" applyFont="1" applyBorder="1" applyAlignment="1">
      <alignment horizontal="center" vertical="center" shrinkToFit="1"/>
    </xf>
    <xf numFmtId="14" fontId="12" fillId="0" borderId="66" xfId="0" applyNumberFormat="1" applyFont="1" applyBorder="1" applyAlignment="1">
      <alignment horizontal="center" vertical="center" shrinkToFit="1"/>
    </xf>
    <xf numFmtId="0" fontId="11" fillId="0" borderId="56" xfId="0" applyFont="1" applyBorder="1" applyAlignment="1">
      <alignment horizontal="center" vertical="center" shrinkToFit="1"/>
    </xf>
    <xf numFmtId="0" fontId="11" fillId="0" borderId="54" xfId="0" applyFont="1" applyBorder="1" applyAlignment="1">
      <alignment horizontal="center" vertical="center" shrinkToFit="1"/>
    </xf>
    <xf numFmtId="0" fontId="13" fillId="0" borderId="67" xfId="0" applyFont="1" applyBorder="1" applyAlignment="1" applyProtection="1">
      <alignment horizontal="center" vertical="center" shrinkToFit="1"/>
      <protection locked="0"/>
    </xf>
    <xf numFmtId="0" fontId="13" fillId="0" borderId="68" xfId="0" applyFont="1" applyBorder="1" applyAlignment="1" applyProtection="1">
      <alignment horizontal="center" vertical="center" shrinkToFit="1"/>
      <protection locked="0"/>
    </xf>
    <xf numFmtId="0" fontId="11" fillId="0" borderId="59" xfId="0" applyFont="1" applyBorder="1" applyAlignment="1">
      <alignment horizontal="center" vertical="center" shrinkToFit="1"/>
    </xf>
    <xf numFmtId="0" fontId="11" fillId="0" borderId="60" xfId="0" applyFont="1" applyBorder="1" applyAlignment="1">
      <alignment horizontal="center" vertical="center" shrinkToFit="1"/>
    </xf>
    <xf numFmtId="0" fontId="13" fillId="0" borderId="56" xfId="0" applyFont="1" applyBorder="1" applyAlignment="1" applyProtection="1">
      <alignment horizontal="center" vertical="center" shrinkToFit="1"/>
      <protection locked="0"/>
    </xf>
    <xf numFmtId="0" fontId="13" fillId="0" borderId="54" xfId="0" applyFont="1" applyBorder="1" applyAlignment="1" applyProtection="1">
      <alignment horizontal="center" vertical="center" shrinkToFit="1"/>
      <protection locked="0"/>
    </xf>
  </cellXfs>
  <cellStyles count="4">
    <cellStyle name="ハイパーリンク" xfId="3" builtinId="8"/>
    <cellStyle name="標準" xfId="0" builtinId="0"/>
    <cellStyle name="標準 2" xfId="1" xr:uid="{1933682C-7F30-41DC-96DB-2CC3BE2830FD}"/>
    <cellStyle name="標準_八千代支部H19登録個人用" xfId="2" xr:uid="{8F573707-B606-4D17-95CA-72821E052B48}"/>
  </cellStyles>
  <dxfs count="19">
    <dxf>
      <fill>
        <patternFill>
          <bgColor rgb="FFFF000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theme="1"/>
        </patternFill>
      </fill>
    </dxf>
    <dxf>
      <fill>
        <patternFill>
          <bgColor rgb="FF66FFFF"/>
        </patternFill>
      </fill>
    </dxf>
    <dxf>
      <fill>
        <patternFill>
          <bgColor rgb="FFCCFFFF"/>
        </patternFill>
      </fill>
    </dxf>
    <dxf>
      <fill>
        <patternFill>
          <bgColor rgb="FFCCFFFF"/>
        </patternFill>
      </fill>
    </dxf>
    <dxf>
      <fill>
        <patternFill>
          <bgColor rgb="FF66FFFF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ont>
        <b/>
        <i val="0"/>
        <color theme="0"/>
      </font>
      <numFmt numFmtId="182" formatCode="&quot;入力不要&quot;"/>
      <fill>
        <patternFill>
          <bgColor theme="1"/>
        </patternFill>
      </fill>
    </dxf>
    <dxf>
      <fill>
        <patternFill>
          <bgColor rgb="FFFF0000"/>
        </patternFill>
      </fill>
    </dxf>
    <dxf>
      <font>
        <strike val="0"/>
      </font>
      <fill>
        <patternFill patternType="none">
          <bgColor auto="1"/>
        </patternFill>
      </fill>
      <border>
        <vertical/>
        <horizontal/>
      </border>
    </dxf>
    <dxf>
      <fill>
        <patternFill>
          <bgColor rgb="FF99FF66"/>
        </patternFill>
      </fill>
    </dxf>
    <dxf>
      <fill>
        <patternFill>
          <bgColor rgb="FFCCFF99"/>
        </patternFill>
      </fill>
    </dxf>
    <dxf>
      <font>
        <condense val="0"/>
        <extend val="0"/>
        <color indexed="53"/>
      </font>
    </dxf>
    <dxf>
      <font>
        <condense val="0"/>
        <extend val="0"/>
        <color indexed="12"/>
      </font>
    </dxf>
    <dxf>
      <font>
        <condense val="0"/>
        <extend val="0"/>
        <color indexed="53"/>
      </font>
    </dxf>
    <dxf>
      <font>
        <condense val="0"/>
        <extend val="0"/>
        <color indexed="12"/>
      </font>
    </dxf>
  </dxfs>
  <tableStyles count="0" defaultTableStyle="TableStyleMedium2" defaultPivotStyle="PivotStyleLight16"/>
  <colors>
    <mruColors>
      <color rgb="FFFF99FF"/>
      <color rgb="FFFFCCFF"/>
      <color rgb="FFCCFFFF"/>
      <color rgb="FF66FFFF"/>
      <color rgb="FFCC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NULL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B6FB9F31-A356-438C-B141-B28709FB57B7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26A109A0-3C04-41E5-9F3D-E203FA77E03E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D50CF76C-B09E-444D-BFA6-6588F2B02F61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333</xdr:row>
      <xdr:rowOff>38100</xdr:rowOff>
    </xdr:from>
    <xdr:to>
      <xdr:col>9</xdr:col>
      <xdr:colOff>285750</xdr:colOff>
      <xdr:row>333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BF5E823B-6516-4DCE-B2AC-0121612930C9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71309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2488">
              <a:extLst>
                <a:ext uri="{FF2B5EF4-FFF2-40B4-BE49-F238E27FC236}">
                  <a16:creationId xmlns:a16="http://schemas.microsoft.com/office/drawing/2014/main" id="{28576CD9-0637-41F9-9669-EEAE709E1CB1}"/>
                </a:ext>
              </a:extLst>
            </xdr14:cNvPr>
            <xdr14:cNvContentPartPr>
              <a14:cpLocks xmlns:a14="http://schemas.microsoft.com/office/drawing/2010/main" noRot="1" noChangeAspect="1" noEditPoints="1" noChangeArrowheads="1" noChangeShapeType="1"/>
            </xdr14:cNvContentPartPr>
          </xdr14:nvContentPartPr>
          <xdr14:nvPr macro=""/>
          <xdr14:xfrm>
            <a:off x="5915025" y="642442200"/>
            <a:ext cx="9525" cy="9525"/>
          </xdr14:xfrm>
        </xdr:contentPart>
      </mc:Choice>
      <mc:Fallback xmlns="">
        <xdr:pic>
          <xdr:nvPicPr>
            <xdr:cNvPr id="2" name="Ink 2488">
              <a:extLst>
                <a:ext uri="{FF2B5EF4-FFF2-40B4-BE49-F238E27FC236}">
                  <a16:creationId xmlns:a16="http://schemas.microsoft.com/office/drawing/2014/main" id="{98ED8715-ACC0-4D8D-9691-A6E1DACEC930}"/>
                </a:ext>
              </a:extLst>
            </xdr:cNvPr>
            <xdr:cNvPicPr>
              <a:picLocks noRot="1" noChangeAspect="1" noEditPoints="1" noChangeArrowheads="1" noChangeShapeType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5667375" y="642194550"/>
              <a:ext cx="504825" cy="504825"/>
            </a:xfrm>
            <a:prstGeom prst="rect">
              <a:avLst/>
            </a:prstGeom>
          </xdr:spPr>
        </xdr:pic>
      </mc:Fallback>
    </mc:AlternateContent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3" name="Ink 2488">
          <a:extLst>
            <a:ext uri="{FF2B5EF4-FFF2-40B4-BE49-F238E27FC236}">
              <a16:creationId xmlns:a16="http://schemas.microsoft.com/office/drawing/2014/main" id="{CBEE4A95-3441-4F19-9D65-10D896562D30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332</xdr:row>
      <xdr:rowOff>38100</xdr:rowOff>
    </xdr:from>
    <xdr:to>
      <xdr:col>9</xdr:col>
      <xdr:colOff>285750</xdr:colOff>
      <xdr:row>332</xdr:row>
      <xdr:rowOff>47625</xdr:rowOff>
    </xdr:to>
    <xdr:pic>
      <xdr:nvPicPr>
        <xdr:cNvPr id="4" name="Ink 2488">
          <a:extLst>
            <a:ext uri="{FF2B5EF4-FFF2-40B4-BE49-F238E27FC236}">
              <a16:creationId xmlns:a16="http://schemas.microsoft.com/office/drawing/2014/main" id="{91F82EF7-6A7C-492D-8FAD-0D3F9D9E445D}"/>
            </a:ext>
          </a:extLst>
        </xdr:cNvPr>
        <xdr:cNvPicPr>
          <a:picLocks noRot="1" noChangeAspect="1" noEditPoints="1" noChangeArrowheads="1" noChangeShapeType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8425" y="5695950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23</xdr:row>
      <xdr:rowOff>19050</xdr:rowOff>
    </xdr:from>
    <xdr:to>
      <xdr:col>9</xdr:col>
      <xdr:colOff>619125</xdr:colOff>
      <xdr:row>31</xdr:row>
      <xdr:rowOff>85726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227A3BC4-45AE-4444-A3D9-CD99205FF1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4540" t="58472" r="43258" b="14572"/>
        <a:stretch/>
      </xdr:blipFill>
      <xdr:spPr>
        <a:xfrm>
          <a:off x="0" y="5276850"/>
          <a:ext cx="6791325" cy="19716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9</xdr:col>
      <xdr:colOff>619125</xdr:colOff>
      <xdr:row>10</xdr:row>
      <xdr:rowOff>161925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3AE9456-C280-4C35-A7A1-C96DFCE0E03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4539" t="34119" r="43259" b="47520"/>
        <a:stretch/>
      </xdr:blipFill>
      <xdr:spPr>
        <a:xfrm>
          <a:off x="0" y="723900"/>
          <a:ext cx="6791325" cy="1343025"/>
        </a:xfrm>
        <a:prstGeom prst="rect">
          <a:avLst/>
        </a:prstGeom>
      </xdr:spPr>
    </xdr:pic>
    <xdr:clientData/>
  </xdr:twoCellAnchor>
  <xdr:twoCellAnchor>
    <xdr:from>
      <xdr:col>6</xdr:col>
      <xdr:colOff>502921</xdr:colOff>
      <xdr:row>23</xdr:row>
      <xdr:rowOff>28575</xdr:rowOff>
    </xdr:from>
    <xdr:to>
      <xdr:col>9</xdr:col>
      <xdr:colOff>668655</xdr:colOff>
      <xdr:row>25</xdr:row>
      <xdr:rowOff>3007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E8CF7E26-C7AB-442D-ABFE-3772A5651515}"/>
            </a:ext>
          </a:extLst>
        </xdr:cNvPr>
        <xdr:cNvSpPr/>
      </xdr:nvSpPr>
      <xdr:spPr>
        <a:xfrm>
          <a:off x="4526281" y="5293995"/>
          <a:ext cx="2177414" cy="431632"/>
        </a:xfrm>
        <a:prstGeom prst="wedgeRoundRectCallout">
          <a:avLst>
            <a:gd name="adj1" fmla="val 6324"/>
            <a:gd name="adj2" fmla="val 7458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10</a:t>
          </a:r>
          <a:r>
            <a:rPr kumimoji="1" lang="ja-JP" altLang="en-US" sz="900">
              <a:solidFill>
                <a:sysClr val="windowText" lastClr="000000"/>
              </a:solidFill>
            </a:rPr>
            <a:t>．リレーにエントリーをしている場合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は，記録を個人種目と同様に入力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299407</xdr:colOff>
      <xdr:row>23</xdr:row>
      <xdr:rowOff>19051</xdr:rowOff>
    </xdr:from>
    <xdr:to>
      <xdr:col>4</xdr:col>
      <xdr:colOff>476250</xdr:colOff>
      <xdr:row>25</xdr:row>
      <xdr:rowOff>22861</xdr:rowOff>
    </xdr:to>
    <xdr:sp macro="" textlink="">
      <xdr:nvSpPr>
        <xdr:cNvPr id="16" name="吹き出し: 角を丸めた四角形 15">
          <a:extLst>
            <a:ext uri="{FF2B5EF4-FFF2-40B4-BE49-F238E27FC236}">
              <a16:creationId xmlns:a16="http://schemas.microsoft.com/office/drawing/2014/main" id="{F4D23B3C-CC5B-4CF7-87F0-22EA83BFE44B}"/>
            </a:ext>
          </a:extLst>
        </xdr:cNvPr>
        <xdr:cNvSpPr/>
      </xdr:nvSpPr>
      <xdr:spPr>
        <a:xfrm>
          <a:off x="299407" y="5284471"/>
          <a:ext cx="2859083" cy="461010"/>
        </a:xfrm>
        <a:prstGeom prst="wedgeRoundRectCallout">
          <a:avLst>
            <a:gd name="adj1" fmla="val -5347"/>
            <a:gd name="adj2" fmla="val 164979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９．自動入力されている学校名に誤りが無いかを確認，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所属長，顧問名，希望審判を入力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19047</xdr:colOff>
      <xdr:row>8</xdr:row>
      <xdr:rowOff>171450</xdr:rowOff>
    </xdr:from>
    <xdr:to>
      <xdr:col>6</xdr:col>
      <xdr:colOff>647700</xdr:colOff>
      <xdr:row>10</xdr:row>
      <xdr:rowOff>171450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D0671FA6-693C-4165-9B46-BDC222055691}"/>
            </a:ext>
          </a:extLst>
        </xdr:cNvPr>
        <xdr:cNvSpPr/>
      </xdr:nvSpPr>
      <xdr:spPr>
        <a:xfrm>
          <a:off x="704847" y="1600200"/>
          <a:ext cx="4057653" cy="476250"/>
        </a:xfrm>
        <a:prstGeom prst="wedgeRoundRectCallout">
          <a:avLst>
            <a:gd name="adj1" fmla="val -51563"/>
            <a:gd name="adj2" fmla="val -82093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１．性別を選択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プルダウンから選択もできますし、直接入力、コピペでも入力できます。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19050</xdr:colOff>
      <xdr:row>10</xdr:row>
      <xdr:rowOff>219075</xdr:rowOff>
    </xdr:from>
    <xdr:to>
      <xdr:col>10</xdr:col>
      <xdr:colOff>137159</xdr:colOff>
      <xdr:row>20</xdr:row>
      <xdr:rowOff>209549</xdr:rowOff>
    </xdr:to>
    <xdr:grpSp>
      <xdr:nvGrpSpPr>
        <xdr:cNvPr id="10" name="グループ化 9">
          <a:extLst>
            <a:ext uri="{FF2B5EF4-FFF2-40B4-BE49-F238E27FC236}">
              <a16:creationId xmlns:a16="http://schemas.microsoft.com/office/drawing/2014/main" id="{3257D7DC-4B55-462F-B631-48CCE439B271}"/>
            </a:ext>
          </a:extLst>
        </xdr:cNvPr>
        <xdr:cNvGrpSpPr/>
      </xdr:nvGrpSpPr>
      <xdr:grpSpPr>
        <a:xfrm>
          <a:off x="19050" y="2512695"/>
          <a:ext cx="6823709" cy="2276474"/>
          <a:chOff x="19050" y="2190750"/>
          <a:chExt cx="6976836" cy="2371724"/>
        </a:xfrm>
      </xdr:grpSpPr>
      <xdr:pic>
        <xdr:nvPicPr>
          <xdr:cNvPr id="8" name="図 7">
            <a:extLst>
              <a:ext uri="{FF2B5EF4-FFF2-40B4-BE49-F238E27FC236}">
                <a16:creationId xmlns:a16="http://schemas.microsoft.com/office/drawing/2014/main" id="{6601544F-91D0-489B-9FFA-1DBD8F2360C8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l="4686" t="34119" r="43185" b="44524"/>
          <a:stretch/>
        </xdr:blipFill>
        <xdr:spPr>
          <a:xfrm>
            <a:off x="19050" y="2638425"/>
            <a:ext cx="6781800" cy="1562100"/>
          </a:xfrm>
          <a:prstGeom prst="rect">
            <a:avLst/>
          </a:prstGeom>
        </xdr:spPr>
      </xdr:pic>
      <xdr:sp macro="" textlink="">
        <xdr:nvSpPr>
          <xdr:cNvPr id="3" name="吹き出し: 角を丸めた四角形 2">
            <a:extLst>
              <a:ext uri="{FF2B5EF4-FFF2-40B4-BE49-F238E27FC236}">
                <a16:creationId xmlns:a16="http://schemas.microsoft.com/office/drawing/2014/main" id="{67519A4C-0974-4729-BEDA-14B6F8A34374}"/>
              </a:ext>
            </a:extLst>
          </xdr:cNvPr>
          <xdr:cNvSpPr/>
        </xdr:nvSpPr>
        <xdr:spPr>
          <a:xfrm>
            <a:off x="652121" y="2190750"/>
            <a:ext cx="1576729" cy="895350"/>
          </a:xfrm>
          <a:prstGeom prst="wedgeRoundRectCallout">
            <a:avLst>
              <a:gd name="adj1" fmla="val -38715"/>
              <a:gd name="adj2" fmla="val 6230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２．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AB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のナンバーを入力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（氏名、学年が表示されない場合は、選手登録が完了しているかご確認下さい。）</a:t>
            </a:r>
            <a:endParaRPr kumimoji="1" lang="ja-JP" altLang="en-US" sz="11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4" name="吹き出し: 角を丸めた四角形 3">
            <a:extLst>
              <a:ext uri="{FF2B5EF4-FFF2-40B4-BE49-F238E27FC236}">
                <a16:creationId xmlns:a16="http://schemas.microsoft.com/office/drawing/2014/main" id="{FC6637E0-F739-4393-B458-34C458C8ECBB}"/>
              </a:ext>
            </a:extLst>
          </xdr:cNvPr>
          <xdr:cNvSpPr/>
        </xdr:nvSpPr>
        <xdr:spPr>
          <a:xfrm>
            <a:off x="1627892" y="3661418"/>
            <a:ext cx="1548784" cy="901056"/>
          </a:xfrm>
          <a:prstGeom prst="wedgeRoundRectCallout">
            <a:avLst>
              <a:gd name="adj1" fmla="val 54429"/>
              <a:gd name="adj2" fmla="val -65733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４．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ｍ以上は分を入力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分台は省略可）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900">
                <a:solidFill>
                  <a:sysClr val="windowText" lastClr="000000"/>
                </a:solidFill>
              </a:rPr>
              <a:t>400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ｍ未満およびフィールドは入力しない</a:t>
            </a:r>
          </a:p>
        </xdr:txBody>
      </xdr:sp>
      <xdr:sp macro="" textlink="">
        <xdr:nvSpPr>
          <xdr:cNvPr id="5" name="吹き出し: 角を丸めた四角形 4">
            <a:extLst>
              <a:ext uri="{FF2B5EF4-FFF2-40B4-BE49-F238E27FC236}">
                <a16:creationId xmlns:a16="http://schemas.microsoft.com/office/drawing/2014/main" id="{721913F6-544A-47D0-BB6B-EC03E42FEDEB}"/>
              </a:ext>
            </a:extLst>
          </xdr:cNvPr>
          <xdr:cNvSpPr/>
        </xdr:nvSpPr>
        <xdr:spPr>
          <a:xfrm>
            <a:off x="3203273" y="3859889"/>
            <a:ext cx="1038033" cy="693061"/>
          </a:xfrm>
          <a:prstGeom prst="wedgeRoundRectCallout">
            <a:avLst>
              <a:gd name="adj1" fmla="val -6395"/>
              <a:gd name="adj2" fmla="val -9272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５．トラックは秒，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フィールドはｍ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の記録を入力</a:t>
            </a:r>
          </a:p>
        </xdr:txBody>
      </xdr:sp>
      <xdr:sp macro="" textlink="">
        <xdr:nvSpPr>
          <xdr:cNvPr id="6" name="吹き出し: 角を丸めた四角形 5">
            <a:extLst>
              <a:ext uri="{FF2B5EF4-FFF2-40B4-BE49-F238E27FC236}">
                <a16:creationId xmlns:a16="http://schemas.microsoft.com/office/drawing/2014/main" id="{EEF12D64-2BBC-4A60-B992-292A4762DA5B}"/>
              </a:ext>
            </a:extLst>
          </xdr:cNvPr>
          <xdr:cNvSpPr/>
        </xdr:nvSpPr>
        <xdr:spPr>
          <a:xfrm>
            <a:off x="4267903" y="3859889"/>
            <a:ext cx="1637244" cy="693061"/>
          </a:xfrm>
          <a:prstGeom prst="wedgeRoundRectCallout">
            <a:avLst>
              <a:gd name="adj1" fmla="val -61281"/>
              <a:gd name="adj2" fmla="val -96790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６．トラックは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1/100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秒の</a:t>
            </a:r>
            <a:r>
              <a:rPr kumimoji="1" lang="en-US" altLang="ja-JP" sz="900">
                <a:solidFill>
                  <a:sysClr val="windowText" lastClr="000000"/>
                </a:solidFill>
              </a:rPr>
              <a:t>2</a:t>
            </a:r>
            <a:r>
              <a:rPr kumimoji="1" lang="ja-JP" altLang="en-US" sz="900">
                <a:solidFill>
                  <a:sysClr val="windowText" lastClr="000000"/>
                </a:solidFill>
              </a:rPr>
              <a:t>桁，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フィールドはｃｍ，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混成は得点の記録を入力</a:t>
            </a:r>
          </a:p>
        </xdr:txBody>
      </xdr:sp>
      <xdr:sp macro="" textlink="">
        <xdr:nvSpPr>
          <xdr:cNvPr id="12" name="吹き出し: 角を丸めた四角形 11">
            <a:extLst>
              <a:ext uri="{FF2B5EF4-FFF2-40B4-BE49-F238E27FC236}">
                <a16:creationId xmlns:a16="http://schemas.microsoft.com/office/drawing/2014/main" id="{2531CA12-0C7C-4831-98B8-2232592D183F}"/>
              </a:ext>
            </a:extLst>
          </xdr:cNvPr>
          <xdr:cNvSpPr/>
        </xdr:nvSpPr>
        <xdr:spPr>
          <a:xfrm>
            <a:off x="4627448" y="2190750"/>
            <a:ext cx="2230552" cy="885930"/>
          </a:xfrm>
          <a:prstGeom prst="wedgeRoundRectCallout">
            <a:avLst>
              <a:gd name="adj1" fmla="val 29661"/>
              <a:gd name="adj2" fmla="val 59866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８．リレーに出場する選手は、チームを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選択。コピペもできます。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（エントリー選手数が４名未満・６名より多いチームは、赤く表示されます）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  <xdr:sp macro="" textlink="">
        <xdr:nvSpPr>
          <xdr:cNvPr id="19" name="吹き出し: 角を丸めた四角形 18">
            <a:extLst>
              <a:ext uri="{FF2B5EF4-FFF2-40B4-BE49-F238E27FC236}">
                <a16:creationId xmlns:a16="http://schemas.microsoft.com/office/drawing/2014/main" id="{AB9138C3-A433-482E-9ACB-1B3E6CC96E2F}"/>
              </a:ext>
            </a:extLst>
          </xdr:cNvPr>
          <xdr:cNvSpPr/>
        </xdr:nvSpPr>
        <xdr:spPr>
          <a:xfrm>
            <a:off x="2500483" y="2209801"/>
            <a:ext cx="2081042" cy="927655"/>
          </a:xfrm>
          <a:prstGeom prst="wedgeRoundRectCallout">
            <a:avLst>
              <a:gd name="adj1" fmla="val -36522"/>
              <a:gd name="adj2" fmla="val 64298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３．エントリーをしたい種目を選択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　　コピペもできます。</a:t>
            </a:r>
            <a:endParaRPr kumimoji="1" lang="en-US" altLang="ja-JP" sz="9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（出場資格が無い種目が入力されると，種目が赤く表示されます）</a:t>
            </a:r>
          </a:p>
        </xdr:txBody>
      </xdr:sp>
      <xdr:sp macro="" textlink="">
        <xdr:nvSpPr>
          <xdr:cNvPr id="15" name="吹き出し: 角を丸めた四角形 14">
            <a:extLst>
              <a:ext uri="{FF2B5EF4-FFF2-40B4-BE49-F238E27FC236}">
                <a16:creationId xmlns:a16="http://schemas.microsoft.com/office/drawing/2014/main" id="{C8F2D9D1-DAA7-48CA-B163-091DEE975109}"/>
              </a:ext>
            </a:extLst>
          </xdr:cNvPr>
          <xdr:cNvSpPr/>
        </xdr:nvSpPr>
        <xdr:spPr>
          <a:xfrm>
            <a:off x="5924741" y="3859889"/>
            <a:ext cx="1071145" cy="693061"/>
          </a:xfrm>
          <a:prstGeom prst="wedgeRoundRectCallout">
            <a:avLst>
              <a:gd name="adj1" fmla="val -70627"/>
              <a:gd name="adj2" fmla="val -89731"/>
              <a:gd name="adj3" fmla="val 16667"/>
            </a:avLst>
          </a:prstGeom>
          <a:solidFill>
            <a:sysClr val="window" lastClr="FFFFFF"/>
          </a:solidFill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t">
            <a:noAutofit/>
          </a:bodyPr>
          <a:lstStyle/>
          <a:p>
            <a:pPr algn="l"/>
            <a:r>
              <a:rPr kumimoji="1" lang="ja-JP" altLang="en-US" sz="900">
                <a:solidFill>
                  <a:sysClr val="windowText" lastClr="000000"/>
                </a:solidFill>
              </a:rPr>
              <a:t>７．２種目出場の場合は、１種目目と同様に入力</a:t>
            </a:r>
            <a:endParaRPr kumimoji="1" lang="en-US" altLang="ja-JP" sz="900">
              <a:solidFill>
                <a:sysClr val="windowText" lastClr="000000"/>
              </a:solidFill>
            </a:endParaRPr>
          </a:p>
        </xdr:txBody>
      </xdr:sp>
    </xdr:grpSp>
    <xdr:clientData/>
  </xdr:twoCellAnchor>
  <xdr:twoCellAnchor>
    <xdr:from>
      <xdr:col>2</xdr:col>
      <xdr:colOff>548640</xdr:colOff>
      <xdr:row>27</xdr:row>
      <xdr:rowOff>66675</xdr:rowOff>
    </xdr:from>
    <xdr:to>
      <xdr:col>6</xdr:col>
      <xdr:colOff>117518</xdr:colOff>
      <xdr:row>29</xdr:row>
      <xdr:rowOff>47830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F0174F88-AC67-4E2E-99AB-41C0C60B518C}"/>
            </a:ext>
          </a:extLst>
        </xdr:cNvPr>
        <xdr:cNvSpPr/>
      </xdr:nvSpPr>
      <xdr:spPr>
        <a:xfrm>
          <a:off x="1889760" y="6246495"/>
          <a:ext cx="2251118" cy="438355"/>
        </a:xfrm>
        <a:prstGeom prst="wedgeRoundRectCallout">
          <a:avLst>
            <a:gd name="adj1" fmla="val 49609"/>
            <a:gd name="adj2" fmla="val 107900"/>
            <a:gd name="adj3" fmla="val 16667"/>
          </a:avLst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>
          <a:noAutofit/>
        </a:bodyPr>
        <a:lstStyle/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11</a:t>
          </a:r>
          <a:r>
            <a:rPr kumimoji="1" lang="ja-JP" altLang="en-US" sz="900">
              <a:solidFill>
                <a:sysClr val="windowText" lastClr="000000"/>
              </a:solidFill>
            </a:rPr>
            <a:t>．自動入力されている参加種目数，チー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ム数，参加費に誤りが無いかを確認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24:05.294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ax="1024" units="cm"/>
          <inkml:channel name="Y" type="integer" max="768" units="cm"/>
        </inkml:traceFormat>
        <inkml:channelProperties>
          <inkml:channelProperty channel="X" name="resolution" value="32" units="1/cm"/>
          <inkml:channelProperty channel="Y" name="resolution" value="32" units="1/cm"/>
        </inkml:channelProperties>
      </inkml:inkSource>
      <inkml:timestamp xml:id="ts0" timeString="2021-06-20T05:30:52.737"/>
    </inkml:context>
    <inkml:brush xml:id="br0">
      <inkml:brushProperty name="width" value="0.05292" units="cm"/>
      <inkml:brushProperty name="height" value="0.05292" units="cm"/>
      <inkml:brushProperty name="fitToCurve" value="1"/>
    </inkml:brush>
  </inkml:definitions>
  <inkml:trace contextRef="#ctx0" brushRef="#br0">0 0</inkml:trace>
</inkml: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rrrom@tadoai.n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E302B-AD4F-4C61-9547-CFBC71C57ABF}">
  <sheetPr codeName="Sheet1"/>
  <dimension ref="A1:O50"/>
  <sheetViews>
    <sheetView topLeftCell="A2" workbookViewId="0">
      <selection activeCell="B28" sqref="B28:O28"/>
    </sheetView>
  </sheetViews>
  <sheetFormatPr defaultRowHeight="18" x14ac:dyDescent="0.45"/>
  <cols>
    <col min="6" max="6" width="26.59765625" bestFit="1" customWidth="1"/>
  </cols>
  <sheetData>
    <row r="1" spans="1:15" x14ac:dyDescent="0.45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1438</v>
      </c>
      <c r="O1" t="s">
        <v>1445</v>
      </c>
    </row>
    <row r="2" spans="1:15" x14ac:dyDescent="0.45">
      <c r="A2" t="str">
        <f>IF(F2="","",F2)</f>
        <v>1年男子100m</v>
      </c>
      <c r="B2">
        <v>1</v>
      </c>
      <c r="C2">
        <v>2</v>
      </c>
      <c r="D2">
        <v>16</v>
      </c>
      <c r="E2">
        <v>1</v>
      </c>
      <c r="F2" t="s">
        <v>1439</v>
      </c>
      <c r="G2" t="s">
        <v>13</v>
      </c>
      <c r="H2" t="s">
        <v>12</v>
      </c>
      <c r="I2" t="s">
        <v>14</v>
      </c>
      <c r="L2">
        <v>0</v>
      </c>
      <c r="M2">
        <v>0</v>
      </c>
      <c r="N2">
        <v>1</v>
      </c>
      <c r="O2" t="s">
        <v>1446</v>
      </c>
    </row>
    <row r="3" spans="1:15" x14ac:dyDescent="0.45">
      <c r="A3" t="str">
        <f t="shared" ref="A3:A50" si="0">IF(F3="","",F3)</f>
        <v>2年男子100m</v>
      </c>
      <c r="B3">
        <v>2</v>
      </c>
      <c r="C3">
        <v>2</v>
      </c>
      <c r="D3">
        <v>17</v>
      </c>
      <c r="E3">
        <v>1</v>
      </c>
      <c r="F3" t="s">
        <v>1440</v>
      </c>
      <c r="G3" t="s">
        <v>16</v>
      </c>
      <c r="H3" t="s">
        <v>15</v>
      </c>
      <c r="I3" t="s">
        <v>14</v>
      </c>
      <c r="L3">
        <v>0</v>
      </c>
      <c r="M3">
        <v>0</v>
      </c>
      <c r="N3">
        <v>1</v>
      </c>
      <c r="O3" t="s">
        <v>1447</v>
      </c>
    </row>
    <row r="4" spans="1:15" x14ac:dyDescent="0.45">
      <c r="A4" t="str">
        <f t="shared" si="0"/>
        <v>3年男子100m</v>
      </c>
      <c r="B4">
        <v>3</v>
      </c>
      <c r="C4">
        <v>2</v>
      </c>
      <c r="D4">
        <v>18</v>
      </c>
      <c r="E4">
        <v>1</v>
      </c>
      <c r="F4" t="s">
        <v>1441</v>
      </c>
      <c r="G4" t="s">
        <v>18</v>
      </c>
      <c r="H4" t="s">
        <v>17</v>
      </c>
      <c r="I4" t="s">
        <v>14</v>
      </c>
      <c r="L4">
        <v>0</v>
      </c>
      <c r="M4">
        <v>0</v>
      </c>
      <c r="N4">
        <v>1</v>
      </c>
      <c r="O4" t="s">
        <v>1448</v>
      </c>
    </row>
    <row r="5" spans="1:15" x14ac:dyDescent="0.45">
      <c r="A5" t="str">
        <f t="shared" si="0"/>
        <v>共通男子200m</v>
      </c>
      <c r="B5">
        <v>4</v>
      </c>
      <c r="C5">
        <v>3</v>
      </c>
      <c r="D5">
        <v>19</v>
      </c>
      <c r="E5">
        <v>1</v>
      </c>
      <c r="F5" t="s">
        <v>1442</v>
      </c>
      <c r="G5" t="s">
        <v>20</v>
      </c>
      <c r="H5" t="s">
        <v>19</v>
      </c>
      <c r="I5" t="s">
        <v>14</v>
      </c>
      <c r="L5">
        <v>0</v>
      </c>
      <c r="M5">
        <v>0</v>
      </c>
      <c r="N5">
        <v>1</v>
      </c>
      <c r="O5" t="s">
        <v>1449</v>
      </c>
    </row>
    <row r="6" spans="1:15" x14ac:dyDescent="0.45">
      <c r="A6" t="str">
        <f t="shared" si="0"/>
        <v>共通男子400m</v>
      </c>
      <c r="B6">
        <v>5</v>
      </c>
      <c r="C6">
        <v>4</v>
      </c>
      <c r="D6">
        <v>19</v>
      </c>
      <c r="E6">
        <v>1</v>
      </c>
      <c r="F6" t="s">
        <v>1443</v>
      </c>
      <c r="G6" t="s">
        <v>22</v>
      </c>
      <c r="H6" t="s">
        <v>21</v>
      </c>
      <c r="I6" t="s">
        <v>14</v>
      </c>
      <c r="L6">
        <v>0</v>
      </c>
      <c r="M6">
        <v>0</v>
      </c>
      <c r="N6">
        <v>2</v>
      </c>
      <c r="O6" t="s">
        <v>1449</v>
      </c>
    </row>
    <row r="7" spans="1:15" x14ac:dyDescent="0.45">
      <c r="A7" t="str">
        <f t="shared" si="0"/>
        <v>共通男子800m</v>
      </c>
      <c r="B7">
        <v>6</v>
      </c>
      <c r="C7">
        <v>5</v>
      </c>
      <c r="D7">
        <v>19</v>
      </c>
      <c r="E7">
        <v>1</v>
      </c>
      <c r="F7" t="s">
        <v>1444</v>
      </c>
      <c r="G7" t="s">
        <v>24</v>
      </c>
      <c r="H7" t="s">
        <v>23</v>
      </c>
      <c r="I7" t="s">
        <v>14</v>
      </c>
      <c r="L7">
        <v>0</v>
      </c>
      <c r="M7">
        <v>0</v>
      </c>
      <c r="N7">
        <v>2</v>
      </c>
      <c r="O7" t="s">
        <v>1449</v>
      </c>
    </row>
    <row r="8" spans="1:15" x14ac:dyDescent="0.45">
      <c r="A8" t="str">
        <f t="shared" si="0"/>
        <v>共通男子1500m</v>
      </c>
      <c r="B8">
        <v>8</v>
      </c>
      <c r="C8">
        <v>7</v>
      </c>
      <c r="D8">
        <v>19</v>
      </c>
      <c r="E8">
        <v>1</v>
      </c>
      <c r="F8" t="s">
        <v>3323</v>
      </c>
      <c r="G8" t="s">
        <v>26</v>
      </c>
      <c r="H8" t="s">
        <v>25</v>
      </c>
      <c r="I8" t="s">
        <v>14</v>
      </c>
      <c r="L8">
        <v>0</v>
      </c>
      <c r="M8">
        <v>0</v>
      </c>
      <c r="N8">
        <v>2</v>
      </c>
      <c r="O8" t="s">
        <v>1449</v>
      </c>
    </row>
    <row r="9" spans="1:15" x14ac:dyDescent="0.45">
      <c r="A9" t="str">
        <f t="shared" si="0"/>
        <v>共通男子3000m</v>
      </c>
      <c r="B9">
        <v>9</v>
      </c>
      <c r="C9">
        <v>8</v>
      </c>
      <c r="D9">
        <v>19</v>
      </c>
      <c r="E9">
        <v>1</v>
      </c>
      <c r="F9" t="s">
        <v>3324</v>
      </c>
      <c r="G9" t="s">
        <v>28</v>
      </c>
      <c r="H9" t="s">
        <v>27</v>
      </c>
      <c r="I9" t="s">
        <v>14</v>
      </c>
      <c r="L9">
        <v>0</v>
      </c>
      <c r="M9">
        <v>0</v>
      </c>
      <c r="N9">
        <v>2</v>
      </c>
      <c r="O9" t="s">
        <v>1449</v>
      </c>
    </row>
    <row r="10" spans="1:15" x14ac:dyDescent="0.45">
      <c r="A10" t="str">
        <f t="shared" si="0"/>
        <v>共通男子110mH</v>
      </c>
      <c r="B10">
        <v>10</v>
      </c>
      <c r="C10">
        <v>17</v>
      </c>
      <c r="D10">
        <v>19</v>
      </c>
      <c r="E10">
        <v>1</v>
      </c>
      <c r="F10" t="s">
        <v>3325</v>
      </c>
      <c r="G10" t="s">
        <v>30</v>
      </c>
      <c r="H10" t="s">
        <v>29</v>
      </c>
      <c r="I10" t="s">
        <v>14</v>
      </c>
      <c r="L10">
        <v>0</v>
      </c>
      <c r="M10">
        <v>0</v>
      </c>
      <c r="N10">
        <v>1</v>
      </c>
      <c r="O10" t="s">
        <v>1449</v>
      </c>
    </row>
    <row r="11" spans="1:15" x14ac:dyDescent="0.45">
      <c r="A11" t="str">
        <f t="shared" si="0"/>
        <v>共通男子走高跳</v>
      </c>
      <c r="B11">
        <v>12</v>
      </c>
      <c r="C11">
        <v>34</v>
      </c>
      <c r="D11">
        <v>19</v>
      </c>
      <c r="E11">
        <v>1</v>
      </c>
      <c r="F11" t="s">
        <v>3326</v>
      </c>
      <c r="G11" t="s">
        <v>34</v>
      </c>
      <c r="H11" t="s">
        <v>33</v>
      </c>
      <c r="I11" t="s">
        <v>14</v>
      </c>
      <c r="L11">
        <v>0</v>
      </c>
      <c r="M11">
        <v>0</v>
      </c>
      <c r="N11">
        <v>1</v>
      </c>
      <c r="O11" t="s">
        <v>1449</v>
      </c>
    </row>
    <row r="12" spans="1:15" x14ac:dyDescent="0.45">
      <c r="A12" t="str">
        <f t="shared" si="0"/>
        <v>共通男子走幅跳</v>
      </c>
      <c r="B12">
        <v>14</v>
      </c>
      <c r="C12">
        <v>36</v>
      </c>
      <c r="D12">
        <v>19</v>
      </c>
      <c r="E12">
        <v>1</v>
      </c>
      <c r="F12" t="s">
        <v>3327</v>
      </c>
      <c r="G12" t="s">
        <v>36</v>
      </c>
      <c r="H12" t="s">
        <v>35</v>
      </c>
      <c r="I12" t="s">
        <v>14</v>
      </c>
      <c r="L12">
        <v>0</v>
      </c>
      <c r="M12">
        <v>0</v>
      </c>
      <c r="N12">
        <v>1</v>
      </c>
      <c r="O12" t="s">
        <v>1449</v>
      </c>
    </row>
    <row r="13" spans="1:15" x14ac:dyDescent="0.45">
      <c r="A13" t="str">
        <f t="shared" si="0"/>
        <v>共通男子砲丸投</v>
      </c>
      <c r="B13">
        <v>15</v>
      </c>
      <c r="C13">
        <v>41</v>
      </c>
      <c r="D13">
        <v>19</v>
      </c>
      <c r="E13">
        <v>1</v>
      </c>
      <c r="F13" t="s">
        <v>3328</v>
      </c>
      <c r="G13" t="s">
        <v>38</v>
      </c>
      <c r="H13" t="s">
        <v>37</v>
      </c>
      <c r="I13" t="s">
        <v>14</v>
      </c>
      <c r="L13">
        <v>0</v>
      </c>
      <c r="M13">
        <v>0</v>
      </c>
      <c r="N13">
        <v>1</v>
      </c>
      <c r="O13" t="s">
        <v>1449</v>
      </c>
    </row>
    <row r="14" spans="1:15" x14ac:dyDescent="0.45">
      <c r="A14" t="str">
        <f t="shared" si="0"/>
        <v>共通男子ジャベリックスロｰ</v>
      </c>
      <c r="B14">
        <v>16</v>
      </c>
      <c r="C14">
        <v>72</v>
      </c>
      <c r="D14">
        <v>19</v>
      </c>
      <c r="E14">
        <v>1</v>
      </c>
      <c r="F14" t="s">
        <v>3329</v>
      </c>
      <c r="G14" t="s">
        <v>40</v>
      </c>
      <c r="H14" t="s">
        <v>39</v>
      </c>
      <c r="I14" t="s">
        <v>14</v>
      </c>
      <c r="L14">
        <v>0</v>
      </c>
      <c r="M14">
        <v>0</v>
      </c>
      <c r="N14">
        <v>1</v>
      </c>
      <c r="O14" t="s">
        <v>1449</v>
      </c>
    </row>
    <row r="15" spans="1:15" x14ac:dyDescent="0.45">
      <c r="A15" t="str">
        <f t="shared" si="0"/>
        <v>共通男子4X100mR</v>
      </c>
      <c r="B15">
        <v>11</v>
      </c>
      <c r="C15">
        <v>30</v>
      </c>
      <c r="D15">
        <v>19</v>
      </c>
      <c r="E15">
        <v>1</v>
      </c>
      <c r="F15" t="s">
        <v>3341</v>
      </c>
      <c r="G15" t="s">
        <v>32</v>
      </c>
      <c r="H15" t="s">
        <v>31</v>
      </c>
      <c r="I15" t="s">
        <v>14</v>
      </c>
      <c r="L15">
        <v>0</v>
      </c>
      <c r="M15">
        <v>0</v>
      </c>
      <c r="N15">
        <v>2</v>
      </c>
      <c r="O15" t="s">
        <v>1449</v>
      </c>
    </row>
    <row r="16" spans="1:15" x14ac:dyDescent="0.45">
      <c r="A16" t="str">
        <f t="shared" si="0"/>
        <v>1年女子100m</v>
      </c>
      <c r="B16">
        <v>17</v>
      </c>
      <c r="C16">
        <v>2</v>
      </c>
      <c r="D16">
        <v>16</v>
      </c>
      <c r="E16">
        <v>2</v>
      </c>
      <c r="F16" t="s">
        <v>3330</v>
      </c>
      <c r="G16" t="s">
        <v>42</v>
      </c>
      <c r="H16" t="s">
        <v>41</v>
      </c>
      <c r="I16" t="s">
        <v>43</v>
      </c>
      <c r="L16">
        <v>0</v>
      </c>
      <c r="M16">
        <v>0</v>
      </c>
      <c r="N16">
        <v>1</v>
      </c>
      <c r="O16" t="s">
        <v>1446</v>
      </c>
    </row>
    <row r="17" spans="1:15" x14ac:dyDescent="0.45">
      <c r="A17" t="str">
        <f t="shared" si="0"/>
        <v>2年女子100m</v>
      </c>
      <c r="B17">
        <v>18</v>
      </c>
      <c r="C17">
        <v>2</v>
      </c>
      <c r="D17">
        <v>17</v>
      </c>
      <c r="E17">
        <v>2</v>
      </c>
      <c r="F17" t="s">
        <v>3331</v>
      </c>
      <c r="G17" t="s">
        <v>45</v>
      </c>
      <c r="H17" t="s">
        <v>44</v>
      </c>
      <c r="I17" t="s">
        <v>43</v>
      </c>
      <c r="L17">
        <v>0</v>
      </c>
      <c r="M17">
        <v>0</v>
      </c>
      <c r="N17">
        <v>1</v>
      </c>
      <c r="O17" t="s">
        <v>1447</v>
      </c>
    </row>
    <row r="18" spans="1:15" x14ac:dyDescent="0.45">
      <c r="A18" t="str">
        <f t="shared" si="0"/>
        <v>3年女子100m</v>
      </c>
      <c r="B18">
        <v>19</v>
      </c>
      <c r="C18">
        <v>2</v>
      </c>
      <c r="D18">
        <v>18</v>
      </c>
      <c r="E18">
        <v>2</v>
      </c>
      <c r="F18" t="s">
        <v>3332</v>
      </c>
      <c r="G18" t="s">
        <v>47</v>
      </c>
      <c r="H18" t="s">
        <v>46</v>
      </c>
      <c r="I18" t="s">
        <v>43</v>
      </c>
      <c r="L18">
        <v>0</v>
      </c>
      <c r="M18">
        <v>0</v>
      </c>
      <c r="N18">
        <v>1</v>
      </c>
      <c r="O18" t="s">
        <v>1448</v>
      </c>
    </row>
    <row r="19" spans="1:15" x14ac:dyDescent="0.45">
      <c r="A19" t="str">
        <f t="shared" si="0"/>
        <v>共通女子200m</v>
      </c>
      <c r="B19">
        <v>20</v>
      </c>
      <c r="C19">
        <v>3</v>
      </c>
      <c r="D19">
        <v>19</v>
      </c>
      <c r="E19">
        <v>2</v>
      </c>
      <c r="F19" t="s">
        <v>3333</v>
      </c>
      <c r="G19" t="s">
        <v>49</v>
      </c>
      <c r="H19" t="s">
        <v>48</v>
      </c>
      <c r="I19" t="s">
        <v>43</v>
      </c>
      <c r="L19">
        <v>0</v>
      </c>
      <c r="M19">
        <v>0</v>
      </c>
      <c r="N19">
        <v>1</v>
      </c>
      <c r="O19" t="s">
        <v>1449</v>
      </c>
    </row>
    <row r="20" spans="1:15" x14ac:dyDescent="0.45">
      <c r="A20" t="str">
        <f t="shared" si="0"/>
        <v>共通女子800m</v>
      </c>
      <c r="B20">
        <v>22</v>
      </c>
      <c r="C20">
        <v>5</v>
      </c>
      <c r="D20">
        <v>19</v>
      </c>
      <c r="E20">
        <v>2</v>
      </c>
      <c r="F20" t="s">
        <v>3334</v>
      </c>
      <c r="G20" t="s">
        <v>51</v>
      </c>
      <c r="H20" t="s">
        <v>50</v>
      </c>
      <c r="I20" t="s">
        <v>43</v>
      </c>
      <c r="L20">
        <v>0</v>
      </c>
      <c r="M20">
        <v>0</v>
      </c>
      <c r="N20">
        <v>2</v>
      </c>
      <c r="O20" t="s">
        <v>1449</v>
      </c>
    </row>
    <row r="21" spans="1:15" x14ac:dyDescent="0.45">
      <c r="A21" t="str">
        <f t="shared" si="0"/>
        <v>共通女子1500m</v>
      </c>
      <c r="B21">
        <v>23</v>
      </c>
      <c r="C21">
        <v>7</v>
      </c>
      <c r="D21">
        <v>19</v>
      </c>
      <c r="E21">
        <v>2</v>
      </c>
      <c r="F21" t="s">
        <v>3335</v>
      </c>
      <c r="G21" t="s">
        <v>53</v>
      </c>
      <c r="H21" t="s">
        <v>52</v>
      </c>
      <c r="I21" t="s">
        <v>43</v>
      </c>
      <c r="L21">
        <v>0</v>
      </c>
      <c r="M21">
        <v>0</v>
      </c>
      <c r="N21">
        <v>2</v>
      </c>
      <c r="O21" t="s">
        <v>1449</v>
      </c>
    </row>
    <row r="22" spans="1:15" x14ac:dyDescent="0.45">
      <c r="A22" t="str">
        <f t="shared" si="0"/>
        <v>共通女子100mH</v>
      </c>
      <c r="B22">
        <v>24</v>
      </c>
      <c r="C22">
        <v>14</v>
      </c>
      <c r="D22">
        <v>19</v>
      </c>
      <c r="E22">
        <v>2</v>
      </c>
      <c r="F22" t="s">
        <v>3336</v>
      </c>
      <c r="G22" t="s">
        <v>55</v>
      </c>
      <c r="H22" t="s">
        <v>54</v>
      </c>
      <c r="I22" t="s">
        <v>43</v>
      </c>
      <c r="L22">
        <v>0</v>
      </c>
      <c r="M22">
        <v>0</v>
      </c>
      <c r="N22">
        <v>1</v>
      </c>
      <c r="O22" t="s">
        <v>1449</v>
      </c>
    </row>
    <row r="23" spans="1:15" x14ac:dyDescent="0.45">
      <c r="A23" t="str">
        <f t="shared" si="0"/>
        <v>共通女子走高跳</v>
      </c>
      <c r="B23">
        <v>26</v>
      </c>
      <c r="C23">
        <v>34</v>
      </c>
      <c r="D23">
        <v>19</v>
      </c>
      <c r="E23">
        <v>2</v>
      </c>
      <c r="F23" t="s">
        <v>3337</v>
      </c>
      <c r="G23" t="s">
        <v>59</v>
      </c>
      <c r="H23" t="s">
        <v>58</v>
      </c>
      <c r="I23" t="s">
        <v>43</v>
      </c>
      <c r="L23">
        <v>0</v>
      </c>
      <c r="M23">
        <v>0</v>
      </c>
      <c r="N23">
        <v>1</v>
      </c>
      <c r="O23" t="s">
        <v>1449</v>
      </c>
    </row>
    <row r="24" spans="1:15" x14ac:dyDescent="0.45">
      <c r="A24" t="str">
        <f t="shared" si="0"/>
        <v>共通女子走幅跳</v>
      </c>
      <c r="B24">
        <v>28</v>
      </c>
      <c r="C24">
        <v>36</v>
      </c>
      <c r="D24">
        <v>19</v>
      </c>
      <c r="E24">
        <v>2</v>
      </c>
      <c r="F24" t="s">
        <v>3338</v>
      </c>
      <c r="G24" t="s">
        <v>61</v>
      </c>
      <c r="H24" t="s">
        <v>60</v>
      </c>
      <c r="I24" t="s">
        <v>43</v>
      </c>
      <c r="L24">
        <v>0</v>
      </c>
      <c r="M24">
        <v>0</v>
      </c>
      <c r="N24">
        <v>1</v>
      </c>
      <c r="O24" t="s">
        <v>1449</v>
      </c>
    </row>
    <row r="25" spans="1:15" x14ac:dyDescent="0.45">
      <c r="A25" t="str">
        <f t="shared" si="0"/>
        <v>共通女子砲丸投</v>
      </c>
      <c r="B25">
        <v>29</v>
      </c>
      <c r="C25">
        <v>39</v>
      </c>
      <c r="D25">
        <v>19</v>
      </c>
      <c r="E25">
        <v>2</v>
      </c>
      <c r="F25" t="s">
        <v>3339</v>
      </c>
      <c r="G25" t="s">
        <v>63</v>
      </c>
      <c r="H25" t="s">
        <v>62</v>
      </c>
      <c r="I25" t="s">
        <v>43</v>
      </c>
      <c r="L25">
        <v>0</v>
      </c>
      <c r="M25">
        <v>0</v>
      </c>
      <c r="N25">
        <v>1</v>
      </c>
      <c r="O25" t="s">
        <v>1449</v>
      </c>
    </row>
    <row r="26" spans="1:15" x14ac:dyDescent="0.45">
      <c r="A26" t="str">
        <f t="shared" si="0"/>
        <v>共通女子ジャベリックスロｰ</v>
      </c>
      <c r="B26">
        <v>30</v>
      </c>
      <c r="C26">
        <v>72</v>
      </c>
      <c r="D26">
        <v>19</v>
      </c>
      <c r="E26">
        <v>2</v>
      </c>
      <c r="F26" t="s">
        <v>3340</v>
      </c>
      <c r="G26" t="s">
        <v>65</v>
      </c>
      <c r="H26" t="s">
        <v>64</v>
      </c>
      <c r="I26" t="s">
        <v>43</v>
      </c>
      <c r="L26">
        <v>0</v>
      </c>
      <c r="M26">
        <v>0</v>
      </c>
      <c r="N26">
        <v>1</v>
      </c>
      <c r="O26" t="s">
        <v>1449</v>
      </c>
    </row>
    <row r="27" spans="1:15" x14ac:dyDescent="0.45">
      <c r="A27" t="str">
        <f t="shared" si="0"/>
        <v>共通女子4X100mR</v>
      </c>
      <c r="B27">
        <v>25</v>
      </c>
      <c r="C27">
        <v>30</v>
      </c>
      <c r="D27">
        <v>19</v>
      </c>
      <c r="E27">
        <v>2</v>
      </c>
      <c r="F27" t="s">
        <v>3342</v>
      </c>
      <c r="G27" t="s">
        <v>57</v>
      </c>
      <c r="H27" t="s">
        <v>56</v>
      </c>
      <c r="I27" t="s">
        <v>43</v>
      </c>
      <c r="L27">
        <v>0</v>
      </c>
      <c r="M27">
        <v>0</v>
      </c>
      <c r="N27">
        <v>2</v>
      </c>
      <c r="O27" t="s">
        <v>1449</v>
      </c>
    </row>
    <row r="28" spans="1:15" x14ac:dyDescent="0.45">
      <c r="A28" t="str">
        <f t="shared" si="0"/>
        <v/>
      </c>
    </row>
    <row r="29" spans="1:15" x14ac:dyDescent="0.45">
      <c r="A29" t="str">
        <f t="shared" si="0"/>
        <v/>
      </c>
    </row>
    <row r="30" spans="1:15" x14ac:dyDescent="0.45">
      <c r="A30" t="str">
        <f t="shared" si="0"/>
        <v/>
      </c>
    </row>
    <row r="31" spans="1:15" x14ac:dyDescent="0.45">
      <c r="A31" t="str">
        <f t="shared" si="0"/>
        <v/>
      </c>
    </row>
    <row r="32" spans="1:15" x14ac:dyDescent="0.45">
      <c r="A32" t="str">
        <f t="shared" si="0"/>
        <v/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  <row r="41" spans="1:1" x14ac:dyDescent="0.45">
      <c r="A41" t="str">
        <f t="shared" si="0"/>
        <v/>
      </c>
    </row>
    <row r="42" spans="1:1" x14ac:dyDescent="0.45">
      <c r="A42" t="str">
        <f t="shared" si="0"/>
        <v/>
      </c>
    </row>
    <row r="43" spans="1:1" x14ac:dyDescent="0.45">
      <c r="A43" t="str">
        <f t="shared" si="0"/>
        <v/>
      </c>
    </row>
    <row r="44" spans="1:1" x14ac:dyDescent="0.45">
      <c r="A44" t="str">
        <f t="shared" si="0"/>
        <v/>
      </c>
    </row>
    <row r="45" spans="1:1" x14ac:dyDescent="0.45">
      <c r="A45" t="str">
        <f t="shared" si="0"/>
        <v/>
      </c>
    </row>
    <row r="46" spans="1:1" x14ac:dyDescent="0.45">
      <c r="A46" t="str">
        <f t="shared" si="0"/>
        <v/>
      </c>
    </row>
    <row r="47" spans="1:1" x14ac:dyDescent="0.45">
      <c r="A47" t="str">
        <f t="shared" si="0"/>
        <v/>
      </c>
    </row>
    <row r="48" spans="1:1" x14ac:dyDescent="0.45">
      <c r="A48" t="str">
        <f t="shared" si="0"/>
        <v/>
      </c>
    </row>
    <row r="49" spans="1:1" x14ac:dyDescent="0.45">
      <c r="A49" t="str">
        <f t="shared" si="0"/>
        <v/>
      </c>
    </row>
    <row r="50" spans="1:1" x14ac:dyDescent="0.45">
      <c r="A50" t="str">
        <f t="shared" si="0"/>
        <v/>
      </c>
    </row>
  </sheetData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E0884-1B01-4901-98F2-E436322E1408}">
  <sheetPr codeName="Sheet2"/>
  <dimension ref="A1:H40"/>
  <sheetViews>
    <sheetView topLeftCell="A24" workbookViewId="0">
      <selection activeCell="F2" sqref="D2:F47"/>
    </sheetView>
  </sheetViews>
  <sheetFormatPr defaultRowHeight="18" x14ac:dyDescent="0.45"/>
  <sheetData>
    <row r="1" spans="1:8" x14ac:dyDescent="0.45">
      <c r="B1" t="s">
        <v>1403</v>
      </c>
      <c r="C1" t="s">
        <v>1404</v>
      </c>
      <c r="D1" t="s">
        <v>1405</v>
      </c>
      <c r="E1" t="s">
        <v>1406</v>
      </c>
      <c r="F1" t="s">
        <v>1407</v>
      </c>
      <c r="G1" t="s">
        <v>1408</v>
      </c>
      <c r="H1" t="s">
        <v>1409</v>
      </c>
    </row>
    <row r="2" spans="1:8" x14ac:dyDescent="0.45">
      <c r="A2" t="str">
        <f>IF(F2="","",F2)</f>
        <v>浦安中</v>
      </c>
      <c r="B2">
        <v>1</v>
      </c>
      <c r="C2">
        <v>12</v>
      </c>
      <c r="D2" t="s">
        <v>4379</v>
      </c>
      <c r="E2" t="s">
        <v>1410</v>
      </c>
      <c r="F2" t="str">
        <f>D2</f>
        <v>浦安中</v>
      </c>
    </row>
    <row r="3" spans="1:8" x14ac:dyDescent="0.45">
      <c r="A3" t="str">
        <f t="shared" ref="A3:A40" si="0">IF(F3="","",F3)</f>
        <v>下貝塚中</v>
      </c>
      <c r="B3">
        <v>2</v>
      </c>
      <c r="C3">
        <v>12</v>
      </c>
      <c r="D3" t="s">
        <v>4380</v>
      </c>
      <c r="E3" t="s">
        <v>1411</v>
      </c>
      <c r="F3" t="str">
        <f t="shared" ref="F3:F32" si="1">D3</f>
        <v>下貝塚中</v>
      </c>
    </row>
    <row r="4" spans="1:8" x14ac:dyDescent="0.45">
      <c r="A4" t="str">
        <f t="shared" si="0"/>
        <v>高洲中</v>
      </c>
      <c r="B4">
        <v>3</v>
      </c>
      <c r="C4">
        <v>12</v>
      </c>
      <c r="D4" t="s">
        <v>4381</v>
      </c>
      <c r="E4" t="s">
        <v>1412</v>
      </c>
      <c r="F4" t="str">
        <f t="shared" si="1"/>
        <v>高洲中</v>
      </c>
    </row>
    <row r="5" spans="1:8" x14ac:dyDescent="0.45">
      <c r="A5" t="str">
        <f t="shared" si="0"/>
        <v>高谷中</v>
      </c>
      <c r="B5">
        <v>4</v>
      </c>
      <c r="C5">
        <v>12</v>
      </c>
      <c r="D5" t="s">
        <v>4382</v>
      </c>
      <c r="E5" t="s">
        <v>1413</v>
      </c>
      <c r="F5" t="str">
        <f t="shared" si="1"/>
        <v>高谷中</v>
      </c>
    </row>
    <row r="6" spans="1:8" x14ac:dyDescent="0.45">
      <c r="A6" t="str">
        <f t="shared" si="0"/>
        <v>市川中</v>
      </c>
      <c r="B6">
        <v>5</v>
      </c>
      <c r="C6">
        <v>12</v>
      </c>
      <c r="D6" t="s">
        <v>3588</v>
      </c>
      <c r="E6" t="s">
        <v>274</v>
      </c>
      <c r="F6" t="str">
        <f t="shared" si="1"/>
        <v>市川中</v>
      </c>
    </row>
    <row r="7" spans="1:8" x14ac:dyDescent="0.45">
      <c r="A7" t="str">
        <f t="shared" si="0"/>
        <v>市川五中</v>
      </c>
      <c r="B7">
        <v>6</v>
      </c>
      <c r="C7">
        <v>12</v>
      </c>
      <c r="D7" t="s">
        <v>4383</v>
      </c>
      <c r="E7" t="s">
        <v>1414</v>
      </c>
      <c r="F7" t="str">
        <f t="shared" si="1"/>
        <v>市川五中</v>
      </c>
    </row>
    <row r="8" spans="1:8" x14ac:dyDescent="0.45">
      <c r="A8" t="str">
        <f t="shared" si="0"/>
        <v>市川三中</v>
      </c>
      <c r="B8">
        <v>7</v>
      </c>
      <c r="C8">
        <v>12</v>
      </c>
      <c r="D8" t="s">
        <v>4384</v>
      </c>
      <c r="E8" t="s">
        <v>1415</v>
      </c>
      <c r="F8" t="str">
        <f t="shared" si="1"/>
        <v>市川三中</v>
      </c>
    </row>
    <row r="9" spans="1:8" x14ac:dyDescent="0.45">
      <c r="A9" t="str">
        <f t="shared" si="0"/>
        <v>市川四中</v>
      </c>
      <c r="B9">
        <v>8</v>
      </c>
      <c r="C9">
        <v>12</v>
      </c>
      <c r="D9" t="s">
        <v>4385</v>
      </c>
      <c r="E9" t="s">
        <v>1416</v>
      </c>
      <c r="F9" t="str">
        <f t="shared" si="1"/>
        <v>市川四中</v>
      </c>
    </row>
    <row r="10" spans="1:8" x14ac:dyDescent="0.45">
      <c r="A10" t="str">
        <f t="shared" si="0"/>
        <v>市川二中</v>
      </c>
      <c r="B10">
        <v>9</v>
      </c>
      <c r="C10">
        <v>12</v>
      </c>
      <c r="D10" t="s">
        <v>4386</v>
      </c>
      <c r="E10" t="s">
        <v>1417</v>
      </c>
      <c r="F10" t="str">
        <f t="shared" si="1"/>
        <v>市川二中</v>
      </c>
    </row>
    <row r="11" spans="1:8" x14ac:dyDescent="0.45">
      <c r="A11" t="str">
        <f t="shared" si="0"/>
        <v>市川八中</v>
      </c>
      <c r="B11">
        <v>10</v>
      </c>
      <c r="C11">
        <v>12</v>
      </c>
      <c r="D11" t="s">
        <v>4387</v>
      </c>
      <c r="E11" t="s">
        <v>1418</v>
      </c>
      <c r="F11" t="str">
        <f t="shared" si="1"/>
        <v>市川八中</v>
      </c>
    </row>
    <row r="12" spans="1:8" x14ac:dyDescent="0.45">
      <c r="A12" t="str">
        <f t="shared" si="0"/>
        <v>市川六中</v>
      </c>
      <c r="B12">
        <v>11</v>
      </c>
      <c r="C12">
        <v>12</v>
      </c>
      <c r="D12" t="s">
        <v>4388</v>
      </c>
      <c r="E12" t="s">
        <v>1419</v>
      </c>
      <c r="F12" t="str">
        <f t="shared" si="1"/>
        <v>市川六中</v>
      </c>
    </row>
    <row r="13" spans="1:8" x14ac:dyDescent="0.45">
      <c r="A13" t="str">
        <f t="shared" si="0"/>
        <v>昭和学院中</v>
      </c>
      <c r="B13">
        <v>12</v>
      </c>
      <c r="C13">
        <v>12</v>
      </c>
      <c r="D13" t="s">
        <v>4389</v>
      </c>
      <c r="E13" t="s">
        <v>1420</v>
      </c>
      <c r="F13" t="str">
        <f t="shared" si="1"/>
        <v>昭和学院中</v>
      </c>
    </row>
    <row r="14" spans="1:8" x14ac:dyDescent="0.45">
      <c r="A14" t="str">
        <f t="shared" si="0"/>
        <v>大洲中</v>
      </c>
      <c r="B14">
        <v>13</v>
      </c>
      <c r="C14">
        <v>12</v>
      </c>
      <c r="D14" t="s">
        <v>4390</v>
      </c>
      <c r="E14" t="s">
        <v>1421</v>
      </c>
      <c r="F14" t="str">
        <f t="shared" si="1"/>
        <v>大洲中</v>
      </c>
    </row>
    <row r="15" spans="1:8" x14ac:dyDescent="0.45">
      <c r="A15" t="str">
        <f t="shared" si="0"/>
        <v>筑波大聴覚中</v>
      </c>
      <c r="B15">
        <v>14</v>
      </c>
      <c r="C15">
        <v>12</v>
      </c>
      <c r="D15" t="s">
        <v>4391</v>
      </c>
      <c r="E15" t="s">
        <v>1422</v>
      </c>
      <c r="F15" t="str">
        <f t="shared" si="1"/>
        <v>筑波大聴覚中</v>
      </c>
    </row>
    <row r="16" spans="1:8" x14ac:dyDescent="0.45">
      <c r="A16" t="str">
        <f t="shared" si="0"/>
        <v>東海大浦安中</v>
      </c>
      <c r="B16">
        <v>15</v>
      </c>
      <c r="C16">
        <v>12</v>
      </c>
      <c r="D16" t="s">
        <v>4392</v>
      </c>
      <c r="E16" t="s">
        <v>1423</v>
      </c>
      <c r="F16" t="str">
        <f t="shared" si="1"/>
        <v>東海大浦安中</v>
      </c>
    </row>
    <row r="17" spans="1:6" x14ac:dyDescent="0.45">
      <c r="A17" t="str">
        <f t="shared" si="0"/>
        <v>日の出中</v>
      </c>
      <c r="B17">
        <v>16</v>
      </c>
      <c r="C17">
        <v>12</v>
      </c>
      <c r="D17" t="s">
        <v>4393</v>
      </c>
      <c r="E17" t="s">
        <v>1424</v>
      </c>
      <c r="F17" t="str">
        <f t="shared" si="1"/>
        <v>日の出中</v>
      </c>
    </row>
    <row r="18" spans="1:6" x14ac:dyDescent="0.45">
      <c r="A18" t="str">
        <f t="shared" si="0"/>
        <v>日出学園中</v>
      </c>
      <c r="B18">
        <v>17</v>
      </c>
      <c r="C18">
        <v>12</v>
      </c>
      <c r="D18" t="s">
        <v>4394</v>
      </c>
      <c r="E18" t="s">
        <v>1425</v>
      </c>
      <c r="F18" t="str">
        <f t="shared" si="1"/>
        <v>日出学園中</v>
      </c>
    </row>
    <row r="19" spans="1:6" x14ac:dyDescent="0.45">
      <c r="A19" t="str">
        <f t="shared" si="0"/>
        <v>入船中</v>
      </c>
      <c r="B19">
        <v>18</v>
      </c>
      <c r="C19">
        <v>12</v>
      </c>
      <c r="D19" t="s">
        <v>4395</v>
      </c>
      <c r="E19" t="s">
        <v>1426</v>
      </c>
      <c r="F19" t="str">
        <f t="shared" si="1"/>
        <v>入船中</v>
      </c>
    </row>
    <row r="20" spans="1:6" x14ac:dyDescent="0.45">
      <c r="A20" t="str">
        <f t="shared" si="0"/>
        <v>美浜中</v>
      </c>
      <c r="B20">
        <v>19</v>
      </c>
      <c r="C20">
        <v>12</v>
      </c>
      <c r="D20" t="s">
        <v>4396</v>
      </c>
      <c r="E20" t="s">
        <v>1427</v>
      </c>
      <c r="F20" t="str">
        <f t="shared" si="1"/>
        <v>美浜中</v>
      </c>
    </row>
    <row r="21" spans="1:6" x14ac:dyDescent="0.45">
      <c r="A21" t="str">
        <f t="shared" si="0"/>
        <v>富岡中</v>
      </c>
      <c r="B21">
        <v>20</v>
      </c>
      <c r="C21">
        <v>12</v>
      </c>
      <c r="D21" t="s">
        <v>4397</v>
      </c>
      <c r="E21" t="s">
        <v>1039</v>
      </c>
      <c r="F21" t="str">
        <f t="shared" si="1"/>
        <v>富岡中</v>
      </c>
    </row>
    <row r="22" spans="1:6" x14ac:dyDescent="0.45">
      <c r="A22" t="str">
        <f t="shared" si="0"/>
        <v>福栄中</v>
      </c>
      <c r="B22">
        <v>21</v>
      </c>
      <c r="C22">
        <v>12</v>
      </c>
      <c r="D22" t="s">
        <v>4398</v>
      </c>
      <c r="E22" t="s">
        <v>1428</v>
      </c>
      <c r="F22" t="str">
        <f t="shared" si="1"/>
        <v>福栄中</v>
      </c>
    </row>
    <row r="23" spans="1:6" x14ac:dyDescent="0.45">
      <c r="A23" t="str">
        <f t="shared" si="0"/>
        <v>堀江中</v>
      </c>
      <c r="B23">
        <v>22</v>
      </c>
      <c r="C23">
        <v>12</v>
      </c>
      <c r="D23" t="s">
        <v>4399</v>
      </c>
      <c r="E23" t="s">
        <v>1429</v>
      </c>
      <c r="F23" t="str">
        <f t="shared" si="1"/>
        <v>堀江中</v>
      </c>
    </row>
    <row r="24" spans="1:6" x14ac:dyDescent="0.45">
      <c r="A24" t="str">
        <f t="shared" si="0"/>
        <v>妙典中</v>
      </c>
      <c r="B24">
        <v>23</v>
      </c>
      <c r="C24">
        <v>12</v>
      </c>
      <c r="D24" t="s">
        <v>4400</v>
      </c>
      <c r="E24" t="s">
        <v>1430</v>
      </c>
      <c r="F24" t="str">
        <f t="shared" si="1"/>
        <v>妙典中</v>
      </c>
    </row>
    <row r="25" spans="1:6" x14ac:dyDescent="0.45">
      <c r="A25" t="str">
        <f t="shared" si="0"/>
        <v>明海中</v>
      </c>
      <c r="B25">
        <v>24</v>
      </c>
      <c r="C25">
        <v>12</v>
      </c>
      <c r="D25" t="s">
        <v>3684</v>
      </c>
      <c r="E25" t="s">
        <v>1431</v>
      </c>
      <c r="F25" t="str">
        <f t="shared" si="1"/>
        <v>明海中</v>
      </c>
    </row>
    <row r="26" spans="1:6" x14ac:dyDescent="0.45">
      <c r="A26" t="str">
        <f t="shared" si="0"/>
        <v>和洋国府台中</v>
      </c>
      <c r="B26">
        <v>25</v>
      </c>
      <c r="C26">
        <v>12</v>
      </c>
      <c r="D26" t="s">
        <v>4401</v>
      </c>
      <c r="E26" t="s">
        <v>1432</v>
      </c>
      <c r="F26" t="str">
        <f t="shared" si="1"/>
        <v>和洋国府台中</v>
      </c>
    </row>
    <row r="27" spans="1:6" x14ac:dyDescent="0.45">
      <c r="A27" t="str">
        <f t="shared" si="0"/>
        <v>船橋芝山中</v>
      </c>
      <c r="B27">
        <v>26</v>
      </c>
      <c r="C27">
        <v>12</v>
      </c>
      <c r="D27" t="s">
        <v>4402</v>
      </c>
      <c r="E27" t="s">
        <v>1433</v>
      </c>
      <c r="F27" t="str">
        <f t="shared" si="1"/>
        <v>船橋芝山中</v>
      </c>
    </row>
    <row r="28" spans="1:6" x14ac:dyDescent="0.45">
      <c r="A28" t="str">
        <f t="shared" si="0"/>
        <v>市川七中</v>
      </c>
      <c r="B28">
        <v>27</v>
      </c>
      <c r="C28">
        <v>12</v>
      </c>
      <c r="D28" t="s">
        <v>4403</v>
      </c>
      <c r="E28" t="s">
        <v>1434</v>
      </c>
      <c r="F28" t="str">
        <f t="shared" si="1"/>
        <v>市川七中</v>
      </c>
    </row>
    <row r="29" spans="1:6" x14ac:dyDescent="0.45">
      <c r="A29" t="str">
        <f t="shared" si="0"/>
        <v>南行徳中</v>
      </c>
      <c r="B29">
        <v>28</v>
      </c>
      <c r="C29">
        <v>12</v>
      </c>
      <c r="D29" t="s">
        <v>4404</v>
      </c>
      <c r="E29" t="s">
        <v>1435</v>
      </c>
      <c r="F29" t="str">
        <f t="shared" si="1"/>
        <v>南行徳中</v>
      </c>
    </row>
    <row r="30" spans="1:6" x14ac:dyDescent="0.45">
      <c r="A30" t="str">
        <f t="shared" si="0"/>
        <v>塩浜学園中</v>
      </c>
      <c r="B30">
        <v>29</v>
      </c>
      <c r="C30">
        <v>12</v>
      </c>
      <c r="D30" t="s">
        <v>4405</v>
      </c>
      <c r="E30" t="s">
        <v>1436</v>
      </c>
      <c r="F30" t="str">
        <f t="shared" si="1"/>
        <v>塩浜学園中</v>
      </c>
    </row>
    <row r="31" spans="1:6" x14ac:dyDescent="0.45">
      <c r="A31" t="str">
        <f t="shared" si="0"/>
        <v>国府台女子中</v>
      </c>
      <c r="B31">
        <v>30</v>
      </c>
      <c r="C31">
        <v>12</v>
      </c>
      <c r="D31" t="s">
        <v>4406</v>
      </c>
      <c r="E31" t="s">
        <v>1572</v>
      </c>
      <c r="F31" t="str">
        <f t="shared" si="1"/>
        <v>国府台女子中</v>
      </c>
    </row>
    <row r="32" spans="1:6" x14ac:dyDescent="0.45">
      <c r="A32" t="str">
        <f t="shared" si="0"/>
        <v>葛飾中</v>
      </c>
      <c r="B32">
        <v>31</v>
      </c>
      <c r="C32">
        <v>12</v>
      </c>
      <c r="D32" t="s">
        <v>9125</v>
      </c>
      <c r="E32" t="s">
        <v>4378</v>
      </c>
      <c r="F32" t="str">
        <f t="shared" si="1"/>
        <v>葛飾中</v>
      </c>
    </row>
    <row r="33" spans="1:1" x14ac:dyDescent="0.45">
      <c r="A33" t="str">
        <f t="shared" si="0"/>
        <v/>
      </c>
    </row>
    <row r="34" spans="1:1" x14ac:dyDescent="0.45">
      <c r="A34" t="str">
        <f t="shared" si="0"/>
        <v/>
      </c>
    </row>
    <row r="35" spans="1:1" x14ac:dyDescent="0.45">
      <c r="A35" t="str">
        <f t="shared" si="0"/>
        <v/>
      </c>
    </row>
    <row r="36" spans="1:1" x14ac:dyDescent="0.45">
      <c r="A36" t="str">
        <f t="shared" si="0"/>
        <v/>
      </c>
    </row>
    <row r="37" spans="1:1" x14ac:dyDescent="0.45">
      <c r="A37" t="str">
        <f t="shared" si="0"/>
        <v/>
      </c>
    </row>
    <row r="38" spans="1:1" x14ac:dyDescent="0.45">
      <c r="A38" t="str">
        <f t="shared" si="0"/>
        <v/>
      </c>
    </row>
    <row r="39" spans="1:1" x14ac:dyDescent="0.45">
      <c r="A39" t="str">
        <f t="shared" si="0"/>
        <v/>
      </c>
    </row>
    <row r="40" spans="1:1" x14ac:dyDescent="0.45">
      <c r="A40" t="str">
        <f t="shared" si="0"/>
        <v/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BC5557-5801-4D1C-AA92-D19905EFEACE}">
  <sheetPr codeName="Sheet3"/>
  <dimension ref="A1:P1249"/>
  <sheetViews>
    <sheetView topLeftCell="A997" workbookViewId="0">
      <selection activeCell="F2" sqref="D2:F47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4" t="s">
        <v>73</v>
      </c>
      <c r="F1" s="5" t="s">
        <v>74</v>
      </c>
      <c r="G1" s="6" t="s">
        <v>75</v>
      </c>
      <c r="H1" s="7" t="s">
        <v>76</v>
      </c>
      <c r="I1" s="8" t="s">
        <v>77</v>
      </c>
      <c r="J1" s="9" t="s">
        <v>78</v>
      </c>
      <c r="K1" s="10" t="s">
        <v>79</v>
      </c>
      <c r="L1" s="11" t="s">
        <v>80</v>
      </c>
      <c r="M1" s="11" t="s">
        <v>1437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2511</v>
      </c>
      <c r="C2" s="13" t="s">
        <v>2512</v>
      </c>
      <c r="D2" s="14" t="s">
        <v>1577</v>
      </c>
      <c r="E2" s="15" t="s">
        <v>4379</v>
      </c>
      <c r="F2" s="16">
        <v>3</v>
      </c>
      <c r="G2" s="14"/>
      <c r="H2" s="17"/>
      <c r="I2" s="156" t="s">
        <v>4407</v>
      </c>
      <c r="J2" s="15" t="s">
        <v>581</v>
      </c>
      <c r="K2" s="17" t="s">
        <v>104</v>
      </c>
      <c r="L2" s="17" t="s">
        <v>582</v>
      </c>
      <c r="M2" s="17" t="s">
        <v>105</v>
      </c>
      <c r="N2" s="17" t="s">
        <v>583</v>
      </c>
      <c r="O2" s="17" t="s">
        <v>84</v>
      </c>
    </row>
    <row r="3" spans="1:16" x14ac:dyDescent="0.2">
      <c r="A3" s="12">
        <v>2002</v>
      </c>
      <c r="B3" s="13" t="s">
        <v>2513</v>
      </c>
      <c r="C3" s="13" t="s">
        <v>2514</v>
      </c>
      <c r="D3" s="14" t="s">
        <v>1577</v>
      </c>
      <c r="E3" s="15" t="s">
        <v>4379</v>
      </c>
      <c r="F3" s="16">
        <v>3</v>
      </c>
      <c r="G3" s="14"/>
      <c r="H3" s="17"/>
      <c r="I3" s="17"/>
      <c r="J3" s="15" t="s">
        <v>584</v>
      </c>
      <c r="K3" s="17" t="s">
        <v>585</v>
      </c>
      <c r="L3" s="17" t="s">
        <v>586</v>
      </c>
      <c r="M3" s="17" t="s">
        <v>587</v>
      </c>
      <c r="N3" s="17" t="s">
        <v>588</v>
      </c>
      <c r="O3" s="17" t="s">
        <v>84</v>
      </c>
    </row>
    <row r="4" spans="1:16" x14ac:dyDescent="0.2">
      <c r="A4" s="12">
        <v>2003</v>
      </c>
      <c r="B4" s="13" t="s">
        <v>2515</v>
      </c>
      <c r="C4" s="13" t="s">
        <v>2516</v>
      </c>
      <c r="D4" s="14" t="s">
        <v>1577</v>
      </c>
      <c r="E4" s="15" t="s">
        <v>4379</v>
      </c>
      <c r="F4" s="16">
        <v>2</v>
      </c>
      <c r="G4" s="14"/>
      <c r="H4" s="17"/>
      <c r="I4" s="17"/>
      <c r="J4" s="15" t="s">
        <v>348</v>
      </c>
      <c r="K4" s="17" t="s">
        <v>1683</v>
      </c>
      <c r="L4" s="17" t="s">
        <v>349</v>
      </c>
      <c r="M4" s="17" t="s">
        <v>1684</v>
      </c>
      <c r="N4" s="17" t="s">
        <v>1685</v>
      </c>
      <c r="O4" s="17" t="s">
        <v>84</v>
      </c>
    </row>
    <row r="5" spans="1:16" x14ac:dyDescent="0.2">
      <c r="A5" s="12">
        <v>2004</v>
      </c>
      <c r="B5" s="13" t="s">
        <v>2517</v>
      </c>
      <c r="C5" s="13" t="s">
        <v>2518</v>
      </c>
      <c r="D5" s="14" t="s">
        <v>1577</v>
      </c>
      <c r="E5" s="15" t="s">
        <v>4379</v>
      </c>
      <c r="F5" s="16">
        <v>2</v>
      </c>
      <c r="G5" s="14"/>
      <c r="H5" s="17"/>
      <c r="I5" s="17"/>
      <c r="J5" s="15" t="s">
        <v>1686</v>
      </c>
      <c r="K5" s="17" t="s">
        <v>933</v>
      </c>
      <c r="L5" s="17" t="s">
        <v>1687</v>
      </c>
      <c r="M5" s="17" t="s">
        <v>934</v>
      </c>
      <c r="N5" s="17" t="s">
        <v>1688</v>
      </c>
      <c r="O5" s="17" t="s">
        <v>84</v>
      </c>
    </row>
    <row r="6" spans="1:16" x14ac:dyDescent="0.2">
      <c r="A6" s="12">
        <v>2005</v>
      </c>
      <c r="B6" s="17" t="s">
        <v>2519</v>
      </c>
      <c r="C6" s="17" t="s">
        <v>2520</v>
      </c>
      <c r="D6" s="14" t="s">
        <v>1577</v>
      </c>
      <c r="E6" s="15" t="s">
        <v>4379</v>
      </c>
      <c r="F6" s="16">
        <v>2</v>
      </c>
      <c r="G6" s="14"/>
      <c r="H6" s="17"/>
      <c r="I6" s="17"/>
      <c r="J6" s="15" t="s">
        <v>1689</v>
      </c>
      <c r="K6" s="17" t="s">
        <v>1690</v>
      </c>
      <c r="L6" s="17" t="s">
        <v>1691</v>
      </c>
      <c r="M6" s="17" t="s">
        <v>1692</v>
      </c>
      <c r="N6" s="17" t="s">
        <v>1693</v>
      </c>
      <c r="O6" s="17" t="s">
        <v>84</v>
      </c>
    </row>
    <row r="7" spans="1:16" x14ac:dyDescent="0.2">
      <c r="A7" s="12">
        <v>2006</v>
      </c>
      <c r="B7" s="13" t="s">
        <v>2521</v>
      </c>
      <c r="C7" s="13" t="s">
        <v>2522</v>
      </c>
      <c r="D7" s="14" t="s">
        <v>1577</v>
      </c>
      <c r="E7" s="15" t="s">
        <v>4381</v>
      </c>
      <c r="F7" s="16">
        <v>3</v>
      </c>
      <c r="G7" s="14"/>
      <c r="H7" s="17"/>
      <c r="I7" s="17"/>
      <c r="J7" s="15" t="s">
        <v>803</v>
      </c>
      <c r="K7" s="17" t="s">
        <v>804</v>
      </c>
      <c r="L7" s="17" t="s">
        <v>805</v>
      </c>
      <c r="M7" s="17" t="s">
        <v>806</v>
      </c>
      <c r="N7" s="17" t="s">
        <v>807</v>
      </c>
      <c r="O7" s="17" t="s">
        <v>84</v>
      </c>
    </row>
    <row r="8" spans="1:16" x14ac:dyDescent="0.2">
      <c r="A8" s="12">
        <v>2007</v>
      </c>
      <c r="B8" s="13" t="s">
        <v>2523</v>
      </c>
      <c r="C8" s="13" t="s">
        <v>2524</v>
      </c>
      <c r="D8" s="14" t="s">
        <v>1577</v>
      </c>
      <c r="E8" s="15" t="s">
        <v>4381</v>
      </c>
      <c r="F8" s="16">
        <v>3</v>
      </c>
      <c r="G8" s="14"/>
      <c r="H8" s="17"/>
      <c r="I8" s="17"/>
      <c r="J8" s="15" t="s">
        <v>808</v>
      </c>
      <c r="K8" s="17" t="s">
        <v>255</v>
      </c>
      <c r="L8" s="17" t="s">
        <v>809</v>
      </c>
      <c r="M8" s="17" t="s">
        <v>355</v>
      </c>
      <c r="N8" s="17" t="s">
        <v>810</v>
      </c>
      <c r="O8" s="17" t="s">
        <v>84</v>
      </c>
    </row>
    <row r="9" spans="1:16" x14ac:dyDescent="0.2">
      <c r="A9" s="12">
        <v>2008</v>
      </c>
      <c r="B9" s="13" t="s">
        <v>2525</v>
      </c>
      <c r="C9" s="13" t="s">
        <v>2526</v>
      </c>
      <c r="D9" s="14" t="s">
        <v>1577</v>
      </c>
      <c r="E9" s="15" t="s">
        <v>4381</v>
      </c>
      <c r="F9" s="16">
        <v>3</v>
      </c>
      <c r="G9" s="14"/>
      <c r="H9" s="17"/>
      <c r="I9" s="17"/>
      <c r="J9" s="15" t="s">
        <v>842</v>
      </c>
      <c r="K9" s="17" t="s">
        <v>903</v>
      </c>
      <c r="L9" s="17" t="s">
        <v>809</v>
      </c>
      <c r="M9" s="17" t="s">
        <v>904</v>
      </c>
      <c r="N9" s="17" t="s">
        <v>843</v>
      </c>
      <c r="O9" s="17" t="s">
        <v>84</v>
      </c>
    </row>
    <row r="10" spans="1:16" x14ac:dyDescent="0.2">
      <c r="A10" s="12">
        <v>2009</v>
      </c>
      <c r="B10" s="13" t="s">
        <v>2527</v>
      </c>
      <c r="C10" s="13" t="s">
        <v>2528</v>
      </c>
      <c r="D10" s="14" t="s">
        <v>1577</v>
      </c>
      <c r="E10" s="15" t="s">
        <v>4381</v>
      </c>
      <c r="F10" s="16">
        <v>3</v>
      </c>
      <c r="G10" s="14"/>
      <c r="H10" s="17"/>
      <c r="I10" s="17"/>
      <c r="J10" s="15" t="s">
        <v>844</v>
      </c>
      <c r="K10" s="17" t="s">
        <v>845</v>
      </c>
      <c r="L10" s="17" t="s">
        <v>846</v>
      </c>
      <c r="M10" s="17" t="s">
        <v>847</v>
      </c>
      <c r="N10" s="17" t="s">
        <v>848</v>
      </c>
      <c r="O10" s="17" t="s">
        <v>84</v>
      </c>
    </row>
    <row r="11" spans="1:16" x14ac:dyDescent="0.2">
      <c r="A11" s="12">
        <v>2010</v>
      </c>
      <c r="B11" s="17" t="s">
        <v>2529</v>
      </c>
      <c r="C11" s="17" t="s">
        <v>2530</v>
      </c>
      <c r="D11" s="14" t="s">
        <v>1577</v>
      </c>
      <c r="E11" s="15" t="s">
        <v>4381</v>
      </c>
      <c r="F11" s="16">
        <v>3</v>
      </c>
      <c r="G11" s="14"/>
      <c r="H11" s="17"/>
      <c r="I11" s="17"/>
      <c r="J11" s="15" t="s">
        <v>174</v>
      </c>
      <c r="K11" s="17" t="s">
        <v>719</v>
      </c>
      <c r="L11" s="17" t="s">
        <v>175</v>
      </c>
      <c r="M11" s="17" t="s">
        <v>721</v>
      </c>
      <c r="N11" s="17" t="s">
        <v>849</v>
      </c>
      <c r="O11" s="17" t="s">
        <v>84</v>
      </c>
    </row>
    <row r="12" spans="1:16" x14ac:dyDescent="0.2">
      <c r="A12" s="12">
        <v>2011</v>
      </c>
      <c r="B12" s="17" t="s">
        <v>2531</v>
      </c>
      <c r="C12" s="17" t="s">
        <v>2532</v>
      </c>
      <c r="D12" s="14" t="s">
        <v>1577</v>
      </c>
      <c r="E12" s="15" t="s">
        <v>4381</v>
      </c>
      <c r="F12" s="16">
        <v>3</v>
      </c>
      <c r="G12" s="14"/>
      <c r="H12" s="17"/>
      <c r="I12" s="17"/>
      <c r="J12" s="15" t="s">
        <v>850</v>
      </c>
      <c r="K12" s="17" t="s">
        <v>116</v>
      </c>
      <c r="L12" s="17" t="s">
        <v>851</v>
      </c>
      <c r="M12" s="17" t="s">
        <v>117</v>
      </c>
      <c r="N12" s="17" t="s">
        <v>852</v>
      </c>
      <c r="O12" s="17" t="s">
        <v>84</v>
      </c>
    </row>
    <row r="13" spans="1:16" x14ac:dyDescent="0.2">
      <c r="A13" s="12">
        <v>2012</v>
      </c>
      <c r="B13" s="17" t="s">
        <v>2533</v>
      </c>
      <c r="C13" s="17" t="s">
        <v>2534</v>
      </c>
      <c r="D13" s="14" t="s">
        <v>1577</v>
      </c>
      <c r="E13" s="15" t="s">
        <v>4381</v>
      </c>
      <c r="F13" s="16">
        <v>3</v>
      </c>
      <c r="G13" s="14"/>
      <c r="H13" s="17"/>
      <c r="I13" s="17"/>
      <c r="J13" s="15" t="s">
        <v>444</v>
      </c>
      <c r="K13" s="17" t="s">
        <v>295</v>
      </c>
      <c r="L13" s="17" t="s">
        <v>445</v>
      </c>
      <c r="M13" s="17" t="s">
        <v>288</v>
      </c>
      <c r="N13" s="17" t="s">
        <v>853</v>
      </c>
      <c r="O13" s="17" t="s">
        <v>84</v>
      </c>
    </row>
    <row r="14" spans="1:16" x14ac:dyDescent="0.2">
      <c r="A14" s="12">
        <v>2013</v>
      </c>
      <c r="B14" s="17" t="s">
        <v>2535</v>
      </c>
      <c r="C14" s="17" t="s">
        <v>2536</v>
      </c>
      <c r="D14" s="14" t="s">
        <v>1577</v>
      </c>
      <c r="E14" s="15" t="s">
        <v>4381</v>
      </c>
      <c r="F14" s="16">
        <v>3</v>
      </c>
      <c r="G14" s="14"/>
      <c r="H14" s="17"/>
      <c r="I14" s="17"/>
      <c r="J14" s="15" t="s">
        <v>942</v>
      </c>
      <c r="K14" s="17" t="s">
        <v>203</v>
      </c>
      <c r="L14" s="17" t="s">
        <v>943</v>
      </c>
      <c r="M14" s="17" t="s">
        <v>205</v>
      </c>
      <c r="N14" s="17" t="s">
        <v>651</v>
      </c>
      <c r="O14" s="17" t="s">
        <v>84</v>
      </c>
    </row>
    <row r="15" spans="1:16" x14ac:dyDescent="0.2">
      <c r="A15" s="12">
        <v>2014</v>
      </c>
      <c r="B15" s="17" t="s">
        <v>2537</v>
      </c>
      <c r="C15" s="17" t="s">
        <v>2538</v>
      </c>
      <c r="D15" s="14" t="s">
        <v>1577</v>
      </c>
      <c r="E15" s="15" t="s">
        <v>4381</v>
      </c>
      <c r="F15" s="16">
        <v>3</v>
      </c>
      <c r="G15" s="14"/>
      <c r="H15" s="17"/>
      <c r="I15" s="17"/>
      <c r="J15" s="15" t="s">
        <v>1573</v>
      </c>
      <c r="K15" s="17" t="s">
        <v>201</v>
      </c>
      <c r="L15" s="17" t="s">
        <v>1574</v>
      </c>
      <c r="M15" s="17" t="s">
        <v>202</v>
      </c>
      <c r="N15" s="17" t="s">
        <v>1575</v>
      </c>
      <c r="O15" s="17" t="s">
        <v>84</v>
      </c>
    </row>
    <row r="16" spans="1:16" x14ac:dyDescent="0.2">
      <c r="A16" s="12">
        <v>2015</v>
      </c>
      <c r="B16" s="17" t="s">
        <v>2539</v>
      </c>
      <c r="C16" s="17" t="s">
        <v>2540</v>
      </c>
      <c r="D16" s="14" t="s">
        <v>1577</v>
      </c>
      <c r="E16" s="15" t="s">
        <v>4381</v>
      </c>
      <c r="F16" s="16">
        <v>2</v>
      </c>
      <c r="G16" s="14"/>
      <c r="H16" s="17"/>
      <c r="I16" s="17"/>
      <c r="J16" s="15" t="s">
        <v>594</v>
      </c>
      <c r="K16" s="17" t="s">
        <v>166</v>
      </c>
      <c r="L16" s="17" t="s">
        <v>595</v>
      </c>
      <c r="M16" s="17" t="s">
        <v>167</v>
      </c>
      <c r="N16" s="17" t="s">
        <v>1952</v>
      </c>
      <c r="O16" s="17" t="s">
        <v>84</v>
      </c>
    </row>
    <row r="17" spans="1:15" x14ac:dyDescent="0.2">
      <c r="A17" s="12">
        <v>2016</v>
      </c>
      <c r="B17" s="17" t="s">
        <v>2541</v>
      </c>
      <c r="C17" s="17" t="s">
        <v>1590</v>
      </c>
      <c r="D17" s="14" t="s">
        <v>1577</v>
      </c>
      <c r="E17" s="15" t="s">
        <v>4381</v>
      </c>
      <c r="F17" s="16">
        <v>2</v>
      </c>
      <c r="G17" s="14"/>
      <c r="H17" s="17"/>
      <c r="I17" s="17"/>
      <c r="J17" s="15" t="s">
        <v>1954</v>
      </c>
      <c r="K17" s="17" t="s">
        <v>104</v>
      </c>
      <c r="L17" s="17" t="s">
        <v>1955</v>
      </c>
      <c r="M17" s="17" t="s">
        <v>105</v>
      </c>
      <c r="N17" s="17" t="s">
        <v>2542</v>
      </c>
      <c r="O17" s="17" t="s">
        <v>84</v>
      </c>
    </row>
    <row r="18" spans="1:15" x14ac:dyDescent="0.2">
      <c r="A18" s="12">
        <v>2017</v>
      </c>
      <c r="B18" s="17" t="s">
        <v>1956</v>
      </c>
      <c r="C18" s="17" t="s">
        <v>1957</v>
      </c>
      <c r="D18" s="14" t="s">
        <v>1577</v>
      </c>
      <c r="E18" s="15" t="s">
        <v>4381</v>
      </c>
      <c r="F18" s="16">
        <v>2</v>
      </c>
      <c r="G18" s="14"/>
      <c r="H18" s="17"/>
      <c r="I18" s="17"/>
      <c r="J18" s="15" t="s">
        <v>1958</v>
      </c>
      <c r="K18" s="17" t="s">
        <v>1959</v>
      </c>
      <c r="L18" s="17" t="s">
        <v>1960</v>
      </c>
      <c r="M18" s="17" t="s">
        <v>1961</v>
      </c>
      <c r="N18" s="17" t="s">
        <v>1962</v>
      </c>
      <c r="O18" s="17" t="s">
        <v>84</v>
      </c>
    </row>
    <row r="19" spans="1:15" x14ac:dyDescent="0.2">
      <c r="A19" s="12">
        <v>2018</v>
      </c>
      <c r="B19" s="17" t="s">
        <v>2543</v>
      </c>
      <c r="C19" s="17" t="s">
        <v>2544</v>
      </c>
      <c r="D19" s="14" t="s">
        <v>1577</v>
      </c>
      <c r="E19" s="15" t="s">
        <v>4381</v>
      </c>
      <c r="F19" s="16">
        <v>2</v>
      </c>
      <c r="G19" s="14"/>
      <c r="H19" s="17"/>
      <c r="I19" s="17"/>
      <c r="J19" s="15" t="s">
        <v>1963</v>
      </c>
      <c r="K19" s="17" t="s">
        <v>353</v>
      </c>
      <c r="L19" s="17" t="s">
        <v>1964</v>
      </c>
      <c r="M19" s="17" t="s">
        <v>354</v>
      </c>
      <c r="N19" s="17" t="s">
        <v>1816</v>
      </c>
      <c r="O19" s="17" t="s">
        <v>84</v>
      </c>
    </row>
    <row r="20" spans="1:15" x14ac:dyDescent="0.2">
      <c r="A20" s="12">
        <v>2019</v>
      </c>
      <c r="B20" s="17" t="s">
        <v>2545</v>
      </c>
      <c r="C20" s="17" t="s">
        <v>2546</v>
      </c>
      <c r="D20" s="14" t="s">
        <v>1577</v>
      </c>
      <c r="E20" s="15" t="s">
        <v>4381</v>
      </c>
      <c r="F20" s="16">
        <v>2</v>
      </c>
      <c r="G20" s="14"/>
      <c r="H20" s="17"/>
      <c r="I20" s="17"/>
      <c r="J20" s="15" t="s">
        <v>1965</v>
      </c>
      <c r="K20" s="17" t="s">
        <v>1823</v>
      </c>
      <c r="L20" s="17" t="s">
        <v>1966</v>
      </c>
      <c r="M20" s="17" t="s">
        <v>1967</v>
      </c>
      <c r="N20" s="17" t="s">
        <v>1968</v>
      </c>
      <c r="O20" s="17" t="s">
        <v>84</v>
      </c>
    </row>
    <row r="21" spans="1:15" x14ac:dyDescent="0.2">
      <c r="A21" s="12">
        <v>2020</v>
      </c>
      <c r="B21" s="17" t="s">
        <v>2547</v>
      </c>
      <c r="C21" s="17" t="s">
        <v>2524</v>
      </c>
      <c r="D21" s="14" t="s">
        <v>1577</v>
      </c>
      <c r="E21" s="15" t="s">
        <v>4381</v>
      </c>
      <c r="F21" s="16">
        <v>2</v>
      </c>
      <c r="G21" s="14"/>
      <c r="H21" s="17"/>
      <c r="I21" s="17"/>
      <c r="J21" s="15" t="s">
        <v>1969</v>
      </c>
      <c r="K21" s="17" t="s">
        <v>255</v>
      </c>
      <c r="L21" s="17" t="s">
        <v>278</v>
      </c>
      <c r="M21" s="17" t="s">
        <v>355</v>
      </c>
      <c r="N21" s="17" t="s">
        <v>1970</v>
      </c>
      <c r="O21" s="17" t="s">
        <v>84</v>
      </c>
    </row>
    <row r="22" spans="1:15" x14ac:dyDescent="0.2">
      <c r="A22" s="12">
        <v>2021</v>
      </c>
      <c r="B22" s="17" t="s">
        <v>2548</v>
      </c>
      <c r="C22" s="17" t="s">
        <v>2549</v>
      </c>
      <c r="D22" s="14" t="s">
        <v>1577</v>
      </c>
      <c r="E22" s="15" t="s">
        <v>4381</v>
      </c>
      <c r="F22" s="16">
        <v>2</v>
      </c>
      <c r="G22" s="14"/>
      <c r="H22" s="17"/>
      <c r="I22" s="17"/>
      <c r="J22" s="15" t="s">
        <v>2212</v>
      </c>
      <c r="K22" s="17" t="s">
        <v>253</v>
      </c>
      <c r="L22" s="17" t="s">
        <v>2213</v>
      </c>
      <c r="M22" s="17" t="s">
        <v>254</v>
      </c>
      <c r="N22" s="17" t="s">
        <v>1993</v>
      </c>
      <c r="O22" s="17" t="s">
        <v>84</v>
      </c>
    </row>
    <row r="23" spans="1:15" x14ac:dyDescent="0.2">
      <c r="A23" s="12">
        <v>2022</v>
      </c>
      <c r="B23" s="17" t="s">
        <v>2550</v>
      </c>
      <c r="C23" s="17" t="s">
        <v>2551</v>
      </c>
      <c r="D23" s="14" t="s">
        <v>1577</v>
      </c>
      <c r="E23" s="15" t="s">
        <v>4381</v>
      </c>
      <c r="F23" s="16">
        <v>2</v>
      </c>
      <c r="G23" s="14"/>
      <c r="H23" s="17"/>
      <c r="I23" s="17"/>
      <c r="J23" s="15" t="s">
        <v>2214</v>
      </c>
      <c r="K23" s="17" t="s">
        <v>150</v>
      </c>
      <c r="L23" s="17" t="s">
        <v>2215</v>
      </c>
      <c r="M23" s="17" t="s">
        <v>151</v>
      </c>
      <c r="N23" s="17" t="s">
        <v>2216</v>
      </c>
      <c r="O23" s="17" t="s">
        <v>84</v>
      </c>
    </row>
    <row r="24" spans="1:15" x14ac:dyDescent="0.2">
      <c r="A24" s="12">
        <v>2023</v>
      </c>
      <c r="B24" s="17" t="s">
        <v>2552</v>
      </c>
      <c r="C24" s="17" t="s">
        <v>2553</v>
      </c>
      <c r="D24" s="14" t="s">
        <v>1577</v>
      </c>
      <c r="E24" s="15" t="s">
        <v>4381</v>
      </c>
      <c r="F24" s="16">
        <v>2</v>
      </c>
      <c r="G24" s="14"/>
      <c r="H24" s="17"/>
      <c r="I24" s="17"/>
      <c r="J24" s="15" t="s">
        <v>2217</v>
      </c>
      <c r="K24" s="17" t="s">
        <v>134</v>
      </c>
      <c r="L24" s="17" t="s">
        <v>2218</v>
      </c>
      <c r="M24" s="17" t="s">
        <v>1842</v>
      </c>
      <c r="N24" s="17" t="s">
        <v>2219</v>
      </c>
      <c r="O24" s="17" t="s">
        <v>84</v>
      </c>
    </row>
    <row r="25" spans="1:15" x14ac:dyDescent="0.2">
      <c r="A25" s="12">
        <v>2024</v>
      </c>
      <c r="B25" s="17" t="s">
        <v>2554</v>
      </c>
      <c r="C25" s="17" t="s">
        <v>2555</v>
      </c>
      <c r="D25" s="14" t="s">
        <v>1577</v>
      </c>
      <c r="E25" s="15" t="s">
        <v>4381</v>
      </c>
      <c r="F25" s="16">
        <v>2</v>
      </c>
      <c r="G25" s="14"/>
      <c r="H25" s="17"/>
      <c r="I25" s="17"/>
      <c r="J25" s="15" t="s">
        <v>2346</v>
      </c>
      <c r="K25" s="17" t="s">
        <v>140</v>
      </c>
      <c r="L25" s="17" t="s">
        <v>2347</v>
      </c>
      <c r="M25" s="17" t="s">
        <v>2348</v>
      </c>
      <c r="N25" s="17" t="s">
        <v>2349</v>
      </c>
      <c r="O25" s="17" t="s">
        <v>84</v>
      </c>
    </row>
    <row r="26" spans="1:15" x14ac:dyDescent="0.2">
      <c r="A26" s="12">
        <v>2025</v>
      </c>
      <c r="B26" s="17" t="s">
        <v>2547</v>
      </c>
      <c r="C26" s="17" t="s">
        <v>2556</v>
      </c>
      <c r="D26" s="14" t="s">
        <v>1577</v>
      </c>
      <c r="E26" s="15" t="s">
        <v>4381</v>
      </c>
      <c r="F26" s="16">
        <v>2</v>
      </c>
      <c r="G26" s="14"/>
      <c r="H26" s="17"/>
      <c r="I26" s="17"/>
      <c r="J26" s="15" t="s">
        <v>277</v>
      </c>
      <c r="K26" s="17" t="s">
        <v>1280</v>
      </c>
      <c r="L26" s="17" t="s">
        <v>278</v>
      </c>
      <c r="M26" s="17" t="s">
        <v>1281</v>
      </c>
      <c r="N26" s="17" t="s">
        <v>2557</v>
      </c>
      <c r="O26" s="17" t="s">
        <v>84</v>
      </c>
    </row>
    <row r="27" spans="1:15" x14ac:dyDescent="0.2">
      <c r="A27" s="12">
        <v>2026</v>
      </c>
      <c r="B27" s="17" t="s">
        <v>2558</v>
      </c>
      <c r="C27" s="17" t="s">
        <v>2559</v>
      </c>
      <c r="D27" s="14" t="s">
        <v>1577</v>
      </c>
      <c r="E27" s="15" t="s">
        <v>4381</v>
      </c>
      <c r="F27" s="16">
        <v>2</v>
      </c>
      <c r="G27" s="14"/>
      <c r="H27" s="17"/>
      <c r="I27" s="17"/>
      <c r="J27" s="15" t="s">
        <v>152</v>
      </c>
      <c r="K27" s="17" t="s">
        <v>389</v>
      </c>
      <c r="L27" s="17" t="s">
        <v>153</v>
      </c>
      <c r="M27" s="17" t="s">
        <v>1681</v>
      </c>
      <c r="N27" s="17" t="s">
        <v>1999</v>
      </c>
      <c r="O27" s="17" t="s">
        <v>84</v>
      </c>
    </row>
    <row r="28" spans="1:15" x14ac:dyDescent="0.2">
      <c r="A28" s="12">
        <v>2027</v>
      </c>
      <c r="B28" s="17" t="s">
        <v>2541</v>
      </c>
      <c r="C28" s="17" t="s">
        <v>1590</v>
      </c>
      <c r="D28" s="14" t="s">
        <v>1577</v>
      </c>
      <c r="E28" s="15" t="s">
        <v>4381</v>
      </c>
      <c r="F28" s="16">
        <v>2</v>
      </c>
      <c r="G28" s="14"/>
      <c r="H28" s="17"/>
      <c r="I28" s="17"/>
      <c r="J28" s="15" t="s">
        <v>1954</v>
      </c>
      <c r="K28" s="17" t="s">
        <v>104</v>
      </c>
      <c r="L28" s="17" t="s">
        <v>1955</v>
      </c>
      <c r="M28" s="17" t="s">
        <v>105</v>
      </c>
      <c r="N28" s="17" t="s">
        <v>2542</v>
      </c>
      <c r="O28" s="17" t="s">
        <v>84</v>
      </c>
    </row>
    <row r="29" spans="1:15" x14ac:dyDescent="0.2">
      <c r="A29" s="12">
        <v>2028</v>
      </c>
      <c r="B29" s="17" t="s">
        <v>2560</v>
      </c>
      <c r="C29" s="17" t="s">
        <v>2561</v>
      </c>
      <c r="D29" s="14" t="s">
        <v>1577</v>
      </c>
      <c r="E29" s="15" t="s">
        <v>4381</v>
      </c>
      <c r="F29" s="16">
        <v>2</v>
      </c>
      <c r="G29" s="14"/>
      <c r="H29" s="17"/>
      <c r="I29" s="17"/>
      <c r="J29" s="15" t="s">
        <v>362</v>
      </c>
      <c r="K29" s="17" t="s">
        <v>648</v>
      </c>
      <c r="L29" s="17" t="s">
        <v>363</v>
      </c>
      <c r="M29" s="17" t="s">
        <v>649</v>
      </c>
      <c r="N29" s="17" t="s">
        <v>2043</v>
      </c>
      <c r="O29" s="17" t="s">
        <v>84</v>
      </c>
    </row>
    <row r="30" spans="1:15" x14ac:dyDescent="0.2">
      <c r="A30" s="12">
        <v>2029</v>
      </c>
      <c r="B30" s="17" t="s">
        <v>2562</v>
      </c>
      <c r="C30" s="17" t="s">
        <v>2563</v>
      </c>
      <c r="D30" s="14" t="s">
        <v>1577</v>
      </c>
      <c r="E30" s="15" t="s">
        <v>4381</v>
      </c>
      <c r="F30" s="16">
        <v>2</v>
      </c>
      <c r="G30" s="14"/>
      <c r="H30" s="17"/>
      <c r="I30" s="17"/>
      <c r="J30" s="15" t="s">
        <v>2343</v>
      </c>
      <c r="K30" s="17" t="s">
        <v>224</v>
      </c>
      <c r="L30" s="17" t="s">
        <v>2344</v>
      </c>
      <c r="M30" s="17" t="s">
        <v>225</v>
      </c>
      <c r="N30" s="17" t="s">
        <v>2345</v>
      </c>
      <c r="O30" s="17" t="s">
        <v>84</v>
      </c>
    </row>
    <row r="31" spans="1:15" x14ac:dyDescent="0.2">
      <c r="A31" s="12">
        <v>2030</v>
      </c>
      <c r="B31" s="17" t="s">
        <v>2564</v>
      </c>
      <c r="C31" s="17" t="s">
        <v>2565</v>
      </c>
      <c r="D31" s="14" t="s">
        <v>1577</v>
      </c>
      <c r="E31" s="15" t="s">
        <v>4381</v>
      </c>
      <c r="F31" s="16">
        <v>2</v>
      </c>
      <c r="G31" s="14"/>
      <c r="H31" s="17"/>
      <c r="I31" s="17"/>
      <c r="J31" s="15" t="s">
        <v>2566</v>
      </c>
      <c r="K31" s="17" t="s">
        <v>124</v>
      </c>
      <c r="L31" s="17" t="s">
        <v>2567</v>
      </c>
      <c r="M31" s="17" t="s">
        <v>145</v>
      </c>
      <c r="N31" s="17" t="s">
        <v>2496</v>
      </c>
      <c r="O31" s="17" t="s">
        <v>84</v>
      </c>
    </row>
    <row r="32" spans="1:15" x14ac:dyDescent="0.2">
      <c r="A32" s="12">
        <v>2031</v>
      </c>
      <c r="B32" s="17" t="s">
        <v>2568</v>
      </c>
      <c r="C32" s="17" t="s">
        <v>2569</v>
      </c>
      <c r="D32" s="14" t="s">
        <v>1577</v>
      </c>
      <c r="E32" s="15" t="s">
        <v>4381</v>
      </c>
      <c r="F32" s="16">
        <v>2</v>
      </c>
      <c r="G32" s="14"/>
      <c r="H32" s="17"/>
      <c r="I32" s="17"/>
      <c r="J32" s="15" t="s">
        <v>182</v>
      </c>
      <c r="K32" s="17" t="s">
        <v>266</v>
      </c>
      <c r="L32" s="17" t="s">
        <v>184</v>
      </c>
      <c r="M32" s="17" t="s">
        <v>267</v>
      </c>
      <c r="N32" s="17" t="s">
        <v>2405</v>
      </c>
      <c r="O32" s="17" t="s">
        <v>84</v>
      </c>
    </row>
    <row r="33" spans="1:15" x14ac:dyDescent="0.2">
      <c r="A33" s="12">
        <v>2032</v>
      </c>
      <c r="B33" s="17" t="s">
        <v>2570</v>
      </c>
      <c r="C33" s="17" t="s">
        <v>2571</v>
      </c>
      <c r="D33" s="14" t="s">
        <v>1577</v>
      </c>
      <c r="E33" s="15" t="s">
        <v>3588</v>
      </c>
      <c r="F33" s="16">
        <v>3</v>
      </c>
      <c r="G33" s="14"/>
      <c r="H33" s="17"/>
      <c r="I33" s="17"/>
      <c r="J33" s="15" t="s">
        <v>366</v>
      </c>
      <c r="K33" s="17" t="s">
        <v>126</v>
      </c>
      <c r="L33" s="17" t="s">
        <v>367</v>
      </c>
      <c r="M33" s="17" t="s">
        <v>127</v>
      </c>
      <c r="N33" s="17" t="s">
        <v>944</v>
      </c>
      <c r="O33" s="17" t="s">
        <v>84</v>
      </c>
    </row>
    <row r="34" spans="1:15" x14ac:dyDescent="0.2">
      <c r="A34" s="12">
        <v>2033</v>
      </c>
      <c r="B34" s="17" t="s">
        <v>2572</v>
      </c>
      <c r="C34" s="17" t="s">
        <v>2573</v>
      </c>
      <c r="D34" s="14" t="s">
        <v>1577</v>
      </c>
      <c r="E34" s="15" t="s">
        <v>3588</v>
      </c>
      <c r="F34" s="16">
        <v>3</v>
      </c>
      <c r="G34" s="14"/>
      <c r="H34" s="17"/>
      <c r="I34" s="17"/>
      <c r="J34" s="15" t="s">
        <v>1475</v>
      </c>
      <c r="K34" s="17" t="s">
        <v>289</v>
      </c>
      <c r="L34" s="17" t="s">
        <v>1476</v>
      </c>
      <c r="M34" s="17" t="s">
        <v>1576</v>
      </c>
      <c r="N34" s="17" t="s">
        <v>1477</v>
      </c>
      <c r="O34" s="17" t="s">
        <v>84</v>
      </c>
    </row>
    <row r="35" spans="1:15" x14ac:dyDescent="0.2">
      <c r="A35" s="12">
        <v>2034</v>
      </c>
      <c r="B35" s="17" t="s">
        <v>2574</v>
      </c>
      <c r="C35" s="17" t="s">
        <v>2575</v>
      </c>
      <c r="D35" s="14" t="s">
        <v>1577</v>
      </c>
      <c r="E35" s="15" t="s">
        <v>3588</v>
      </c>
      <c r="F35" s="16">
        <v>3</v>
      </c>
      <c r="G35" s="14"/>
      <c r="H35" s="17"/>
      <c r="I35" s="17"/>
      <c r="J35" s="15" t="s">
        <v>331</v>
      </c>
      <c r="K35" s="17" t="s">
        <v>245</v>
      </c>
      <c r="L35" s="17" t="s">
        <v>332</v>
      </c>
      <c r="M35" s="17" t="s">
        <v>246</v>
      </c>
      <c r="N35" s="17" t="s">
        <v>945</v>
      </c>
      <c r="O35" s="17" t="s">
        <v>84</v>
      </c>
    </row>
    <row r="36" spans="1:15" x14ac:dyDescent="0.2">
      <c r="A36" s="12">
        <v>2035</v>
      </c>
      <c r="B36" s="17" t="s">
        <v>2576</v>
      </c>
      <c r="C36" s="17" t="s">
        <v>2577</v>
      </c>
      <c r="D36" s="14" t="s">
        <v>1577</v>
      </c>
      <c r="E36" s="15" t="s">
        <v>3588</v>
      </c>
      <c r="F36" s="16">
        <v>3</v>
      </c>
      <c r="G36" s="14"/>
      <c r="H36" s="17"/>
      <c r="I36" s="17"/>
      <c r="J36" s="15" t="s">
        <v>407</v>
      </c>
      <c r="K36" s="17" t="s">
        <v>293</v>
      </c>
      <c r="L36" s="17" t="s">
        <v>408</v>
      </c>
      <c r="M36" s="17" t="s">
        <v>294</v>
      </c>
      <c r="N36" s="17" t="s">
        <v>946</v>
      </c>
      <c r="O36" s="17" t="s">
        <v>84</v>
      </c>
    </row>
    <row r="37" spans="1:15" x14ac:dyDescent="0.2">
      <c r="A37" s="12">
        <v>2036</v>
      </c>
      <c r="B37" s="17" t="s">
        <v>2578</v>
      </c>
      <c r="C37" s="17" t="s">
        <v>2579</v>
      </c>
      <c r="D37" s="14" t="s">
        <v>1577</v>
      </c>
      <c r="E37" s="15" t="s">
        <v>3588</v>
      </c>
      <c r="F37" s="16">
        <v>3</v>
      </c>
      <c r="G37" s="14"/>
      <c r="H37" s="17"/>
      <c r="I37" s="17"/>
      <c r="J37" s="15" t="s">
        <v>947</v>
      </c>
      <c r="K37" s="17" t="s">
        <v>948</v>
      </c>
      <c r="L37" s="17" t="s">
        <v>949</v>
      </c>
      <c r="M37" s="17" t="s">
        <v>950</v>
      </c>
      <c r="N37" s="17" t="s">
        <v>951</v>
      </c>
      <c r="O37" s="17" t="s">
        <v>84</v>
      </c>
    </row>
    <row r="38" spans="1:15" x14ac:dyDescent="0.2">
      <c r="A38" s="12">
        <v>2037</v>
      </c>
      <c r="B38" s="17" t="s">
        <v>2580</v>
      </c>
      <c r="C38" s="17" t="s">
        <v>2581</v>
      </c>
      <c r="D38" s="14" t="s">
        <v>1577</v>
      </c>
      <c r="E38" s="15" t="s">
        <v>3588</v>
      </c>
      <c r="F38" s="16">
        <v>3</v>
      </c>
      <c r="G38" s="14"/>
      <c r="H38" s="17"/>
      <c r="I38" s="17"/>
      <c r="J38" s="15" t="s">
        <v>952</v>
      </c>
      <c r="K38" s="17" t="s">
        <v>180</v>
      </c>
      <c r="L38" s="17" t="s">
        <v>953</v>
      </c>
      <c r="M38" s="17" t="s">
        <v>181</v>
      </c>
      <c r="N38" s="17" t="s">
        <v>954</v>
      </c>
      <c r="O38" s="17" t="s">
        <v>84</v>
      </c>
    </row>
    <row r="39" spans="1:15" x14ac:dyDescent="0.2">
      <c r="A39" s="12">
        <v>2038</v>
      </c>
      <c r="B39" s="17" t="s">
        <v>2582</v>
      </c>
      <c r="C39" s="17" t="s">
        <v>2583</v>
      </c>
      <c r="D39" s="14" t="s">
        <v>1577</v>
      </c>
      <c r="E39" s="15" t="s">
        <v>3588</v>
      </c>
      <c r="F39" s="16">
        <v>3</v>
      </c>
      <c r="G39" s="14"/>
      <c r="H39" s="17"/>
      <c r="I39" s="17"/>
      <c r="J39" s="15" t="s">
        <v>243</v>
      </c>
      <c r="K39" s="17" t="s">
        <v>270</v>
      </c>
      <c r="L39" s="17" t="s">
        <v>244</v>
      </c>
      <c r="M39" s="17" t="s">
        <v>271</v>
      </c>
      <c r="N39" s="17" t="s">
        <v>955</v>
      </c>
      <c r="O39" s="17" t="s">
        <v>84</v>
      </c>
    </row>
    <row r="40" spans="1:15" x14ac:dyDescent="0.2">
      <c r="A40" s="12">
        <v>2039</v>
      </c>
      <c r="B40" s="17" t="s">
        <v>2584</v>
      </c>
      <c r="C40" s="17" t="s">
        <v>2585</v>
      </c>
      <c r="D40" s="14" t="s">
        <v>1577</v>
      </c>
      <c r="E40" s="15" t="s">
        <v>3588</v>
      </c>
      <c r="F40" s="16">
        <v>3</v>
      </c>
      <c r="G40" s="14"/>
      <c r="H40" s="17"/>
      <c r="I40" s="17"/>
      <c r="J40" s="15" t="s">
        <v>432</v>
      </c>
      <c r="K40" s="17" t="s">
        <v>107</v>
      </c>
      <c r="L40" s="17" t="s">
        <v>771</v>
      </c>
      <c r="M40" s="17" t="s">
        <v>109</v>
      </c>
      <c r="N40" s="17" t="s">
        <v>956</v>
      </c>
      <c r="O40" s="17" t="s">
        <v>84</v>
      </c>
    </row>
    <row r="41" spans="1:15" x14ac:dyDescent="0.2">
      <c r="A41" s="12">
        <v>2040</v>
      </c>
      <c r="B41" s="17" t="s">
        <v>2586</v>
      </c>
      <c r="C41" s="17" t="s">
        <v>2587</v>
      </c>
      <c r="D41" s="14" t="s">
        <v>1577</v>
      </c>
      <c r="E41" s="15" t="s">
        <v>3588</v>
      </c>
      <c r="F41" s="16">
        <v>2</v>
      </c>
      <c r="G41" s="14"/>
      <c r="H41" s="17"/>
      <c r="I41" s="17"/>
      <c r="J41" s="15" t="s">
        <v>1771</v>
      </c>
      <c r="K41" s="17" t="s">
        <v>143</v>
      </c>
      <c r="L41" s="17" t="s">
        <v>1772</v>
      </c>
      <c r="M41" s="17" t="s">
        <v>144</v>
      </c>
      <c r="N41" s="17" t="s">
        <v>1773</v>
      </c>
      <c r="O41" s="17" t="s">
        <v>84</v>
      </c>
    </row>
    <row r="42" spans="1:15" x14ac:dyDescent="0.2">
      <c r="A42" s="12">
        <v>2041</v>
      </c>
      <c r="B42" s="17" t="s">
        <v>2588</v>
      </c>
      <c r="C42" s="17" t="s">
        <v>2589</v>
      </c>
      <c r="D42" s="14" t="s">
        <v>1577</v>
      </c>
      <c r="E42" s="15" t="s">
        <v>3588</v>
      </c>
      <c r="F42" s="16">
        <v>2</v>
      </c>
      <c r="G42" s="14"/>
      <c r="H42" s="17"/>
      <c r="I42" s="17"/>
      <c r="J42" s="15" t="s">
        <v>1594</v>
      </c>
      <c r="K42" s="17" t="s">
        <v>394</v>
      </c>
      <c r="L42" s="17" t="s">
        <v>1596</v>
      </c>
      <c r="M42" s="17" t="s">
        <v>395</v>
      </c>
      <c r="N42" s="17" t="s">
        <v>1775</v>
      </c>
      <c r="O42" s="17" t="s">
        <v>84</v>
      </c>
    </row>
    <row r="43" spans="1:15" x14ac:dyDescent="0.2">
      <c r="A43" s="12">
        <v>2042</v>
      </c>
      <c r="B43" s="17" t="s">
        <v>2590</v>
      </c>
      <c r="C43" s="17" t="s">
        <v>2591</v>
      </c>
      <c r="D43" s="14" t="s">
        <v>1577</v>
      </c>
      <c r="E43" s="15" t="s">
        <v>3588</v>
      </c>
      <c r="F43" s="16">
        <v>2</v>
      </c>
      <c r="G43" s="14"/>
      <c r="H43" s="17"/>
      <c r="I43" s="17"/>
      <c r="J43" s="15" t="s">
        <v>2004</v>
      </c>
      <c r="K43" s="17" t="s">
        <v>270</v>
      </c>
      <c r="L43" s="17" t="s">
        <v>2005</v>
      </c>
      <c r="M43" s="17" t="s">
        <v>271</v>
      </c>
      <c r="N43" s="17" t="s">
        <v>2163</v>
      </c>
      <c r="O43" s="17" t="s">
        <v>84</v>
      </c>
    </row>
    <row r="44" spans="1:15" x14ac:dyDescent="0.2">
      <c r="A44" s="12">
        <v>2043</v>
      </c>
      <c r="B44" s="17" t="s">
        <v>2592</v>
      </c>
      <c r="C44" s="17" t="s">
        <v>2593</v>
      </c>
      <c r="D44" s="14" t="s">
        <v>1577</v>
      </c>
      <c r="E44" s="15" t="s">
        <v>3588</v>
      </c>
      <c r="F44" s="16">
        <v>2</v>
      </c>
      <c r="G44" s="14"/>
      <c r="H44" s="17"/>
      <c r="I44" s="17"/>
      <c r="J44" s="15" t="s">
        <v>1019</v>
      </c>
      <c r="K44" s="17" t="s">
        <v>2164</v>
      </c>
      <c r="L44" s="17" t="s">
        <v>296</v>
      </c>
      <c r="M44" s="17" t="s">
        <v>2165</v>
      </c>
      <c r="N44" s="17" t="s">
        <v>2166</v>
      </c>
      <c r="O44" s="17" t="s">
        <v>84</v>
      </c>
    </row>
    <row r="45" spans="1:15" x14ac:dyDescent="0.2">
      <c r="A45" s="12">
        <v>2044</v>
      </c>
      <c r="B45" s="17" t="s">
        <v>2594</v>
      </c>
      <c r="C45" s="17" t="s">
        <v>2595</v>
      </c>
      <c r="D45" s="14" t="s">
        <v>1577</v>
      </c>
      <c r="E45" s="15" t="s">
        <v>3588</v>
      </c>
      <c r="F45" s="16">
        <v>2</v>
      </c>
      <c r="G45" s="14"/>
      <c r="H45" s="17"/>
      <c r="I45" s="17"/>
      <c r="J45" s="15" t="s">
        <v>2359</v>
      </c>
      <c r="K45" s="17" t="s">
        <v>2596</v>
      </c>
      <c r="L45" s="17" t="s">
        <v>2361</v>
      </c>
      <c r="M45" s="17" t="s">
        <v>2597</v>
      </c>
      <c r="N45" s="17" t="s">
        <v>1816</v>
      </c>
      <c r="O45" s="17" t="s">
        <v>84</v>
      </c>
    </row>
    <row r="46" spans="1:15" x14ac:dyDescent="0.2">
      <c r="A46" s="12">
        <v>2045</v>
      </c>
      <c r="B46" s="17" t="s">
        <v>2598</v>
      </c>
      <c r="C46" s="17" t="s">
        <v>2599</v>
      </c>
      <c r="D46" s="14" t="s">
        <v>1577</v>
      </c>
      <c r="E46" s="15" t="s">
        <v>4383</v>
      </c>
      <c r="F46" s="16">
        <v>3</v>
      </c>
      <c r="G46" s="14"/>
      <c r="H46" s="17"/>
      <c r="I46" s="17"/>
      <c r="J46" s="15" t="s">
        <v>814</v>
      </c>
      <c r="K46" s="17" t="s">
        <v>815</v>
      </c>
      <c r="L46" s="17" t="s">
        <v>816</v>
      </c>
      <c r="M46" s="17" t="s">
        <v>817</v>
      </c>
      <c r="N46" s="17" t="s">
        <v>818</v>
      </c>
      <c r="O46" s="17" t="s">
        <v>84</v>
      </c>
    </row>
    <row r="47" spans="1:15" x14ac:dyDescent="0.2">
      <c r="A47" s="12">
        <v>2046</v>
      </c>
      <c r="B47" s="17" t="s">
        <v>2600</v>
      </c>
      <c r="C47" s="17" t="s">
        <v>2601</v>
      </c>
      <c r="D47" s="14" t="s">
        <v>1577</v>
      </c>
      <c r="E47" s="15" t="s">
        <v>4383</v>
      </c>
      <c r="F47" s="16">
        <v>3</v>
      </c>
      <c r="G47" s="14"/>
      <c r="H47" s="17"/>
      <c r="I47" s="17"/>
      <c r="J47" s="15" t="s">
        <v>819</v>
      </c>
      <c r="K47" s="17" t="s">
        <v>360</v>
      </c>
      <c r="L47" s="17" t="s">
        <v>820</v>
      </c>
      <c r="M47" s="17" t="s">
        <v>361</v>
      </c>
      <c r="N47" s="17" t="s">
        <v>821</v>
      </c>
      <c r="O47" s="17" t="s">
        <v>84</v>
      </c>
    </row>
    <row r="48" spans="1:15" x14ac:dyDescent="0.2">
      <c r="A48" s="12">
        <v>2047</v>
      </c>
      <c r="B48" s="17" t="s">
        <v>822</v>
      </c>
      <c r="C48" s="17" t="s">
        <v>823</v>
      </c>
      <c r="D48" s="14" t="s">
        <v>1577</v>
      </c>
      <c r="E48" s="15" t="s">
        <v>4383</v>
      </c>
      <c r="F48" s="16">
        <v>3</v>
      </c>
      <c r="G48" s="14"/>
      <c r="H48" s="17"/>
      <c r="I48" s="17"/>
      <c r="J48" s="15" t="s">
        <v>824</v>
      </c>
      <c r="K48" s="17" t="s">
        <v>89</v>
      </c>
      <c r="L48" s="17" t="s">
        <v>825</v>
      </c>
      <c r="M48" s="17" t="s">
        <v>91</v>
      </c>
      <c r="N48" s="17" t="s">
        <v>826</v>
      </c>
      <c r="O48" s="17" t="s">
        <v>84</v>
      </c>
    </row>
    <row r="49" spans="1:15" x14ac:dyDescent="0.2">
      <c r="A49" s="12">
        <v>2048</v>
      </c>
      <c r="B49" s="17" t="s">
        <v>2602</v>
      </c>
      <c r="C49" s="17" t="s">
        <v>2603</v>
      </c>
      <c r="D49" s="14" t="s">
        <v>1577</v>
      </c>
      <c r="E49" s="15" t="s">
        <v>4383</v>
      </c>
      <c r="F49" s="16">
        <v>3</v>
      </c>
      <c r="G49" s="14"/>
      <c r="H49" s="17"/>
      <c r="I49" s="17"/>
      <c r="J49" s="15" t="s">
        <v>746</v>
      </c>
      <c r="K49" s="17" t="s">
        <v>827</v>
      </c>
      <c r="L49" s="17" t="s">
        <v>747</v>
      </c>
      <c r="M49" s="17" t="s">
        <v>828</v>
      </c>
      <c r="N49" s="17" t="s">
        <v>829</v>
      </c>
      <c r="O49" s="17" t="s">
        <v>84</v>
      </c>
    </row>
    <row r="50" spans="1:15" x14ac:dyDescent="0.2">
      <c r="A50" s="12">
        <v>2049</v>
      </c>
      <c r="B50" s="17" t="s">
        <v>2350</v>
      </c>
      <c r="C50" s="17" t="s">
        <v>2351</v>
      </c>
      <c r="D50" s="14" t="s">
        <v>1577</v>
      </c>
      <c r="E50" s="15" t="s">
        <v>4383</v>
      </c>
      <c r="F50" s="16">
        <v>2</v>
      </c>
      <c r="G50" s="14"/>
      <c r="H50" s="17"/>
      <c r="I50" s="17"/>
      <c r="J50" s="15" t="s">
        <v>146</v>
      </c>
      <c r="K50" s="17" t="s">
        <v>192</v>
      </c>
      <c r="L50" s="17" t="s">
        <v>148</v>
      </c>
      <c r="M50" s="17" t="s">
        <v>193</v>
      </c>
      <c r="N50" s="17" t="s">
        <v>2352</v>
      </c>
      <c r="O50" s="17" t="s">
        <v>84</v>
      </c>
    </row>
    <row r="51" spans="1:15" x14ac:dyDescent="0.2">
      <c r="A51" s="12">
        <v>2050</v>
      </c>
      <c r="B51" s="17" t="s">
        <v>854</v>
      </c>
      <c r="C51" s="17" t="s">
        <v>1472</v>
      </c>
      <c r="D51" s="14" t="s">
        <v>1577</v>
      </c>
      <c r="E51" s="15" t="s">
        <v>4380</v>
      </c>
      <c r="F51" s="16">
        <v>3</v>
      </c>
      <c r="G51" s="14"/>
      <c r="H51" s="17"/>
      <c r="I51" s="17"/>
      <c r="J51" s="15" t="s">
        <v>855</v>
      </c>
      <c r="K51" s="17" t="s">
        <v>1473</v>
      </c>
      <c r="L51" s="17" t="s">
        <v>856</v>
      </c>
      <c r="M51" s="17" t="s">
        <v>1474</v>
      </c>
      <c r="N51" s="17" t="s">
        <v>1100</v>
      </c>
      <c r="O51" s="17" t="s">
        <v>84</v>
      </c>
    </row>
    <row r="52" spans="1:15" x14ac:dyDescent="0.2">
      <c r="A52" s="12">
        <v>2051</v>
      </c>
      <c r="B52" s="17" t="s">
        <v>2604</v>
      </c>
      <c r="C52" s="17" t="s">
        <v>2605</v>
      </c>
      <c r="D52" s="14" t="s">
        <v>1577</v>
      </c>
      <c r="E52" s="15" t="s">
        <v>4385</v>
      </c>
      <c r="F52" s="16">
        <v>3</v>
      </c>
      <c r="G52" s="14"/>
      <c r="H52" s="17"/>
      <c r="I52" s="17"/>
      <c r="J52" s="15" t="s">
        <v>383</v>
      </c>
      <c r="K52" s="17" t="s">
        <v>237</v>
      </c>
      <c r="L52" s="17" t="s">
        <v>384</v>
      </c>
      <c r="M52" s="17" t="s">
        <v>238</v>
      </c>
      <c r="N52" s="17" t="s">
        <v>536</v>
      </c>
      <c r="O52" s="17" t="s">
        <v>84</v>
      </c>
    </row>
    <row r="53" spans="1:15" x14ac:dyDescent="0.2">
      <c r="A53" s="12">
        <v>2052</v>
      </c>
      <c r="B53" s="17" t="s">
        <v>2606</v>
      </c>
      <c r="C53" s="17" t="s">
        <v>2607</v>
      </c>
      <c r="D53" s="14" t="s">
        <v>1577</v>
      </c>
      <c r="E53" s="15" t="s">
        <v>4385</v>
      </c>
      <c r="F53" s="16">
        <v>3</v>
      </c>
      <c r="G53" s="14"/>
      <c r="H53" s="17"/>
      <c r="I53" s="17"/>
      <c r="J53" s="15" t="s">
        <v>566</v>
      </c>
      <c r="K53" s="17" t="s">
        <v>104</v>
      </c>
      <c r="L53" s="17" t="s">
        <v>567</v>
      </c>
      <c r="M53" s="17" t="s">
        <v>105</v>
      </c>
      <c r="N53" s="17" t="s">
        <v>498</v>
      </c>
      <c r="O53" s="17" t="s">
        <v>84</v>
      </c>
    </row>
    <row r="54" spans="1:15" x14ac:dyDescent="0.2">
      <c r="A54" s="12">
        <v>2053</v>
      </c>
      <c r="B54" s="17" t="s">
        <v>2608</v>
      </c>
      <c r="C54" s="17" t="s">
        <v>2609</v>
      </c>
      <c r="D54" s="14" t="s">
        <v>1577</v>
      </c>
      <c r="E54" s="15" t="s">
        <v>4385</v>
      </c>
      <c r="F54" s="16">
        <v>3</v>
      </c>
      <c r="G54" s="14"/>
      <c r="H54" s="17"/>
      <c r="I54" s="17"/>
      <c r="J54" s="15" t="s">
        <v>1579</v>
      </c>
      <c r="K54" s="17" t="s">
        <v>183</v>
      </c>
      <c r="L54" s="17" t="s">
        <v>1580</v>
      </c>
      <c r="M54" s="17" t="s">
        <v>185</v>
      </c>
      <c r="N54" s="17" t="s">
        <v>1581</v>
      </c>
      <c r="O54" s="17" t="s">
        <v>84</v>
      </c>
    </row>
    <row r="55" spans="1:15" x14ac:dyDescent="0.2">
      <c r="A55" s="12">
        <v>2054</v>
      </c>
      <c r="B55" s="17" t="s">
        <v>2610</v>
      </c>
      <c r="C55" s="17" t="s">
        <v>2611</v>
      </c>
      <c r="D55" s="14" t="s">
        <v>1577</v>
      </c>
      <c r="E55" s="15" t="s">
        <v>4385</v>
      </c>
      <c r="F55" s="16">
        <v>3</v>
      </c>
      <c r="G55" s="14"/>
      <c r="H55" s="17"/>
      <c r="I55" s="17"/>
      <c r="J55" s="15" t="s">
        <v>537</v>
      </c>
      <c r="K55" s="17" t="s">
        <v>255</v>
      </c>
      <c r="L55" s="17" t="s">
        <v>538</v>
      </c>
      <c r="M55" s="17" t="s">
        <v>355</v>
      </c>
      <c r="N55" s="17" t="s">
        <v>539</v>
      </c>
      <c r="O55" s="17" t="s">
        <v>84</v>
      </c>
    </row>
    <row r="56" spans="1:15" x14ac:dyDescent="0.2">
      <c r="A56" s="12">
        <v>2055</v>
      </c>
      <c r="B56" s="17" t="s">
        <v>2612</v>
      </c>
      <c r="C56" s="17" t="s">
        <v>2613</v>
      </c>
      <c r="D56" s="14" t="s">
        <v>1577</v>
      </c>
      <c r="E56" s="15" t="s">
        <v>4385</v>
      </c>
      <c r="F56" s="16">
        <v>3</v>
      </c>
      <c r="G56" s="14"/>
      <c r="H56" s="17"/>
      <c r="I56" s="17"/>
      <c r="J56" s="15" t="s">
        <v>540</v>
      </c>
      <c r="K56" s="17" t="s">
        <v>295</v>
      </c>
      <c r="L56" s="17" t="s">
        <v>541</v>
      </c>
      <c r="M56" s="17" t="s">
        <v>288</v>
      </c>
      <c r="N56" s="17" t="s">
        <v>526</v>
      </c>
      <c r="O56" s="17" t="s">
        <v>84</v>
      </c>
    </row>
    <row r="57" spans="1:15" x14ac:dyDescent="0.2">
      <c r="A57" s="12">
        <v>2056</v>
      </c>
      <c r="B57" s="17" t="s">
        <v>2614</v>
      </c>
      <c r="C57" s="17" t="s">
        <v>2615</v>
      </c>
      <c r="D57" s="14" t="s">
        <v>1577</v>
      </c>
      <c r="E57" s="15" t="s">
        <v>4385</v>
      </c>
      <c r="F57" s="16">
        <v>3</v>
      </c>
      <c r="G57" s="14"/>
      <c r="H57" s="17"/>
      <c r="I57" s="17"/>
      <c r="J57" s="15" t="s">
        <v>302</v>
      </c>
      <c r="K57" s="17" t="s">
        <v>542</v>
      </c>
      <c r="L57" s="17" t="s">
        <v>303</v>
      </c>
      <c r="M57" s="17" t="s">
        <v>543</v>
      </c>
      <c r="N57" s="17" t="s">
        <v>544</v>
      </c>
      <c r="O57" s="17" t="s">
        <v>84</v>
      </c>
    </row>
    <row r="58" spans="1:15" x14ac:dyDescent="0.2">
      <c r="A58" s="12">
        <v>2057</v>
      </c>
      <c r="B58" s="17" t="s">
        <v>2616</v>
      </c>
      <c r="C58" s="17" t="s">
        <v>2617</v>
      </c>
      <c r="D58" s="14" t="s">
        <v>1577</v>
      </c>
      <c r="E58" s="15" t="s">
        <v>4385</v>
      </c>
      <c r="F58" s="16">
        <v>3</v>
      </c>
      <c r="G58" s="14"/>
      <c r="H58" s="17"/>
      <c r="I58" s="17"/>
      <c r="J58" s="15" t="s">
        <v>545</v>
      </c>
      <c r="K58" s="17" t="s">
        <v>87</v>
      </c>
      <c r="L58" s="17" t="s">
        <v>546</v>
      </c>
      <c r="M58" s="17" t="s">
        <v>547</v>
      </c>
      <c r="N58" s="17" t="s">
        <v>518</v>
      </c>
      <c r="O58" s="17" t="s">
        <v>84</v>
      </c>
    </row>
    <row r="59" spans="1:15" x14ac:dyDescent="0.2">
      <c r="A59" s="12">
        <v>2058</v>
      </c>
      <c r="B59" s="17" t="s">
        <v>2618</v>
      </c>
      <c r="C59" s="17" t="s">
        <v>2619</v>
      </c>
      <c r="D59" s="14" t="s">
        <v>1577</v>
      </c>
      <c r="E59" s="15" t="s">
        <v>4385</v>
      </c>
      <c r="F59" s="16">
        <v>3</v>
      </c>
      <c r="G59" s="14"/>
      <c r="H59" s="17"/>
      <c r="I59" s="17"/>
      <c r="J59" s="15" t="s">
        <v>549</v>
      </c>
      <c r="K59" s="17" t="s">
        <v>550</v>
      </c>
      <c r="L59" s="17" t="s">
        <v>551</v>
      </c>
      <c r="M59" s="17" t="s">
        <v>552</v>
      </c>
      <c r="N59" s="17" t="s">
        <v>553</v>
      </c>
      <c r="O59" s="17" t="s">
        <v>84</v>
      </c>
    </row>
    <row r="60" spans="1:15" x14ac:dyDescent="0.2">
      <c r="A60" s="12">
        <v>2059</v>
      </c>
      <c r="B60" s="17" t="s">
        <v>2620</v>
      </c>
      <c r="C60" s="17" t="s">
        <v>2621</v>
      </c>
      <c r="D60" s="14" t="s">
        <v>1577</v>
      </c>
      <c r="E60" s="15" t="s">
        <v>4385</v>
      </c>
      <c r="F60" s="16">
        <v>3</v>
      </c>
      <c r="G60" s="14"/>
      <c r="H60" s="17"/>
      <c r="I60" s="17"/>
      <c r="J60" s="15" t="s">
        <v>554</v>
      </c>
      <c r="K60" s="17" t="s">
        <v>555</v>
      </c>
      <c r="L60" s="17" t="s">
        <v>556</v>
      </c>
      <c r="M60" s="17" t="s">
        <v>557</v>
      </c>
      <c r="N60" s="17" t="s">
        <v>558</v>
      </c>
      <c r="O60" s="17" t="s">
        <v>84</v>
      </c>
    </row>
    <row r="61" spans="1:15" x14ac:dyDescent="0.2">
      <c r="A61" s="12">
        <v>2060</v>
      </c>
      <c r="B61" s="17" t="s">
        <v>2622</v>
      </c>
      <c r="C61" s="17" t="s">
        <v>2623</v>
      </c>
      <c r="D61" s="14" t="s">
        <v>1577</v>
      </c>
      <c r="E61" s="15" t="s">
        <v>4385</v>
      </c>
      <c r="F61" s="16">
        <v>3</v>
      </c>
      <c r="G61" s="14"/>
      <c r="H61" s="17"/>
      <c r="I61" s="17"/>
      <c r="J61" s="15" t="s">
        <v>559</v>
      </c>
      <c r="K61" s="17" t="s">
        <v>201</v>
      </c>
      <c r="L61" s="17" t="s">
        <v>560</v>
      </c>
      <c r="M61" s="17" t="s">
        <v>202</v>
      </c>
      <c r="N61" s="17" t="s">
        <v>512</v>
      </c>
      <c r="O61" s="17" t="s">
        <v>84</v>
      </c>
    </row>
    <row r="62" spans="1:15" x14ac:dyDescent="0.2">
      <c r="A62" s="12">
        <v>2061</v>
      </c>
      <c r="B62" s="17" t="s">
        <v>2624</v>
      </c>
      <c r="C62" s="17" t="s">
        <v>2625</v>
      </c>
      <c r="D62" s="14" t="s">
        <v>1577</v>
      </c>
      <c r="E62" s="15" t="s">
        <v>4385</v>
      </c>
      <c r="F62" s="16">
        <v>3</v>
      </c>
      <c r="G62" s="14"/>
      <c r="H62" s="17"/>
      <c r="I62" s="17"/>
      <c r="J62" s="15" t="s">
        <v>410</v>
      </c>
      <c r="K62" s="17" t="s">
        <v>107</v>
      </c>
      <c r="L62" s="17" t="s">
        <v>411</v>
      </c>
      <c r="M62" s="17" t="s">
        <v>568</v>
      </c>
      <c r="N62" s="17" t="s">
        <v>569</v>
      </c>
      <c r="O62" s="17" t="s">
        <v>84</v>
      </c>
    </row>
    <row r="63" spans="1:15" x14ac:dyDescent="0.2">
      <c r="A63" s="12">
        <v>2062</v>
      </c>
      <c r="B63" s="17" t="s">
        <v>2626</v>
      </c>
      <c r="C63" s="17" t="s">
        <v>2627</v>
      </c>
      <c r="D63" s="14" t="s">
        <v>1577</v>
      </c>
      <c r="E63" s="15" t="s">
        <v>4385</v>
      </c>
      <c r="F63" s="16">
        <v>3</v>
      </c>
      <c r="G63" s="14"/>
      <c r="H63" s="17"/>
      <c r="I63" s="17"/>
      <c r="J63" s="15" t="s">
        <v>424</v>
      </c>
      <c r="K63" s="17" t="s">
        <v>260</v>
      </c>
      <c r="L63" s="17" t="s">
        <v>425</v>
      </c>
      <c r="M63" s="17" t="s">
        <v>261</v>
      </c>
      <c r="N63" s="17" t="s">
        <v>1466</v>
      </c>
      <c r="O63" s="17" t="s">
        <v>84</v>
      </c>
    </row>
    <row r="64" spans="1:15" x14ac:dyDescent="0.2">
      <c r="A64" s="12">
        <v>2063</v>
      </c>
      <c r="B64" s="17" t="s">
        <v>2628</v>
      </c>
      <c r="C64" s="17" t="s">
        <v>2629</v>
      </c>
      <c r="D64" s="14" t="s">
        <v>1577</v>
      </c>
      <c r="E64" s="15" t="s">
        <v>4385</v>
      </c>
      <c r="F64" s="16">
        <v>3</v>
      </c>
      <c r="G64" s="14"/>
      <c r="H64" s="17"/>
      <c r="I64" s="17"/>
      <c r="J64" s="15" t="s">
        <v>561</v>
      </c>
      <c r="K64" s="17" t="s">
        <v>562</v>
      </c>
      <c r="L64" s="17" t="s">
        <v>563</v>
      </c>
      <c r="M64" s="17" t="s">
        <v>564</v>
      </c>
      <c r="N64" s="17" t="s">
        <v>565</v>
      </c>
      <c r="O64" s="17" t="s">
        <v>84</v>
      </c>
    </row>
    <row r="65" spans="1:15" x14ac:dyDescent="0.2">
      <c r="A65" s="12">
        <v>2064</v>
      </c>
      <c r="B65" s="17" t="s">
        <v>2630</v>
      </c>
      <c r="C65" s="17" t="s">
        <v>2631</v>
      </c>
      <c r="D65" s="14" t="s">
        <v>1577</v>
      </c>
      <c r="E65" s="15" t="s">
        <v>4385</v>
      </c>
      <c r="F65" s="16">
        <v>3</v>
      </c>
      <c r="G65" s="14"/>
      <c r="H65" s="17"/>
      <c r="I65" s="17"/>
      <c r="J65" s="15" t="s">
        <v>1604</v>
      </c>
      <c r="K65" s="17" t="s">
        <v>726</v>
      </c>
      <c r="L65" s="17" t="s">
        <v>1605</v>
      </c>
      <c r="M65" s="17" t="s">
        <v>728</v>
      </c>
      <c r="N65" s="17" t="s">
        <v>798</v>
      </c>
      <c r="O65" s="17" t="s">
        <v>84</v>
      </c>
    </row>
    <row r="66" spans="1:15" x14ac:dyDescent="0.2">
      <c r="A66" s="12">
        <v>2065</v>
      </c>
      <c r="B66" s="17" t="s">
        <v>2632</v>
      </c>
      <c r="C66" s="17" t="s">
        <v>2633</v>
      </c>
      <c r="D66" s="14" t="s">
        <v>1577</v>
      </c>
      <c r="E66" s="15" t="s">
        <v>4385</v>
      </c>
      <c r="F66" s="16">
        <v>3</v>
      </c>
      <c r="G66" s="14"/>
      <c r="H66" s="17"/>
      <c r="I66" s="17"/>
      <c r="J66" s="15" t="s">
        <v>1606</v>
      </c>
      <c r="K66" s="17" t="s">
        <v>439</v>
      </c>
      <c r="L66" s="17" t="s">
        <v>1607</v>
      </c>
      <c r="M66" s="17" t="s">
        <v>440</v>
      </c>
      <c r="N66" s="17" t="s">
        <v>1608</v>
      </c>
      <c r="O66" s="17" t="s">
        <v>84</v>
      </c>
    </row>
    <row r="67" spans="1:15" x14ac:dyDescent="0.2">
      <c r="A67" s="12">
        <v>2066</v>
      </c>
      <c r="B67" s="17" t="s">
        <v>2634</v>
      </c>
      <c r="C67" s="17" t="s">
        <v>2635</v>
      </c>
      <c r="D67" s="14" t="s">
        <v>1577</v>
      </c>
      <c r="E67" s="15" t="s">
        <v>4385</v>
      </c>
      <c r="F67" s="16">
        <v>2</v>
      </c>
      <c r="G67" s="14"/>
      <c r="H67" s="17"/>
      <c r="I67" s="17"/>
      <c r="J67" s="15" t="s">
        <v>174</v>
      </c>
      <c r="K67" s="17" t="s">
        <v>441</v>
      </c>
      <c r="L67" s="17" t="s">
        <v>175</v>
      </c>
      <c r="M67" s="17" t="s">
        <v>442</v>
      </c>
      <c r="N67" s="17">
        <v>2009.0506</v>
      </c>
      <c r="O67" s="17" t="s">
        <v>84</v>
      </c>
    </row>
    <row r="68" spans="1:15" x14ac:dyDescent="0.2">
      <c r="A68" s="12">
        <v>2067</v>
      </c>
      <c r="B68" s="17" t="s">
        <v>2636</v>
      </c>
      <c r="C68" s="17" t="s">
        <v>2637</v>
      </c>
      <c r="D68" s="14" t="s">
        <v>1577</v>
      </c>
      <c r="E68" s="15" t="s">
        <v>4385</v>
      </c>
      <c r="F68" s="16">
        <v>2</v>
      </c>
      <c r="G68" s="14"/>
      <c r="H68" s="17"/>
      <c r="I68" s="17"/>
      <c r="J68" s="15" t="s">
        <v>291</v>
      </c>
      <c r="K68" s="17" t="s">
        <v>1813</v>
      </c>
      <c r="L68" s="17" t="s">
        <v>292</v>
      </c>
      <c r="M68" s="17" t="s">
        <v>1814</v>
      </c>
      <c r="N68" s="17" t="s">
        <v>1815</v>
      </c>
      <c r="O68" s="17" t="s">
        <v>84</v>
      </c>
    </row>
    <row r="69" spans="1:15" x14ac:dyDescent="0.2">
      <c r="A69" s="12">
        <v>2068</v>
      </c>
      <c r="B69" s="17" t="s">
        <v>2638</v>
      </c>
      <c r="C69" s="17" t="s">
        <v>2639</v>
      </c>
      <c r="D69" s="14" t="s">
        <v>1577</v>
      </c>
      <c r="E69" s="15" t="s">
        <v>4385</v>
      </c>
      <c r="F69" s="16">
        <v>2</v>
      </c>
      <c r="G69" s="14"/>
      <c r="H69" s="17"/>
      <c r="I69" s="17"/>
      <c r="J69" s="15" t="s">
        <v>488</v>
      </c>
      <c r="K69" s="17" t="s">
        <v>281</v>
      </c>
      <c r="L69" s="17" t="s">
        <v>489</v>
      </c>
      <c r="M69" s="17" t="s">
        <v>282</v>
      </c>
      <c r="N69" s="17" t="s">
        <v>1816</v>
      </c>
      <c r="O69" s="17" t="s">
        <v>84</v>
      </c>
    </row>
    <row r="70" spans="1:15" x14ac:dyDescent="0.2">
      <c r="A70" s="12">
        <v>2069</v>
      </c>
      <c r="B70" s="17" t="s">
        <v>2640</v>
      </c>
      <c r="C70" s="17" t="s">
        <v>2641</v>
      </c>
      <c r="D70" s="14" t="s">
        <v>1577</v>
      </c>
      <c r="E70" s="15" t="s">
        <v>4385</v>
      </c>
      <c r="F70" s="16">
        <v>2</v>
      </c>
      <c r="G70" s="14"/>
      <c r="H70" s="17"/>
      <c r="I70" s="17"/>
      <c r="J70" s="15" t="s">
        <v>1817</v>
      </c>
      <c r="K70" s="17" t="s">
        <v>1818</v>
      </c>
      <c r="L70" s="17" t="s">
        <v>1819</v>
      </c>
      <c r="M70" s="17" t="s">
        <v>1820</v>
      </c>
      <c r="N70" s="17" t="s">
        <v>1736</v>
      </c>
      <c r="O70" s="17" t="s">
        <v>84</v>
      </c>
    </row>
    <row r="71" spans="1:15" x14ac:dyDescent="0.2">
      <c r="A71" s="12">
        <v>2070</v>
      </c>
      <c r="B71" s="17" t="s">
        <v>2642</v>
      </c>
      <c r="C71" s="17" t="s">
        <v>2643</v>
      </c>
      <c r="D71" s="14" t="s">
        <v>1577</v>
      </c>
      <c r="E71" s="15" t="s">
        <v>4385</v>
      </c>
      <c r="F71" s="16">
        <v>2</v>
      </c>
      <c r="G71" s="14"/>
      <c r="H71" s="17"/>
      <c r="I71" s="17"/>
      <c r="J71" s="15" t="s">
        <v>1030</v>
      </c>
      <c r="K71" s="17" t="s">
        <v>168</v>
      </c>
      <c r="L71" s="17" t="s">
        <v>1031</v>
      </c>
      <c r="M71" s="17" t="s">
        <v>1821</v>
      </c>
      <c r="N71" s="17" t="s">
        <v>1822</v>
      </c>
      <c r="O71" s="17" t="s">
        <v>84</v>
      </c>
    </row>
    <row r="72" spans="1:15" x14ac:dyDescent="0.2">
      <c r="A72" s="12">
        <v>2071</v>
      </c>
      <c r="B72" s="17" t="s">
        <v>2644</v>
      </c>
      <c r="C72" s="17" t="s">
        <v>2645</v>
      </c>
      <c r="D72" s="14" t="s">
        <v>1577</v>
      </c>
      <c r="E72" s="15" t="s">
        <v>4385</v>
      </c>
      <c r="F72" s="16">
        <v>2</v>
      </c>
      <c r="G72" s="14"/>
      <c r="H72" s="17"/>
      <c r="I72" s="17"/>
      <c r="J72" s="15" t="s">
        <v>329</v>
      </c>
      <c r="K72" s="17" t="s">
        <v>1823</v>
      </c>
      <c r="L72" s="17" t="s">
        <v>330</v>
      </c>
      <c r="M72" s="17" t="s">
        <v>1824</v>
      </c>
      <c r="N72" s="17" t="s">
        <v>1714</v>
      </c>
      <c r="O72" s="17" t="s">
        <v>84</v>
      </c>
    </row>
    <row r="73" spans="1:15" x14ac:dyDescent="0.2">
      <c r="A73" s="12">
        <v>2072</v>
      </c>
      <c r="B73" s="17" t="s">
        <v>2646</v>
      </c>
      <c r="C73" s="17" t="s">
        <v>2647</v>
      </c>
      <c r="D73" s="14" t="s">
        <v>1577</v>
      </c>
      <c r="E73" s="15" t="s">
        <v>4385</v>
      </c>
      <c r="F73" s="16">
        <v>2</v>
      </c>
      <c r="G73" s="14"/>
      <c r="H73" s="17"/>
      <c r="I73" s="17"/>
      <c r="J73" s="15" t="s">
        <v>1690</v>
      </c>
      <c r="K73" s="17" t="s">
        <v>1825</v>
      </c>
      <c r="L73" s="17" t="s">
        <v>1826</v>
      </c>
      <c r="M73" s="17" t="s">
        <v>1827</v>
      </c>
      <c r="N73" s="17" t="s">
        <v>1828</v>
      </c>
      <c r="O73" s="17" t="s">
        <v>84</v>
      </c>
    </row>
    <row r="74" spans="1:15" x14ac:dyDescent="0.2">
      <c r="A74" s="12">
        <v>2073</v>
      </c>
      <c r="B74" s="17" t="s">
        <v>2648</v>
      </c>
      <c r="C74" s="17" t="s">
        <v>2649</v>
      </c>
      <c r="D74" s="14" t="s">
        <v>1577</v>
      </c>
      <c r="E74" s="15" t="s">
        <v>4385</v>
      </c>
      <c r="F74" s="16">
        <v>2</v>
      </c>
      <c r="G74" s="14"/>
      <c r="H74" s="17"/>
      <c r="I74" s="17"/>
      <c r="J74" s="15" t="s">
        <v>275</v>
      </c>
      <c r="K74" s="17" t="s">
        <v>113</v>
      </c>
      <c r="L74" s="17" t="s">
        <v>276</v>
      </c>
      <c r="M74" s="17" t="s">
        <v>115</v>
      </c>
      <c r="N74" s="17" t="s">
        <v>1812</v>
      </c>
      <c r="O74" s="17" t="s">
        <v>84</v>
      </c>
    </row>
    <row r="75" spans="1:15" x14ac:dyDescent="0.2">
      <c r="A75" s="12">
        <v>2074</v>
      </c>
      <c r="B75" s="17" t="s">
        <v>2650</v>
      </c>
      <c r="C75" s="17" t="s">
        <v>2651</v>
      </c>
      <c r="D75" s="14" t="s">
        <v>1577</v>
      </c>
      <c r="E75" s="15" t="s">
        <v>4385</v>
      </c>
      <c r="F75" s="16">
        <v>2</v>
      </c>
      <c r="G75" s="14"/>
      <c r="H75" s="17"/>
      <c r="I75" s="17"/>
      <c r="J75" s="15" t="s">
        <v>1829</v>
      </c>
      <c r="K75" s="17" t="s">
        <v>562</v>
      </c>
      <c r="L75" s="17" t="s">
        <v>1830</v>
      </c>
      <c r="M75" s="17" t="s">
        <v>564</v>
      </c>
      <c r="N75" s="17" t="s">
        <v>1831</v>
      </c>
      <c r="O75" s="17" t="s">
        <v>84</v>
      </c>
    </row>
    <row r="76" spans="1:15" x14ac:dyDescent="0.2">
      <c r="A76" s="12">
        <v>2075</v>
      </c>
      <c r="B76" s="17" t="s">
        <v>2652</v>
      </c>
      <c r="C76" s="17" t="s">
        <v>2653</v>
      </c>
      <c r="D76" s="14" t="s">
        <v>1577</v>
      </c>
      <c r="E76" s="15" t="s">
        <v>4385</v>
      </c>
      <c r="F76" s="16">
        <v>2</v>
      </c>
      <c r="G76" s="14"/>
      <c r="H76" s="17"/>
      <c r="I76" s="17"/>
      <c r="J76" s="15" t="s">
        <v>1832</v>
      </c>
      <c r="K76" s="17" t="s">
        <v>128</v>
      </c>
      <c r="L76" s="17" t="s">
        <v>1833</v>
      </c>
      <c r="M76" s="17" t="s">
        <v>129</v>
      </c>
      <c r="N76" s="17" t="s">
        <v>1834</v>
      </c>
      <c r="O76" s="17" t="s">
        <v>84</v>
      </c>
    </row>
    <row r="77" spans="1:15" x14ac:dyDescent="0.2">
      <c r="A77" s="12">
        <v>2076</v>
      </c>
      <c r="B77" s="17" t="s">
        <v>2654</v>
      </c>
      <c r="C77" s="17" t="s">
        <v>2627</v>
      </c>
      <c r="D77" s="14" t="s">
        <v>1577</v>
      </c>
      <c r="E77" s="15" t="s">
        <v>4385</v>
      </c>
      <c r="F77" s="16">
        <v>2</v>
      </c>
      <c r="G77" s="14"/>
      <c r="H77" s="17"/>
      <c r="I77" s="17"/>
      <c r="J77" s="15" t="s">
        <v>413</v>
      </c>
      <c r="K77" s="17" t="s">
        <v>260</v>
      </c>
      <c r="L77" s="17" t="s">
        <v>414</v>
      </c>
      <c r="M77" s="17" t="s">
        <v>261</v>
      </c>
      <c r="N77" s="17" t="s">
        <v>1835</v>
      </c>
      <c r="O77" s="17" t="s">
        <v>84</v>
      </c>
    </row>
    <row r="78" spans="1:15" x14ac:dyDescent="0.2">
      <c r="A78" s="12">
        <v>2077</v>
      </c>
      <c r="B78" s="17" t="s">
        <v>2655</v>
      </c>
      <c r="C78" s="17" t="s">
        <v>2656</v>
      </c>
      <c r="D78" s="14" t="s">
        <v>1577</v>
      </c>
      <c r="E78" s="15" t="s">
        <v>4385</v>
      </c>
      <c r="F78" s="16">
        <v>2</v>
      </c>
      <c r="G78" s="14"/>
      <c r="H78" s="17"/>
      <c r="I78" s="17"/>
      <c r="J78" s="15" t="s">
        <v>1836</v>
      </c>
      <c r="K78" s="17" t="s">
        <v>1837</v>
      </c>
      <c r="L78" s="17" t="s">
        <v>1838</v>
      </c>
      <c r="M78" s="17" t="s">
        <v>1839</v>
      </c>
      <c r="N78" s="17" t="s">
        <v>1840</v>
      </c>
      <c r="O78" s="17" t="s">
        <v>84</v>
      </c>
    </row>
    <row r="79" spans="1:15" x14ac:dyDescent="0.2">
      <c r="A79" s="12">
        <v>2078</v>
      </c>
      <c r="B79" s="17" t="s">
        <v>2626</v>
      </c>
      <c r="C79" s="17" t="s">
        <v>2657</v>
      </c>
      <c r="D79" s="14" t="s">
        <v>1577</v>
      </c>
      <c r="E79" s="15" t="s">
        <v>4385</v>
      </c>
      <c r="F79" s="16">
        <v>2</v>
      </c>
      <c r="G79" s="14"/>
      <c r="H79" s="17"/>
      <c r="I79" s="17"/>
      <c r="J79" s="15" t="s">
        <v>424</v>
      </c>
      <c r="K79" s="17" t="s">
        <v>255</v>
      </c>
      <c r="L79" s="17" t="s">
        <v>425</v>
      </c>
      <c r="M79" s="17" t="s">
        <v>355</v>
      </c>
      <c r="N79" s="17" t="s">
        <v>1841</v>
      </c>
      <c r="O79" s="17" t="s">
        <v>84</v>
      </c>
    </row>
    <row r="80" spans="1:15" x14ac:dyDescent="0.2">
      <c r="A80" s="12">
        <v>2079</v>
      </c>
      <c r="B80" s="17" t="s">
        <v>2658</v>
      </c>
      <c r="C80" s="17" t="s">
        <v>2659</v>
      </c>
      <c r="D80" s="14" t="s">
        <v>1577</v>
      </c>
      <c r="E80" s="15" t="s">
        <v>4385</v>
      </c>
      <c r="F80" s="16">
        <v>2</v>
      </c>
      <c r="G80" s="14"/>
      <c r="H80" s="17"/>
      <c r="I80" s="17"/>
      <c r="J80" s="15" t="s">
        <v>120</v>
      </c>
      <c r="K80" s="17" t="s">
        <v>134</v>
      </c>
      <c r="L80" s="17" t="s">
        <v>121</v>
      </c>
      <c r="M80" s="17" t="s">
        <v>1842</v>
      </c>
      <c r="N80" s="17" t="s">
        <v>1843</v>
      </c>
      <c r="O80" s="17" t="s">
        <v>84</v>
      </c>
    </row>
    <row r="81" spans="1:15" x14ac:dyDescent="0.2">
      <c r="A81" s="12">
        <v>2080</v>
      </c>
      <c r="B81" s="17" t="s">
        <v>666</v>
      </c>
      <c r="C81" s="17" t="s">
        <v>667</v>
      </c>
      <c r="D81" s="14" t="s">
        <v>1577</v>
      </c>
      <c r="E81" s="15" t="s">
        <v>4380</v>
      </c>
      <c r="F81" s="16">
        <v>3</v>
      </c>
      <c r="G81" s="14"/>
      <c r="H81" s="17"/>
      <c r="I81" s="17"/>
      <c r="J81" s="15" t="s">
        <v>668</v>
      </c>
      <c r="K81" s="17" t="s">
        <v>669</v>
      </c>
      <c r="L81" s="17" t="s">
        <v>670</v>
      </c>
      <c r="M81" s="17" t="s">
        <v>671</v>
      </c>
      <c r="N81" s="17" t="s">
        <v>672</v>
      </c>
      <c r="O81" s="17" t="s">
        <v>84</v>
      </c>
    </row>
    <row r="82" spans="1:15" x14ac:dyDescent="0.2">
      <c r="A82" s="12">
        <v>2081</v>
      </c>
      <c r="B82" s="17" t="s">
        <v>2660</v>
      </c>
      <c r="C82" s="17" t="s">
        <v>2661</v>
      </c>
      <c r="D82" s="14" t="s">
        <v>1577</v>
      </c>
      <c r="E82" s="15" t="s">
        <v>4385</v>
      </c>
      <c r="F82" s="16">
        <v>3</v>
      </c>
      <c r="G82" s="14"/>
      <c r="H82" s="17"/>
      <c r="I82" s="17"/>
      <c r="J82" s="15" t="s">
        <v>2662</v>
      </c>
      <c r="K82" s="17" t="s">
        <v>2663</v>
      </c>
      <c r="L82" s="17" t="s">
        <v>2664</v>
      </c>
      <c r="M82" s="17" t="s">
        <v>2665</v>
      </c>
      <c r="N82" s="17" t="s">
        <v>2666</v>
      </c>
      <c r="O82" s="17" t="s">
        <v>84</v>
      </c>
    </row>
    <row r="83" spans="1:15" x14ac:dyDescent="0.2">
      <c r="A83" s="12">
        <v>2082</v>
      </c>
      <c r="B83" s="17" t="s">
        <v>612</v>
      </c>
      <c r="C83" s="17" t="s">
        <v>613</v>
      </c>
      <c r="D83" s="14" t="s">
        <v>1577</v>
      </c>
      <c r="E83" s="15" t="s">
        <v>4386</v>
      </c>
      <c r="F83" s="16">
        <v>3</v>
      </c>
      <c r="G83" s="14"/>
      <c r="H83" s="17"/>
      <c r="I83" s="17"/>
      <c r="J83" s="15" t="s">
        <v>446</v>
      </c>
      <c r="K83" s="17" t="s">
        <v>178</v>
      </c>
      <c r="L83" s="17" t="s">
        <v>447</v>
      </c>
      <c r="M83" s="17" t="s">
        <v>179</v>
      </c>
      <c r="N83" s="17" t="s">
        <v>614</v>
      </c>
      <c r="O83" s="17" t="s">
        <v>84</v>
      </c>
    </row>
    <row r="84" spans="1:15" x14ac:dyDescent="0.2">
      <c r="A84" s="12">
        <v>2083</v>
      </c>
      <c r="B84" s="17" t="s">
        <v>615</v>
      </c>
      <c r="C84" s="17" t="s">
        <v>616</v>
      </c>
      <c r="D84" s="14" t="s">
        <v>1577</v>
      </c>
      <c r="E84" s="15" t="s">
        <v>4386</v>
      </c>
      <c r="F84" s="16">
        <v>3</v>
      </c>
      <c r="G84" s="14"/>
      <c r="H84" s="17"/>
      <c r="I84" s="17"/>
      <c r="J84" s="15" t="s">
        <v>617</v>
      </c>
      <c r="K84" s="17" t="s">
        <v>618</v>
      </c>
      <c r="L84" s="17" t="s">
        <v>619</v>
      </c>
      <c r="M84" s="17" t="s">
        <v>620</v>
      </c>
      <c r="N84" s="17" t="s">
        <v>621</v>
      </c>
      <c r="O84" s="17" t="s">
        <v>84</v>
      </c>
    </row>
    <row r="85" spans="1:15" x14ac:dyDescent="0.2">
      <c r="A85" s="12">
        <v>2084</v>
      </c>
      <c r="B85" s="17" t="s">
        <v>622</v>
      </c>
      <c r="C85" s="17" t="s">
        <v>623</v>
      </c>
      <c r="D85" s="14" t="s">
        <v>1577</v>
      </c>
      <c r="E85" s="15" t="s">
        <v>4386</v>
      </c>
      <c r="F85" s="16">
        <v>3</v>
      </c>
      <c r="G85" s="14"/>
      <c r="H85" s="17"/>
      <c r="I85" s="17"/>
      <c r="J85" s="15" t="s">
        <v>624</v>
      </c>
      <c r="K85" s="17" t="s">
        <v>625</v>
      </c>
      <c r="L85" s="17" t="s">
        <v>626</v>
      </c>
      <c r="M85" s="17" t="s">
        <v>627</v>
      </c>
      <c r="N85" s="17" t="s">
        <v>628</v>
      </c>
      <c r="O85" s="17" t="s">
        <v>84</v>
      </c>
    </row>
    <row r="86" spans="1:15" x14ac:dyDescent="0.2">
      <c r="A86" s="12">
        <v>2085</v>
      </c>
      <c r="B86" s="17" t="s">
        <v>629</v>
      </c>
      <c r="C86" s="17" t="s">
        <v>630</v>
      </c>
      <c r="D86" s="14" t="s">
        <v>1577</v>
      </c>
      <c r="E86" s="15" t="s">
        <v>4386</v>
      </c>
      <c r="F86" s="16">
        <v>3</v>
      </c>
      <c r="G86" s="14"/>
      <c r="H86" s="17"/>
      <c r="I86" s="17"/>
      <c r="J86" s="15" t="s">
        <v>631</v>
      </c>
      <c r="K86" s="17" t="s">
        <v>113</v>
      </c>
      <c r="L86" s="17" t="s">
        <v>632</v>
      </c>
      <c r="M86" s="17" t="s">
        <v>115</v>
      </c>
      <c r="N86" s="17" t="s">
        <v>633</v>
      </c>
      <c r="O86" s="17" t="s">
        <v>84</v>
      </c>
    </row>
    <row r="87" spans="1:15" x14ac:dyDescent="0.2">
      <c r="A87" s="12">
        <v>2086</v>
      </c>
      <c r="B87" s="17" t="s">
        <v>634</v>
      </c>
      <c r="C87" s="17" t="s">
        <v>635</v>
      </c>
      <c r="D87" s="14" t="s">
        <v>1577</v>
      </c>
      <c r="E87" s="15" t="s">
        <v>4386</v>
      </c>
      <c r="F87" s="16">
        <v>3</v>
      </c>
      <c r="G87" s="14"/>
      <c r="H87" s="17"/>
      <c r="I87" s="17"/>
      <c r="J87" s="15" t="s">
        <v>636</v>
      </c>
      <c r="K87" s="17" t="s">
        <v>245</v>
      </c>
      <c r="L87" s="17" t="s">
        <v>637</v>
      </c>
      <c r="M87" s="17" t="s">
        <v>246</v>
      </c>
      <c r="N87" s="17" t="s">
        <v>638</v>
      </c>
      <c r="O87" s="17" t="s">
        <v>84</v>
      </c>
    </row>
    <row r="88" spans="1:15" x14ac:dyDescent="0.2">
      <c r="A88" s="12">
        <v>2087</v>
      </c>
      <c r="B88" s="17" t="s">
        <v>639</v>
      </c>
      <c r="C88" s="17" t="s">
        <v>640</v>
      </c>
      <c r="D88" s="14" t="s">
        <v>1577</v>
      </c>
      <c r="E88" s="15" t="s">
        <v>4386</v>
      </c>
      <c r="F88" s="16">
        <v>3</v>
      </c>
      <c r="G88" s="14"/>
      <c r="H88" s="17"/>
      <c r="I88" s="17"/>
      <c r="J88" s="15" t="s">
        <v>641</v>
      </c>
      <c r="K88" s="17" t="s">
        <v>642</v>
      </c>
      <c r="L88" s="17" t="s">
        <v>1468</v>
      </c>
      <c r="M88" s="17" t="s">
        <v>643</v>
      </c>
      <c r="N88" s="17" t="s">
        <v>644</v>
      </c>
      <c r="O88" s="17" t="s">
        <v>84</v>
      </c>
    </row>
    <row r="89" spans="1:15" x14ac:dyDescent="0.2">
      <c r="A89" s="12">
        <v>2088</v>
      </c>
      <c r="B89" s="17" t="s">
        <v>645</v>
      </c>
      <c r="C89" s="17" t="s">
        <v>646</v>
      </c>
      <c r="D89" s="14" t="s">
        <v>1577</v>
      </c>
      <c r="E89" s="15" t="s">
        <v>4386</v>
      </c>
      <c r="F89" s="16">
        <v>3</v>
      </c>
      <c r="G89" s="14"/>
      <c r="H89" s="17"/>
      <c r="I89" s="17"/>
      <c r="J89" s="15" t="s">
        <v>647</v>
      </c>
      <c r="K89" s="17" t="s">
        <v>648</v>
      </c>
      <c r="L89" s="17" t="s">
        <v>1469</v>
      </c>
      <c r="M89" s="17" t="s">
        <v>649</v>
      </c>
      <c r="N89" s="17" t="s">
        <v>650</v>
      </c>
      <c r="O89" s="17" t="s">
        <v>84</v>
      </c>
    </row>
    <row r="90" spans="1:15" x14ac:dyDescent="0.2">
      <c r="A90" s="12">
        <v>2089</v>
      </c>
      <c r="B90" s="17" t="s">
        <v>652</v>
      </c>
      <c r="C90" s="17" t="s">
        <v>653</v>
      </c>
      <c r="D90" s="14" t="s">
        <v>1577</v>
      </c>
      <c r="E90" s="15" t="s">
        <v>4386</v>
      </c>
      <c r="F90" s="16">
        <v>3</v>
      </c>
      <c r="G90" s="14"/>
      <c r="H90" s="17"/>
      <c r="I90" s="17"/>
      <c r="J90" s="15" t="s">
        <v>654</v>
      </c>
      <c r="K90" s="17" t="s">
        <v>655</v>
      </c>
      <c r="L90" s="17" t="s">
        <v>1470</v>
      </c>
      <c r="M90" s="17" t="s">
        <v>656</v>
      </c>
      <c r="N90" s="17" t="s">
        <v>657</v>
      </c>
      <c r="O90" s="17" t="s">
        <v>84</v>
      </c>
    </row>
    <row r="91" spans="1:15" x14ac:dyDescent="0.2">
      <c r="A91" s="12">
        <v>2090</v>
      </c>
      <c r="B91" s="17" t="s">
        <v>658</v>
      </c>
      <c r="C91" s="17" t="s">
        <v>659</v>
      </c>
      <c r="D91" s="14" t="s">
        <v>1577</v>
      </c>
      <c r="E91" s="15" t="s">
        <v>4386</v>
      </c>
      <c r="F91" s="16">
        <v>3</v>
      </c>
      <c r="G91" s="14"/>
      <c r="H91" s="17"/>
      <c r="I91" s="17"/>
      <c r="J91" s="15" t="s">
        <v>660</v>
      </c>
      <c r="K91" s="17" t="s">
        <v>87</v>
      </c>
      <c r="L91" s="17" t="s">
        <v>1471</v>
      </c>
      <c r="M91" s="17" t="s">
        <v>661</v>
      </c>
      <c r="N91" s="17" t="s">
        <v>662</v>
      </c>
      <c r="O91" s="17" t="s">
        <v>84</v>
      </c>
    </row>
    <row r="92" spans="1:15" x14ac:dyDescent="0.2">
      <c r="A92" s="12">
        <v>2091</v>
      </c>
      <c r="B92" s="13" t="s">
        <v>2667</v>
      </c>
      <c r="C92" s="13" t="s">
        <v>2668</v>
      </c>
      <c r="D92" s="14" t="s">
        <v>1577</v>
      </c>
      <c r="E92" s="13" t="s">
        <v>4386</v>
      </c>
      <c r="F92" s="16">
        <v>3</v>
      </c>
      <c r="G92" s="18"/>
      <c r="H92" s="19"/>
      <c r="I92" s="20"/>
      <c r="J92" s="21" t="s">
        <v>1696</v>
      </c>
      <c r="K92" s="21" t="s">
        <v>218</v>
      </c>
      <c r="L92" s="17" t="s">
        <v>1697</v>
      </c>
      <c r="M92" s="17" t="s">
        <v>219</v>
      </c>
      <c r="N92" s="17" t="s">
        <v>767</v>
      </c>
      <c r="O92" s="17" t="s">
        <v>84</v>
      </c>
    </row>
    <row r="93" spans="1:15" x14ac:dyDescent="0.2">
      <c r="A93" s="12">
        <v>2092</v>
      </c>
      <c r="B93" s="13" t="s">
        <v>886</v>
      </c>
      <c r="C93" s="13" t="s">
        <v>1698</v>
      </c>
      <c r="D93" s="14" t="s">
        <v>1577</v>
      </c>
      <c r="E93" s="13" t="s">
        <v>4386</v>
      </c>
      <c r="F93" s="16">
        <v>2</v>
      </c>
      <c r="G93" s="18"/>
      <c r="H93" s="19"/>
      <c r="I93" s="20"/>
      <c r="J93" s="21" t="s">
        <v>194</v>
      </c>
      <c r="K93" s="21" t="s">
        <v>1699</v>
      </c>
      <c r="L93" s="17" t="s">
        <v>195</v>
      </c>
      <c r="M93" s="17" t="s">
        <v>1700</v>
      </c>
      <c r="N93" s="17" t="s">
        <v>1701</v>
      </c>
      <c r="O93" s="17" t="s">
        <v>84</v>
      </c>
    </row>
    <row r="94" spans="1:15" x14ac:dyDescent="0.2">
      <c r="A94" s="12">
        <v>2093</v>
      </c>
      <c r="B94" s="22" t="s">
        <v>2669</v>
      </c>
      <c r="C94" s="22" t="s">
        <v>2670</v>
      </c>
      <c r="D94" s="14" t="s">
        <v>1577</v>
      </c>
      <c r="E94" s="22" t="s">
        <v>4386</v>
      </c>
      <c r="F94" s="12">
        <v>2</v>
      </c>
      <c r="G94" s="18"/>
      <c r="H94" s="19"/>
      <c r="I94" s="20"/>
      <c r="J94" s="21" t="s">
        <v>1702</v>
      </c>
      <c r="K94" s="21" t="s">
        <v>214</v>
      </c>
      <c r="L94" s="17" t="s">
        <v>1703</v>
      </c>
      <c r="M94" s="17" t="s">
        <v>215</v>
      </c>
      <c r="N94" s="17" t="s">
        <v>1704</v>
      </c>
      <c r="O94" s="17" t="s">
        <v>84</v>
      </c>
    </row>
    <row r="95" spans="1:15" x14ac:dyDescent="0.2">
      <c r="A95" s="12">
        <v>2094</v>
      </c>
      <c r="B95" s="22" t="s">
        <v>2671</v>
      </c>
      <c r="C95" s="22" t="s">
        <v>2672</v>
      </c>
      <c r="D95" s="14" t="s">
        <v>1577</v>
      </c>
      <c r="E95" s="22" t="s">
        <v>4386</v>
      </c>
      <c r="F95" s="12">
        <v>2</v>
      </c>
      <c r="G95" s="18"/>
      <c r="H95" s="19"/>
      <c r="I95" s="20"/>
      <c r="J95" s="21" t="s">
        <v>1705</v>
      </c>
      <c r="K95" s="21" t="s">
        <v>1706</v>
      </c>
      <c r="L95" s="17" t="s">
        <v>1707</v>
      </c>
      <c r="M95" s="17" t="s">
        <v>1708</v>
      </c>
      <c r="N95" s="17" t="s">
        <v>1709</v>
      </c>
      <c r="O95" s="17" t="s">
        <v>84</v>
      </c>
    </row>
    <row r="96" spans="1:15" x14ac:dyDescent="0.2">
      <c r="A96" s="12">
        <v>2095</v>
      </c>
      <c r="B96" s="22" t="s">
        <v>2673</v>
      </c>
      <c r="C96" s="22" t="s">
        <v>2674</v>
      </c>
      <c r="D96" s="14" t="s">
        <v>1577</v>
      </c>
      <c r="E96" s="22" t="s">
        <v>4386</v>
      </c>
      <c r="F96" s="12">
        <v>2</v>
      </c>
      <c r="G96" s="18"/>
      <c r="H96" s="19"/>
      <c r="I96" s="20"/>
      <c r="J96" s="21" t="s">
        <v>1710</v>
      </c>
      <c r="K96" s="21" t="s">
        <v>1711</v>
      </c>
      <c r="L96" s="17" t="s">
        <v>1712</v>
      </c>
      <c r="M96" s="17" t="s">
        <v>1713</v>
      </c>
      <c r="N96" s="17" t="s">
        <v>1714</v>
      </c>
      <c r="O96" s="17" t="s">
        <v>84</v>
      </c>
    </row>
    <row r="97" spans="1:15" x14ac:dyDescent="0.2">
      <c r="A97" s="12">
        <v>2096</v>
      </c>
      <c r="B97" s="22" t="s">
        <v>2675</v>
      </c>
      <c r="C97" s="22" t="s">
        <v>2676</v>
      </c>
      <c r="D97" s="14" t="s">
        <v>1577</v>
      </c>
      <c r="E97" s="22" t="s">
        <v>4386</v>
      </c>
      <c r="F97" s="12">
        <v>2</v>
      </c>
      <c r="G97" s="18"/>
      <c r="H97" s="19"/>
      <c r="I97" s="20"/>
      <c r="J97" s="21" t="s">
        <v>1715</v>
      </c>
      <c r="K97" s="21" t="s">
        <v>253</v>
      </c>
      <c r="L97" s="17" t="s">
        <v>1716</v>
      </c>
      <c r="M97" s="17" t="s">
        <v>254</v>
      </c>
      <c r="N97" s="17" t="s">
        <v>1717</v>
      </c>
      <c r="O97" s="17" t="s">
        <v>84</v>
      </c>
    </row>
    <row r="98" spans="1:15" x14ac:dyDescent="0.2">
      <c r="A98" s="12">
        <v>2097</v>
      </c>
      <c r="B98" s="22" t="s">
        <v>2677</v>
      </c>
      <c r="C98" s="22" t="s">
        <v>2678</v>
      </c>
      <c r="D98" s="14" t="s">
        <v>1577</v>
      </c>
      <c r="E98" s="22" t="s">
        <v>4386</v>
      </c>
      <c r="F98" s="12">
        <v>2</v>
      </c>
      <c r="G98" s="18"/>
      <c r="H98" s="19"/>
      <c r="I98" s="20"/>
      <c r="J98" s="21" t="s">
        <v>1719</v>
      </c>
      <c r="K98" s="21" t="s">
        <v>1720</v>
      </c>
      <c r="L98" s="17" t="s">
        <v>1721</v>
      </c>
      <c r="M98" s="17" t="s">
        <v>1722</v>
      </c>
      <c r="N98" s="17" t="s">
        <v>1723</v>
      </c>
      <c r="O98" s="17" t="s">
        <v>84</v>
      </c>
    </row>
    <row r="99" spans="1:15" x14ac:dyDescent="0.2">
      <c r="A99" s="12">
        <v>2098</v>
      </c>
      <c r="B99" s="22" t="s">
        <v>2679</v>
      </c>
      <c r="C99" s="22" t="s">
        <v>2680</v>
      </c>
      <c r="D99" s="14" t="s">
        <v>1577</v>
      </c>
      <c r="E99" s="22" t="s">
        <v>4386</v>
      </c>
      <c r="F99" s="12">
        <v>2</v>
      </c>
      <c r="G99" s="18"/>
      <c r="H99" s="19"/>
      <c r="I99" s="20"/>
      <c r="J99" s="21" t="s">
        <v>1725</v>
      </c>
      <c r="K99" s="21" t="s">
        <v>907</v>
      </c>
      <c r="L99" s="17" t="s">
        <v>1726</v>
      </c>
      <c r="M99" s="17" t="s">
        <v>909</v>
      </c>
      <c r="N99" s="17" t="s">
        <v>1727</v>
      </c>
      <c r="O99" s="17" t="s">
        <v>84</v>
      </c>
    </row>
    <row r="100" spans="1:15" x14ac:dyDescent="0.2">
      <c r="A100" s="12">
        <v>2099</v>
      </c>
      <c r="B100" s="22" t="s">
        <v>2681</v>
      </c>
      <c r="C100" s="22" t="s">
        <v>2682</v>
      </c>
      <c r="D100" s="14" t="s">
        <v>1577</v>
      </c>
      <c r="E100" s="22" t="s">
        <v>4386</v>
      </c>
      <c r="F100" s="12">
        <v>2</v>
      </c>
      <c r="G100" s="18"/>
      <c r="H100" s="19"/>
      <c r="I100" s="20"/>
      <c r="J100" s="21" t="s">
        <v>133</v>
      </c>
      <c r="K100" s="21" t="s">
        <v>1720</v>
      </c>
      <c r="L100" s="17" t="s">
        <v>135</v>
      </c>
      <c r="M100" s="17" t="s">
        <v>1722</v>
      </c>
      <c r="N100" s="17" t="s">
        <v>1728</v>
      </c>
      <c r="O100" s="17" t="s">
        <v>84</v>
      </c>
    </row>
    <row r="101" spans="1:15" x14ac:dyDescent="0.2">
      <c r="A101" s="12">
        <v>2100</v>
      </c>
      <c r="B101" s="22" t="s">
        <v>2683</v>
      </c>
      <c r="C101" s="22" t="s">
        <v>2684</v>
      </c>
      <c r="D101" s="14" t="s">
        <v>1577</v>
      </c>
      <c r="E101" s="22" t="s">
        <v>4386</v>
      </c>
      <c r="F101" s="12">
        <v>2</v>
      </c>
      <c r="G101" s="18"/>
      <c r="H101" s="19"/>
      <c r="I101" s="20"/>
      <c r="J101" s="21" t="s">
        <v>1729</v>
      </c>
      <c r="K101" s="21" t="s">
        <v>293</v>
      </c>
      <c r="L101" s="17" t="s">
        <v>1730</v>
      </c>
      <c r="M101" s="17" t="s">
        <v>294</v>
      </c>
      <c r="N101" s="17" t="s">
        <v>1731</v>
      </c>
      <c r="O101" s="17" t="s">
        <v>84</v>
      </c>
    </row>
    <row r="102" spans="1:15" x14ac:dyDescent="0.2">
      <c r="A102" s="12">
        <v>2101</v>
      </c>
      <c r="B102" s="22" t="s">
        <v>2685</v>
      </c>
      <c r="C102" s="22" t="s">
        <v>2686</v>
      </c>
      <c r="D102" s="14" t="s">
        <v>1577</v>
      </c>
      <c r="E102" s="22" t="s">
        <v>4386</v>
      </c>
      <c r="F102" s="12">
        <v>2</v>
      </c>
      <c r="G102" s="18"/>
      <c r="H102" s="19"/>
      <c r="I102" s="20"/>
      <c r="J102" s="21" t="s">
        <v>1732</v>
      </c>
      <c r="K102" s="21" t="s">
        <v>1733</v>
      </c>
      <c r="L102" s="17" t="s">
        <v>1734</v>
      </c>
      <c r="M102" s="17" t="s">
        <v>1735</v>
      </c>
      <c r="N102" s="17" t="s">
        <v>1736</v>
      </c>
      <c r="O102" s="17" t="s">
        <v>84</v>
      </c>
    </row>
    <row r="103" spans="1:15" x14ac:dyDescent="0.2">
      <c r="A103" s="12">
        <v>2102</v>
      </c>
      <c r="B103" s="22" t="s">
        <v>2687</v>
      </c>
      <c r="C103" s="22" t="s">
        <v>2688</v>
      </c>
      <c r="D103" s="14" t="s">
        <v>1577</v>
      </c>
      <c r="E103" s="22" t="s">
        <v>4386</v>
      </c>
      <c r="F103" s="12">
        <v>2</v>
      </c>
      <c r="G103" s="18"/>
      <c r="H103" s="19"/>
      <c r="I103" s="20"/>
      <c r="J103" s="21" t="s">
        <v>1737</v>
      </c>
      <c r="K103" s="21" t="s">
        <v>393</v>
      </c>
      <c r="L103" s="17" t="s">
        <v>1738</v>
      </c>
      <c r="M103" s="17" t="s">
        <v>1739</v>
      </c>
      <c r="N103" s="17" t="s">
        <v>1740</v>
      </c>
      <c r="O103" s="17" t="s">
        <v>84</v>
      </c>
    </row>
    <row r="104" spans="1:15" x14ac:dyDescent="0.2">
      <c r="A104" s="12">
        <v>2103</v>
      </c>
      <c r="B104" s="22" t="s">
        <v>2689</v>
      </c>
      <c r="C104" s="22" t="s">
        <v>2690</v>
      </c>
      <c r="D104" s="14" t="s">
        <v>1577</v>
      </c>
      <c r="E104" s="22" t="s">
        <v>4386</v>
      </c>
      <c r="F104" s="12">
        <v>2</v>
      </c>
      <c r="G104" s="18"/>
      <c r="H104" s="19"/>
      <c r="I104" s="20"/>
      <c r="J104" s="21" t="s">
        <v>1742</v>
      </c>
      <c r="K104" s="21" t="s">
        <v>1743</v>
      </c>
      <c r="L104" s="17" t="s">
        <v>1744</v>
      </c>
      <c r="M104" s="17" t="s">
        <v>1745</v>
      </c>
      <c r="N104" s="17" t="s">
        <v>1746</v>
      </c>
      <c r="O104" s="17" t="s">
        <v>84</v>
      </c>
    </row>
    <row r="105" spans="1:15" x14ac:dyDescent="0.2">
      <c r="A105" s="12">
        <v>2104</v>
      </c>
      <c r="B105" s="22" t="s">
        <v>2691</v>
      </c>
      <c r="C105" s="22" t="s">
        <v>2692</v>
      </c>
      <c r="D105" s="14" t="s">
        <v>1577</v>
      </c>
      <c r="E105" s="22" t="s">
        <v>4386</v>
      </c>
      <c r="F105" s="12">
        <v>2</v>
      </c>
      <c r="G105" s="18"/>
      <c r="H105" s="19"/>
      <c r="I105" s="20"/>
      <c r="J105" s="21" t="s">
        <v>1747</v>
      </c>
      <c r="K105" s="21" t="s">
        <v>1748</v>
      </c>
      <c r="L105" s="17" t="s">
        <v>1749</v>
      </c>
      <c r="M105" s="17" t="s">
        <v>1750</v>
      </c>
      <c r="N105" s="17" t="s">
        <v>1751</v>
      </c>
      <c r="O105" s="17" t="s">
        <v>84</v>
      </c>
    </row>
    <row r="106" spans="1:15" x14ac:dyDescent="0.2">
      <c r="A106" s="12">
        <v>2105</v>
      </c>
      <c r="B106" s="22" t="s">
        <v>2693</v>
      </c>
      <c r="C106" s="22" t="s">
        <v>2694</v>
      </c>
      <c r="D106" s="14" t="s">
        <v>1577</v>
      </c>
      <c r="E106" s="22" t="s">
        <v>4386</v>
      </c>
      <c r="F106" s="12">
        <v>2</v>
      </c>
      <c r="G106" s="18"/>
      <c r="H106" s="19"/>
      <c r="I106" s="20"/>
      <c r="J106" s="21" t="s">
        <v>2203</v>
      </c>
      <c r="K106" s="21" t="s">
        <v>203</v>
      </c>
      <c r="L106" s="17" t="s">
        <v>2204</v>
      </c>
      <c r="M106" s="17" t="s">
        <v>205</v>
      </c>
      <c r="N106" s="17" t="s">
        <v>2205</v>
      </c>
      <c r="O106" s="17" t="s">
        <v>84</v>
      </c>
    </row>
    <row r="107" spans="1:15" x14ac:dyDescent="0.2">
      <c r="A107" s="12">
        <v>2106</v>
      </c>
      <c r="B107" s="22" t="s">
        <v>2695</v>
      </c>
      <c r="C107" s="22" t="s">
        <v>2696</v>
      </c>
      <c r="D107" s="14" t="s">
        <v>1577</v>
      </c>
      <c r="E107" s="22" t="s">
        <v>4386</v>
      </c>
      <c r="F107" s="12">
        <v>2</v>
      </c>
      <c r="G107" s="18"/>
      <c r="H107" s="19"/>
      <c r="I107" s="20"/>
      <c r="J107" s="21" t="s">
        <v>1046</v>
      </c>
      <c r="K107" s="21" t="s">
        <v>1082</v>
      </c>
      <c r="L107" s="17" t="s">
        <v>1047</v>
      </c>
      <c r="M107" s="17" t="s">
        <v>1083</v>
      </c>
      <c r="N107" s="17" t="s">
        <v>1718</v>
      </c>
      <c r="O107" s="17" t="s">
        <v>84</v>
      </c>
    </row>
    <row r="108" spans="1:15" x14ac:dyDescent="0.2">
      <c r="A108" s="12">
        <v>2107</v>
      </c>
      <c r="B108" s="22" t="s">
        <v>2697</v>
      </c>
      <c r="C108" s="22" t="s">
        <v>2698</v>
      </c>
      <c r="D108" s="14" t="s">
        <v>1577</v>
      </c>
      <c r="E108" s="22" t="s">
        <v>4386</v>
      </c>
      <c r="F108" s="12">
        <v>2</v>
      </c>
      <c r="G108" s="18"/>
      <c r="H108" s="19"/>
      <c r="I108" s="20"/>
      <c r="J108" s="21" t="s">
        <v>2699</v>
      </c>
      <c r="K108" s="21" t="s">
        <v>785</v>
      </c>
      <c r="L108" s="17" t="s">
        <v>2700</v>
      </c>
      <c r="M108" s="17" t="s">
        <v>787</v>
      </c>
      <c r="N108" s="17" t="s">
        <v>2701</v>
      </c>
      <c r="O108" s="17" t="s">
        <v>84</v>
      </c>
    </row>
    <row r="109" spans="1:15" x14ac:dyDescent="0.2">
      <c r="A109" s="12">
        <v>2108</v>
      </c>
      <c r="B109" s="22" t="s">
        <v>2702</v>
      </c>
      <c r="C109" s="22" t="s">
        <v>2703</v>
      </c>
      <c r="D109" s="14" t="s">
        <v>1577</v>
      </c>
      <c r="E109" s="22" t="s">
        <v>4386</v>
      </c>
      <c r="F109" s="12">
        <v>2</v>
      </c>
      <c r="G109" s="18"/>
      <c r="H109" s="19"/>
      <c r="I109" s="20"/>
      <c r="J109" s="21" t="s">
        <v>1051</v>
      </c>
      <c r="K109" s="21" t="s">
        <v>201</v>
      </c>
      <c r="L109" s="17" t="s">
        <v>1052</v>
      </c>
      <c r="M109" s="17" t="s">
        <v>202</v>
      </c>
      <c r="N109" s="17" t="s">
        <v>1724</v>
      </c>
      <c r="O109" s="17" t="s">
        <v>84</v>
      </c>
    </row>
    <row r="110" spans="1:15" x14ac:dyDescent="0.2">
      <c r="A110" s="12">
        <v>2109</v>
      </c>
      <c r="B110" s="22" t="s">
        <v>2704</v>
      </c>
      <c r="C110" s="22" t="s">
        <v>2705</v>
      </c>
      <c r="D110" s="14" t="s">
        <v>1577</v>
      </c>
      <c r="E110" s="22" t="s">
        <v>4387</v>
      </c>
      <c r="F110" s="12">
        <v>3</v>
      </c>
      <c r="G110" s="18"/>
      <c r="H110" s="19"/>
      <c r="I110" s="20"/>
      <c r="J110" s="21" t="s">
        <v>272</v>
      </c>
      <c r="K110" s="21" t="s">
        <v>168</v>
      </c>
      <c r="L110" s="17" t="s">
        <v>273</v>
      </c>
      <c r="M110" s="17" t="s">
        <v>169</v>
      </c>
      <c r="N110" s="17" t="s">
        <v>717</v>
      </c>
      <c r="O110" s="17" t="s">
        <v>84</v>
      </c>
    </row>
    <row r="111" spans="1:15" x14ac:dyDescent="0.2">
      <c r="A111" s="12">
        <v>2110</v>
      </c>
      <c r="B111" s="22" t="s">
        <v>2706</v>
      </c>
      <c r="C111" s="22" t="s">
        <v>2707</v>
      </c>
      <c r="D111" s="14" t="s">
        <v>1577</v>
      </c>
      <c r="E111" s="22" t="s">
        <v>4387</v>
      </c>
      <c r="F111" s="12">
        <v>3</v>
      </c>
      <c r="G111" s="18"/>
      <c r="H111" s="19"/>
      <c r="I111" s="20"/>
      <c r="J111" s="21" t="s">
        <v>718</v>
      </c>
      <c r="K111" s="21" t="s">
        <v>719</v>
      </c>
      <c r="L111" s="17" t="s">
        <v>720</v>
      </c>
      <c r="M111" s="17" t="s">
        <v>721</v>
      </c>
      <c r="N111" s="17" t="s">
        <v>707</v>
      </c>
      <c r="O111" s="17" t="s">
        <v>84</v>
      </c>
    </row>
    <row r="112" spans="1:15" x14ac:dyDescent="0.2">
      <c r="A112" s="12">
        <v>2111</v>
      </c>
      <c r="B112" s="22" t="s">
        <v>834</v>
      </c>
      <c r="C112" s="22" t="s">
        <v>835</v>
      </c>
      <c r="D112" s="14" t="s">
        <v>1577</v>
      </c>
      <c r="E112" s="22" t="s">
        <v>4387</v>
      </c>
      <c r="F112" s="12">
        <v>3</v>
      </c>
      <c r="G112" s="18"/>
      <c r="H112" s="19"/>
      <c r="I112" s="20"/>
      <c r="J112" s="21" t="s">
        <v>836</v>
      </c>
      <c r="K112" s="21" t="s">
        <v>199</v>
      </c>
      <c r="L112" s="17" t="s">
        <v>837</v>
      </c>
      <c r="M112" s="17" t="s">
        <v>236</v>
      </c>
      <c r="N112" s="17" t="s">
        <v>703</v>
      </c>
      <c r="O112" s="17" t="s">
        <v>84</v>
      </c>
    </row>
    <row r="113" spans="1:15" x14ac:dyDescent="0.2">
      <c r="A113" s="12">
        <v>2112</v>
      </c>
      <c r="B113" s="22" t="s">
        <v>838</v>
      </c>
      <c r="C113" s="22" t="s">
        <v>839</v>
      </c>
      <c r="D113" s="14" t="s">
        <v>1577</v>
      </c>
      <c r="E113" s="22" t="s">
        <v>4387</v>
      </c>
      <c r="F113" s="12">
        <v>3</v>
      </c>
      <c r="G113" s="18"/>
      <c r="H113" s="19"/>
      <c r="I113" s="20"/>
      <c r="J113" s="21" t="s">
        <v>103</v>
      </c>
      <c r="K113" s="21" t="s">
        <v>160</v>
      </c>
      <c r="L113" s="17" t="s">
        <v>840</v>
      </c>
      <c r="M113" s="17" t="s">
        <v>161</v>
      </c>
      <c r="N113" s="17" t="s">
        <v>841</v>
      </c>
      <c r="O113" s="17" t="s">
        <v>84</v>
      </c>
    </row>
    <row r="114" spans="1:15" x14ac:dyDescent="0.2">
      <c r="A114" s="12">
        <v>2113</v>
      </c>
      <c r="B114" s="22" t="s">
        <v>2708</v>
      </c>
      <c r="C114" s="22" t="s">
        <v>2709</v>
      </c>
      <c r="D114" s="14" t="s">
        <v>1577</v>
      </c>
      <c r="E114" s="22" t="s">
        <v>4387</v>
      </c>
      <c r="F114" s="12">
        <v>3</v>
      </c>
      <c r="G114" s="18"/>
      <c r="H114" s="19"/>
      <c r="I114" s="20"/>
      <c r="J114" s="21" t="s">
        <v>1111</v>
      </c>
      <c r="K114" s="21" t="s">
        <v>147</v>
      </c>
      <c r="L114" s="17" t="s">
        <v>1113</v>
      </c>
      <c r="M114" s="17" t="s">
        <v>149</v>
      </c>
      <c r="N114" s="17" t="s">
        <v>1528</v>
      </c>
      <c r="O114" s="17" t="s">
        <v>84</v>
      </c>
    </row>
    <row r="115" spans="1:15" x14ac:dyDescent="0.2">
      <c r="A115" s="12">
        <v>2114</v>
      </c>
      <c r="B115" s="22" t="s">
        <v>1755</v>
      </c>
      <c r="C115" s="22" t="s">
        <v>1756</v>
      </c>
      <c r="D115" s="14" t="s">
        <v>1577</v>
      </c>
      <c r="E115" s="22" t="s">
        <v>4387</v>
      </c>
      <c r="F115" s="12">
        <v>2</v>
      </c>
      <c r="G115" s="18"/>
      <c r="H115" s="19"/>
      <c r="I115" s="20"/>
      <c r="J115" s="21" t="s">
        <v>1757</v>
      </c>
      <c r="K115" s="21" t="s">
        <v>1758</v>
      </c>
      <c r="L115" s="17" t="s">
        <v>2710</v>
      </c>
      <c r="M115" s="17" t="s">
        <v>2711</v>
      </c>
      <c r="N115" s="17" t="s">
        <v>1759</v>
      </c>
      <c r="O115" s="17" t="s">
        <v>1760</v>
      </c>
    </row>
    <row r="116" spans="1:15" x14ac:dyDescent="0.2">
      <c r="A116" s="12">
        <v>2115</v>
      </c>
      <c r="B116" s="22" t="s">
        <v>2712</v>
      </c>
      <c r="C116" s="22" t="s">
        <v>2713</v>
      </c>
      <c r="D116" s="14" t="s">
        <v>1577</v>
      </c>
      <c r="E116" s="22" t="s">
        <v>4387</v>
      </c>
      <c r="F116" s="12">
        <v>2</v>
      </c>
      <c r="G116" s="18"/>
      <c r="H116" s="19"/>
      <c r="I116" s="20"/>
      <c r="J116" s="21" t="s">
        <v>1761</v>
      </c>
      <c r="K116" s="21" t="s">
        <v>104</v>
      </c>
      <c r="L116" s="17" t="s">
        <v>1762</v>
      </c>
      <c r="M116" s="17" t="s">
        <v>105</v>
      </c>
      <c r="N116" s="17" t="s">
        <v>1763</v>
      </c>
      <c r="O116" s="17" t="s">
        <v>84</v>
      </c>
    </row>
    <row r="117" spans="1:15" x14ac:dyDescent="0.2">
      <c r="A117" s="12">
        <v>2116</v>
      </c>
      <c r="B117" s="22" t="s">
        <v>2714</v>
      </c>
      <c r="C117" s="22" t="s">
        <v>2715</v>
      </c>
      <c r="D117" s="14" t="s">
        <v>1577</v>
      </c>
      <c r="E117" s="22" t="s">
        <v>4387</v>
      </c>
      <c r="F117" s="12">
        <v>2</v>
      </c>
      <c r="G117" s="18"/>
      <c r="H117" s="19"/>
      <c r="I117" s="20"/>
      <c r="J117" s="21" t="s">
        <v>1764</v>
      </c>
      <c r="K117" s="21" t="s">
        <v>1765</v>
      </c>
      <c r="L117" s="17" t="s">
        <v>1766</v>
      </c>
      <c r="M117" s="17" t="s">
        <v>1767</v>
      </c>
      <c r="N117" s="17" t="s">
        <v>1741</v>
      </c>
      <c r="O117" s="17" t="s">
        <v>84</v>
      </c>
    </row>
    <row r="118" spans="1:15" x14ac:dyDescent="0.2">
      <c r="A118" s="12">
        <v>2117</v>
      </c>
      <c r="B118" s="22" t="s">
        <v>2716</v>
      </c>
      <c r="C118" s="22" t="s">
        <v>2717</v>
      </c>
      <c r="D118" s="14" t="s">
        <v>1577</v>
      </c>
      <c r="E118" s="22" t="s">
        <v>4387</v>
      </c>
      <c r="F118" s="12">
        <v>2</v>
      </c>
      <c r="G118" s="18"/>
      <c r="H118" s="19"/>
      <c r="I118" s="20"/>
      <c r="J118" s="21" t="s">
        <v>1768</v>
      </c>
      <c r="K118" s="21" t="s">
        <v>126</v>
      </c>
      <c r="L118" s="17" t="s">
        <v>1769</v>
      </c>
      <c r="M118" s="17" t="s">
        <v>127</v>
      </c>
      <c r="N118" s="17" t="s">
        <v>1770</v>
      </c>
      <c r="O118" s="17" t="s">
        <v>84</v>
      </c>
    </row>
    <row r="119" spans="1:15" x14ac:dyDescent="0.2">
      <c r="A119" s="12">
        <v>2118</v>
      </c>
      <c r="B119" s="22" t="s">
        <v>1803</v>
      </c>
      <c r="C119" s="22" t="s">
        <v>1804</v>
      </c>
      <c r="D119" s="14" t="s">
        <v>1577</v>
      </c>
      <c r="E119" s="22" t="s">
        <v>4387</v>
      </c>
      <c r="F119" s="12">
        <v>2</v>
      </c>
      <c r="G119" s="18"/>
      <c r="H119" s="19"/>
      <c r="I119" s="20"/>
      <c r="J119" s="21" t="s">
        <v>1805</v>
      </c>
      <c r="K119" s="21" t="s">
        <v>1806</v>
      </c>
      <c r="L119" s="17" t="s">
        <v>259</v>
      </c>
      <c r="M119" s="17" t="s">
        <v>1807</v>
      </c>
      <c r="N119" s="17" t="s">
        <v>1808</v>
      </c>
      <c r="O119" s="17" t="s">
        <v>84</v>
      </c>
    </row>
    <row r="120" spans="1:15" x14ac:dyDescent="0.2">
      <c r="A120" s="12">
        <v>2119</v>
      </c>
      <c r="B120" s="22" t="s">
        <v>1809</v>
      </c>
      <c r="C120" s="22" t="s">
        <v>1810</v>
      </c>
      <c r="D120" s="14" t="s">
        <v>1577</v>
      </c>
      <c r="E120" s="22" t="s">
        <v>4387</v>
      </c>
      <c r="F120" s="12">
        <v>2</v>
      </c>
      <c r="G120" s="18"/>
      <c r="H120" s="19"/>
      <c r="I120" s="20"/>
      <c r="J120" s="21" t="s">
        <v>251</v>
      </c>
      <c r="K120" s="21" t="s">
        <v>104</v>
      </c>
      <c r="L120" s="17" t="s">
        <v>252</v>
      </c>
      <c r="M120" s="17" t="s">
        <v>105</v>
      </c>
      <c r="N120" s="17" t="s">
        <v>1802</v>
      </c>
      <c r="O120" s="17" t="s">
        <v>84</v>
      </c>
    </row>
    <row r="121" spans="1:15" x14ac:dyDescent="0.2">
      <c r="A121" s="12">
        <v>2120</v>
      </c>
      <c r="B121" s="22" t="s">
        <v>409</v>
      </c>
      <c r="C121" s="22" t="s">
        <v>1811</v>
      </c>
      <c r="D121" s="14" t="s">
        <v>1577</v>
      </c>
      <c r="E121" s="22" t="s">
        <v>4387</v>
      </c>
      <c r="F121" s="12">
        <v>2</v>
      </c>
      <c r="G121" s="18"/>
      <c r="H121" s="19"/>
      <c r="I121" s="20"/>
      <c r="J121" s="21" t="s">
        <v>410</v>
      </c>
      <c r="K121" s="21" t="s">
        <v>340</v>
      </c>
      <c r="L121" s="17" t="s">
        <v>411</v>
      </c>
      <c r="M121" s="17" t="s">
        <v>341</v>
      </c>
      <c r="N121" s="17" t="s">
        <v>1812</v>
      </c>
      <c r="O121" s="17" t="s">
        <v>84</v>
      </c>
    </row>
    <row r="122" spans="1:15" x14ac:dyDescent="0.2">
      <c r="A122" s="12">
        <v>2121</v>
      </c>
      <c r="B122" s="22" t="s">
        <v>2718</v>
      </c>
      <c r="C122" s="22" t="s">
        <v>2719</v>
      </c>
      <c r="D122" s="14" t="s">
        <v>1577</v>
      </c>
      <c r="E122" s="22" t="s">
        <v>4387</v>
      </c>
      <c r="F122" s="12">
        <v>2</v>
      </c>
      <c r="G122" s="18"/>
      <c r="H122" s="19"/>
      <c r="I122" s="20"/>
      <c r="J122" s="21" t="s">
        <v>2259</v>
      </c>
      <c r="K122" s="21" t="s">
        <v>2260</v>
      </c>
      <c r="L122" s="17" t="s">
        <v>2261</v>
      </c>
      <c r="M122" s="17" t="s">
        <v>2262</v>
      </c>
      <c r="N122" s="17" t="s">
        <v>1668</v>
      </c>
      <c r="O122" s="17" t="s">
        <v>84</v>
      </c>
    </row>
    <row r="123" spans="1:15" x14ac:dyDescent="0.2">
      <c r="A123" s="12">
        <v>2122</v>
      </c>
      <c r="B123" s="22" t="s">
        <v>2720</v>
      </c>
      <c r="C123" s="22" t="s">
        <v>2721</v>
      </c>
      <c r="D123" s="14" t="s">
        <v>1577</v>
      </c>
      <c r="E123" s="22" t="s">
        <v>4387</v>
      </c>
      <c r="F123" s="12">
        <v>2</v>
      </c>
      <c r="G123" s="18"/>
      <c r="H123" s="19"/>
      <c r="I123" s="20"/>
      <c r="J123" s="21" t="s">
        <v>172</v>
      </c>
      <c r="K123" s="21" t="s">
        <v>2263</v>
      </c>
      <c r="L123" s="17" t="s">
        <v>173</v>
      </c>
      <c r="M123" s="17" t="s">
        <v>2264</v>
      </c>
      <c r="N123" s="17" t="s">
        <v>2265</v>
      </c>
      <c r="O123" s="17" t="s">
        <v>84</v>
      </c>
    </row>
    <row r="124" spans="1:15" x14ac:dyDescent="0.2">
      <c r="A124" s="12">
        <v>2123</v>
      </c>
      <c r="B124" s="22" t="s">
        <v>2722</v>
      </c>
      <c r="C124" s="22" t="s">
        <v>2723</v>
      </c>
      <c r="D124" s="14" t="s">
        <v>1577</v>
      </c>
      <c r="E124" s="22" t="s">
        <v>4388</v>
      </c>
      <c r="F124" s="12">
        <v>3</v>
      </c>
      <c r="G124" s="18"/>
      <c r="H124" s="19"/>
      <c r="I124" s="20"/>
      <c r="J124" s="21" t="s">
        <v>725</v>
      </c>
      <c r="K124" s="21" t="s">
        <v>726</v>
      </c>
      <c r="L124" s="17" t="s">
        <v>727</v>
      </c>
      <c r="M124" s="17" t="s">
        <v>728</v>
      </c>
      <c r="N124" s="17" t="s">
        <v>729</v>
      </c>
      <c r="O124" s="17" t="s">
        <v>84</v>
      </c>
    </row>
    <row r="125" spans="1:15" x14ac:dyDescent="0.2">
      <c r="A125" s="12">
        <v>2124</v>
      </c>
      <c r="B125" s="13" t="s">
        <v>2724</v>
      </c>
      <c r="C125" s="13" t="s">
        <v>2725</v>
      </c>
      <c r="D125" s="14" t="s">
        <v>1577</v>
      </c>
      <c r="E125" s="13" t="s">
        <v>4388</v>
      </c>
      <c r="F125" s="16">
        <v>3</v>
      </c>
      <c r="G125" s="14"/>
      <c r="H125" s="14"/>
      <c r="I125" s="14"/>
      <c r="J125" s="15" t="s">
        <v>164</v>
      </c>
      <c r="K125" s="21" t="s">
        <v>800</v>
      </c>
      <c r="L125" s="17" t="s">
        <v>165</v>
      </c>
      <c r="M125" s="17" t="s">
        <v>801</v>
      </c>
      <c r="N125" s="17" t="s">
        <v>802</v>
      </c>
      <c r="O125" s="17" t="s">
        <v>84</v>
      </c>
    </row>
    <row r="126" spans="1:15" x14ac:dyDescent="0.2">
      <c r="A126" s="12">
        <v>2125</v>
      </c>
      <c r="B126" s="13" t="s">
        <v>2726</v>
      </c>
      <c r="C126" s="13" t="s">
        <v>2727</v>
      </c>
      <c r="D126" s="14" t="s">
        <v>1577</v>
      </c>
      <c r="E126" s="13" t="s">
        <v>4388</v>
      </c>
      <c r="F126" s="16">
        <v>3</v>
      </c>
      <c r="G126" s="14"/>
      <c r="H126" s="14"/>
      <c r="I126" s="14"/>
      <c r="J126" s="15" t="s">
        <v>730</v>
      </c>
      <c r="K126" s="21" t="s">
        <v>731</v>
      </c>
      <c r="L126" s="17" t="s">
        <v>732</v>
      </c>
      <c r="M126" s="17" t="s">
        <v>733</v>
      </c>
      <c r="N126" s="17" t="s">
        <v>1357</v>
      </c>
      <c r="O126" s="17" t="s">
        <v>84</v>
      </c>
    </row>
    <row r="127" spans="1:15" x14ac:dyDescent="0.2">
      <c r="A127" s="12">
        <v>2126</v>
      </c>
      <c r="B127" s="13" t="s">
        <v>2728</v>
      </c>
      <c r="C127" s="13" t="s">
        <v>2729</v>
      </c>
      <c r="D127" s="14" t="s">
        <v>1577</v>
      </c>
      <c r="E127" s="13" t="s">
        <v>4388</v>
      </c>
      <c r="F127" s="16">
        <v>3</v>
      </c>
      <c r="G127" s="14"/>
      <c r="H127" s="14"/>
      <c r="I127" s="14"/>
      <c r="J127" s="15" t="s">
        <v>734</v>
      </c>
      <c r="K127" s="21" t="s">
        <v>128</v>
      </c>
      <c r="L127" s="17" t="s">
        <v>735</v>
      </c>
      <c r="M127" s="17" t="s">
        <v>129</v>
      </c>
      <c r="N127" s="17" t="s">
        <v>1599</v>
      </c>
      <c r="O127" s="17" t="s">
        <v>84</v>
      </c>
    </row>
    <row r="128" spans="1:15" x14ac:dyDescent="0.2">
      <c r="A128" s="12">
        <v>2127</v>
      </c>
      <c r="B128" s="22" t="s">
        <v>2730</v>
      </c>
      <c r="C128" s="22" t="s">
        <v>2731</v>
      </c>
      <c r="D128" s="14" t="s">
        <v>1577</v>
      </c>
      <c r="E128" s="22" t="s">
        <v>4388</v>
      </c>
      <c r="F128" s="12">
        <v>3</v>
      </c>
      <c r="G128" s="14"/>
      <c r="H128" s="14"/>
      <c r="I128" s="23"/>
      <c r="J128" s="21" t="s">
        <v>736</v>
      </c>
      <c r="K128" s="21" t="s">
        <v>737</v>
      </c>
      <c r="L128" s="17" t="s">
        <v>738</v>
      </c>
      <c r="M128" s="17" t="s">
        <v>739</v>
      </c>
      <c r="N128" s="17" t="s">
        <v>1600</v>
      </c>
      <c r="O128" s="17" t="s">
        <v>84</v>
      </c>
    </row>
    <row r="129" spans="1:15" x14ac:dyDescent="0.2">
      <c r="A129" s="12">
        <v>2128</v>
      </c>
      <c r="B129" s="13" t="s">
        <v>2732</v>
      </c>
      <c r="C129" s="13" t="s">
        <v>2733</v>
      </c>
      <c r="D129" s="14" t="s">
        <v>1577</v>
      </c>
      <c r="E129" s="13" t="s">
        <v>4388</v>
      </c>
      <c r="F129" s="16">
        <v>3</v>
      </c>
      <c r="G129" s="14"/>
      <c r="H129" s="14"/>
      <c r="I129" s="14"/>
      <c r="J129" s="15" t="s">
        <v>356</v>
      </c>
      <c r="K129" s="21" t="s">
        <v>434</v>
      </c>
      <c r="L129" s="17" t="s">
        <v>357</v>
      </c>
      <c r="M129" s="17" t="s">
        <v>436</v>
      </c>
      <c r="N129" s="17" t="s">
        <v>1601</v>
      </c>
      <c r="O129" s="17" t="s">
        <v>84</v>
      </c>
    </row>
    <row r="130" spans="1:15" x14ac:dyDescent="0.2">
      <c r="A130" s="12">
        <v>2129</v>
      </c>
      <c r="B130" s="13" t="s">
        <v>2734</v>
      </c>
      <c r="C130" s="13" t="s">
        <v>2735</v>
      </c>
      <c r="D130" s="14" t="s">
        <v>1577</v>
      </c>
      <c r="E130" s="13" t="s">
        <v>4388</v>
      </c>
      <c r="F130" s="16">
        <v>3</v>
      </c>
      <c r="G130" s="14"/>
      <c r="H130" s="14"/>
      <c r="I130" s="14"/>
      <c r="J130" s="15" t="s">
        <v>740</v>
      </c>
      <c r="K130" s="15" t="s">
        <v>186</v>
      </c>
      <c r="L130" s="17" t="s">
        <v>741</v>
      </c>
      <c r="M130" s="17" t="s">
        <v>187</v>
      </c>
      <c r="N130" s="17" t="s">
        <v>2736</v>
      </c>
      <c r="O130" s="17" t="s">
        <v>84</v>
      </c>
    </row>
    <row r="131" spans="1:15" x14ac:dyDescent="0.2">
      <c r="A131" s="12">
        <v>2130</v>
      </c>
      <c r="B131" s="13" t="s">
        <v>2737</v>
      </c>
      <c r="C131" s="13" t="s">
        <v>2738</v>
      </c>
      <c r="D131" s="14" t="s">
        <v>1577</v>
      </c>
      <c r="E131" s="13" t="s">
        <v>4388</v>
      </c>
      <c r="F131" s="16">
        <v>3</v>
      </c>
      <c r="G131" s="14"/>
      <c r="H131" s="14"/>
      <c r="I131" s="14"/>
      <c r="J131" s="15" t="s">
        <v>742</v>
      </c>
      <c r="K131" s="15" t="s">
        <v>743</v>
      </c>
      <c r="L131" s="17" t="s">
        <v>744</v>
      </c>
      <c r="M131" s="17" t="s">
        <v>745</v>
      </c>
      <c r="N131" s="17" t="s">
        <v>1174</v>
      </c>
      <c r="O131" s="17" t="s">
        <v>84</v>
      </c>
    </row>
    <row r="132" spans="1:15" x14ac:dyDescent="0.2">
      <c r="A132" s="12">
        <v>2131</v>
      </c>
      <c r="B132" s="13" t="s">
        <v>2570</v>
      </c>
      <c r="C132" s="13" t="s">
        <v>2739</v>
      </c>
      <c r="D132" s="14" t="s">
        <v>1577</v>
      </c>
      <c r="E132" s="13" t="s">
        <v>4388</v>
      </c>
      <c r="F132" s="16">
        <v>3</v>
      </c>
      <c r="G132" s="14"/>
      <c r="H132" s="14"/>
      <c r="I132" s="14"/>
      <c r="J132" s="15" t="s">
        <v>366</v>
      </c>
      <c r="K132" s="15" t="s">
        <v>748</v>
      </c>
      <c r="L132" s="17" t="s">
        <v>367</v>
      </c>
      <c r="M132" s="17" t="s">
        <v>749</v>
      </c>
      <c r="N132" s="17" t="s">
        <v>861</v>
      </c>
      <c r="O132" s="17" t="s">
        <v>84</v>
      </c>
    </row>
    <row r="133" spans="1:15" x14ac:dyDescent="0.2">
      <c r="A133" s="12">
        <v>2132</v>
      </c>
      <c r="B133" s="13" t="s">
        <v>2740</v>
      </c>
      <c r="C133" s="13" t="s">
        <v>2741</v>
      </c>
      <c r="D133" s="14" t="s">
        <v>1577</v>
      </c>
      <c r="E133" s="13" t="s">
        <v>4388</v>
      </c>
      <c r="F133" s="16">
        <v>3</v>
      </c>
      <c r="G133" s="14"/>
      <c r="H133" s="14"/>
      <c r="I133" s="14"/>
      <c r="J133" s="15" t="s">
        <v>750</v>
      </c>
      <c r="K133" s="15" t="s">
        <v>711</v>
      </c>
      <c r="L133" s="17" t="s">
        <v>751</v>
      </c>
      <c r="M133" s="17" t="s">
        <v>317</v>
      </c>
      <c r="N133" s="17" t="s">
        <v>1603</v>
      </c>
      <c r="O133" s="17" t="s">
        <v>84</v>
      </c>
    </row>
    <row r="134" spans="1:15" x14ac:dyDescent="0.2">
      <c r="A134" s="12">
        <v>2133</v>
      </c>
      <c r="B134" s="13" t="s">
        <v>2742</v>
      </c>
      <c r="C134" s="13" t="s">
        <v>2743</v>
      </c>
      <c r="D134" s="14" t="s">
        <v>1577</v>
      </c>
      <c r="E134" s="13" t="s">
        <v>4388</v>
      </c>
      <c r="F134" s="16">
        <v>2</v>
      </c>
      <c r="G134" s="14"/>
      <c r="H134" s="14"/>
      <c r="I134" s="14"/>
      <c r="J134" s="15" t="s">
        <v>1844</v>
      </c>
      <c r="K134" s="15" t="s">
        <v>1845</v>
      </c>
      <c r="L134" s="17" t="s">
        <v>2744</v>
      </c>
      <c r="M134" s="17" t="s">
        <v>2745</v>
      </c>
      <c r="N134" s="17" t="s">
        <v>1846</v>
      </c>
      <c r="O134" s="17" t="s">
        <v>84</v>
      </c>
    </row>
    <row r="135" spans="1:15" x14ac:dyDescent="0.2">
      <c r="A135" s="12">
        <v>2134</v>
      </c>
      <c r="B135" s="13" t="s">
        <v>2746</v>
      </c>
      <c r="C135" s="13" t="s">
        <v>2747</v>
      </c>
      <c r="D135" s="14" t="s">
        <v>1577</v>
      </c>
      <c r="E135" s="13" t="s">
        <v>4388</v>
      </c>
      <c r="F135" s="16">
        <v>2</v>
      </c>
      <c r="G135" s="14"/>
      <c r="H135" s="14"/>
      <c r="I135" s="14"/>
      <c r="J135" s="15" t="s">
        <v>1847</v>
      </c>
      <c r="K135" s="15" t="s">
        <v>1848</v>
      </c>
      <c r="L135" s="17" t="s">
        <v>1849</v>
      </c>
      <c r="M135" s="17" t="s">
        <v>2748</v>
      </c>
      <c r="N135" s="17" t="s">
        <v>1850</v>
      </c>
      <c r="O135" s="17" t="s">
        <v>84</v>
      </c>
    </row>
    <row r="136" spans="1:15" x14ac:dyDescent="0.2">
      <c r="A136" s="12">
        <v>2135</v>
      </c>
      <c r="B136" s="13" t="s">
        <v>2749</v>
      </c>
      <c r="C136" s="13" t="s">
        <v>2750</v>
      </c>
      <c r="D136" s="14" t="s">
        <v>1577</v>
      </c>
      <c r="E136" s="13" t="s">
        <v>4388</v>
      </c>
      <c r="F136" s="16">
        <v>2</v>
      </c>
      <c r="G136" s="14"/>
      <c r="H136" s="14"/>
      <c r="I136" s="14"/>
      <c r="J136" s="15" t="s">
        <v>208</v>
      </c>
      <c r="K136" s="15" t="s">
        <v>389</v>
      </c>
      <c r="L136" s="17" t="s">
        <v>210</v>
      </c>
      <c r="M136" s="17" t="s">
        <v>390</v>
      </c>
      <c r="N136" s="17" t="s">
        <v>1851</v>
      </c>
      <c r="O136" s="17" t="s">
        <v>84</v>
      </c>
    </row>
    <row r="137" spans="1:15" x14ac:dyDescent="0.2">
      <c r="A137" s="12">
        <v>2136</v>
      </c>
      <c r="B137" s="22" t="s">
        <v>2751</v>
      </c>
      <c r="C137" s="22" t="s">
        <v>2752</v>
      </c>
      <c r="D137" s="14" t="s">
        <v>1577</v>
      </c>
      <c r="E137" s="22" t="s">
        <v>4388</v>
      </c>
      <c r="F137" s="12">
        <v>2</v>
      </c>
      <c r="G137" s="14"/>
      <c r="H137" s="14"/>
      <c r="I137" s="23"/>
      <c r="J137" s="21" t="s">
        <v>1852</v>
      </c>
      <c r="K137" s="15" t="s">
        <v>1853</v>
      </c>
      <c r="L137" s="17" t="s">
        <v>1854</v>
      </c>
      <c r="M137" s="17" t="s">
        <v>1855</v>
      </c>
      <c r="N137" s="17" t="s">
        <v>1856</v>
      </c>
      <c r="O137" s="17" t="s">
        <v>84</v>
      </c>
    </row>
    <row r="138" spans="1:15" x14ac:dyDescent="0.2">
      <c r="A138" s="12">
        <v>2137</v>
      </c>
      <c r="B138" s="13" t="s">
        <v>2753</v>
      </c>
      <c r="C138" s="13" t="s">
        <v>2754</v>
      </c>
      <c r="D138" s="14" t="s">
        <v>1577</v>
      </c>
      <c r="E138" s="13" t="s">
        <v>4388</v>
      </c>
      <c r="F138" s="16">
        <v>2</v>
      </c>
      <c r="G138" s="14"/>
      <c r="H138" s="14"/>
      <c r="I138" s="14"/>
      <c r="J138" s="15" t="s">
        <v>1857</v>
      </c>
      <c r="K138" s="15" t="s">
        <v>166</v>
      </c>
      <c r="L138" s="17" t="s">
        <v>2755</v>
      </c>
      <c r="M138" s="17" t="s">
        <v>167</v>
      </c>
      <c r="N138" s="17" t="s">
        <v>1858</v>
      </c>
      <c r="O138" s="17" t="s">
        <v>84</v>
      </c>
    </row>
    <row r="139" spans="1:15" x14ac:dyDescent="0.2">
      <c r="A139" s="12">
        <v>2138</v>
      </c>
      <c r="B139" s="13" t="s">
        <v>2756</v>
      </c>
      <c r="C139" s="13" t="s">
        <v>2757</v>
      </c>
      <c r="D139" s="14" t="s">
        <v>1577</v>
      </c>
      <c r="E139" s="13" t="s">
        <v>4388</v>
      </c>
      <c r="F139" s="16">
        <v>2</v>
      </c>
      <c r="G139" s="14"/>
      <c r="H139" s="14"/>
      <c r="I139" s="14"/>
      <c r="J139" s="15" t="s">
        <v>1859</v>
      </c>
      <c r="K139" s="15" t="s">
        <v>907</v>
      </c>
      <c r="L139" s="17" t="s">
        <v>1860</v>
      </c>
      <c r="M139" s="17" t="s">
        <v>909</v>
      </c>
      <c r="N139" s="17" t="s">
        <v>1861</v>
      </c>
      <c r="O139" s="17" t="s">
        <v>84</v>
      </c>
    </row>
    <row r="140" spans="1:15" x14ac:dyDescent="0.2">
      <c r="A140" s="12">
        <v>2139</v>
      </c>
      <c r="B140" s="13" t="s">
        <v>2758</v>
      </c>
      <c r="C140" s="13" t="s">
        <v>2759</v>
      </c>
      <c r="D140" s="14" t="s">
        <v>1577</v>
      </c>
      <c r="E140" s="13" t="s">
        <v>4388</v>
      </c>
      <c r="F140" s="16">
        <v>2</v>
      </c>
      <c r="G140" s="14"/>
      <c r="H140" s="14"/>
      <c r="I140" s="14"/>
      <c r="J140" s="15" t="s">
        <v>734</v>
      </c>
      <c r="K140" s="15" t="s">
        <v>2760</v>
      </c>
      <c r="L140" s="17" t="s">
        <v>735</v>
      </c>
      <c r="M140" s="17" t="s">
        <v>1862</v>
      </c>
      <c r="N140" s="17" t="s">
        <v>1863</v>
      </c>
      <c r="O140" s="17" t="s">
        <v>84</v>
      </c>
    </row>
    <row r="141" spans="1:15" x14ac:dyDescent="0.2">
      <c r="A141" s="12">
        <v>2140</v>
      </c>
      <c r="B141" s="13" t="s">
        <v>2761</v>
      </c>
      <c r="C141" s="13" t="s">
        <v>2762</v>
      </c>
      <c r="D141" s="14" t="s">
        <v>1577</v>
      </c>
      <c r="E141" s="13" t="s">
        <v>4388</v>
      </c>
      <c r="F141" s="16">
        <v>2</v>
      </c>
      <c r="G141" s="14"/>
      <c r="H141" s="14"/>
      <c r="I141" s="14"/>
      <c r="J141" s="15" t="s">
        <v>1864</v>
      </c>
      <c r="K141" s="15" t="s">
        <v>1865</v>
      </c>
      <c r="L141" s="17" t="s">
        <v>1866</v>
      </c>
      <c r="M141" s="17" t="s">
        <v>1867</v>
      </c>
      <c r="N141" s="17" t="s">
        <v>1868</v>
      </c>
      <c r="O141" s="17" t="s">
        <v>84</v>
      </c>
    </row>
    <row r="142" spans="1:15" x14ac:dyDescent="0.2">
      <c r="A142" s="12">
        <v>2141</v>
      </c>
      <c r="B142" s="13" t="s">
        <v>2726</v>
      </c>
      <c r="C142" s="13" t="s">
        <v>2763</v>
      </c>
      <c r="D142" s="14" t="s">
        <v>1577</v>
      </c>
      <c r="E142" s="13" t="s">
        <v>4388</v>
      </c>
      <c r="F142" s="16">
        <v>3</v>
      </c>
      <c r="G142" s="14"/>
      <c r="H142" s="14"/>
      <c r="I142" s="14"/>
      <c r="J142" s="15" t="s">
        <v>730</v>
      </c>
      <c r="K142" s="15" t="s">
        <v>381</v>
      </c>
      <c r="L142" s="17" t="s">
        <v>732</v>
      </c>
      <c r="M142" s="17" t="s">
        <v>382</v>
      </c>
      <c r="N142" s="17" t="s">
        <v>1102</v>
      </c>
      <c r="O142" s="17" t="s">
        <v>84</v>
      </c>
    </row>
    <row r="143" spans="1:15" x14ac:dyDescent="0.2">
      <c r="A143" s="12">
        <v>2142</v>
      </c>
      <c r="B143" s="13" t="s">
        <v>2764</v>
      </c>
      <c r="C143" s="13" t="s">
        <v>2765</v>
      </c>
      <c r="D143" s="14" t="s">
        <v>1577</v>
      </c>
      <c r="E143" s="13" t="s">
        <v>4388</v>
      </c>
      <c r="F143" s="16">
        <v>3</v>
      </c>
      <c r="G143" s="14"/>
      <c r="H143" s="14"/>
      <c r="I143" s="14"/>
      <c r="J143" s="15" t="s">
        <v>746</v>
      </c>
      <c r="K143" s="15" t="s">
        <v>126</v>
      </c>
      <c r="L143" s="17" t="s">
        <v>747</v>
      </c>
      <c r="M143" s="17" t="s">
        <v>127</v>
      </c>
      <c r="N143" s="17" t="s">
        <v>1602</v>
      </c>
      <c r="O143" s="17" t="s">
        <v>84</v>
      </c>
    </row>
    <row r="144" spans="1:15" x14ac:dyDescent="0.2">
      <c r="A144" s="12">
        <v>2143</v>
      </c>
      <c r="B144" s="13" t="s">
        <v>2766</v>
      </c>
      <c r="C144" s="13" t="s">
        <v>2767</v>
      </c>
      <c r="D144" s="14" t="s">
        <v>1577</v>
      </c>
      <c r="E144" s="13" t="s">
        <v>4389</v>
      </c>
      <c r="F144" s="16">
        <v>2</v>
      </c>
      <c r="G144" s="14"/>
      <c r="H144" s="14"/>
      <c r="I144" s="14"/>
      <c r="J144" s="15" t="s">
        <v>2353</v>
      </c>
      <c r="K144" s="15" t="s">
        <v>2354</v>
      </c>
      <c r="L144" s="17" t="s">
        <v>2355</v>
      </c>
      <c r="M144" s="17" t="s">
        <v>2356</v>
      </c>
      <c r="N144" s="17" t="s">
        <v>2291</v>
      </c>
      <c r="O144" s="17" t="s">
        <v>84</v>
      </c>
    </row>
    <row r="145" spans="1:15" x14ac:dyDescent="0.2">
      <c r="A145" s="12">
        <v>2144</v>
      </c>
      <c r="B145" s="22" t="s">
        <v>2612</v>
      </c>
      <c r="C145" s="13" t="s">
        <v>2768</v>
      </c>
      <c r="D145" s="14" t="s">
        <v>1577</v>
      </c>
      <c r="E145" s="13" t="s">
        <v>4389</v>
      </c>
      <c r="F145" s="16">
        <v>2</v>
      </c>
      <c r="G145" s="14"/>
      <c r="H145" s="14"/>
      <c r="I145" s="14"/>
      <c r="J145" s="15" t="s">
        <v>540</v>
      </c>
      <c r="K145" s="15" t="s">
        <v>192</v>
      </c>
      <c r="L145" s="17" t="s">
        <v>2357</v>
      </c>
      <c r="M145" s="17" t="s">
        <v>193</v>
      </c>
      <c r="N145" s="17" t="s">
        <v>2358</v>
      </c>
      <c r="O145" s="17" t="s">
        <v>84</v>
      </c>
    </row>
    <row r="146" spans="1:15" x14ac:dyDescent="0.2">
      <c r="A146" s="12">
        <v>2145</v>
      </c>
      <c r="B146" s="22" t="s">
        <v>2769</v>
      </c>
      <c r="C146" s="13" t="s">
        <v>2770</v>
      </c>
      <c r="D146" s="14" t="s">
        <v>1577</v>
      </c>
      <c r="E146" s="13" t="s">
        <v>4390</v>
      </c>
      <c r="F146" s="16">
        <v>3</v>
      </c>
      <c r="G146" s="14"/>
      <c r="H146" s="14"/>
      <c r="I146" s="14"/>
      <c r="J146" s="15" t="s">
        <v>591</v>
      </c>
      <c r="K146" s="15" t="s">
        <v>126</v>
      </c>
      <c r="L146" s="17" t="s">
        <v>592</v>
      </c>
      <c r="M146" s="17" t="s">
        <v>127</v>
      </c>
      <c r="N146" s="17" t="s">
        <v>593</v>
      </c>
      <c r="O146" s="17" t="s">
        <v>84</v>
      </c>
    </row>
    <row r="147" spans="1:15" x14ac:dyDescent="0.2">
      <c r="A147" s="12">
        <v>2146</v>
      </c>
      <c r="B147" s="22" t="s">
        <v>2771</v>
      </c>
      <c r="C147" s="13" t="s">
        <v>2772</v>
      </c>
      <c r="D147" s="14" t="s">
        <v>1577</v>
      </c>
      <c r="E147" s="13" t="s">
        <v>4390</v>
      </c>
      <c r="F147" s="16">
        <v>3</v>
      </c>
      <c r="G147" s="14"/>
      <c r="H147" s="14"/>
      <c r="I147" s="14"/>
      <c r="J147" s="15" t="s">
        <v>596</v>
      </c>
      <c r="K147" s="15" t="s">
        <v>597</v>
      </c>
      <c r="L147" s="17" t="s">
        <v>598</v>
      </c>
      <c r="M147" s="17" t="s">
        <v>599</v>
      </c>
      <c r="N147" s="17" t="s">
        <v>600</v>
      </c>
      <c r="O147" s="17" t="s">
        <v>84</v>
      </c>
    </row>
    <row r="148" spans="1:15" x14ac:dyDescent="0.2">
      <c r="A148" s="12">
        <v>2147</v>
      </c>
      <c r="B148" s="22" t="s">
        <v>601</v>
      </c>
      <c r="C148" s="13" t="s">
        <v>602</v>
      </c>
      <c r="D148" s="14" t="s">
        <v>1577</v>
      </c>
      <c r="E148" s="13" t="s">
        <v>4390</v>
      </c>
      <c r="F148" s="16">
        <v>3</v>
      </c>
      <c r="G148" s="14"/>
      <c r="H148" s="14"/>
      <c r="I148" s="14"/>
      <c r="J148" s="15" t="s">
        <v>603</v>
      </c>
      <c r="K148" s="15" t="s">
        <v>2773</v>
      </c>
      <c r="L148" s="17" t="s">
        <v>604</v>
      </c>
      <c r="M148" s="17" t="s">
        <v>605</v>
      </c>
      <c r="N148" s="17" t="s">
        <v>606</v>
      </c>
      <c r="O148" s="17" t="s">
        <v>84</v>
      </c>
    </row>
    <row r="149" spans="1:15" x14ac:dyDescent="0.2">
      <c r="A149" s="12">
        <v>2148</v>
      </c>
      <c r="B149" s="22" t="s">
        <v>2644</v>
      </c>
      <c r="C149" s="13" t="s">
        <v>2774</v>
      </c>
      <c r="D149" s="14" t="s">
        <v>1577</v>
      </c>
      <c r="E149" s="13" t="s">
        <v>4390</v>
      </c>
      <c r="F149" s="16">
        <v>3</v>
      </c>
      <c r="G149" s="14"/>
      <c r="H149" s="14"/>
      <c r="I149" s="14"/>
      <c r="J149" s="15" t="s">
        <v>329</v>
      </c>
      <c r="K149" s="15" t="s">
        <v>209</v>
      </c>
      <c r="L149" s="17" t="s">
        <v>607</v>
      </c>
      <c r="M149" s="17" t="s">
        <v>211</v>
      </c>
      <c r="N149" s="17" t="s">
        <v>608</v>
      </c>
      <c r="O149" s="17" t="s">
        <v>84</v>
      </c>
    </row>
    <row r="150" spans="1:15" x14ac:dyDescent="0.2">
      <c r="A150" s="12">
        <v>2149</v>
      </c>
      <c r="B150" s="22" t="s">
        <v>2775</v>
      </c>
      <c r="C150" s="13" t="s">
        <v>2776</v>
      </c>
      <c r="D150" s="14" t="s">
        <v>1577</v>
      </c>
      <c r="E150" s="13" t="s">
        <v>4390</v>
      </c>
      <c r="F150" s="16">
        <v>3</v>
      </c>
      <c r="G150" s="14"/>
      <c r="H150" s="14"/>
      <c r="I150" s="14"/>
      <c r="J150" s="15" t="s">
        <v>609</v>
      </c>
      <c r="K150" s="15" t="s">
        <v>350</v>
      </c>
      <c r="L150" s="17" t="s">
        <v>610</v>
      </c>
      <c r="M150" s="17" t="s">
        <v>351</v>
      </c>
      <c r="N150" s="17" t="s">
        <v>611</v>
      </c>
      <c r="O150" s="17" t="s">
        <v>84</v>
      </c>
    </row>
    <row r="151" spans="1:15" x14ac:dyDescent="0.2">
      <c r="A151" s="12">
        <v>2150</v>
      </c>
      <c r="B151" s="22" t="s">
        <v>2777</v>
      </c>
      <c r="C151" s="13" t="s">
        <v>2778</v>
      </c>
      <c r="D151" s="14" t="s">
        <v>1577</v>
      </c>
      <c r="E151" s="13" t="s">
        <v>4390</v>
      </c>
      <c r="F151" s="16">
        <v>2</v>
      </c>
      <c r="G151" s="14"/>
      <c r="H151" s="14"/>
      <c r="I151" s="14"/>
      <c r="J151" s="15" t="s">
        <v>2021</v>
      </c>
      <c r="K151" s="15" t="s">
        <v>913</v>
      </c>
      <c r="L151" s="17" t="s">
        <v>2022</v>
      </c>
      <c r="M151" s="17" t="s">
        <v>2254</v>
      </c>
      <c r="N151" s="17" t="s">
        <v>2255</v>
      </c>
      <c r="O151" s="17" t="s">
        <v>84</v>
      </c>
    </row>
    <row r="152" spans="1:15" x14ac:dyDescent="0.2">
      <c r="A152" s="12">
        <v>2151</v>
      </c>
      <c r="B152" s="22" t="s">
        <v>2779</v>
      </c>
      <c r="C152" s="13" t="s">
        <v>2780</v>
      </c>
      <c r="D152" s="14" t="s">
        <v>1577</v>
      </c>
      <c r="E152" s="13" t="s">
        <v>4390</v>
      </c>
      <c r="F152" s="16">
        <v>2</v>
      </c>
      <c r="G152" s="14"/>
      <c r="H152" s="14"/>
      <c r="I152" s="14"/>
      <c r="J152" s="15" t="s">
        <v>2334</v>
      </c>
      <c r="K152" s="15" t="s">
        <v>130</v>
      </c>
      <c r="L152" s="17" t="s">
        <v>2335</v>
      </c>
      <c r="M152" s="17" t="s">
        <v>2336</v>
      </c>
      <c r="N152" s="17" t="s">
        <v>2337</v>
      </c>
      <c r="O152" s="17" t="s">
        <v>84</v>
      </c>
    </row>
    <row r="153" spans="1:15" x14ac:dyDescent="0.2">
      <c r="A153" s="12">
        <v>2152</v>
      </c>
      <c r="B153" s="13" t="s">
        <v>2781</v>
      </c>
      <c r="C153" s="13" t="s">
        <v>2782</v>
      </c>
      <c r="D153" s="14" t="s">
        <v>1577</v>
      </c>
      <c r="E153" s="13" t="s">
        <v>4391</v>
      </c>
      <c r="F153" s="16">
        <v>2</v>
      </c>
      <c r="G153" s="14"/>
      <c r="H153" s="14"/>
      <c r="I153" s="14"/>
      <c r="J153" s="15" t="s">
        <v>2206</v>
      </c>
      <c r="K153" s="15" t="s">
        <v>264</v>
      </c>
      <c r="L153" s="17" t="s">
        <v>2207</v>
      </c>
      <c r="M153" s="17" t="s">
        <v>265</v>
      </c>
      <c r="N153" s="17" t="s">
        <v>2208</v>
      </c>
      <c r="O153" s="17" t="s">
        <v>84</v>
      </c>
    </row>
    <row r="154" spans="1:15" x14ac:dyDescent="0.2">
      <c r="A154" s="12">
        <v>2153</v>
      </c>
      <c r="B154" s="13" t="s">
        <v>2783</v>
      </c>
      <c r="C154" s="13" t="s">
        <v>2784</v>
      </c>
      <c r="D154" s="14" t="s">
        <v>1577</v>
      </c>
      <c r="E154" s="13" t="s">
        <v>4391</v>
      </c>
      <c r="F154" s="16">
        <v>2</v>
      </c>
      <c r="G154" s="14"/>
      <c r="H154" s="14"/>
      <c r="I154" s="14"/>
      <c r="J154" s="15" t="s">
        <v>197</v>
      </c>
      <c r="K154" s="15" t="s">
        <v>2209</v>
      </c>
      <c r="L154" s="17" t="s">
        <v>198</v>
      </c>
      <c r="M154" s="17" t="s">
        <v>2210</v>
      </c>
      <c r="N154" s="17" t="s">
        <v>2211</v>
      </c>
      <c r="O154" s="17" t="s">
        <v>84</v>
      </c>
    </row>
    <row r="155" spans="1:15" x14ac:dyDescent="0.2">
      <c r="A155" s="12">
        <v>2154</v>
      </c>
      <c r="B155" s="13" t="s">
        <v>2785</v>
      </c>
      <c r="C155" s="13" t="s">
        <v>2786</v>
      </c>
      <c r="D155" s="14" t="s">
        <v>1577</v>
      </c>
      <c r="E155" s="13" t="s">
        <v>4404</v>
      </c>
      <c r="F155" s="16">
        <v>3</v>
      </c>
      <c r="G155" s="14"/>
      <c r="H155" s="14"/>
      <c r="I155" s="14"/>
      <c r="J155" s="15" t="s">
        <v>959</v>
      </c>
      <c r="K155" s="15" t="s">
        <v>960</v>
      </c>
      <c r="L155" s="17" t="s">
        <v>961</v>
      </c>
      <c r="M155" s="17" t="s">
        <v>962</v>
      </c>
      <c r="N155" s="17" t="s">
        <v>963</v>
      </c>
      <c r="O155" s="17" t="s">
        <v>84</v>
      </c>
    </row>
    <row r="156" spans="1:15" x14ac:dyDescent="0.2">
      <c r="A156" s="12">
        <v>2155</v>
      </c>
      <c r="B156" s="13" t="s">
        <v>2787</v>
      </c>
      <c r="C156" s="13" t="s">
        <v>2788</v>
      </c>
      <c r="D156" s="14" t="s">
        <v>1577</v>
      </c>
      <c r="E156" s="13" t="s">
        <v>4404</v>
      </c>
      <c r="F156" s="16">
        <v>3</v>
      </c>
      <c r="G156" s="14"/>
      <c r="H156" s="14"/>
      <c r="I156" s="14"/>
      <c r="J156" s="15" t="s">
        <v>364</v>
      </c>
      <c r="K156" s="15" t="s">
        <v>2789</v>
      </c>
      <c r="L156" s="17" t="s">
        <v>365</v>
      </c>
      <c r="M156" s="17" t="s">
        <v>2790</v>
      </c>
      <c r="N156" s="17" t="s">
        <v>2791</v>
      </c>
      <c r="O156" s="17" t="s">
        <v>84</v>
      </c>
    </row>
    <row r="157" spans="1:15" x14ac:dyDescent="0.2">
      <c r="A157" s="12">
        <v>2156</v>
      </c>
      <c r="B157" s="13" t="s">
        <v>2792</v>
      </c>
      <c r="C157" s="13" t="s">
        <v>2793</v>
      </c>
      <c r="D157" s="14" t="s">
        <v>1577</v>
      </c>
      <c r="E157" s="13" t="s">
        <v>4394</v>
      </c>
      <c r="F157" s="16">
        <v>3</v>
      </c>
      <c r="G157" s="14"/>
      <c r="H157" s="14"/>
      <c r="I157" s="14"/>
      <c r="J157" s="15" t="s">
        <v>277</v>
      </c>
      <c r="K157" s="15" t="s">
        <v>513</v>
      </c>
      <c r="L157" s="17" t="s">
        <v>278</v>
      </c>
      <c r="M157" s="17" t="s">
        <v>514</v>
      </c>
      <c r="N157" s="17" t="s">
        <v>515</v>
      </c>
      <c r="O157" s="17" t="s">
        <v>84</v>
      </c>
    </row>
    <row r="158" spans="1:15" x14ac:dyDescent="0.2">
      <c r="A158" s="12">
        <v>2157</v>
      </c>
      <c r="B158" s="13" t="s">
        <v>2794</v>
      </c>
      <c r="C158" s="13" t="s">
        <v>2795</v>
      </c>
      <c r="D158" s="14" t="s">
        <v>1577</v>
      </c>
      <c r="E158" s="13" t="s">
        <v>4394</v>
      </c>
      <c r="F158" s="16">
        <v>3</v>
      </c>
      <c r="G158" s="14"/>
      <c r="H158" s="14"/>
      <c r="I158" s="14"/>
      <c r="J158" s="15" t="s">
        <v>516</v>
      </c>
      <c r="K158" s="15" t="s">
        <v>166</v>
      </c>
      <c r="L158" s="17" t="s">
        <v>517</v>
      </c>
      <c r="M158" s="17" t="s">
        <v>167</v>
      </c>
      <c r="N158" s="17" t="s">
        <v>518</v>
      </c>
      <c r="O158" s="17" t="s">
        <v>84</v>
      </c>
    </row>
    <row r="159" spans="1:15" x14ac:dyDescent="0.2">
      <c r="A159" s="12">
        <v>2158</v>
      </c>
      <c r="B159" s="22" t="s">
        <v>2796</v>
      </c>
      <c r="C159" s="13" t="s">
        <v>2797</v>
      </c>
      <c r="D159" s="14" t="s">
        <v>1577</v>
      </c>
      <c r="E159" s="13" t="s">
        <v>4394</v>
      </c>
      <c r="F159" s="16">
        <v>3</v>
      </c>
      <c r="G159" s="14"/>
      <c r="H159" s="14"/>
      <c r="I159" s="14"/>
      <c r="J159" s="15" t="s">
        <v>519</v>
      </c>
      <c r="K159" s="15" t="s">
        <v>520</v>
      </c>
      <c r="L159" s="17" t="s">
        <v>521</v>
      </c>
      <c r="M159" s="17" t="s">
        <v>522</v>
      </c>
      <c r="N159" s="17" t="s">
        <v>480</v>
      </c>
      <c r="O159" s="17" t="s">
        <v>84</v>
      </c>
    </row>
    <row r="160" spans="1:15" x14ac:dyDescent="0.2">
      <c r="A160" s="12">
        <v>2159</v>
      </c>
      <c r="B160" s="22" t="s">
        <v>2798</v>
      </c>
      <c r="C160" s="13" t="s">
        <v>2799</v>
      </c>
      <c r="D160" s="14" t="s">
        <v>1577</v>
      </c>
      <c r="E160" s="13" t="s">
        <v>4394</v>
      </c>
      <c r="F160" s="16">
        <v>3</v>
      </c>
      <c r="G160" s="14"/>
      <c r="H160" s="14"/>
      <c r="I160" s="14"/>
      <c r="J160" s="15" t="s">
        <v>523</v>
      </c>
      <c r="K160" s="15" t="s">
        <v>385</v>
      </c>
      <c r="L160" s="17" t="s">
        <v>524</v>
      </c>
      <c r="M160" s="17" t="s">
        <v>386</v>
      </c>
      <c r="N160" s="17" t="s">
        <v>525</v>
      </c>
      <c r="O160" s="17" t="s">
        <v>84</v>
      </c>
    </row>
    <row r="161" spans="1:15" x14ac:dyDescent="0.2">
      <c r="A161" s="12">
        <v>2160</v>
      </c>
      <c r="B161" s="22" t="s">
        <v>3813</v>
      </c>
      <c r="C161" s="13" t="s">
        <v>3814</v>
      </c>
      <c r="D161" s="14" t="s">
        <v>139</v>
      </c>
      <c r="E161" s="13" t="s">
        <v>4394</v>
      </c>
      <c r="F161" s="16">
        <v>1</v>
      </c>
      <c r="G161" s="14" t="s">
        <v>3350</v>
      </c>
      <c r="H161" s="14" t="s">
        <v>443</v>
      </c>
      <c r="I161" s="14"/>
      <c r="J161" s="15" t="s">
        <v>3815</v>
      </c>
      <c r="K161" s="15" t="s">
        <v>266</v>
      </c>
      <c r="L161" s="17" t="s">
        <v>3816</v>
      </c>
      <c r="M161" s="17" t="s">
        <v>267</v>
      </c>
      <c r="N161" s="17" t="s">
        <v>3736</v>
      </c>
      <c r="O161" s="17" t="s">
        <v>84</v>
      </c>
    </row>
    <row r="162" spans="1:15" x14ac:dyDescent="0.2">
      <c r="A162" s="12">
        <v>2161</v>
      </c>
      <c r="B162" s="13" t="s">
        <v>527</v>
      </c>
      <c r="C162" s="13" t="s">
        <v>528</v>
      </c>
      <c r="D162" s="14" t="s">
        <v>1577</v>
      </c>
      <c r="E162" s="13" t="s">
        <v>4394</v>
      </c>
      <c r="F162" s="16">
        <v>3</v>
      </c>
      <c r="G162" s="14"/>
      <c r="H162" s="14"/>
      <c r="I162" s="14"/>
      <c r="J162" s="15" t="s">
        <v>529</v>
      </c>
      <c r="K162" s="15" t="s">
        <v>530</v>
      </c>
      <c r="L162" s="17" t="s">
        <v>531</v>
      </c>
      <c r="M162" s="17" t="s">
        <v>532</v>
      </c>
      <c r="N162" s="17" t="s">
        <v>533</v>
      </c>
      <c r="O162" s="17" t="s">
        <v>84</v>
      </c>
    </row>
    <row r="163" spans="1:15" x14ac:dyDescent="0.2">
      <c r="A163" s="12">
        <v>2162</v>
      </c>
      <c r="B163" s="13" t="s">
        <v>796</v>
      </c>
      <c r="C163" s="13" t="s">
        <v>797</v>
      </c>
      <c r="D163" s="14" t="s">
        <v>1577</v>
      </c>
      <c r="E163" s="13" t="s">
        <v>4394</v>
      </c>
      <c r="F163" s="16">
        <v>3</v>
      </c>
      <c r="G163" s="14"/>
      <c r="H163" s="14"/>
      <c r="I163" s="14"/>
      <c r="J163" s="15" t="s">
        <v>92</v>
      </c>
      <c r="K163" s="15" t="s">
        <v>700</v>
      </c>
      <c r="L163" s="17" t="s">
        <v>94</v>
      </c>
      <c r="M163" s="17" t="s">
        <v>702</v>
      </c>
      <c r="N163" s="17" t="s">
        <v>798</v>
      </c>
      <c r="O163" s="17" t="s">
        <v>84</v>
      </c>
    </row>
    <row r="164" spans="1:15" x14ac:dyDescent="0.2">
      <c r="A164" s="12">
        <v>2163</v>
      </c>
      <c r="B164" s="13" t="s">
        <v>666</v>
      </c>
      <c r="C164" s="13" t="s">
        <v>1660</v>
      </c>
      <c r="D164" s="14" t="s">
        <v>1577</v>
      </c>
      <c r="E164" s="13" t="s">
        <v>4394</v>
      </c>
      <c r="F164" s="16">
        <v>2</v>
      </c>
      <c r="G164" s="14"/>
      <c r="H164" s="14"/>
      <c r="I164" s="14"/>
      <c r="J164" s="15" t="s">
        <v>668</v>
      </c>
      <c r="K164" s="15" t="s">
        <v>1661</v>
      </c>
      <c r="L164" s="17" t="s">
        <v>670</v>
      </c>
      <c r="M164" s="17" t="s">
        <v>1662</v>
      </c>
      <c r="N164" s="17" t="s">
        <v>1663</v>
      </c>
      <c r="O164" s="17" t="s">
        <v>84</v>
      </c>
    </row>
    <row r="165" spans="1:15" x14ac:dyDescent="0.2">
      <c r="A165" s="12">
        <v>2164</v>
      </c>
      <c r="B165" s="13" t="s">
        <v>1664</v>
      </c>
      <c r="C165" s="13" t="s">
        <v>1665</v>
      </c>
      <c r="D165" s="14" t="s">
        <v>1577</v>
      </c>
      <c r="E165" s="13" t="s">
        <v>4394</v>
      </c>
      <c r="F165" s="16">
        <v>2</v>
      </c>
      <c r="G165" s="14"/>
      <c r="H165" s="14"/>
      <c r="I165" s="14"/>
      <c r="J165" s="15" t="s">
        <v>1666</v>
      </c>
      <c r="K165" s="15" t="s">
        <v>743</v>
      </c>
      <c r="L165" s="17" t="s">
        <v>1667</v>
      </c>
      <c r="M165" s="17" t="s">
        <v>745</v>
      </c>
      <c r="N165" s="17" t="s">
        <v>1668</v>
      </c>
      <c r="O165" s="17" t="s">
        <v>84</v>
      </c>
    </row>
    <row r="166" spans="1:15" x14ac:dyDescent="0.2">
      <c r="A166" s="12">
        <v>2165</v>
      </c>
      <c r="B166" s="13" t="s">
        <v>2256</v>
      </c>
      <c r="C166" s="13" t="s">
        <v>2257</v>
      </c>
      <c r="D166" s="14" t="s">
        <v>1577</v>
      </c>
      <c r="E166" s="13" t="s">
        <v>4394</v>
      </c>
      <c r="F166" s="16">
        <v>3</v>
      </c>
      <c r="G166" s="14"/>
      <c r="H166" s="14"/>
      <c r="I166" s="14"/>
      <c r="J166" s="15" t="s">
        <v>3817</v>
      </c>
      <c r="K166" s="15" t="s">
        <v>126</v>
      </c>
      <c r="L166" s="17" t="s">
        <v>511</v>
      </c>
      <c r="M166" s="17" t="s">
        <v>127</v>
      </c>
      <c r="N166" s="17" t="s">
        <v>2258</v>
      </c>
      <c r="O166" s="17" t="s">
        <v>84</v>
      </c>
    </row>
    <row r="167" spans="1:15" x14ac:dyDescent="0.2">
      <c r="A167" s="12">
        <v>2166</v>
      </c>
      <c r="B167" s="13" t="s">
        <v>2568</v>
      </c>
      <c r="C167" s="13" t="s">
        <v>2800</v>
      </c>
      <c r="D167" s="14" t="s">
        <v>1577</v>
      </c>
      <c r="E167" s="13" t="s">
        <v>4395</v>
      </c>
      <c r="F167" s="16">
        <v>3</v>
      </c>
      <c r="G167" s="14"/>
      <c r="H167" s="14"/>
      <c r="I167" s="14"/>
      <c r="J167" s="15" t="s">
        <v>182</v>
      </c>
      <c r="K167" s="15" t="s">
        <v>268</v>
      </c>
      <c r="L167" s="17" t="s">
        <v>184</v>
      </c>
      <c r="M167" s="17" t="s">
        <v>269</v>
      </c>
      <c r="N167" s="17" t="s">
        <v>589</v>
      </c>
      <c r="O167" s="17" t="s">
        <v>84</v>
      </c>
    </row>
    <row r="168" spans="1:15" x14ac:dyDescent="0.2">
      <c r="A168" s="12">
        <v>2167</v>
      </c>
      <c r="B168" s="13" t="s">
        <v>2801</v>
      </c>
      <c r="C168" s="13" t="s">
        <v>2802</v>
      </c>
      <c r="D168" s="14" t="s">
        <v>1577</v>
      </c>
      <c r="E168" s="13" t="s">
        <v>4395</v>
      </c>
      <c r="F168" s="16">
        <v>3</v>
      </c>
      <c r="G168" s="14"/>
      <c r="H168" s="14"/>
      <c r="I168" s="14"/>
      <c r="J168" s="15" t="s">
        <v>291</v>
      </c>
      <c r="K168" s="15" t="s">
        <v>180</v>
      </c>
      <c r="L168" s="17" t="s">
        <v>292</v>
      </c>
      <c r="M168" s="17" t="s">
        <v>181</v>
      </c>
      <c r="N168" s="17" t="s">
        <v>590</v>
      </c>
      <c r="O168" s="17" t="s">
        <v>84</v>
      </c>
    </row>
    <row r="169" spans="1:15" x14ac:dyDescent="0.2">
      <c r="A169" s="12">
        <v>2168</v>
      </c>
      <c r="B169" s="13" t="s">
        <v>2803</v>
      </c>
      <c r="C169" s="13" t="s">
        <v>2804</v>
      </c>
      <c r="D169" s="14" t="s">
        <v>1577</v>
      </c>
      <c r="E169" s="13" t="s">
        <v>4395</v>
      </c>
      <c r="F169" s="16">
        <v>2</v>
      </c>
      <c r="G169" s="14"/>
      <c r="H169" s="14"/>
      <c r="I169" s="14"/>
      <c r="J169" s="15" t="s">
        <v>1019</v>
      </c>
      <c r="K169" s="15" t="s">
        <v>266</v>
      </c>
      <c r="L169" s="17" t="s">
        <v>296</v>
      </c>
      <c r="M169" s="17" t="s">
        <v>267</v>
      </c>
      <c r="N169" s="17" t="s">
        <v>1778</v>
      </c>
      <c r="O169" s="17" t="s">
        <v>84</v>
      </c>
    </row>
    <row r="170" spans="1:15" x14ac:dyDescent="0.2">
      <c r="A170" s="12">
        <v>2169</v>
      </c>
      <c r="B170" s="13" t="s">
        <v>796</v>
      </c>
      <c r="C170" s="13" t="s">
        <v>857</v>
      </c>
      <c r="D170" s="14" t="s">
        <v>1577</v>
      </c>
      <c r="E170" s="13" t="s">
        <v>4396</v>
      </c>
      <c r="F170" s="16">
        <v>3</v>
      </c>
      <c r="G170" s="14"/>
      <c r="H170" s="14"/>
      <c r="I170" s="14"/>
      <c r="J170" s="15" t="s">
        <v>92</v>
      </c>
      <c r="K170" s="15" t="s">
        <v>203</v>
      </c>
      <c r="L170" s="17" t="s">
        <v>94</v>
      </c>
      <c r="M170" s="17" t="s">
        <v>205</v>
      </c>
      <c r="N170" s="17" t="s">
        <v>1582</v>
      </c>
      <c r="O170" s="17" t="s">
        <v>84</v>
      </c>
    </row>
    <row r="171" spans="1:15" x14ac:dyDescent="0.2">
      <c r="A171" s="12">
        <v>2170</v>
      </c>
      <c r="B171" s="13" t="s">
        <v>858</v>
      </c>
      <c r="C171" s="13" t="s">
        <v>859</v>
      </c>
      <c r="D171" s="14" t="s">
        <v>1577</v>
      </c>
      <c r="E171" s="13" t="s">
        <v>4396</v>
      </c>
      <c r="F171" s="16">
        <v>3</v>
      </c>
      <c r="G171" s="14"/>
      <c r="H171" s="14"/>
      <c r="I171" s="14"/>
      <c r="J171" s="15" t="s">
        <v>1583</v>
      </c>
      <c r="K171" s="15" t="s">
        <v>237</v>
      </c>
      <c r="L171" s="17" t="s">
        <v>860</v>
      </c>
      <c r="M171" s="17" t="s">
        <v>238</v>
      </c>
      <c r="N171" s="17" t="s">
        <v>861</v>
      </c>
      <c r="O171" s="17" t="s">
        <v>84</v>
      </c>
    </row>
    <row r="172" spans="1:15" x14ac:dyDescent="0.2">
      <c r="A172" s="12">
        <v>2171</v>
      </c>
      <c r="B172" s="13" t="s">
        <v>862</v>
      </c>
      <c r="C172" s="13" t="s">
        <v>863</v>
      </c>
      <c r="D172" s="14" t="s">
        <v>1577</v>
      </c>
      <c r="E172" s="13" t="s">
        <v>4396</v>
      </c>
      <c r="F172" s="16">
        <v>3</v>
      </c>
      <c r="G172" s="14"/>
      <c r="H172" s="14"/>
      <c r="I172" s="14"/>
      <c r="J172" s="15" t="s">
        <v>212</v>
      </c>
      <c r="K172" s="15" t="s">
        <v>1584</v>
      </c>
      <c r="L172" s="17" t="s">
        <v>213</v>
      </c>
      <c r="M172" s="17" t="s">
        <v>864</v>
      </c>
      <c r="N172" s="17" t="s">
        <v>1585</v>
      </c>
      <c r="O172" s="17" t="s">
        <v>84</v>
      </c>
    </row>
    <row r="173" spans="1:15" x14ac:dyDescent="0.2">
      <c r="A173" s="12">
        <v>2172</v>
      </c>
      <c r="B173" s="13" t="s">
        <v>865</v>
      </c>
      <c r="C173" s="13" t="s">
        <v>866</v>
      </c>
      <c r="D173" s="14" t="s">
        <v>1577</v>
      </c>
      <c r="E173" s="13" t="s">
        <v>4396</v>
      </c>
      <c r="F173" s="16">
        <v>3</v>
      </c>
      <c r="G173" s="14"/>
      <c r="H173" s="14"/>
      <c r="I173" s="14"/>
      <c r="J173" s="15" t="s">
        <v>1586</v>
      </c>
      <c r="K173" s="15" t="s">
        <v>168</v>
      </c>
      <c r="L173" s="17" t="s">
        <v>867</v>
      </c>
      <c r="M173" s="17" t="s">
        <v>169</v>
      </c>
      <c r="N173" s="17" t="s">
        <v>1587</v>
      </c>
      <c r="O173" s="17" t="s">
        <v>84</v>
      </c>
    </row>
    <row r="174" spans="1:15" x14ac:dyDescent="0.2">
      <c r="A174" s="12">
        <v>2173</v>
      </c>
      <c r="B174" s="13" t="s">
        <v>868</v>
      </c>
      <c r="C174" s="13" t="s">
        <v>869</v>
      </c>
      <c r="D174" s="14" t="s">
        <v>1577</v>
      </c>
      <c r="E174" s="13" t="s">
        <v>4396</v>
      </c>
      <c r="F174" s="16">
        <v>3</v>
      </c>
      <c r="G174" s="14"/>
      <c r="H174" s="14"/>
      <c r="I174" s="14"/>
      <c r="J174" s="15" t="s">
        <v>432</v>
      </c>
      <c r="K174" s="15" t="s">
        <v>160</v>
      </c>
      <c r="L174" s="17" t="s">
        <v>771</v>
      </c>
      <c r="M174" s="17" t="s">
        <v>161</v>
      </c>
      <c r="N174" s="17" t="s">
        <v>1588</v>
      </c>
      <c r="O174" s="17" t="s">
        <v>84</v>
      </c>
    </row>
    <row r="175" spans="1:15" x14ac:dyDescent="0.2">
      <c r="A175" s="12">
        <v>2174</v>
      </c>
      <c r="B175" s="13" t="s">
        <v>870</v>
      </c>
      <c r="C175" s="13" t="s">
        <v>871</v>
      </c>
      <c r="D175" s="14" t="s">
        <v>1577</v>
      </c>
      <c r="E175" s="13" t="s">
        <v>4396</v>
      </c>
      <c r="F175" s="16">
        <v>3</v>
      </c>
      <c r="G175" s="14"/>
      <c r="H175" s="14"/>
      <c r="I175" s="14"/>
      <c r="J175" s="15" t="s">
        <v>872</v>
      </c>
      <c r="K175" s="15" t="s">
        <v>2805</v>
      </c>
      <c r="L175" s="17" t="s">
        <v>873</v>
      </c>
      <c r="M175" s="17" t="s">
        <v>2806</v>
      </c>
      <c r="N175" s="17" t="s">
        <v>874</v>
      </c>
      <c r="O175" s="17" t="s">
        <v>84</v>
      </c>
    </row>
    <row r="176" spans="1:15" x14ac:dyDescent="0.2">
      <c r="A176" s="12">
        <v>2175</v>
      </c>
      <c r="B176" s="13" t="s">
        <v>875</v>
      </c>
      <c r="C176" s="13" t="s">
        <v>876</v>
      </c>
      <c r="D176" s="14" t="s">
        <v>1577</v>
      </c>
      <c r="E176" s="13" t="s">
        <v>4396</v>
      </c>
      <c r="F176" s="16">
        <v>3</v>
      </c>
      <c r="G176" s="14"/>
      <c r="H176" s="14"/>
      <c r="I176" s="14"/>
      <c r="J176" s="15" t="s">
        <v>415</v>
      </c>
      <c r="K176" s="15" t="s">
        <v>180</v>
      </c>
      <c r="L176" s="17" t="s">
        <v>417</v>
      </c>
      <c r="M176" s="17" t="s">
        <v>181</v>
      </c>
      <c r="N176" s="17" t="s">
        <v>877</v>
      </c>
      <c r="O176" s="17" t="s">
        <v>84</v>
      </c>
    </row>
    <row r="177" spans="1:15" x14ac:dyDescent="0.2">
      <c r="A177" s="12">
        <v>2176</v>
      </c>
      <c r="B177" s="13" t="s">
        <v>204</v>
      </c>
      <c r="C177" s="13" t="s">
        <v>878</v>
      </c>
      <c r="D177" s="14" t="s">
        <v>1577</v>
      </c>
      <c r="E177" s="13" t="s">
        <v>4396</v>
      </c>
      <c r="F177" s="16">
        <v>3</v>
      </c>
      <c r="G177" s="14"/>
      <c r="H177" s="14"/>
      <c r="I177" s="14"/>
      <c r="J177" s="15" t="s">
        <v>133</v>
      </c>
      <c r="K177" s="15" t="s">
        <v>160</v>
      </c>
      <c r="L177" s="17" t="s">
        <v>135</v>
      </c>
      <c r="M177" s="17" t="s">
        <v>161</v>
      </c>
      <c r="N177" s="17" t="s">
        <v>879</v>
      </c>
      <c r="O177" s="17" t="s">
        <v>84</v>
      </c>
    </row>
    <row r="178" spans="1:15" x14ac:dyDescent="0.2">
      <c r="A178" s="12">
        <v>2177</v>
      </c>
      <c r="B178" s="13" t="s">
        <v>880</v>
      </c>
      <c r="C178" s="13" t="s">
        <v>881</v>
      </c>
      <c r="D178" s="14" t="s">
        <v>1577</v>
      </c>
      <c r="E178" s="13" t="s">
        <v>4396</v>
      </c>
      <c r="F178" s="16">
        <v>3</v>
      </c>
      <c r="G178" s="14"/>
      <c r="H178" s="14"/>
      <c r="I178" s="14"/>
      <c r="J178" s="15" t="s">
        <v>1589</v>
      </c>
      <c r="K178" s="15" t="s">
        <v>257</v>
      </c>
      <c r="L178" s="17" t="s">
        <v>882</v>
      </c>
      <c r="M178" s="17" t="s">
        <v>258</v>
      </c>
      <c r="N178" s="17" t="s">
        <v>883</v>
      </c>
      <c r="O178" s="17" t="s">
        <v>84</v>
      </c>
    </row>
    <row r="179" spans="1:15" x14ac:dyDescent="0.2">
      <c r="A179" s="12">
        <v>2178</v>
      </c>
      <c r="B179" s="13" t="s">
        <v>884</v>
      </c>
      <c r="C179" s="13" t="s">
        <v>885</v>
      </c>
      <c r="D179" s="14" t="s">
        <v>1577</v>
      </c>
      <c r="E179" s="13" t="s">
        <v>4396</v>
      </c>
      <c r="F179" s="16">
        <v>3</v>
      </c>
      <c r="G179" s="14"/>
      <c r="H179" s="14"/>
      <c r="I179" s="14"/>
      <c r="J179" s="15" t="s">
        <v>368</v>
      </c>
      <c r="K179" s="15" t="s">
        <v>800</v>
      </c>
      <c r="L179" s="17" t="s">
        <v>369</v>
      </c>
      <c r="M179" s="17" t="s">
        <v>801</v>
      </c>
      <c r="N179" s="17" t="s">
        <v>580</v>
      </c>
      <c r="O179" s="17" t="s">
        <v>84</v>
      </c>
    </row>
    <row r="180" spans="1:15" x14ac:dyDescent="0.2">
      <c r="A180" s="12">
        <v>2179</v>
      </c>
      <c r="B180" s="13" t="s">
        <v>868</v>
      </c>
      <c r="C180" s="13" t="s">
        <v>412</v>
      </c>
      <c r="D180" s="14" t="s">
        <v>1577</v>
      </c>
      <c r="E180" s="13" t="s">
        <v>4396</v>
      </c>
      <c r="F180" s="16">
        <v>3</v>
      </c>
      <c r="G180" s="14"/>
      <c r="H180" s="14"/>
      <c r="I180" s="14"/>
      <c r="J180" s="15" t="s">
        <v>432</v>
      </c>
      <c r="K180" s="15" t="s">
        <v>255</v>
      </c>
      <c r="L180" s="17" t="s">
        <v>771</v>
      </c>
      <c r="M180" s="17" t="s">
        <v>256</v>
      </c>
      <c r="N180" s="17" t="s">
        <v>1588</v>
      </c>
      <c r="O180" s="17" t="s">
        <v>84</v>
      </c>
    </row>
    <row r="181" spans="1:15" x14ac:dyDescent="0.2">
      <c r="A181" s="12">
        <v>2180</v>
      </c>
      <c r="B181" s="13" t="s">
        <v>1653</v>
      </c>
      <c r="C181" s="13" t="s">
        <v>1654</v>
      </c>
      <c r="D181" s="14" t="s">
        <v>1577</v>
      </c>
      <c r="E181" s="13" t="s">
        <v>4396</v>
      </c>
      <c r="F181" s="16">
        <v>3</v>
      </c>
      <c r="G181" s="14"/>
      <c r="H181" s="14"/>
      <c r="I181" s="14"/>
      <c r="J181" s="15" t="s">
        <v>1655</v>
      </c>
      <c r="K181" s="15" t="s">
        <v>1656</v>
      </c>
      <c r="L181" s="17" t="s">
        <v>1657</v>
      </c>
      <c r="M181" s="17" t="s">
        <v>1658</v>
      </c>
      <c r="N181" s="17" t="s">
        <v>1659</v>
      </c>
      <c r="O181" s="17" t="s">
        <v>84</v>
      </c>
    </row>
    <row r="182" spans="1:15" x14ac:dyDescent="0.2">
      <c r="A182" s="12">
        <v>2181</v>
      </c>
      <c r="B182" s="13" t="s">
        <v>2266</v>
      </c>
      <c r="C182" s="13" t="s">
        <v>2267</v>
      </c>
      <c r="D182" s="14" t="s">
        <v>1577</v>
      </c>
      <c r="E182" s="13" t="s">
        <v>4396</v>
      </c>
      <c r="F182" s="16">
        <v>2</v>
      </c>
      <c r="G182" s="14"/>
      <c r="H182" s="14"/>
      <c r="I182" s="14"/>
      <c r="J182" s="15" t="s">
        <v>1271</v>
      </c>
      <c r="K182" s="15" t="s">
        <v>97</v>
      </c>
      <c r="L182" s="17" t="s">
        <v>1272</v>
      </c>
      <c r="M182" s="17" t="s">
        <v>98</v>
      </c>
      <c r="N182" s="17" t="s">
        <v>2268</v>
      </c>
      <c r="O182" s="17" t="s">
        <v>84</v>
      </c>
    </row>
    <row r="183" spans="1:15" x14ac:dyDescent="0.2">
      <c r="A183" s="12">
        <v>2182</v>
      </c>
      <c r="B183" s="13" t="s">
        <v>2269</v>
      </c>
      <c r="C183" s="13" t="s">
        <v>2270</v>
      </c>
      <c r="D183" s="14" t="s">
        <v>1577</v>
      </c>
      <c r="E183" s="13" t="s">
        <v>4396</v>
      </c>
      <c r="F183" s="16">
        <v>2</v>
      </c>
      <c r="G183" s="14"/>
      <c r="H183" s="14"/>
      <c r="I183" s="14"/>
      <c r="J183" s="15" t="s">
        <v>2271</v>
      </c>
      <c r="K183" s="15" t="s">
        <v>2272</v>
      </c>
      <c r="L183" s="17" t="s">
        <v>2273</v>
      </c>
      <c r="M183" s="17" t="s">
        <v>2274</v>
      </c>
      <c r="N183" s="17" t="s">
        <v>2275</v>
      </c>
      <c r="O183" s="17" t="s">
        <v>84</v>
      </c>
    </row>
    <row r="184" spans="1:15" x14ac:dyDescent="0.2">
      <c r="A184" s="12">
        <v>2183</v>
      </c>
      <c r="B184" s="13" t="s">
        <v>2276</v>
      </c>
      <c r="C184" s="13" t="s">
        <v>2277</v>
      </c>
      <c r="D184" s="14" t="s">
        <v>1577</v>
      </c>
      <c r="E184" s="13" t="s">
        <v>4396</v>
      </c>
      <c r="F184" s="16">
        <v>2</v>
      </c>
      <c r="G184" s="14"/>
      <c r="H184" s="14"/>
      <c r="I184" s="14"/>
      <c r="J184" s="15" t="s">
        <v>2278</v>
      </c>
      <c r="K184" s="15" t="s">
        <v>394</v>
      </c>
      <c r="L184" s="17" t="s">
        <v>2279</v>
      </c>
      <c r="M184" s="17" t="s">
        <v>395</v>
      </c>
      <c r="N184" s="17" t="s">
        <v>2280</v>
      </c>
      <c r="O184" s="17" t="s">
        <v>84</v>
      </c>
    </row>
    <row r="185" spans="1:15" x14ac:dyDescent="0.2">
      <c r="A185" s="12">
        <v>2184</v>
      </c>
      <c r="B185" s="13" t="s">
        <v>2281</v>
      </c>
      <c r="C185" s="13" t="s">
        <v>2282</v>
      </c>
      <c r="D185" s="14" t="s">
        <v>1577</v>
      </c>
      <c r="E185" s="13" t="s">
        <v>4396</v>
      </c>
      <c r="F185" s="16">
        <v>2</v>
      </c>
      <c r="G185" s="14"/>
      <c r="H185" s="14"/>
      <c r="I185" s="14"/>
      <c r="J185" s="15" t="s">
        <v>1009</v>
      </c>
      <c r="K185" s="15" t="s">
        <v>116</v>
      </c>
      <c r="L185" s="17" t="s">
        <v>1011</v>
      </c>
      <c r="M185" s="17" t="s">
        <v>117</v>
      </c>
      <c r="N185" s="17" t="s">
        <v>2283</v>
      </c>
      <c r="O185" s="17" t="s">
        <v>84</v>
      </c>
    </row>
    <row r="186" spans="1:15" x14ac:dyDescent="0.2">
      <c r="A186" s="12">
        <v>2185</v>
      </c>
      <c r="B186" s="13" t="s">
        <v>2284</v>
      </c>
      <c r="C186" s="13" t="s">
        <v>2285</v>
      </c>
      <c r="D186" s="14" t="s">
        <v>1577</v>
      </c>
      <c r="E186" s="13" t="s">
        <v>4396</v>
      </c>
      <c r="F186" s="16">
        <v>2</v>
      </c>
      <c r="G186" s="14"/>
      <c r="H186" s="14"/>
      <c r="I186" s="14"/>
      <c r="J186" s="15" t="s">
        <v>2286</v>
      </c>
      <c r="K186" s="15" t="s">
        <v>180</v>
      </c>
      <c r="L186" s="17" t="s">
        <v>2287</v>
      </c>
      <c r="M186" s="17" t="s">
        <v>181</v>
      </c>
      <c r="N186" s="17" t="s">
        <v>2288</v>
      </c>
      <c r="O186" s="17" t="s">
        <v>84</v>
      </c>
    </row>
    <row r="187" spans="1:15" x14ac:dyDescent="0.2">
      <c r="A187" s="12">
        <v>2186</v>
      </c>
      <c r="B187" s="13" t="s">
        <v>2807</v>
      </c>
      <c r="C187" s="13" t="s">
        <v>2289</v>
      </c>
      <c r="D187" s="14" t="s">
        <v>1577</v>
      </c>
      <c r="E187" s="13" t="s">
        <v>4396</v>
      </c>
      <c r="F187" s="16">
        <v>2</v>
      </c>
      <c r="G187" s="14"/>
      <c r="H187" s="14"/>
      <c r="I187" s="14"/>
      <c r="J187" s="15" t="s">
        <v>1084</v>
      </c>
      <c r="K187" s="15" t="s">
        <v>87</v>
      </c>
      <c r="L187" s="17" t="s">
        <v>1085</v>
      </c>
      <c r="M187" s="17" t="s">
        <v>2290</v>
      </c>
      <c r="N187" s="17" t="s">
        <v>2291</v>
      </c>
      <c r="O187" s="17" t="s">
        <v>84</v>
      </c>
    </row>
    <row r="188" spans="1:15" x14ac:dyDescent="0.2">
      <c r="A188" s="12">
        <v>2187</v>
      </c>
      <c r="B188" s="13" t="s">
        <v>2808</v>
      </c>
      <c r="C188" s="13" t="s">
        <v>2809</v>
      </c>
      <c r="D188" s="14" t="s">
        <v>1577</v>
      </c>
      <c r="E188" s="13" t="s">
        <v>4398</v>
      </c>
      <c r="F188" s="16">
        <v>3</v>
      </c>
      <c r="G188" s="14"/>
      <c r="H188" s="14"/>
      <c r="I188" s="14"/>
      <c r="J188" s="15" t="s">
        <v>570</v>
      </c>
      <c r="K188" s="15" t="s">
        <v>571</v>
      </c>
      <c r="L188" s="17" t="s">
        <v>572</v>
      </c>
      <c r="M188" s="17" t="s">
        <v>573</v>
      </c>
      <c r="N188" s="17" t="s">
        <v>574</v>
      </c>
      <c r="O188" s="17" t="s">
        <v>84</v>
      </c>
    </row>
    <row r="189" spans="1:15" x14ac:dyDescent="0.2">
      <c r="A189" s="12">
        <v>2188</v>
      </c>
      <c r="B189" s="13" t="s">
        <v>2810</v>
      </c>
      <c r="C189" s="13" t="s">
        <v>2811</v>
      </c>
      <c r="D189" s="14" t="s">
        <v>1577</v>
      </c>
      <c r="E189" s="13" t="s">
        <v>4398</v>
      </c>
      <c r="F189" s="16">
        <v>3</v>
      </c>
      <c r="G189" s="14"/>
      <c r="H189" s="14"/>
      <c r="I189" s="14"/>
      <c r="J189" s="15" t="s">
        <v>752</v>
      </c>
      <c r="K189" s="15" t="s">
        <v>753</v>
      </c>
      <c r="L189" s="17" t="s">
        <v>754</v>
      </c>
      <c r="M189" s="17" t="s">
        <v>755</v>
      </c>
      <c r="N189" s="17" t="s">
        <v>756</v>
      </c>
      <c r="O189" s="17" t="s">
        <v>84</v>
      </c>
    </row>
    <row r="190" spans="1:15" x14ac:dyDescent="0.2">
      <c r="A190" s="12">
        <v>2189</v>
      </c>
      <c r="B190" s="13" t="s">
        <v>2812</v>
      </c>
      <c r="C190" s="13" t="s">
        <v>2813</v>
      </c>
      <c r="D190" s="14" t="s">
        <v>1577</v>
      </c>
      <c r="E190" s="13" t="s">
        <v>4398</v>
      </c>
      <c r="F190" s="16">
        <v>3</v>
      </c>
      <c r="G190" s="14"/>
      <c r="H190" s="14"/>
      <c r="I190" s="14"/>
      <c r="J190" s="15" t="s">
        <v>575</v>
      </c>
      <c r="K190" s="15" t="s">
        <v>441</v>
      </c>
      <c r="L190" s="17" t="s">
        <v>576</v>
      </c>
      <c r="M190" s="17" t="s">
        <v>442</v>
      </c>
      <c r="N190" s="17" t="s">
        <v>577</v>
      </c>
      <c r="O190" s="17" t="s">
        <v>84</v>
      </c>
    </row>
    <row r="191" spans="1:15" x14ac:dyDescent="0.2">
      <c r="A191" s="12">
        <v>2190</v>
      </c>
      <c r="B191" s="13" t="s">
        <v>2814</v>
      </c>
      <c r="C191" s="13" t="s">
        <v>2815</v>
      </c>
      <c r="D191" s="14" t="s">
        <v>1577</v>
      </c>
      <c r="E191" s="13" t="s">
        <v>4398</v>
      </c>
      <c r="F191" s="16">
        <v>3</v>
      </c>
      <c r="G191" s="14"/>
      <c r="H191" s="14"/>
      <c r="I191" s="14"/>
      <c r="J191" s="15" t="s">
        <v>578</v>
      </c>
      <c r="K191" s="15" t="s">
        <v>126</v>
      </c>
      <c r="L191" s="17" t="s">
        <v>579</v>
      </c>
      <c r="M191" s="17" t="s">
        <v>127</v>
      </c>
      <c r="N191" s="17" t="s">
        <v>569</v>
      </c>
      <c r="O191" s="17" t="s">
        <v>84</v>
      </c>
    </row>
    <row r="192" spans="1:15" x14ac:dyDescent="0.2">
      <c r="A192" s="12">
        <v>2191</v>
      </c>
      <c r="B192" s="13" t="s">
        <v>2816</v>
      </c>
      <c r="C192" s="13" t="s">
        <v>2817</v>
      </c>
      <c r="D192" s="14" t="s">
        <v>1577</v>
      </c>
      <c r="E192" s="13" t="s">
        <v>4398</v>
      </c>
      <c r="F192" s="16">
        <v>3</v>
      </c>
      <c r="G192" s="14"/>
      <c r="H192" s="14"/>
      <c r="I192" s="14"/>
      <c r="J192" s="15" t="s">
        <v>757</v>
      </c>
      <c r="K192" s="15" t="s">
        <v>286</v>
      </c>
      <c r="L192" s="17" t="s">
        <v>758</v>
      </c>
      <c r="M192" s="17" t="s">
        <v>287</v>
      </c>
      <c r="N192" s="17" t="s">
        <v>759</v>
      </c>
      <c r="O192" s="17" t="s">
        <v>84</v>
      </c>
    </row>
    <row r="193" spans="1:15" x14ac:dyDescent="0.2">
      <c r="A193" s="12">
        <v>2192</v>
      </c>
      <c r="B193" s="13" t="s">
        <v>2818</v>
      </c>
      <c r="C193" s="13" t="s">
        <v>2819</v>
      </c>
      <c r="D193" s="14" t="s">
        <v>1577</v>
      </c>
      <c r="E193" s="13" t="s">
        <v>4398</v>
      </c>
      <c r="F193" s="16">
        <v>3</v>
      </c>
      <c r="G193" s="14"/>
      <c r="H193" s="14"/>
      <c r="I193" s="14"/>
      <c r="J193" s="15" t="s">
        <v>760</v>
      </c>
      <c r="K193" s="15" t="s">
        <v>761</v>
      </c>
      <c r="L193" s="17" t="s">
        <v>762</v>
      </c>
      <c r="M193" s="17" t="s">
        <v>763</v>
      </c>
      <c r="N193" s="17" t="s">
        <v>764</v>
      </c>
      <c r="O193" s="17" t="s">
        <v>84</v>
      </c>
    </row>
    <row r="194" spans="1:15" x14ac:dyDescent="0.2">
      <c r="A194" s="12">
        <v>2193</v>
      </c>
      <c r="B194" s="13" t="s">
        <v>2820</v>
      </c>
      <c r="C194" s="13" t="s">
        <v>2821</v>
      </c>
      <c r="D194" s="14" t="s">
        <v>1577</v>
      </c>
      <c r="E194" s="13" t="s">
        <v>4398</v>
      </c>
      <c r="F194" s="16">
        <v>3</v>
      </c>
      <c r="G194" s="14"/>
      <c r="H194" s="14"/>
      <c r="I194" s="14"/>
      <c r="J194" s="15" t="s">
        <v>420</v>
      </c>
      <c r="K194" s="15" t="s">
        <v>394</v>
      </c>
      <c r="L194" s="17" t="s">
        <v>422</v>
      </c>
      <c r="M194" s="17" t="s">
        <v>395</v>
      </c>
      <c r="N194" s="17" t="s">
        <v>765</v>
      </c>
      <c r="O194" s="17" t="s">
        <v>84</v>
      </c>
    </row>
    <row r="195" spans="1:15" x14ac:dyDescent="0.2">
      <c r="A195" s="12">
        <v>2194</v>
      </c>
      <c r="B195" s="13" t="s">
        <v>2822</v>
      </c>
      <c r="C195" s="13" t="s">
        <v>2823</v>
      </c>
      <c r="D195" s="14" t="s">
        <v>1577</v>
      </c>
      <c r="E195" s="13" t="s">
        <v>4398</v>
      </c>
      <c r="F195" s="16">
        <v>3</v>
      </c>
      <c r="G195" s="14"/>
      <c r="H195" s="14"/>
      <c r="I195" s="14"/>
      <c r="J195" s="15" t="s">
        <v>768</v>
      </c>
      <c r="K195" s="15" t="s">
        <v>113</v>
      </c>
      <c r="L195" s="17" t="s">
        <v>769</v>
      </c>
      <c r="M195" s="17" t="s">
        <v>115</v>
      </c>
      <c r="N195" s="17" t="s">
        <v>770</v>
      </c>
      <c r="O195" s="17" t="s">
        <v>84</v>
      </c>
    </row>
    <row r="196" spans="1:15" x14ac:dyDescent="0.2">
      <c r="A196" s="12">
        <v>2195</v>
      </c>
      <c r="B196" s="13" t="s">
        <v>2824</v>
      </c>
      <c r="C196" s="13" t="s">
        <v>2825</v>
      </c>
      <c r="D196" s="14" t="s">
        <v>1577</v>
      </c>
      <c r="E196" s="13" t="s">
        <v>4398</v>
      </c>
      <c r="F196" s="16">
        <v>3</v>
      </c>
      <c r="G196" s="14"/>
      <c r="H196" s="14"/>
      <c r="I196" s="14"/>
      <c r="J196" s="15" t="s">
        <v>772</v>
      </c>
      <c r="K196" s="15" t="s">
        <v>104</v>
      </c>
      <c r="L196" s="17" t="s">
        <v>773</v>
      </c>
      <c r="M196" s="17" t="s">
        <v>105</v>
      </c>
      <c r="N196" s="17" t="s">
        <v>774</v>
      </c>
      <c r="O196" s="17" t="s">
        <v>84</v>
      </c>
    </row>
    <row r="197" spans="1:15" x14ac:dyDescent="0.2">
      <c r="A197" s="12">
        <v>2196</v>
      </c>
      <c r="B197" s="13" t="s">
        <v>2826</v>
      </c>
      <c r="C197" s="13" t="s">
        <v>2827</v>
      </c>
      <c r="D197" s="14" t="s">
        <v>1577</v>
      </c>
      <c r="E197" s="13" t="s">
        <v>4398</v>
      </c>
      <c r="F197" s="16">
        <v>3</v>
      </c>
      <c r="G197" s="14"/>
      <c r="H197" s="14"/>
      <c r="I197" s="14"/>
      <c r="J197" s="24" t="s">
        <v>775</v>
      </c>
      <c r="K197" s="15" t="s">
        <v>719</v>
      </c>
      <c r="L197" s="17" t="s">
        <v>776</v>
      </c>
      <c r="M197" s="17" t="s">
        <v>721</v>
      </c>
      <c r="N197" s="17" t="s">
        <v>777</v>
      </c>
      <c r="O197" s="17" t="s">
        <v>84</v>
      </c>
    </row>
    <row r="198" spans="1:15" x14ac:dyDescent="0.2">
      <c r="A198" s="12">
        <v>2197</v>
      </c>
      <c r="B198" s="13" t="s">
        <v>2828</v>
      </c>
      <c r="C198" s="13" t="s">
        <v>2829</v>
      </c>
      <c r="D198" s="14" t="s">
        <v>1577</v>
      </c>
      <c r="E198" s="13" t="s">
        <v>4398</v>
      </c>
      <c r="F198" s="16">
        <v>3</v>
      </c>
      <c r="G198" s="14"/>
      <c r="H198" s="14"/>
      <c r="I198" s="14"/>
      <c r="J198" s="24" t="s">
        <v>778</v>
      </c>
      <c r="K198" s="15" t="s">
        <v>358</v>
      </c>
      <c r="L198" s="17" t="s">
        <v>779</v>
      </c>
      <c r="M198" s="17" t="s">
        <v>359</v>
      </c>
      <c r="N198" s="17" t="s">
        <v>780</v>
      </c>
      <c r="O198" s="17" t="s">
        <v>84</v>
      </c>
    </row>
    <row r="199" spans="1:15" x14ac:dyDescent="0.2">
      <c r="A199" s="12">
        <v>2198</v>
      </c>
      <c r="B199" s="13" t="s">
        <v>2830</v>
      </c>
      <c r="C199" s="13" t="s">
        <v>2831</v>
      </c>
      <c r="D199" s="14" t="s">
        <v>1577</v>
      </c>
      <c r="E199" s="13" t="s">
        <v>4398</v>
      </c>
      <c r="F199" s="16">
        <v>3</v>
      </c>
      <c r="G199" s="14"/>
      <c r="H199" s="14"/>
      <c r="I199" s="14"/>
      <c r="J199" s="24" t="s">
        <v>781</v>
      </c>
      <c r="K199" s="15" t="s">
        <v>168</v>
      </c>
      <c r="L199" s="17" t="s">
        <v>782</v>
      </c>
      <c r="M199" s="17" t="s">
        <v>169</v>
      </c>
      <c r="N199" s="17" t="s">
        <v>783</v>
      </c>
      <c r="O199" s="17" t="s">
        <v>84</v>
      </c>
    </row>
    <row r="200" spans="1:15" x14ac:dyDescent="0.2">
      <c r="A200" s="12">
        <v>2199</v>
      </c>
      <c r="B200" s="13" t="s">
        <v>2832</v>
      </c>
      <c r="C200" s="13" t="s">
        <v>2833</v>
      </c>
      <c r="D200" s="14" t="s">
        <v>1577</v>
      </c>
      <c r="E200" s="13" t="s">
        <v>4398</v>
      </c>
      <c r="F200" s="16">
        <v>3</v>
      </c>
      <c r="G200" s="14"/>
      <c r="H200" s="14"/>
      <c r="I200" s="14"/>
      <c r="J200" s="24" t="s">
        <v>784</v>
      </c>
      <c r="K200" s="15" t="s">
        <v>785</v>
      </c>
      <c r="L200" s="17" t="s">
        <v>786</v>
      </c>
      <c r="M200" s="17" t="s">
        <v>787</v>
      </c>
      <c r="N200" s="17" t="s">
        <v>788</v>
      </c>
      <c r="O200" s="17" t="s">
        <v>84</v>
      </c>
    </row>
    <row r="201" spans="1:15" x14ac:dyDescent="0.2">
      <c r="A201" s="12">
        <v>2200</v>
      </c>
      <c r="B201" s="13" t="s">
        <v>2834</v>
      </c>
      <c r="C201" s="13" t="s">
        <v>2835</v>
      </c>
      <c r="D201" s="14" t="s">
        <v>1577</v>
      </c>
      <c r="E201" s="13" t="s">
        <v>4398</v>
      </c>
      <c r="F201" s="16">
        <v>3</v>
      </c>
      <c r="G201" s="14"/>
      <c r="H201" s="14"/>
      <c r="I201" s="14"/>
      <c r="J201" s="24" t="s">
        <v>789</v>
      </c>
      <c r="K201" s="15" t="s">
        <v>790</v>
      </c>
      <c r="L201" s="17" t="s">
        <v>791</v>
      </c>
      <c r="M201" s="17" t="s">
        <v>792</v>
      </c>
      <c r="N201" s="17" t="s">
        <v>793</v>
      </c>
      <c r="O201" s="17" t="s">
        <v>84</v>
      </c>
    </row>
    <row r="202" spans="1:15" x14ac:dyDescent="0.2">
      <c r="A202" s="12">
        <v>2201</v>
      </c>
      <c r="B202" s="13" t="s">
        <v>2570</v>
      </c>
      <c r="C202" s="13" t="s">
        <v>2836</v>
      </c>
      <c r="D202" s="14" t="s">
        <v>1577</v>
      </c>
      <c r="E202" s="13" t="s">
        <v>4398</v>
      </c>
      <c r="F202" s="16">
        <v>3</v>
      </c>
      <c r="G202" s="14"/>
      <c r="H202" s="14"/>
      <c r="I202" s="14"/>
      <c r="J202" s="24" t="s">
        <v>366</v>
      </c>
      <c r="K202" s="15" t="s">
        <v>340</v>
      </c>
      <c r="L202" s="17" t="s">
        <v>367</v>
      </c>
      <c r="M202" s="17" t="s">
        <v>341</v>
      </c>
      <c r="N202" s="17" t="s">
        <v>794</v>
      </c>
      <c r="O202" s="17" t="s">
        <v>84</v>
      </c>
    </row>
    <row r="203" spans="1:15" x14ac:dyDescent="0.2">
      <c r="A203" s="12">
        <v>2202</v>
      </c>
      <c r="B203" s="13" t="s">
        <v>196</v>
      </c>
      <c r="C203" s="13" t="s">
        <v>2837</v>
      </c>
      <c r="D203" s="14" t="s">
        <v>1577</v>
      </c>
      <c r="E203" s="13" t="s">
        <v>4398</v>
      </c>
      <c r="F203" s="16">
        <v>3</v>
      </c>
      <c r="G203" s="14"/>
      <c r="H203" s="14"/>
      <c r="I203" s="14"/>
      <c r="J203" s="24" t="s">
        <v>197</v>
      </c>
      <c r="K203" s="15" t="s">
        <v>360</v>
      </c>
      <c r="L203" s="17" t="s">
        <v>198</v>
      </c>
      <c r="M203" s="17" t="s">
        <v>361</v>
      </c>
      <c r="N203" s="17" t="s">
        <v>795</v>
      </c>
      <c r="O203" s="17" t="s">
        <v>84</v>
      </c>
    </row>
    <row r="204" spans="1:15" x14ac:dyDescent="0.2">
      <c r="A204" s="12">
        <v>2203</v>
      </c>
      <c r="B204" s="13" t="s">
        <v>2838</v>
      </c>
      <c r="C204" s="13" t="s">
        <v>1953</v>
      </c>
      <c r="D204" s="14" t="s">
        <v>1577</v>
      </c>
      <c r="E204" s="13" t="s">
        <v>4398</v>
      </c>
      <c r="F204" s="16">
        <v>3</v>
      </c>
      <c r="G204" s="14"/>
      <c r="H204" s="14"/>
      <c r="I204" s="14"/>
      <c r="J204" s="15" t="s">
        <v>1591</v>
      </c>
      <c r="K204" s="15" t="s">
        <v>104</v>
      </c>
      <c r="L204" s="17" t="s">
        <v>1592</v>
      </c>
      <c r="M204" s="17" t="s">
        <v>105</v>
      </c>
      <c r="N204" s="17" t="s">
        <v>1593</v>
      </c>
      <c r="O204" s="17" t="s">
        <v>84</v>
      </c>
    </row>
    <row r="205" spans="1:15" x14ac:dyDescent="0.2">
      <c r="A205" s="12">
        <v>2204</v>
      </c>
      <c r="B205" s="13" t="s">
        <v>2839</v>
      </c>
      <c r="C205" s="13" t="s">
        <v>2840</v>
      </c>
      <c r="D205" s="14" t="s">
        <v>1577</v>
      </c>
      <c r="E205" s="13" t="s">
        <v>4398</v>
      </c>
      <c r="F205" s="16">
        <v>3</v>
      </c>
      <c r="G205" s="14"/>
      <c r="H205" s="14"/>
      <c r="I205" s="14"/>
      <c r="J205" s="15" t="s">
        <v>1594</v>
      </c>
      <c r="K205" s="15" t="s">
        <v>1595</v>
      </c>
      <c r="L205" s="17" t="s">
        <v>1596</v>
      </c>
      <c r="M205" s="17" t="s">
        <v>1597</v>
      </c>
      <c r="N205" s="17" t="s">
        <v>1598</v>
      </c>
      <c r="O205" s="17" t="s">
        <v>84</v>
      </c>
    </row>
    <row r="206" spans="1:15" x14ac:dyDescent="0.2">
      <c r="A206" s="12">
        <v>2205</v>
      </c>
      <c r="B206" s="13" t="s">
        <v>2749</v>
      </c>
      <c r="C206" s="13" t="s">
        <v>1665</v>
      </c>
      <c r="D206" s="14" t="s">
        <v>1577</v>
      </c>
      <c r="E206" s="13" t="s">
        <v>4398</v>
      </c>
      <c r="F206" s="16">
        <v>2</v>
      </c>
      <c r="G206" s="14"/>
      <c r="H206" s="14"/>
      <c r="I206" s="14"/>
      <c r="J206" s="15" t="s">
        <v>208</v>
      </c>
      <c r="K206" s="15" t="s">
        <v>743</v>
      </c>
      <c r="L206" s="17" t="s">
        <v>210</v>
      </c>
      <c r="M206" s="17" t="s">
        <v>745</v>
      </c>
      <c r="N206" s="17" t="s">
        <v>1663</v>
      </c>
      <c r="O206" s="17" t="s">
        <v>84</v>
      </c>
    </row>
    <row r="207" spans="1:15" x14ac:dyDescent="0.2">
      <c r="A207" s="12">
        <v>2206</v>
      </c>
      <c r="B207" s="13" t="s">
        <v>2841</v>
      </c>
      <c r="C207" s="13" t="s">
        <v>2842</v>
      </c>
      <c r="D207" s="14" t="s">
        <v>1577</v>
      </c>
      <c r="E207" s="13" t="s">
        <v>4398</v>
      </c>
      <c r="F207" s="16">
        <v>2</v>
      </c>
      <c r="G207" s="14"/>
      <c r="H207" s="14"/>
      <c r="I207" s="14"/>
      <c r="J207" s="15" t="s">
        <v>133</v>
      </c>
      <c r="K207" s="15" t="s">
        <v>122</v>
      </c>
      <c r="L207" s="17" t="s">
        <v>135</v>
      </c>
      <c r="M207" s="17" t="s">
        <v>123</v>
      </c>
      <c r="N207" s="17" t="s">
        <v>2292</v>
      </c>
      <c r="O207" s="17" t="s">
        <v>84</v>
      </c>
    </row>
    <row r="208" spans="1:15" x14ac:dyDescent="0.2">
      <c r="A208" s="12">
        <v>2207</v>
      </c>
      <c r="B208" s="13" t="s">
        <v>2843</v>
      </c>
      <c r="C208" s="13" t="s">
        <v>2844</v>
      </c>
      <c r="D208" s="14" t="s">
        <v>1577</v>
      </c>
      <c r="E208" s="13" t="s">
        <v>4398</v>
      </c>
      <c r="F208" s="16">
        <v>2</v>
      </c>
      <c r="G208" s="14"/>
      <c r="H208" s="14"/>
      <c r="I208" s="14"/>
      <c r="J208" s="15" t="s">
        <v>2293</v>
      </c>
      <c r="K208" s="15" t="s">
        <v>743</v>
      </c>
      <c r="L208" s="17" t="s">
        <v>2294</v>
      </c>
      <c r="M208" s="17" t="s">
        <v>745</v>
      </c>
      <c r="N208" s="17" t="s">
        <v>2295</v>
      </c>
      <c r="O208" s="17" t="s">
        <v>84</v>
      </c>
    </row>
    <row r="209" spans="1:15" x14ac:dyDescent="0.2">
      <c r="A209" s="12">
        <v>2208</v>
      </c>
      <c r="B209" s="13" t="s">
        <v>2845</v>
      </c>
      <c r="C209" s="13" t="s">
        <v>2846</v>
      </c>
      <c r="D209" s="14" t="s">
        <v>1577</v>
      </c>
      <c r="E209" s="13" t="s">
        <v>4398</v>
      </c>
      <c r="F209" s="16">
        <v>2</v>
      </c>
      <c r="G209" s="14"/>
      <c r="H209" s="14"/>
      <c r="I209" s="20"/>
      <c r="J209" s="15" t="s">
        <v>174</v>
      </c>
      <c r="K209" s="15" t="s">
        <v>2296</v>
      </c>
      <c r="L209" s="17" t="s">
        <v>175</v>
      </c>
      <c r="M209" s="17" t="s">
        <v>2297</v>
      </c>
      <c r="N209" s="17" t="s">
        <v>2298</v>
      </c>
      <c r="O209" s="17" t="s">
        <v>84</v>
      </c>
    </row>
    <row r="210" spans="1:15" x14ac:dyDescent="0.2">
      <c r="A210" s="12">
        <v>2209</v>
      </c>
      <c r="B210" s="22" t="s">
        <v>2847</v>
      </c>
      <c r="C210" s="22" t="s">
        <v>2848</v>
      </c>
      <c r="D210" s="14" t="s">
        <v>1577</v>
      </c>
      <c r="E210" s="22" t="s">
        <v>4398</v>
      </c>
      <c r="F210" s="12">
        <v>2</v>
      </c>
      <c r="G210" s="14"/>
      <c r="H210" s="14"/>
      <c r="I210" s="23"/>
      <c r="J210" s="21" t="s">
        <v>2299</v>
      </c>
      <c r="K210" s="21" t="s">
        <v>2300</v>
      </c>
      <c r="L210" s="17" t="s">
        <v>2301</v>
      </c>
      <c r="M210" s="17" t="s">
        <v>2302</v>
      </c>
      <c r="N210" s="17" t="s">
        <v>2303</v>
      </c>
      <c r="O210" s="17" t="s">
        <v>84</v>
      </c>
    </row>
    <row r="211" spans="1:15" x14ac:dyDescent="0.2">
      <c r="A211" s="12">
        <v>2210</v>
      </c>
      <c r="B211" s="22" t="s">
        <v>2849</v>
      </c>
      <c r="C211" s="22" t="s">
        <v>2850</v>
      </c>
      <c r="D211" s="14" t="s">
        <v>1577</v>
      </c>
      <c r="E211" s="22" t="s">
        <v>4398</v>
      </c>
      <c r="F211" s="12">
        <v>2</v>
      </c>
      <c r="G211" s="14"/>
      <c r="H211" s="14"/>
      <c r="I211" s="23"/>
      <c r="J211" s="21" t="s">
        <v>2304</v>
      </c>
      <c r="K211" s="21" t="s">
        <v>2305</v>
      </c>
      <c r="L211" s="17" t="s">
        <v>2306</v>
      </c>
      <c r="M211" s="17" t="s">
        <v>2307</v>
      </c>
      <c r="N211" s="17" t="s">
        <v>2308</v>
      </c>
      <c r="O211" s="17" t="s">
        <v>84</v>
      </c>
    </row>
    <row r="212" spans="1:15" x14ac:dyDescent="0.2">
      <c r="A212" s="12">
        <v>2211</v>
      </c>
      <c r="B212" s="22" t="s">
        <v>2851</v>
      </c>
      <c r="C212" s="22" t="s">
        <v>2852</v>
      </c>
      <c r="D212" s="14" t="s">
        <v>1577</v>
      </c>
      <c r="E212" s="22" t="s">
        <v>4398</v>
      </c>
      <c r="F212" s="12">
        <v>2</v>
      </c>
      <c r="G212" s="25"/>
      <c r="H212" s="14"/>
      <c r="I212" s="23"/>
      <c r="J212" s="21" t="s">
        <v>190</v>
      </c>
      <c r="K212" s="21" t="s">
        <v>192</v>
      </c>
      <c r="L212" s="17" t="s">
        <v>191</v>
      </c>
      <c r="M212" s="17" t="s">
        <v>193</v>
      </c>
      <c r="N212" s="17" t="s">
        <v>2309</v>
      </c>
      <c r="O212" s="17" t="s">
        <v>84</v>
      </c>
    </row>
    <row r="213" spans="1:15" x14ac:dyDescent="0.2">
      <c r="A213" s="12">
        <v>2212</v>
      </c>
      <c r="B213" s="22" t="s">
        <v>2853</v>
      </c>
      <c r="C213" s="22" t="s">
        <v>2854</v>
      </c>
      <c r="D213" s="14" t="s">
        <v>1577</v>
      </c>
      <c r="E213" s="22" t="s">
        <v>4398</v>
      </c>
      <c r="F213" s="12">
        <v>2</v>
      </c>
      <c r="G213" s="25"/>
      <c r="H213" s="14"/>
      <c r="I213" s="23"/>
      <c r="J213" s="21" t="s">
        <v>186</v>
      </c>
      <c r="K213" s="21" t="s">
        <v>2310</v>
      </c>
      <c r="L213" s="17" t="s">
        <v>2311</v>
      </c>
      <c r="M213" s="17" t="s">
        <v>2312</v>
      </c>
      <c r="N213" s="17" t="s">
        <v>2313</v>
      </c>
      <c r="O213" s="17" t="s">
        <v>84</v>
      </c>
    </row>
    <row r="214" spans="1:15" x14ac:dyDescent="0.2">
      <c r="A214" s="12">
        <v>2213</v>
      </c>
      <c r="B214" s="22" t="s">
        <v>2855</v>
      </c>
      <c r="C214" s="22" t="s">
        <v>2314</v>
      </c>
      <c r="D214" s="14" t="s">
        <v>1577</v>
      </c>
      <c r="E214" s="22" t="s">
        <v>4398</v>
      </c>
      <c r="F214" s="12">
        <v>2</v>
      </c>
      <c r="G214" s="25"/>
      <c r="H214" s="14"/>
      <c r="I214" s="23"/>
      <c r="J214" s="21" t="s">
        <v>2315</v>
      </c>
      <c r="K214" s="21" t="s">
        <v>2316</v>
      </c>
      <c r="L214" s="17" t="s">
        <v>2317</v>
      </c>
      <c r="M214" s="17" t="s">
        <v>2318</v>
      </c>
      <c r="N214" s="17" t="s">
        <v>2319</v>
      </c>
      <c r="O214" s="17" t="s">
        <v>84</v>
      </c>
    </row>
    <row r="215" spans="1:15" x14ac:dyDescent="0.2">
      <c r="A215" s="12">
        <v>2214</v>
      </c>
      <c r="B215" s="22" t="s">
        <v>2856</v>
      </c>
      <c r="C215" s="22" t="s">
        <v>2857</v>
      </c>
      <c r="D215" s="14" t="s">
        <v>1577</v>
      </c>
      <c r="E215" s="22" t="s">
        <v>4398</v>
      </c>
      <c r="F215" s="12">
        <v>2</v>
      </c>
      <c r="G215" s="25"/>
      <c r="H215" s="14"/>
      <c r="I215" s="23"/>
      <c r="J215" s="21" t="s">
        <v>1022</v>
      </c>
      <c r="K215" s="21" t="s">
        <v>2320</v>
      </c>
      <c r="L215" s="17" t="s">
        <v>1024</v>
      </c>
      <c r="M215" s="17" t="s">
        <v>2321</v>
      </c>
      <c r="N215" s="17" t="s">
        <v>2322</v>
      </c>
      <c r="O215" s="17" t="s">
        <v>84</v>
      </c>
    </row>
    <row r="216" spans="1:15" x14ac:dyDescent="0.2">
      <c r="A216" s="12">
        <v>2215</v>
      </c>
      <c r="B216" s="22" t="s">
        <v>2858</v>
      </c>
      <c r="C216" s="22" t="s">
        <v>2859</v>
      </c>
      <c r="D216" s="14" t="s">
        <v>1577</v>
      </c>
      <c r="E216" s="22" t="s">
        <v>4398</v>
      </c>
      <c r="F216" s="12">
        <v>2</v>
      </c>
      <c r="G216" s="25"/>
      <c r="H216" s="14"/>
      <c r="I216" s="23"/>
      <c r="J216" s="21" t="s">
        <v>2323</v>
      </c>
      <c r="K216" s="21" t="s">
        <v>214</v>
      </c>
      <c r="L216" s="17" t="s">
        <v>2324</v>
      </c>
      <c r="M216" s="17" t="s">
        <v>215</v>
      </c>
      <c r="N216" s="17" t="s">
        <v>2191</v>
      </c>
      <c r="O216" s="17" t="s">
        <v>84</v>
      </c>
    </row>
    <row r="217" spans="1:15" x14ac:dyDescent="0.2">
      <c r="A217" s="12">
        <v>2216</v>
      </c>
      <c r="B217" s="22" t="s">
        <v>2860</v>
      </c>
      <c r="C217" s="22" t="s">
        <v>2645</v>
      </c>
      <c r="D217" s="14" t="s">
        <v>1577</v>
      </c>
      <c r="E217" s="22" t="s">
        <v>4398</v>
      </c>
      <c r="F217" s="12">
        <v>2</v>
      </c>
      <c r="G217" s="14"/>
      <c r="H217" s="14"/>
      <c r="I217" s="23"/>
      <c r="J217" s="21" t="s">
        <v>2325</v>
      </c>
      <c r="K217" s="21" t="s">
        <v>1823</v>
      </c>
      <c r="L217" s="17" t="s">
        <v>2326</v>
      </c>
      <c r="M217" s="17" t="s">
        <v>1967</v>
      </c>
      <c r="N217" s="17" t="s">
        <v>2327</v>
      </c>
      <c r="O217" s="17" t="s">
        <v>84</v>
      </c>
    </row>
    <row r="218" spans="1:15" x14ac:dyDescent="0.2">
      <c r="A218" s="12">
        <v>2217</v>
      </c>
      <c r="B218" s="13" t="s">
        <v>2861</v>
      </c>
      <c r="C218" s="13" t="s">
        <v>2862</v>
      </c>
      <c r="D218" s="14" t="s">
        <v>1577</v>
      </c>
      <c r="E218" s="13" t="s">
        <v>4398</v>
      </c>
      <c r="F218" s="16">
        <v>2</v>
      </c>
      <c r="G218" s="14"/>
      <c r="H218" s="14"/>
      <c r="I218" s="14"/>
      <c r="J218" s="15" t="s">
        <v>2328</v>
      </c>
      <c r="K218" s="15" t="s">
        <v>2329</v>
      </c>
      <c r="L218" s="17" t="s">
        <v>2330</v>
      </c>
      <c r="M218" s="17" t="s">
        <v>2331</v>
      </c>
      <c r="N218" s="17" t="s">
        <v>2332</v>
      </c>
      <c r="O218" s="17" t="s">
        <v>84</v>
      </c>
    </row>
    <row r="219" spans="1:15" x14ac:dyDescent="0.2">
      <c r="A219" s="12">
        <v>2218</v>
      </c>
      <c r="B219" s="13" t="s">
        <v>2863</v>
      </c>
      <c r="C219" s="13" t="s">
        <v>2864</v>
      </c>
      <c r="D219" s="14" t="s">
        <v>1577</v>
      </c>
      <c r="E219" s="13" t="s">
        <v>4398</v>
      </c>
      <c r="F219" s="16">
        <v>2</v>
      </c>
      <c r="G219" s="14"/>
      <c r="H219" s="14"/>
      <c r="I219" s="14"/>
      <c r="J219" s="15" t="s">
        <v>1591</v>
      </c>
      <c r="K219" s="15" t="s">
        <v>150</v>
      </c>
      <c r="L219" s="17" t="s">
        <v>1592</v>
      </c>
      <c r="M219" s="17" t="s">
        <v>151</v>
      </c>
      <c r="N219" s="17" t="s">
        <v>2042</v>
      </c>
      <c r="O219" s="17" t="s">
        <v>84</v>
      </c>
    </row>
    <row r="220" spans="1:15" x14ac:dyDescent="0.2">
      <c r="A220" s="12">
        <v>2219</v>
      </c>
      <c r="B220" s="13" t="s">
        <v>2865</v>
      </c>
      <c r="C220" s="13" t="s">
        <v>2866</v>
      </c>
      <c r="D220" s="14" t="s">
        <v>1577</v>
      </c>
      <c r="E220" s="13" t="s">
        <v>4398</v>
      </c>
      <c r="F220" s="16">
        <v>2</v>
      </c>
      <c r="G220" s="14"/>
      <c r="H220" s="14"/>
      <c r="I220" s="14"/>
      <c r="J220" s="15" t="s">
        <v>957</v>
      </c>
      <c r="K220" s="15" t="s">
        <v>180</v>
      </c>
      <c r="L220" s="17" t="s">
        <v>958</v>
      </c>
      <c r="M220" s="17" t="s">
        <v>181</v>
      </c>
      <c r="N220" s="17" t="s">
        <v>2333</v>
      </c>
      <c r="O220" s="17" t="s">
        <v>84</v>
      </c>
    </row>
    <row r="221" spans="1:15" x14ac:dyDescent="0.2">
      <c r="A221" s="12">
        <v>2220</v>
      </c>
      <c r="B221" s="13" t="s">
        <v>2867</v>
      </c>
      <c r="C221" s="13" t="s">
        <v>2868</v>
      </c>
      <c r="D221" s="14" t="s">
        <v>1577</v>
      </c>
      <c r="E221" s="13" t="s">
        <v>4398</v>
      </c>
      <c r="F221" s="16">
        <v>3</v>
      </c>
      <c r="G221" s="14"/>
      <c r="H221" s="14"/>
      <c r="I221" s="14"/>
      <c r="J221" s="15" t="s">
        <v>176</v>
      </c>
      <c r="K221" s="15" t="s">
        <v>124</v>
      </c>
      <c r="L221" s="17" t="s">
        <v>177</v>
      </c>
      <c r="M221" s="17" t="s">
        <v>125</v>
      </c>
      <c r="N221" s="17" t="s">
        <v>1107</v>
      </c>
      <c r="O221" s="17" t="s">
        <v>84</v>
      </c>
    </row>
    <row r="222" spans="1:15" x14ac:dyDescent="0.2">
      <c r="A222" s="12">
        <v>2221</v>
      </c>
      <c r="B222" s="13" t="s">
        <v>1809</v>
      </c>
      <c r="C222" s="13" t="s">
        <v>2869</v>
      </c>
      <c r="D222" s="14" t="s">
        <v>1577</v>
      </c>
      <c r="E222" s="13" t="s">
        <v>4398</v>
      </c>
      <c r="F222" s="16">
        <v>2</v>
      </c>
      <c r="G222" s="14"/>
      <c r="H222" s="14"/>
      <c r="I222" s="14"/>
      <c r="J222" s="15" t="s">
        <v>251</v>
      </c>
      <c r="K222" s="15" t="s">
        <v>350</v>
      </c>
      <c r="L222" s="17" t="s">
        <v>252</v>
      </c>
      <c r="M222" s="17" t="s">
        <v>351</v>
      </c>
      <c r="N222" s="17" t="s">
        <v>1943</v>
      </c>
      <c r="O222" s="17" t="s">
        <v>84</v>
      </c>
    </row>
    <row r="223" spans="1:15" x14ac:dyDescent="0.2">
      <c r="A223" s="12">
        <v>2222</v>
      </c>
      <c r="B223" s="13" t="s">
        <v>406</v>
      </c>
      <c r="C223" s="13" t="s">
        <v>2870</v>
      </c>
      <c r="D223" s="14" t="s">
        <v>1577</v>
      </c>
      <c r="E223" s="13" t="s">
        <v>4398</v>
      </c>
      <c r="F223" s="16">
        <v>2</v>
      </c>
      <c r="G223" s="14"/>
      <c r="H223" s="14"/>
      <c r="I223" s="14"/>
      <c r="J223" s="15" t="s">
        <v>407</v>
      </c>
      <c r="K223" s="15" t="s">
        <v>2871</v>
      </c>
      <c r="L223" s="17" t="s">
        <v>408</v>
      </c>
      <c r="M223" s="17" t="s">
        <v>2872</v>
      </c>
      <c r="N223" s="17" t="s">
        <v>2873</v>
      </c>
      <c r="O223" s="17" t="s">
        <v>84</v>
      </c>
    </row>
    <row r="224" spans="1:15" x14ac:dyDescent="0.2">
      <c r="A224" s="12">
        <v>2223</v>
      </c>
      <c r="B224" s="13" t="s">
        <v>2874</v>
      </c>
      <c r="C224" s="13" t="s">
        <v>2875</v>
      </c>
      <c r="D224" s="14" t="s">
        <v>1577</v>
      </c>
      <c r="E224" s="13" t="s">
        <v>4398</v>
      </c>
      <c r="F224" s="16">
        <v>2</v>
      </c>
      <c r="G224" s="14"/>
      <c r="H224" s="14"/>
      <c r="I224" s="14"/>
      <c r="J224" s="15" t="s">
        <v>186</v>
      </c>
      <c r="K224" s="15" t="s">
        <v>2310</v>
      </c>
      <c r="L224" s="17" t="s">
        <v>2311</v>
      </c>
      <c r="M224" s="17" t="s">
        <v>2312</v>
      </c>
      <c r="N224" s="17" t="s">
        <v>2313</v>
      </c>
      <c r="O224" s="17" t="s">
        <v>84</v>
      </c>
    </row>
    <row r="225" spans="1:15" x14ac:dyDescent="0.2">
      <c r="A225" s="12">
        <v>2224</v>
      </c>
      <c r="B225" s="13" t="s">
        <v>2876</v>
      </c>
      <c r="C225" s="13" t="s">
        <v>2877</v>
      </c>
      <c r="D225" s="14" t="s">
        <v>1577</v>
      </c>
      <c r="E225" s="13" t="s">
        <v>4400</v>
      </c>
      <c r="F225" s="16">
        <v>3</v>
      </c>
      <c r="G225" s="14"/>
      <c r="H225" s="14"/>
      <c r="I225" s="14"/>
      <c r="J225" s="15" t="s">
        <v>182</v>
      </c>
      <c r="K225" s="15" t="s">
        <v>655</v>
      </c>
      <c r="L225" s="17" t="s">
        <v>184</v>
      </c>
      <c r="M225" s="17" t="s">
        <v>656</v>
      </c>
      <c r="N225" s="17" t="s">
        <v>688</v>
      </c>
      <c r="O225" s="17" t="s">
        <v>84</v>
      </c>
    </row>
    <row r="226" spans="1:15" x14ac:dyDescent="0.2">
      <c r="A226" s="12">
        <v>2225</v>
      </c>
      <c r="B226" s="13" t="s">
        <v>2878</v>
      </c>
      <c r="C226" s="13" t="s">
        <v>2879</v>
      </c>
      <c r="D226" s="14" t="s">
        <v>1577</v>
      </c>
      <c r="E226" s="13" t="s">
        <v>4400</v>
      </c>
      <c r="F226" s="16">
        <v>3</v>
      </c>
      <c r="G226" s="14"/>
      <c r="H226" s="14"/>
      <c r="I226" s="14"/>
      <c r="J226" s="15" t="s">
        <v>722</v>
      </c>
      <c r="K226" s="15" t="s">
        <v>648</v>
      </c>
      <c r="L226" s="17" t="s">
        <v>723</v>
      </c>
      <c r="M226" s="17" t="s">
        <v>649</v>
      </c>
      <c r="N226" s="17" t="s">
        <v>724</v>
      </c>
      <c r="O226" s="17" t="s">
        <v>84</v>
      </c>
    </row>
    <row r="227" spans="1:15" x14ac:dyDescent="0.2">
      <c r="A227" s="12">
        <v>2226</v>
      </c>
      <c r="B227" s="13" t="s">
        <v>2880</v>
      </c>
      <c r="C227" s="13" t="s">
        <v>2653</v>
      </c>
      <c r="D227" s="14" t="s">
        <v>1577</v>
      </c>
      <c r="E227" s="13" t="s">
        <v>4400</v>
      </c>
      <c r="F227" s="16">
        <v>3</v>
      </c>
      <c r="G227" s="14"/>
      <c r="H227" s="14"/>
      <c r="I227" s="14"/>
      <c r="J227" s="15" t="s">
        <v>689</v>
      </c>
      <c r="K227" s="15" t="s">
        <v>128</v>
      </c>
      <c r="L227" s="17" t="s">
        <v>690</v>
      </c>
      <c r="M227" s="17" t="s">
        <v>129</v>
      </c>
      <c r="N227" s="17" t="s">
        <v>691</v>
      </c>
      <c r="O227" s="17" t="s">
        <v>84</v>
      </c>
    </row>
    <row r="228" spans="1:15" x14ac:dyDescent="0.2">
      <c r="A228" s="12">
        <v>2227</v>
      </c>
      <c r="B228" s="13" t="s">
        <v>2881</v>
      </c>
      <c r="C228" s="13" t="s">
        <v>2882</v>
      </c>
      <c r="D228" s="14" t="s">
        <v>1577</v>
      </c>
      <c r="E228" s="13" t="s">
        <v>4400</v>
      </c>
      <c r="F228" s="16">
        <v>3</v>
      </c>
      <c r="G228" s="14"/>
      <c r="H228" s="14"/>
      <c r="I228" s="14"/>
      <c r="J228" s="15" t="s">
        <v>156</v>
      </c>
      <c r="K228" s="15" t="s">
        <v>226</v>
      </c>
      <c r="L228" s="17" t="s">
        <v>158</v>
      </c>
      <c r="M228" s="17" t="s">
        <v>227</v>
      </c>
      <c r="N228" s="17" t="s">
        <v>692</v>
      </c>
      <c r="O228" s="17" t="s">
        <v>84</v>
      </c>
    </row>
    <row r="229" spans="1:15" x14ac:dyDescent="0.2">
      <c r="A229" s="12">
        <v>2228</v>
      </c>
      <c r="B229" s="13" t="s">
        <v>2883</v>
      </c>
      <c r="C229" s="13" t="s">
        <v>2884</v>
      </c>
      <c r="D229" s="14" t="s">
        <v>1577</v>
      </c>
      <c r="E229" s="13" t="s">
        <v>4400</v>
      </c>
      <c r="F229" s="16">
        <v>3</v>
      </c>
      <c r="G229" s="14"/>
      <c r="H229" s="14"/>
      <c r="I229" s="14"/>
      <c r="J229" s="15" t="s">
        <v>693</v>
      </c>
      <c r="K229" s="15" t="s">
        <v>113</v>
      </c>
      <c r="L229" s="17" t="s">
        <v>694</v>
      </c>
      <c r="M229" s="17" t="s">
        <v>115</v>
      </c>
      <c r="N229" s="17" t="s">
        <v>695</v>
      </c>
      <c r="O229" s="17" t="s">
        <v>84</v>
      </c>
    </row>
    <row r="230" spans="1:15" x14ac:dyDescent="0.2">
      <c r="A230" s="12">
        <v>2229</v>
      </c>
      <c r="B230" s="13" t="s">
        <v>2885</v>
      </c>
      <c r="C230" s="13" t="s">
        <v>2886</v>
      </c>
      <c r="D230" s="14" t="s">
        <v>1577</v>
      </c>
      <c r="E230" s="13" t="s">
        <v>4400</v>
      </c>
      <c r="F230" s="16">
        <v>3</v>
      </c>
      <c r="G230" s="14"/>
      <c r="H230" s="14"/>
      <c r="I230" s="14"/>
      <c r="J230" s="15" t="s">
        <v>696</v>
      </c>
      <c r="K230" s="15" t="s">
        <v>416</v>
      </c>
      <c r="L230" s="17" t="s">
        <v>697</v>
      </c>
      <c r="M230" s="17" t="s">
        <v>418</v>
      </c>
      <c r="N230" s="17" t="s">
        <v>698</v>
      </c>
      <c r="O230" s="17" t="s">
        <v>84</v>
      </c>
    </row>
    <row r="231" spans="1:15" x14ac:dyDescent="0.2">
      <c r="A231" s="12">
        <v>2230</v>
      </c>
      <c r="B231" s="13" t="s">
        <v>2887</v>
      </c>
      <c r="C231" s="13" t="s">
        <v>2888</v>
      </c>
      <c r="D231" s="14" t="s">
        <v>1577</v>
      </c>
      <c r="E231" s="13" t="s">
        <v>4400</v>
      </c>
      <c r="F231" s="16">
        <v>3</v>
      </c>
      <c r="G231" s="14"/>
      <c r="H231" s="14"/>
      <c r="I231" s="14"/>
      <c r="J231" s="15" t="s">
        <v>699</v>
      </c>
      <c r="K231" s="15" t="s">
        <v>700</v>
      </c>
      <c r="L231" s="17" t="s">
        <v>701</v>
      </c>
      <c r="M231" s="17" t="s">
        <v>702</v>
      </c>
      <c r="N231" s="17" t="s">
        <v>703</v>
      </c>
      <c r="O231" s="17" t="s">
        <v>84</v>
      </c>
    </row>
    <row r="232" spans="1:15" x14ac:dyDescent="0.2">
      <c r="A232" s="12">
        <v>2231</v>
      </c>
      <c r="B232" s="13" t="s">
        <v>2792</v>
      </c>
      <c r="C232" s="13" t="s">
        <v>2889</v>
      </c>
      <c r="D232" s="14" t="s">
        <v>1577</v>
      </c>
      <c r="E232" s="13" t="s">
        <v>4400</v>
      </c>
      <c r="F232" s="16">
        <v>3</v>
      </c>
      <c r="G232" s="14"/>
      <c r="H232" s="14"/>
      <c r="I232" s="14"/>
      <c r="J232" s="15" t="s">
        <v>277</v>
      </c>
      <c r="K232" s="15" t="s">
        <v>434</v>
      </c>
      <c r="L232" s="17" t="s">
        <v>278</v>
      </c>
      <c r="M232" s="17" t="s">
        <v>436</v>
      </c>
      <c r="N232" s="17" t="s">
        <v>704</v>
      </c>
      <c r="O232" s="17" t="s">
        <v>84</v>
      </c>
    </row>
    <row r="233" spans="1:15" x14ac:dyDescent="0.2">
      <c r="A233" s="12">
        <v>2232</v>
      </c>
      <c r="B233" s="13" t="s">
        <v>2890</v>
      </c>
      <c r="C233" s="13" t="s">
        <v>2891</v>
      </c>
      <c r="D233" s="14" t="s">
        <v>1577</v>
      </c>
      <c r="E233" s="13" t="s">
        <v>4400</v>
      </c>
      <c r="F233" s="16">
        <v>3</v>
      </c>
      <c r="G233" s="14"/>
      <c r="H233" s="14"/>
      <c r="I233" s="14"/>
      <c r="J233" s="15" t="s">
        <v>415</v>
      </c>
      <c r="K233" s="15" t="s">
        <v>705</v>
      </c>
      <c r="L233" s="17" t="s">
        <v>417</v>
      </c>
      <c r="M233" s="17" t="s">
        <v>706</v>
      </c>
      <c r="N233" s="17" t="s">
        <v>553</v>
      </c>
      <c r="O233" s="17" t="s">
        <v>84</v>
      </c>
    </row>
    <row r="234" spans="1:15" x14ac:dyDescent="0.2">
      <c r="A234" s="12">
        <v>2233</v>
      </c>
      <c r="B234" s="13" t="s">
        <v>2892</v>
      </c>
      <c r="C234" s="13" t="s">
        <v>2893</v>
      </c>
      <c r="D234" s="14" t="s">
        <v>1577</v>
      </c>
      <c r="E234" s="13" t="s">
        <v>4400</v>
      </c>
      <c r="F234" s="16">
        <v>3</v>
      </c>
      <c r="G234" s="14"/>
      <c r="H234" s="14"/>
      <c r="I234" s="14"/>
      <c r="J234" s="15" t="s">
        <v>708</v>
      </c>
      <c r="K234" s="15" t="s">
        <v>113</v>
      </c>
      <c r="L234" s="17" t="s">
        <v>709</v>
      </c>
      <c r="M234" s="17" t="s">
        <v>115</v>
      </c>
      <c r="N234" s="17" t="s">
        <v>512</v>
      </c>
      <c r="O234" s="17" t="s">
        <v>84</v>
      </c>
    </row>
    <row r="235" spans="1:15" x14ac:dyDescent="0.2">
      <c r="A235" s="12">
        <v>2234</v>
      </c>
      <c r="B235" s="13" t="s">
        <v>2894</v>
      </c>
      <c r="C235" s="13" t="s">
        <v>2895</v>
      </c>
      <c r="D235" s="14" t="s">
        <v>1577</v>
      </c>
      <c r="E235" s="13" t="s">
        <v>4400</v>
      </c>
      <c r="F235" s="16">
        <v>3</v>
      </c>
      <c r="G235" s="14"/>
      <c r="H235" s="14"/>
      <c r="I235" s="14"/>
      <c r="J235" s="15" t="s">
        <v>710</v>
      </c>
      <c r="K235" s="15" t="s">
        <v>711</v>
      </c>
      <c r="L235" s="17" t="s">
        <v>712</v>
      </c>
      <c r="M235" s="17" t="s">
        <v>317</v>
      </c>
      <c r="N235" s="17" t="s">
        <v>713</v>
      </c>
      <c r="O235" s="17" t="s">
        <v>84</v>
      </c>
    </row>
    <row r="236" spans="1:15" x14ac:dyDescent="0.2">
      <c r="A236" s="12">
        <v>2235</v>
      </c>
      <c r="B236" s="13" t="s">
        <v>1362</v>
      </c>
      <c r="C236" s="13" t="s">
        <v>2220</v>
      </c>
      <c r="D236" s="14" t="s">
        <v>1577</v>
      </c>
      <c r="E236" s="13" t="s">
        <v>4400</v>
      </c>
      <c r="F236" s="16">
        <v>2</v>
      </c>
      <c r="G236" s="14"/>
      <c r="H236" s="14"/>
      <c r="I236" s="14"/>
      <c r="J236" s="15" t="s">
        <v>182</v>
      </c>
      <c r="K236" s="15" t="s">
        <v>2221</v>
      </c>
      <c r="L236" s="17" t="s">
        <v>184</v>
      </c>
      <c r="M236" s="17" t="s">
        <v>2222</v>
      </c>
      <c r="N236" s="17" t="s">
        <v>2223</v>
      </c>
      <c r="O236" s="17" t="s">
        <v>84</v>
      </c>
    </row>
    <row r="237" spans="1:15" x14ac:dyDescent="0.2">
      <c r="A237" s="12">
        <v>2236</v>
      </c>
      <c r="B237" s="13" t="s">
        <v>2224</v>
      </c>
      <c r="C237" s="13" t="s">
        <v>2225</v>
      </c>
      <c r="D237" s="14" t="s">
        <v>1577</v>
      </c>
      <c r="E237" s="13" t="s">
        <v>4400</v>
      </c>
      <c r="F237" s="16">
        <v>2</v>
      </c>
      <c r="G237" s="14"/>
      <c r="H237" s="14"/>
      <c r="I237" s="14"/>
      <c r="J237" s="15" t="s">
        <v>957</v>
      </c>
      <c r="K237" s="15" t="s">
        <v>201</v>
      </c>
      <c r="L237" s="17" t="s">
        <v>958</v>
      </c>
      <c r="M237" s="17" t="s">
        <v>202</v>
      </c>
      <c r="N237" s="17" t="s">
        <v>2226</v>
      </c>
      <c r="O237" s="17" t="s">
        <v>84</v>
      </c>
    </row>
    <row r="238" spans="1:15" x14ac:dyDescent="0.2">
      <c r="A238" s="12">
        <v>2237</v>
      </c>
      <c r="B238" s="13" t="s">
        <v>2227</v>
      </c>
      <c r="C238" s="13" t="s">
        <v>2228</v>
      </c>
      <c r="D238" s="14" t="s">
        <v>1577</v>
      </c>
      <c r="E238" s="13" t="s">
        <v>4400</v>
      </c>
      <c r="F238" s="16">
        <v>2</v>
      </c>
      <c r="G238" s="14"/>
      <c r="H238" s="14"/>
      <c r="I238" s="14"/>
      <c r="J238" s="15" t="s">
        <v>164</v>
      </c>
      <c r="K238" s="15" t="s">
        <v>1797</v>
      </c>
      <c r="L238" s="17" t="s">
        <v>165</v>
      </c>
      <c r="M238" s="17" t="s">
        <v>1798</v>
      </c>
      <c r="N238" s="17" t="s">
        <v>2229</v>
      </c>
      <c r="O238" s="17" t="s">
        <v>84</v>
      </c>
    </row>
    <row r="239" spans="1:15" x14ac:dyDescent="0.2">
      <c r="A239" s="12">
        <v>2238</v>
      </c>
      <c r="B239" s="13" t="s">
        <v>2230</v>
      </c>
      <c r="C239" s="13" t="s">
        <v>2231</v>
      </c>
      <c r="D239" s="14" t="s">
        <v>1577</v>
      </c>
      <c r="E239" s="13" t="s">
        <v>4400</v>
      </c>
      <c r="F239" s="16">
        <v>2</v>
      </c>
      <c r="G239" s="14"/>
      <c r="H239" s="14"/>
      <c r="I239" s="14"/>
      <c r="J239" s="15" t="s">
        <v>2232</v>
      </c>
      <c r="K239" s="15" t="s">
        <v>2233</v>
      </c>
      <c r="L239" s="17" t="s">
        <v>2234</v>
      </c>
      <c r="M239" s="17" t="s">
        <v>2235</v>
      </c>
      <c r="N239" s="17" t="s">
        <v>1776</v>
      </c>
      <c r="O239" s="17" t="s">
        <v>84</v>
      </c>
    </row>
    <row r="240" spans="1:15" x14ac:dyDescent="0.2">
      <c r="A240" s="12">
        <v>2239</v>
      </c>
      <c r="B240" s="13" t="s">
        <v>2236</v>
      </c>
      <c r="C240" s="13" t="s">
        <v>2237</v>
      </c>
      <c r="D240" s="14" t="s">
        <v>1577</v>
      </c>
      <c r="E240" s="13" t="s">
        <v>4400</v>
      </c>
      <c r="F240" s="16">
        <v>2</v>
      </c>
      <c r="G240" s="14"/>
      <c r="H240" s="14"/>
      <c r="I240" s="14"/>
      <c r="J240" s="15" t="s">
        <v>2238</v>
      </c>
      <c r="K240" s="15" t="s">
        <v>1484</v>
      </c>
      <c r="L240" s="17" t="s">
        <v>2239</v>
      </c>
      <c r="M240" s="17" t="s">
        <v>1485</v>
      </c>
      <c r="N240" s="17" t="s">
        <v>2240</v>
      </c>
      <c r="O240" s="17" t="s">
        <v>84</v>
      </c>
    </row>
    <row r="241" spans="1:15" x14ac:dyDescent="0.2">
      <c r="A241" s="12">
        <v>2240</v>
      </c>
      <c r="B241" s="13" t="s">
        <v>2241</v>
      </c>
      <c r="C241" s="13" t="s">
        <v>2242</v>
      </c>
      <c r="D241" s="14" t="s">
        <v>1577</v>
      </c>
      <c r="E241" s="13" t="s">
        <v>4400</v>
      </c>
      <c r="F241" s="16">
        <v>2</v>
      </c>
      <c r="G241" s="14"/>
      <c r="H241" s="14"/>
      <c r="I241" s="14"/>
      <c r="J241" s="15" t="s">
        <v>2243</v>
      </c>
      <c r="K241" s="15" t="s">
        <v>2244</v>
      </c>
      <c r="L241" s="17" t="s">
        <v>2245</v>
      </c>
      <c r="M241" s="17" t="s">
        <v>2246</v>
      </c>
      <c r="N241" s="17" t="s">
        <v>2247</v>
      </c>
      <c r="O241" s="17" t="s">
        <v>84</v>
      </c>
    </row>
    <row r="242" spans="1:15" x14ac:dyDescent="0.2">
      <c r="A242" s="12">
        <v>2241</v>
      </c>
      <c r="B242" s="13" t="s">
        <v>2248</v>
      </c>
      <c r="C242" s="13" t="s">
        <v>2249</v>
      </c>
      <c r="D242" s="14" t="s">
        <v>1577</v>
      </c>
      <c r="E242" s="13" t="s">
        <v>4400</v>
      </c>
      <c r="F242" s="16">
        <v>2</v>
      </c>
      <c r="G242" s="14"/>
      <c r="H242" s="14"/>
      <c r="I242" s="14"/>
      <c r="J242" s="15" t="s">
        <v>433</v>
      </c>
      <c r="K242" s="15" t="s">
        <v>927</v>
      </c>
      <c r="L242" s="17" t="s">
        <v>435</v>
      </c>
      <c r="M242" s="17" t="s">
        <v>929</v>
      </c>
      <c r="N242" s="17" t="s">
        <v>2250</v>
      </c>
      <c r="O242" s="17" t="s">
        <v>84</v>
      </c>
    </row>
    <row r="243" spans="1:15" x14ac:dyDescent="0.2">
      <c r="A243" s="12">
        <v>2242</v>
      </c>
      <c r="B243" s="13" t="s">
        <v>2248</v>
      </c>
      <c r="C243" s="13" t="s">
        <v>2251</v>
      </c>
      <c r="D243" s="14" t="s">
        <v>1577</v>
      </c>
      <c r="E243" s="13" t="s">
        <v>4400</v>
      </c>
      <c r="F243" s="16">
        <v>2</v>
      </c>
      <c r="G243" s="14"/>
      <c r="H243" s="14"/>
      <c r="I243" s="14"/>
      <c r="J243" s="15" t="s">
        <v>433</v>
      </c>
      <c r="K243" s="15" t="s">
        <v>203</v>
      </c>
      <c r="L243" s="17" t="s">
        <v>435</v>
      </c>
      <c r="M243" s="17" t="s">
        <v>205</v>
      </c>
      <c r="N243" s="17" t="s">
        <v>2252</v>
      </c>
      <c r="O243" s="17" t="s">
        <v>84</v>
      </c>
    </row>
    <row r="244" spans="1:15" x14ac:dyDescent="0.2">
      <c r="A244" s="12">
        <v>2243</v>
      </c>
      <c r="B244" s="13" t="s">
        <v>2896</v>
      </c>
      <c r="C244" s="13" t="s">
        <v>2897</v>
      </c>
      <c r="D244" s="14" t="s">
        <v>1577</v>
      </c>
      <c r="E244" s="13" t="s">
        <v>3684</v>
      </c>
      <c r="F244" s="16">
        <v>3</v>
      </c>
      <c r="G244" s="14"/>
      <c r="H244" s="14"/>
      <c r="I244" s="14"/>
      <c r="J244" s="15" t="s">
        <v>437</v>
      </c>
      <c r="K244" s="15" t="s">
        <v>180</v>
      </c>
      <c r="L244" s="17" t="s">
        <v>438</v>
      </c>
      <c r="M244" s="17" t="s">
        <v>181</v>
      </c>
      <c r="N244" s="17" t="s">
        <v>499</v>
      </c>
      <c r="O244" s="17" t="s">
        <v>84</v>
      </c>
    </row>
    <row r="245" spans="1:15" x14ac:dyDescent="0.2">
      <c r="A245" s="12">
        <v>2244</v>
      </c>
      <c r="B245" s="13" t="s">
        <v>2898</v>
      </c>
      <c r="C245" s="13" t="s">
        <v>2899</v>
      </c>
      <c r="D245" s="14" t="s">
        <v>1577</v>
      </c>
      <c r="E245" s="13" t="s">
        <v>3684</v>
      </c>
      <c r="F245" s="16">
        <v>3</v>
      </c>
      <c r="G245" s="14"/>
      <c r="H245" s="14"/>
      <c r="I245" s="14"/>
      <c r="J245" s="15" t="s">
        <v>448</v>
      </c>
      <c r="K245" s="15" t="s">
        <v>310</v>
      </c>
      <c r="L245" s="17" t="s">
        <v>449</v>
      </c>
      <c r="M245" s="17" t="s">
        <v>311</v>
      </c>
      <c r="N245" s="17" t="s">
        <v>450</v>
      </c>
      <c r="O245" s="17" t="s">
        <v>84</v>
      </c>
    </row>
    <row r="246" spans="1:15" x14ac:dyDescent="0.2">
      <c r="A246" s="12">
        <v>2245</v>
      </c>
      <c r="B246" s="22" t="s">
        <v>2900</v>
      </c>
      <c r="C246" s="22" t="s">
        <v>2901</v>
      </c>
      <c r="D246" s="14" t="s">
        <v>1577</v>
      </c>
      <c r="E246" s="22" t="s">
        <v>3684</v>
      </c>
      <c r="F246" s="12">
        <v>3</v>
      </c>
      <c r="G246" s="14"/>
      <c r="H246" s="14"/>
      <c r="I246" s="23"/>
      <c r="J246" s="21" t="s">
        <v>451</v>
      </c>
      <c r="K246" s="21" t="s">
        <v>199</v>
      </c>
      <c r="L246" s="17" t="s">
        <v>452</v>
      </c>
      <c r="M246" s="17" t="s">
        <v>200</v>
      </c>
      <c r="N246" s="17" t="s">
        <v>453</v>
      </c>
      <c r="O246" s="17" t="s">
        <v>84</v>
      </c>
    </row>
    <row r="247" spans="1:15" x14ac:dyDescent="0.2">
      <c r="A247" s="12">
        <v>2246</v>
      </c>
      <c r="B247" s="13" t="s">
        <v>2902</v>
      </c>
      <c r="C247" s="13" t="s">
        <v>2903</v>
      </c>
      <c r="D247" s="14" t="s">
        <v>1577</v>
      </c>
      <c r="E247" s="13" t="s">
        <v>3684</v>
      </c>
      <c r="F247" s="16">
        <v>3</v>
      </c>
      <c r="G247" s="14"/>
      <c r="H247" s="14"/>
      <c r="I247" s="14"/>
      <c r="J247" s="15" t="s">
        <v>232</v>
      </c>
      <c r="K247" s="15" t="s">
        <v>128</v>
      </c>
      <c r="L247" s="17" t="s">
        <v>233</v>
      </c>
      <c r="M247" s="17" t="s">
        <v>129</v>
      </c>
      <c r="N247" s="17" t="s">
        <v>500</v>
      </c>
      <c r="O247" s="17" t="s">
        <v>84</v>
      </c>
    </row>
    <row r="248" spans="1:15" x14ac:dyDescent="0.2">
      <c r="A248" s="12">
        <v>2247</v>
      </c>
      <c r="B248" s="13" t="s">
        <v>2904</v>
      </c>
      <c r="C248" s="13" t="s">
        <v>2905</v>
      </c>
      <c r="D248" s="14" t="s">
        <v>1577</v>
      </c>
      <c r="E248" s="13" t="s">
        <v>3684</v>
      </c>
      <c r="F248" s="16">
        <v>3</v>
      </c>
      <c r="G248" s="14"/>
      <c r="H248" s="14"/>
      <c r="I248" s="14"/>
      <c r="J248" s="15" t="s">
        <v>501</v>
      </c>
      <c r="K248" s="15" t="s">
        <v>255</v>
      </c>
      <c r="L248" s="17" t="s">
        <v>502</v>
      </c>
      <c r="M248" s="17" t="s">
        <v>256</v>
      </c>
      <c r="N248" s="17" t="s">
        <v>503</v>
      </c>
      <c r="O248" s="17" t="s">
        <v>84</v>
      </c>
    </row>
    <row r="249" spans="1:15" x14ac:dyDescent="0.2">
      <c r="A249" s="12">
        <v>2248</v>
      </c>
      <c r="B249" s="13" t="s">
        <v>2906</v>
      </c>
      <c r="C249" s="13" t="s">
        <v>2907</v>
      </c>
      <c r="D249" s="14" t="s">
        <v>1577</v>
      </c>
      <c r="E249" s="13" t="s">
        <v>3684</v>
      </c>
      <c r="F249" s="16">
        <v>3</v>
      </c>
      <c r="G249" s="14"/>
      <c r="H249" s="14"/>
      <c r="I249" s="14"/>
      <c r="J249" s="15" t="s">
        <v>304</v>
      </c>
      <c r="K249" s="15" t="s">
        <v>421</v>
      </c>
      <c r="L249" s="17" t="s">
        <v>305</v>
      </c>
      <c r="M249" s="17" t="s">
        <v>423</v>
      </c>
      <c r="N249" s="17" t="s">
        <v>504</v>
      </c>
      <c r="O249" s="17" t="s">
        <v>84</v>
      </c>
    </row>
    <row r="250" spans="1:15" x14ac:dyDescent="0.2">
      <c r="A250" s="12">
        <v>2249</v>
      </c>
      <c r="B250" s="13" t="s">
        <v>2908</v>
      </c>
      <c r="C250" s="13" t="s">
        <v>2909</v>
      </c>
      <c r="D250" s="14" t="s">
        <v>1577</v>
      </c>
      <c r="E250" s="13" t="s">
        <v>3684</v>
      </c>
      <c r="F250" s="16">
        <v>3</v>
      </c>
      <c r="G250" s="14"/>
      <c r="H250" s="14"/>
      <c r="I250" s="14"/>
      <c r="J250" s="15" t="s">
        <v>505</v>
      </c>
      <c r="K250" s="15" t="s">
        <v>506</v>
      </c>
      <c r="L250" s="17" t="s">
        <v>507</v>
      </c>
      <c r="M250" s="17" t="s">
        <v>508</v>
      </c>
      <c r="N250" s="17" t="s">
        <v>509</v>
      </c>
      <c r="O250" s="17" t="s">
        <v>84</v>
      </c>
    </row>
    <row r="251" spans="1:15" x14ac:dyDescent="0.2">
      <c r="A251" s="12">
        <v>2250</v>
      </c>
      <c r="B251" s="13" t="s">
        <v>2910</v>
      </c>
      <c r="C251" s="13" t="s">
        <v>2911</v>
      </c>
      <c r="D251" s="14" t="s">
        <v>1577</v>
      </c>
      <c r="E251" s="13" t="s">
        <v>3684</v>
      </c>
      <c r="F251" s="16">
        <v>2</v>
      </c>
      <c r="G251" s="14"/>
      <c r="H251" s="14"/>
      <c r="I251" s="14"/>
      <c r="J251" s="15" t="s">
        <v>1779</v>
      </c>
      <c r="K251" s="15" t="s">
        <v>281</v>
      </c>
      <c r="L251" s="17" t="s">
        <v>1780</v>
      </c>
      <c r="M251" s="17" t="s">
        <v>282</v>
      </c>
      <c r="N251" s="17" t="s">
        <v>1781</v>
      </c>
      <c r="O251" s="17" t="s">
        <v>84</v>
      </c>
    </row>
    <row r="252" spans="1:15" x14ac:dyDescent="0.2">
      <c r="A252" s="12">
        <v>2251</v>
      </c>
      <c r="B252" s="13" t="s">
        <v>2912</v>
      </c>
      <c r="C252" s="13" t="s">
        <v>2913</v>
      </c>
      <c r="D252" s="14" t="s">
        <v>1577</v>
      </c>
      <c r="E252" s="13" t="s">
        <v>3684</v>
      </c>
      <c r="F252" s="16">
        <v>2</v>
      </c>
      <c r="G252" s="14"/>
      <c r="H252" s="14"/>
      <c r="I252" s="14"/>
      <c r="J252" s="15" t="s">
        <v>1782</v>
      </c>
      <c r="K252" s="15" t="s">
        <v>1783</v>
      </c>
      <c r="L252" s="17" t="s">
        <v>1784</v>
      </c>
      <c r="M252" s="17" t="s">
        <v>1785</v>
      </c>
      <c r="N252" s="17" t="s">
        <v>1773</v>
      </c>
      <c r="O252" s="17" t="s">
        <v>84</v>
      </c>
    </row>
    <row r="253" spans="1:15" x14ac:dyDescent="0.2">
      <c r="A253" s="12">
        <v>2252</v>
      </c>
      <c r="B253" s="13" t="s">
        <v>2914</v>
      </c>
      <c r="C253" s="13" t="s">
        <v>2915</v>
      </c>
      <c r="D253" s="14" t="s">
        <v>1577</v>
      </c>
      <c r="E253" s="13" t="s">
        <v>3684</v>
      </c>
      <c r="F253" s="16">
        <v>2</v>
      </c>
      <c r="G253" s="14"/>
      <c r="H253" s="14"/>
      <c r="I253" s="14"/>
      <c r="J253" s="15" t="s">
        <v>1786</v>
      </c>
      <c r="K253" s="15" t="s">
        <v>1787</v>
      </c>
      <c r="L253" s="17" t="s">
        <v>1788</v>
      </c>
      <c r="M253" s="17" t="s">
        <v>1789</v>
      </c>
      <c r="N253" s="17" t="s">
        <v>1790</v>
      </c>
      <c r="O253" s="17" t="s">
        <v>84</v>
      </c>
    </row>
    <row r="254" spans="1:15" x14ac:dyDescent="0.2">
      <c r="A254" s="12">
        <v>2253</v>
      </c>
      <c r="B254" s="13" t="s">
        <v>2916</v>
      </c>
      <c r="C254" s="13" t="s">
        <v>2917</v>
      </c>
      <c r="D254" s="14" t="s">
        <v>1577</v>
      </c>
      <c r="E254" s="13" t="s">
        <v>3684</v>
      </c>
      <c r="F254" s="16">
        <v>2</v>
      </c>
      <c r="G254" s="14"/>
      <c r="H254" s="14"/>
      <c r="I254" s="14"/>
      <c r="J254" s="15" t="s">
        <v>299</v>
      </c>
      <c r="K254" s="15" t="s">
        <v>124</v>
      </c>
      <c r="L254" s="17" t="s">
        <v>300</v>
      </c>
      <c r="M254" s="17" t="s">
        <v>125</v>
      </c>
      <c r="N254" s="17" t="s">
        <v>1791</v>
      </c>
      <c r="O254" s="17" t="s">
        <v>84</v>
      </c>
    </row>
    <row r="255" spans="1:15" x14ac:dyDescent="0.2">
      <c r="A255" s="12">
        <v>2254</v>
      </c>
      <c r="B255" s="13" t="s">
        <v>2918</v>
      </c>
      <c r="C255" s="13" t="s">
        <v>2919</v>
      </c>
      <c r="D255" s="14" t="s">
        <v>1577</v>
      </c>
      <c r="E255" s="13" t="s">
        <v>3684</v>
      </c>
      <c r="F255" s="16">
        <v>2</v>
      </c>
      <c r="G255" s="14"/>
      <c r="H255" s="14"/>
      <c r="I255" s="14"/>
      <c r="J255" s="15" t="s">
        <v>1792</v>
      </c>
      <c r="K255" s="15" t="s">
        <v>1793</v>
      </c>
      <c r="L255" s="17" t="s">
        <v>1794</v>
      </c>
      <c r="M255" s="17" t="s">
        <v>1795</v>
      </c>
      <c r="N255" s="17" t="s">
        <v>1796</v>
      </c>
      <c r="O255" s="17" t="s">
        <v>84</v>
      </c>
    </row>
    <row r="256" spans="1:15" x14ac:dyDescent="0.2">
      <c r="A256" s="12">
        <v>2255</v>
      </c>
      <c r="B256" s="13" t="s">
        <v>2594</v>
      </c>
      <c r="C256" s="13" t="s">
        <v>2920</v>
      </c>
      <c r="D256" s="14" t="s">
        <v>1577</v>
      </c>
      <c r="E256" s="13" t="s">
        <v>3684</v>
      </c>
      <c r="F256" s="16">
        <v>2</v>
      </c>
      <c r="G256" s="14"/>
      <c r="H256" s="14"/>
      <c r="I256" s="14"/>
      <c r="J256" s="15" t="s">
        <v>2359</v>
      </c>
      <c r="K256" s="15" t="s">
        <v>2360</v>
      </c>
      <c r="L256" s="17" t="s">
        <v>2361</v>
      </c>
      <c r="M256" s="17" t="s">
        <v>2362</v>
      </c>
      <c r="N256" s="17" t="s">
        <v>2363</v>
      </c>
      <c r="O256" s="17" t="s">
        <v>84</v>
      </c>
    </row>
    <row r="257" spans="1:15" x14ac:dyDescent="0.2">
      <c r="A257" s="12">
        <v>2256</v>
      </c>
      <c r="B257" s="13" t="s">
        <v>2921</v>
      </c>
      <c r="C257" s="13" t="s">
        <v>2922</v>
      </c>
      <c r="D257" s="14" t="s">
        <v>1577</v>
      </c>
      <c r="E257" s="13" t="s">
        <v>3684</v>
      </c>
      <c r="F257" s="16">
        <v>2</v>
      </c>
      <c r="G257" s="14"/>
      <c r="H257" s="14"/>
      <c r="I257" s="14"/>
      <c r="J257" s="15" t="s">
        <v>2923</v>
      </c>
      <c r="K257" s="15" t="s">
        <v>2233</v>
      </c>
      <c r="L257" s="17" t="s">
        <v>2924</v>
      </c>
      <c r="M257" s="17" t="s">
        <v>2235</v>
      </c>
      <c r="N257" s="17" t="s">
        <v>2925</v>
      </c>
      <c r="O257" s="17" t="s">
        <v>84</v>
      </c>
    </row>
    <row r="258" spans="1:15" x14ac:dyDescent="0.2">
      <c r="A258" s="12">
        <v>2257</v>
      </c>
      <c r="B258" s="13" t="s">
        <v>2926</v>
      </c>
      <c r="C258" s="13" t="s">
        <v>830</v>
      </c>
      <c r="D258" s="14" t="s">
        <v>1577</v>
      </c>
      <c r="E258" s="13" t="s">
        <v>4387</v>
      </c>
      <c r="F258" s="16">
        <v>3</v>
      </c>
      <c r="G258" s="14"/>
      <c r="H258" s="14"/>
      <c r="I258" s="14"/>
      <c r="J258" s="15" t="s">
        <v>831</v>
      </c>
      <c r="K258" s="15" t="s">
        <v>186</v>
      </c>
      <c r="L258" s="17" t="s">
        <v>832</v>
      </c>
      <c r="M258" s="17" t="s">
        <v>187</v>
      </c>
      <c r="N258" s="17" t="s">
        <v>833</v>
      </c>
      <c r="O258" s="17" t="s">
        <v>84</v>
      </c>
    </row>
    <row r="259" spans="1:15" x14ac:dyDescent="0.2">
      <c r="A259" s="12">
        <v>2258</v>
      </c>
      <c r="B259" s="13" t="s">
        <v>2927</v>
      </c>
      <c r="C259" s="13" t="s">
        <v>2928</v>
      </c>
      <c r="D259" s="14" t="s">
        <v>1577</v>
      </c>
      <c r="E259" s="13" t="s">
        <v>4387</v>
      </c>
      <c r="F259" s="16">
        <v>3</v>
      </c>
      <c r="G259" s="14"/>
      <c r="H259" s="14"/>
      <c r="I259" s="14"/>
      <c r="J259" s="15" t="s">
        <v>714</v>
      </c>
      <c r="K259" s="15" t="s">
        <v>376</v>
      </c>
      <c r="L259" s="17" t="s">
        <v>715</v>
      </c>
      <c r="M259" s="17" t="s">
        <v>378</v>
      </c>
      <c r="N259" s="17" t="s">
        <v>716</v>
      </c>
      <c r="O259" s="17" t="s">
        <v>84</v>
      </c>
    </row>
    <row r="260" spans="1:15" x14ac:dyDescent="0.2">
      <c r="A260" s="12">
        <v>2259</v>
      </c>
      <c r="B260" s="13" t="s">
        <v>2929</v>
      </c>
      <c r="C260" s="13" t="s">
        <v>2930</v>
      </c>
      <c r="D260" s="14" t="s">
        <v>1577</v>
      </c>
      <c r="E260" s="13" t="s">
        <v>4387</v>
      </c>
      <c r="F260" s="16">
        <v>2</v>
      </c>
      <c r="G260" s="14"/>
      <c r="H260" s="14"/>
      <c r="I260" s="14"/>
      <c r="J260" s="15" t="s">
        <v>984</v>
      </c>
      <c r="K260" s="15" t="s">
        <v>1752</v>
      </c>
      <c r="L260" s="17" t="s">
        <v>2373</v>
      </c>
      <c r="M260" s="17" t="s">
        <v>1753</v>
      </c>
      <c r="N260" s="17" t="s">
        <v>1754</v>
      </c>
      <c r="O260" s="17" t="s">
        <v>84</v>
      </c>
    </row>
    <row r="261" spans="1:15" x14ac:dyDescent="0.2">
      <c r="A261" s="12">
        <v>2260</v>
      </c>
      <c r="B261" s="13" t="s">
        <v>1800</v>
      </c>
      <c r="C261" s="13" t="s">
        <v>1801</v>
      </c>
      <c r="D261" s="14" t="s">
        <v>1577</v>
      </c>
      <c r="E261" s="13" t="s">
        <v>4387</v>
      </c>
      <c r="F261" s="16">
        <v>2</v>
      </c>
      <c r="G261" s="14"/>
      <c r="H261" s="14"/>
      <c r="I261" s="14"/>
      <c r="J261" s="15" t="s">
        <v>174</v>
      </c>
      <c r="K261" s="15" t="s">
        <v>748</v>
      </c>
      <c r="L261" s="17" t="s">
        <v>175</v>
      </c>
      <c r="M261" s="17" t="s">
        <v>749</v>
      </c>
      <c r="N261" s="17" t="s">
        <v>1802</v>
      </c>
      <c r="O261" s="17" t="s">
        <v>84</v>
      </c>
    </row>
    <row r="262" spans="1:15" x14ac:dyDescent="0.2">
      <c r="A262" s="12">
        <v>2261</v>
      </c>
      <c r="B262" s="13" t="s">
        <v>2931</v>
      </c>
      <c r="C262" s="13" t="s">
        <v>2932</v>
      </c>
      <c r="D262" s="14" t="s">
        <v>1577</v>
      </c>
      <c r="E262" s="13" t="s">
        <v>4387</v>
      </c>
      <c r="F262" s="16">
        <v>2</v>
      </c>
      <c r="G262" s="14"/>
      <c r="H262" s="14"/>
      <c r="I262" s="14"/>
      <c r="J262" s="15" t="s">
        <v>1671</v>
      </c>
      <c r="K262" s="15" t="s">
        <v>134</v>
      </c>
      <c r="L262" s="17" t="s">
        <v>1672</v>
      </c>
      <c r="M262" s="17" t="s">
        <v>136</v>
      </c>
      <c r="N262" s="17" t="s">
        <v>2076</v>
      </c>
      <c r="O262" s="17" t="s">
        <v>84</v>
      </c>
    </row>
    <row r="263" spans="1:15" x14ac:dyDescent="0.2">
      <c r="A263" s="12">
        <v>2262</v>
      </c>
      <c r="B263" s="13" t="s">
        <v>2933</v>
      </c>
      <c r="C263" s="13" t="s">
        <v>2934</v>
      </c>
      <c r="D263" s="14" t="s">
        <v>1577</v>
      </c>
      <c r="E263" s="13" t="s">
        <v>4383</v>
      </c>
      <c r="F263" s="16">
        <v>3</v>
      </c>
      <c r="G263" s="14"/>
      <c r="H263" s="14"/>
      <c r="I263" s="14"/>
      <c r="J263" s="15" t="s">
        <v>811</v>
      </c>
      <c r="K263" s="15" t="s">
        <v>306</v>
      </c>
      <c r="L263" s="17" t="s">
        <v>812</v>
      </c>
      <c r="M263" s="17" t="s">
        <v>307</v>
      </c>
      <c r="N263" s="17" t="s">
        <v>813</v>
      </c>
      <c r="O263" s="17" t="s">
        <v>84</v>
      </c>
    </row>
    <row r="264" spans="1:15" x14ac:dyDescent="0.2">
      <c r="A264" s="12">
        <v>2263</v>
      </c>
      <c r="B264" s="13" t="s">
        <v>2935</v>
      </c>
      <c r="C264" s="13" t="s">
        <v>2936</v>
      </c>
      <c r="D264" s="14" t="s">
        <v>1577</v>
      </c>
      <c r="E264" s="13" t="s">
        <v>4403</v>
      </c>
      <c r="F264" s="16">
        <v>3</v>
      </c>
      <c r="G264" s="14"/>
      <c r="H264" s="14"/>
      <c r="I264" s="14"/>
      <c r="J264" s="15" t="s">
        <v>887</v>
      </c>
      <c r="K264" s="15" t="s">
        <v>118</v>
      </c>
      <c r="L264" s="17" t="s">
        <v>888</v>
      </c>
      <c r="M264" s="17" t="s">
        <v>119</v>
      </c>
      <c r="N264" s="17" t="s">
        <v>889</v>
      </c>
      <c r="O264" s="17" t="s">
        <v>84</v>
      </c>
    </row>
    <row r="265" spans="1:15" x14ac:dyDescent="0.2">
      <c r="A265" s="12">
        <v>2264</v>
      </c>
      <c r="B265" s="13" t="s">
        <v>2937</v>
      </c>
      <c r="C265" s="13" t="s">
        <v>2938</v>
      </c>
      <c r="D265" s="14" t="s">
        <v>1577</v>
      </c>
      <c r="E265" s="13" t="s">
        <v>4403</v>
      </c>
      <c r="F265" s="16">
        <v>2</v>
      </c>
      <c r="G265" s="14"/>
      <c r="H265" s="14"/>
      <c r="I265" s="14"/>
      <c r="J265" s="15" t="s">
        <v>2338</v>
      </c>
      <c r="K265" s="15" t="s">
        <v>2339</v>
      </c>
      <c r="L265" s="17" t="s">
        <v>2340</v>
      </c>
      <c r="M265" s="17" t="s">
        <v>2341</v>
      </c>
      <c r="N265" s="17" t="s">
        <v>2342</v>
      </c>
      <c r="O265" s="17" t="s">
        <v>84</v>
      </c>
    </row>
    <row r="266" spans="1:15" x14ac:dyDescent="0.2">
      <c r="A266" s="12">
        <v>2265</v>
      </c>
      <c r="B266" s="17" t="s">
        <v>678</v>
      </c>
      <c r="C266" s="17" t="s">
        <v>352</v>
      </c>
      <c r="D266" s="14" t="s">
        <v>1577</v>
      </c>
      <c r="E266" s="15" t="s">
        <v>4380</v>
      </c>
      <c r="F266" s="16">
        <v>3</v>
      </c>
      <c r="G266" s="14"/>
      <c r="H266" s="17"/>
      <c r="I266" s="17"/>
      <c r="J266" s="15" t="s">
        <v>679</v>
      </c>
      <c r="K266" s="17" t="s">
        <v>353</v>
      </c>
      <c r="L266" s="17" t="s">
        <v>680</v>
      </c>
      <c r="M266" s="17" t="s">
        <v>354</v>
      </c>
      <c r="N266" s="17" t="s">
        <v>681</v>
      </c>
      <c r="O266" s="17" t="s">
        <v>84</v>
      </c>
    </row>
    <row r="267" spans="1:15" x14ac:dyDescent="0.2">
      <c r="A267" s="12">
        <v>2266</v>
      </c>
      <c r="B267" s="13" t="s">
        <v>682</v>
      </c>
      <c r="C267" s="13" t="s">
        <v>683</v>
      </c>
      <c r="D267" s="14" t="s">
        <v>1577</v>
      </c>
      <c r="E267" s="13" t="s">
        <v>4380</v>
      </c>
      <c r="F267" s="16">
        <v>3</v>
      </c>
      <c r="G267" s="14"/>
      <c r="H267" s="14"/>
      <c r="I267" s="14"/>
      <c r="J267" s="15" t="s">
        <v>684</v>
      </c>
      <c r="K267" s="15" t="s">
        <v>118</v>
      </c>
      <c r="L267" s="17" t="s">
        <v>685</v>
      </c>
      <c r="M267" s="17" t="s">
        <v>119</v>
      </c>
      <c r="N267" s="17" t="s">
        <v>686</v>
      </c>
      <c r="O267" s="17" t="s">
        <v>84</v>
      </c>
    </row>
    <row r="268" spans="1:15" x14ac:dyDescent="0.2">
      <c r="A268" s="12">
        <v>2267</v>
      </c>
      <c r="B268" s="13" t="s">
        <v>2939</v>
      </c>
      <c r="C268" s="13" t="s">
        <v>2940</v>
      </c>
      <c r="D268" s="14" t="s">
        <v>1577</v>
      </c>
      <c r="E268" s="13" t="s">
        <v>4380</v>
      </c>
      <c r="F268" s="16">
        <v>2</v>
      </c>
      <c r="G268" s="14"/>
      <c r="H268" s="14"/>
      <c r="I268" s="14"/>
      <c r="J268" s="15" t="s">
        <v>1974</v>
      </c>
      <c r="K268" s="15" t="s">
        <v>1016</v>
      </c>
      <c r="L268" s="17" t="s">
        <v>1975</v>
      </c>
      <c r="M268" s="17" t="s">
        <v>1018</v>
      </c>
      <c r="N268" s="17" t="s">
        <v>1976</v>
      </c>
      <c r="O268" s="17" t="s">
        <v>84</v>
      </c>
    </row>
    <row r="269" spans="1:15" x14ac:dyDescent="0.2">
      <c r="A269" s="12">
        <v>2268</v>
      </c>
      <c r="B269" s="13" t="s">
        <v>2941</v>
      </c>
      <c r="C269" s="13" t="s">
        <v>2942</v>
      </c>
      <c r="D269" s="14" t="s">
        <v>1577</v>
      </c>
      <c r="E269" s="13" t="s">
        <v>4380</v>
      </c>
      <c r="F269" s="16">
        <v>2</v>
      </c>
      <c r="G269" s="14"/>
      <c r="H269" s="14"/>
      <c r="I269" s="14"/>
      <c r="J269" s="15" t="s">
        <v>1977</v>
      </c>
      <c r="K269" s="15" t="s">
        <v>1743</v>
      </c>
      <c r="L269" s="17" t="s">
        <v>1978</v>
      </c>
      <c r="M269" s="17" t="s">
        <v>1745</v>
      </c>
      <c r="N269" s="17" t="s">
        <v>1979</v>
      </c>
      <c r="O269" s="17" t="s">
        <v>84</v>
      </c>
    </row>
    <row r="270" spans="1:15" x14ac:dyDescent="0.2">
      <c r="A270" s="12">
        <v>2269</v>
      </c>
      <c r="B270" s="13" t="s">
        <v>1189</v>
      </c>
      <c r="C270" s="13" t="s">
        <v>2943</v>
      </c>
      <c r="D270" s="14" t="s">
        <v>1577</v>
      </c>
      <c r="E270" s="13" t="s">
        <v>4380</v>
      </c>
      <c r="F270" s="16">
        <v>2</v>
      </c>
      <c r="G270" s="14"/>
      <c r="H270" s="14"/>
      <c r="I270" s="14"/>
      <c r="J270" s="15" t="s">
        <v>88</v>
      </c>
      <c r="K270" s="15" t="s">
        <v>218</v>
      </c>
      <c r="L270" s="17" t="s">
        <v>90</v>
      </c>
      <c r="M270" s="17" t="s">
        <v>219</v>
      </c>
      <c r="N270" s="17" t="s">
        <v>1980</v>
      </c>
      <c r="O270" s="17" t="s">
        <v>84</v>
      </c>
    </row>
    <row r="271" spans="1:15" x14ac:dyDescent="0.2">
      <c r="A271" s="12">
        <v>2270</v>
      </c>
      <c r="B271" s="13" t="s">
        <v>2944</v>
      </c>
      <c r="C271" s="13" t="s">
        <v>2945</v>
      </c>
      <c r="D271" s="14" t="s">
        <v>1577</v>
      </c>
      <c r="E271" s="13" t="s">
        <v>4380</v>
      </c>
      <c r="F271" s="16">
        <v>2</v>
      </c>
      <c r="G271" s="14"/>
      <c r="H271" s="14"/>
      <c r="I271" s="14"/>
      <c r="J271" s="15" t="s">
        <v>329</v>
      </c>
      <c r="K271" s="15" t="s">
        <v>903</v>
      </c>
      <c r="L271" s="17" t="s">
        <v>330</v>
      </c>
      <c r="M271" s="17" t="s">
        <v>904</v>
      </c>
      <c r="N271" s="17" t="s">
        <v>1981</v>
      </c>
      <c r="O271" s="17" t="s">
        <v>84</v>
      </c>
    </row>
    <row r="272" spans="1:15" x14ac:dyDescent="0.2">
      <c r="A272" s="12">
        <v>2271</v>
      </c>
      <c r="B272" s="13" t="s">
        <v>2547</v>
      </c>
      <c r="C272" s="13" t="s">
        <v>2946</v>
      </c>
      <c r="D272" s="14" t="s">
        <v>1577</v>
      </c>
      <c r="E272" s="13" t="s">
        <v>4380</v>
      </c>
      <c r="F272" s="16">
        <v>2</v>
      </c>
      <c r="G272" s="14"/>
      <c r="H272" s="14"/>
      <c r="I272" s="14"/>
      <c r="J272" s="15" t="s">
        <v>277</v>
      </c>
      <c r="K272" s="15" t="s">
        <v>1982</v>
      </c>
      <c r="L272" s="17" t="s">
        <v>278</v>
      </c>
      <c r="M272" s="17" t="s">
        <v>1983</v>
      </c>
      <c r="N272" s="17" t="s">
        <v>1984</v>
      </c>
      <c r="O272" s="17" t="s">
        <v>84</v>
      </c>
    </row>
    <row r="273" spans="1:15" x14ac:dyDescent="0.2">
      <c r="A273" s="12">
        <v>2272</v>
      </c>
      <c r="B273" s="13" t="s">
        <v>2947</v>
      </c>
      <c r="C273" s="13" t="s">
        <v>2948</v>
      </c>
      <c r="D273" s="14" t="s">
        <v>1577</v>
      </c>
      <c r="E273" s="13" t="s">
        <v>4380</v>
      </c>
      <c r="F273" s="16">
        <v>2</v>
      </c>
      <c r="G273" s="14"/>
      <c r="H273" s="14"/>
      <c r="I273" s="14"/>
      <c r="J273" s="15" t="s">
        <v>1985</v>
      </c>
      <c r="K273" s="15" t="s">
        <v>157</v>
      </c>
      <c r="L273" s="17" t="s">
        <v>1986</v>
      </c>
      <c r="M273" s="17" t="s">
        <v>159</v>
      </c>
      <c r="N273" s="17" t="s">
        <v>1987</v>
      </c>
      <c r="O273" s="17" t="s">
        <v>84</v>
      </c>
    </row>
    <row r="274" spans="1:15" x14ac:dyDescent="0.2">
      <c r="A274" s="12">
        <v>2273</v>
      </c>
      <c r="B274" s="13" t="s">
        <v>1906</v>
      </c>
      <c r="C274" s="13" t="s">
        <v>2949</v>
      </c>
      <c r="D274" s="14" t="s">
        <v>139</v>
      </c>
      <c r="E274" s="13" t="s">
        <v>4396</v>
      </c>
      <c r="F274" s="16">
        <v>2</v>
      </c>
      <c r="G274" s="14"/>
      <c r="H274" s="14"/>
      <c r="I274" s="14"/>
      <c r="J274" s="15" t="s">
        <v>1037</v>
      </c>
      <c r="K274" s="15" t="s">
        <v>2950</v>
      </c>
      <c r="L274" s="17" t="s">
        <v>1038</v>
      </c>
      <c r="M274" s="17" t="s">
        <v>2951</v>
      </c>
      <c r="N274" s="17" t="s">
        <v>2219</v>
      </c>
      <c r="O274" s="17" t="s">
        <v>84</v>
      </c>
    </row>
    <row r="275" spans="1:15" x14ac:dyDescent="0.2">
      <c r="A275" s="12">
        <v>2274</v>
      </c>
      <c r="B275" s="13" t="s">
        <v>2952</v>
      </c>
      <c r="C275" s="13" t="s">
        <v>2953</v>
      </c>
      <c r="D275" s="14" t="s">
        <v>1577</v>
      </c>
      <c r="E275" s="13" t="s">
        <v>4392</v>
      </c>
      <c r="F275" s="16">
        <v>3</v>
      </c>
      <c r="G275" s="14"/>
      <c r="H275" s="14"/>
      <c r="I275" s="14"/>
      <c r="J275" s="15" t="s">
        <v>454</v>
      </c>
      <c r="K275" s="15" t="s">
        <v>455</v>
      </c>
      <c r="L275" s="17" t="s">
        <v>456</v>
      </c>
      <c r="M275" s="17" t="s">
        <v>457</v>
      </c>
      <c r="N275" s="17" t="s">
        <v>458</v>
      </c>
      <c r="O275" s="17" t="s">
        <v>84</v>
      </c>
    </row>
    <row r="276" spans="1:15" x14ac:dyDescent="0.2">
      <c r="A276" s="12">
        <v>2275</v>
      </c>
      <c r="B276" s="22" t="s">
        <v>2954</v>
      </c>
      <c r="C276" s="22" t="s">
        <v>2955</v>
      </c>
      <c r="D276" s="14" t="s">
        <v>1577</v>
      </c>
      <c r="E276" s="22" t="s">
        <v>4392</v>
      </c>
      <c r="F276" s="12">
        <v>3</v>
      </c>
      <c r="G276" s="14"/>
      <c r="H276" s="14"/>
      <c r="I276" s="23"/>
      <c r="J276" s="21" t="s">
        <v>314</v>
      </c>
      <c r="K276" s="21" t="s">
        <v>459</v>
      </c>
      <c r="L276" s="17" t="s">
        <v>315</v>
      </c>
      <c r="M276" s="17" t="s">
        <v>460</v>
      </c>
      <c r="N276" s="17" t="s">
        <v>461</v>
      </c>
      <c r="O276" s="17" t="s">
        <v>84</v>
      </c>
    </row>
    <row r="277" spans="1:15" x14ac:dyDescent="0.2">
      <c r="A277" s="12">
        <v>2276</v>
      </c>
      <c r="B277" s="13" t="s">
        <v>2604</v>
      </c>
      <c r="C277" s="13" t="s">
        <v>2956</v>
      </c>
      <c r="D277" s="14" t="s">
        <v>1577</v>
      </c>
      <c r="E277" s="13" t="s">
        <v>4392</v>
      </c>
      <c r="F277" s="16">
        <v>3</v>
      </c>
      <c r="G277" s="26"/>
      <c r="H277" s="14"/>
      <c r="I277" s="14"/>
      <c r="J277" s="15" t="s">
        <v>383</v>
      </c>
      <c r="K277" s="15" t="s">
        <v>381</v>
      </c>
      <c r="L277" s="17" t="s">
        <v>384</v>
      </c>
      <c r="M277" s="17" t="s">
        <v>382</v>
      </c>
      <c r="N277" s="17" t="s">
        <v>462</v>
      </c>
      <c r="O277" s="17" t="s">
        <v>84</v>
      </c>
    </row>
    <row r="278" spans="1:15" x14ac:dyDescent="0.45">
      <c r="A278" s="12">
        <v>2277</v>
      </c>
      <c r="B278" s="27" t="s">
        <v>2720</v>
      </c>
      <c r="C278" s="27" t="s">
        <v>2957</v>
      </c>
      <c r="D278" s="14" t="s">
        <v>1577</v>
      </c>
      <c r="E278" s="27" t="s">
        <v>4392</v>
      </c>
      <c r="F278" s="28">
        <v>3</v>
      </c>
      <c r="G278" s="26"/>
      <c r="H278" s="14"/>
      <c r="I278" s="14"/>
      <c r="J278" s="15" t="s">
        <v>172</v>
      </c>
      <c r="K278" s="15" t="s">
        <v>93</v>
      </c>
      <c r="L278" s="17" t="s">
        <v>173</v>
      </c>
      <c r="M278" s="17" t="s">
        <v>95</v>
      </c>
      <c r="N278" s="17" t="s">
        <v>463</v>
      </c>
      <c r="O278" s="17" t="s">
        <v>84</v>
      </c>
    </row>
    <row r="279" spans="1:15" x14ac:dyDescent="0.45">
      <c r="A279" s="12">
        <v>2278</v>
      </c>
      <c r="B279" s="27" t="s">
        <v>2958</v>
      </c>
      <c r="C279" s="27" t="s">
        <v>2959</v>
      </c>
      <c r="D279" s="14" t="s">
        <v>1577</v>
      </c>
      <c r="E279" s="27" t="s">
        <v>4392</v>
      </c>
      <c r="F279" s="28">
        <v>3</v>
      </c>
      <c r="G279" s="26"/>
      <c r="H279" s="14"/>
      <c r="I279" s="14"/>
      <c r="J279" s="15" t="s">
        <v>464</v>
      </c>
      <c r="K279" s="15" t="s">
        <v>465</v>
      </c>
      <c r="L279" s="17" t="s">
        <v>466</v>
      </c>
      <c r="M279" s="17" t="s">
        <v>467</v>
      </c>
      <c r="N279" s="17" t="s">
        <v>462</v>
      </c>
      <c r="O279" s="17" t="s">
        <v>84</v>
      </c>
    </row>
    <row r="280" spans="1:15" x14ac:dyDescent="0.45">
      <c r="A280" s="12">
        <v>2279</v>
      </c>
      <c r="B280" s="27" t="s">
        <v>2960</v>
      </c>
      <c r="C280" s="27" t="s">
        <v>2961</v>
      </c>
      <c r="D280" s="14" t="s">
        <v>1577</v>
      </c>
      <c r="E280" s="27" t="s">
        <v>4392</v>
      </c>
      <c r="F280" s="28">
        <v>3</v>
      </c>
      <c r="G280" s="26"/>
      <c r="H280" s="14"/>
      <c r="I280" s="14"/>
      <c r="J280" s="15" t="s">
        <v>468</v>
      </c>
      <c r="K280" s="15" t="s">
        <v>99</v>
      </c>
      <c r="L280" s="17" t="s">
        <v>469</v>
      </c>
      <c r="M280" s="17" t="s">
        <v>100</v>
      </c>
      <c r="N280" s="17" t="s">
        <v>470</v>
      </c>
      <c r="O280" s="17" t="s">
        <v>84</v>
      </c>
    </row>
    <row r="281" spans="1:15" x14ac:dyDescent="0.45">
      <c r="A281" s="12">
        <v>2280</v>
      </c>
      <c r="B281" s="27" t="s">
        <v>2962</v>
      </c>
      <c r="C281" s="27" t="s">
        <v>2963</v>
      </c>
      <c r="D281" s="14" t="s">
        <v>1577</v>
      </c>
      <c r="E281" s="27" t="s">
        <v>4392</v>
      </c>
      <c r="F281" s="28">
        <v>3</v>
      </c>
      <c r="G281" s="26"/>
      <c r="H281" s="14"/>
      <c r="I281" s="14"/>
      <c r="J281" s="15" t="s">
        <v>471</v>
      </c>
      <c r="K281" s="15" t="s">
        <v>472</v>
      </c>
      <c r="L281" s="17" t="s">
        <v>473</v>
      </c>
      <c r="M281" s="17" t="s">
        <v>474</v>
      </c>
      <c r="N281" s="17" t="s">
        <v>475</v>
      </c>
      <c r="O281" s="17" t="s">
        <v>84</v>
      </c>
    </row>
    <row r="282" spans="1:15" x14ac:dyDescent="0.45">
      <c r="A282" s="12">
        <v>2281</v>
      </c>
      <c r="B282" s="27" t="s">
        <v>2931</v>
      </c>
      <c r="C282" s="27" t="s">
        <v>2964</v>
      </c>
      <c r="D282" s="14" t="s">
        <v>1577</v>
      </c>
      <c r="E282" s="27" t="s">
        <v>4392</v>
      </c>
      <c r="F282" s="28">
        <v>2</v>
      </c>
      <c r="G282" s="26"/>
      <c r="H282" s="14"/>
      <c r="I282" s="14"/>
      <c r="J282" s="15" t="s">
        <v>1671</v>
      </c>
      <c r="K282" s="15" t="s">
        <v>226</v>
      </c>
      <c r="L282" s="17" t="s">
        <v>1672</v>
      </c>
      <c r="M282" s="17" t="s">
        <v>227</v>
      </c>
      <c r="N282" s="17" t="s">
        <v>1673</v>
      </c>
      <c r="O282" s="17" t="s">
        <v>84</v>
      </c>
    </row>
    <row r="283" spans="1:15" x14ac:dyDescent="0.45">
      <c r="A283" s="12">
        <v>2282</v>
      </c>
      <c r="B283" s="27" t="s">
        <v>2965</v>
      </c>
      <c r="C283" s="27" t="s">
        <v>2966</v>
      </c>
      <c r="D283" s="14" t="s">
        <v>1577</v>
      </c>
      <c r="E283" s="27" t="s">
        <v>4392</v>
      </c>
      <c r="F283" s="28">
        <v>2</v>
      </c>
      <c r="G283" s="26"/>
      <c r="H283" s="14"/>
      <c r="I283" s="14"/>
      <c r="J283" s="15" t="s">
        <v>405</v>
      </c>
      <c r="K283" s="15" t="s">
        <v>350</v>
      </c>
      <c r="L283" s="17" t="s">
        <v>377</v>
      </c>
      <c r="M283" s="17" t="s">
        <v>351</v>
      </c>
      <c r="N283" s="17" t="s">
        <v>1674</v>
      </c>
      <c r="O283" s="17" t="s">
        <v>84</v>
      </c>
    </row>
    <row r="284" spans="1:15" x14ac:dyDescent="0.45">
      <c r="A284" s="12">
        <v>2283</v>
      </c>
      <c r="B284" s="27" t="s">
        <v>2967</v>
      </c>
      <c r="C284" s="27" t="s">
        <v>2968</v>
      </c>
      <c r="D284" s="14" t="s">
        <v>1577</v>
      </c>
      <c r="E284" s="27" t="s">
        <v>4392</v>
      </c>
      <c r="F284" s="28">
        <v>2</v>
      </c>
      <c r="G284" s="26"/>
      <c r="H284" s="14"/>
      <c r="I284" s="14"/>
      <c r="J284" s="15" t="s">
        <v>1199</v>
      </c>
      <c r="K284" s="15" t="s">
        <v>785</v>
      </c>
      <c r="L284" s="17" t="s">
        <v>1201</v>
      </c>
      <c r="M284" s="17" t="s">
        <v>787</v>
      </c>
      <c r="N284" s="17" t="s">
        <v>1675</v>
      </c>
      <c r="O284" s="17" t="s">
        <v>84</v>
      </c>
    </row>
    <row r="285" spans="1:15" x14ac:dyDescent="0.45">
      <c r="A285" s="12">
        <v>2284</v>
      </c>
      <c r="B285" s="27" t="s">
        <v>2969</v>
      </c>
      <c r="C285" s="27" t="s">
        <v>2970</v>
      </c>
      <c r="D285" s="14" t="s">
        <v>1577</v>
      </c>
      <c r="E285" s="27" t="s">
        <v>4392</v>
      </c>
      <c r="F285" s="28">
        <v>2</v>
      </c>
      <c r="G285" s="26"/>
      <c r="H285" s="14"/>
      <c r="I285" s="14"/>
      <c r="J285" s="15" t="s">
        <v>1676</v>
      </c>
      <c r="K285" s="15" t="s">
        <v>1677</v>
      </c>
      <c r="L285" s="17" t="s">
        <v>1678</v>
      </c>
      <c r="M285" s="17" t="s">
        <v>1679</v>
      </c>
      <c r="N285" s="17" t="s">
        <v>1680</v>
      </c>
      <c r="O285" s="17" t="s">
        <v>84</v>
      </c>
    </row>
    <row r="286" spans="1:15" x14ac:dyDescent="0.45">
      <c r="A286" s="12">
        <v>2285</v>
      </c>
      <c r="B286" s="27" t="s">
        <v>2971</v>
      </c>
      <c r="C286" s="27" t="s">
        <v>2972</v>
      </c>
      <c r="D286" s="14" t="s">
        <v>1577</v>
      </c>
      <c r="E286" s="27" t="s">
        <v>4392</v>
      </c>
      <c r="F286" s="28">
        <v>2</v>
      </c>
      <c r="G286" s="26"/>
      <c r="H286" s="14"/>
      <c r="I286" s="14"/>
      <c r="J286" s="15" t="s">
        <v>197</v>
      </c>
      <c r="K286" s="15" t="s">
        <v>2973</v>
      </c>
      <c r="L286" s="17" t="s">
        <v>198</v>
      </c>
      <c r="M286" s="17" t="s">
        <v>2974</v>
      </c>
      <c r="N286" s="17" t="s">
        <v>2975</v>
      </c>
      <c r="O286" s="17" t="s">
        <v>84</v>
      </c>
    </row>
    <row r="287" spans="1:15" x14ac:dyDescent="0.45">
      <c r="A287" s="12">
        <v>2286</v>
      </c>
      <c r="B287" s="27" t="s">
        <v>2976</v>
      </c>
      <c r="C287" s="27" t="s">
        <v>2977</v>
      </c>
      <c r="D287" s="14" t="s">
        <v>1577</v>
      </c>
      <c r="E287" s="27" t="s">
        <v>4380</v>
      </c>
      <c r="F287" s="28">
        <v>3</v>
      </c>
      <c r="G287" s="26"/>
      <c r="H287" s="14"/>
      <c r="I287" s="14"/>
      <c r="J287" s="15" t="s">
        <v>778</v>
      </c>
      <c r="K287" s="15" t="s">
        <v>353</v>
      </c>
      <c r="L287" s="17" t="s">
        <v>779</v>
      </c>
      <c r="M287" s="17" t="s">
        <v>354</v>
      </c>
      <c r="N287" s="17" t="s">
        <v>2253</v>
      </c>
      <c r="O287" s="17" t="s">
        <v>84</v>
      </c>
    </row>
    <row r="288" spans="1:15" x14ac:dyDescent="0.45">
      <c r="A288" s="12">
        <v>2287</v>
      </c>
      <c r="B288" s="27" t="s">
        <v>673</v>
      </c>
      <c r="C288" s="27" t="s">
        <v>674</v>
      </c>
      <c r="D288" s="14" t="s">
        <v>1577</v>
      </c>
      <c r="E288" s="27" t="s">
        <v>4380</v>
      </c>
      <c r="F288" s="28">
        <v>3</v>
      </c>
      <c r="G288" s="26"/>
      <c r="H288" s="14"/>
      <c r="I288" s="14"/>
      <c r="J288" s="15" t="s">
        <v>675</v>
      </c>
      <c r="K288" s="15" t="s">
        <v>206</v>
      </c>
      <c r="L288" s="17" t="s">
        <v>676</v>
      </c>
      <c r="M288" s="17" t="s">
        <v>207</v>
      </c>
      <c r="N288" s="17" t="s">
        <v>677</v>
      </c>
      <c r="O288" s="17" t="s">
        <v>84</v>
      </c>
    </row>
    <row r="289" spans="1:15" x14ac:dyDescent="0.45">
      <c r="A289" s="12">
        <v>2288</v>
      </c>
      <c r="B289" s="27" t="s">
        <v>196</v>
      </c>
      <c r="C289" s="27" t="s">
        <v>663</v>
      </c>
      <c r="D289" s="14" t="s">
        <v>1577</v>
      </c>
      <c r="E289" s="27" t="s">
        <v>4380</v>
      </c>
      <c r="F289" s="28">
        <v>3</v>
      </c>
      <c r="G289" s="26"/>
      <c r="H289" s="14"/>
      <c r="I289" s="14"/>
      <c r="J289" s="15" t="s">
        <v>197</v>
      </c>
      <c r="K289" s="15" t="s">
        <v>664</v>
      </c>
      <c r="L289" s="17" t="s">
        <v>198</v>
      </c>
      <c r="M289" s="17" t="s">
        <v>665</v>
      </c>
      <c r="N289" s="17" t="s">
        <v>509</v>
      </c>
      <c r="O289" s="17" t="s">
        <v>84</v>
      </c>
    </row>
    <row r="290" spans="1:15" x14ac:dyDescent="0.45">
      <c r="A290" s="12">
        <v>2289</v>
      </c>
      <c r="B290" s="27" t="s">
        <v>2978</v>
      </c>
      <c r="C290" s="27" t="s">
        <v>2979</v>
      </c>
      <c r="D290" s="14" t="s">
        <v>139</v>
      </c>
      <c r="E290" s="27" t="s">
        <v>4398</v>
      </c>
      <c r="F290" s="28">
        <v>3</v>
      </c>
      <c r="G290" s="26" t="s">
        <v>2980</v>
      </c>
      <c r="H290" s="14" t="s">
        <v>443</v>
      </c>
      <c r="I290" s="14"/>
      <c r="J290" s="15" t="s">
        <v>2981</v>
      </c>
      <c r="K290" s="15" t="s">
        <v>128</v>
      </c>
      <c r="L290" s="17" t="s">
        <v>2982</v>
      </c>
      <c r="M290" s="17" t="s">
        <v>129</v>
      </c>
      <c r="N290" s="17" t="s">
        <v>2983</v>
      </c>
      <c r="O290" s="17" t="s">
        <v>84</v>
      </c>
    </row>
    <row r="291" spans="1:15" x14ac:dyDescent="0.45">
      <c r="A291" s="12">
        <v>2290</v>
      </c>
      <c r="B291" s="27" t="s">
        <v>2984</v>
      </c>
      <c r="C291" s="27" t="s">
        <v>2985</v>
      </c>
      <c r="D291" s="14" t="s">
        <v>1577</v>
      </c>
      <c r="E291" s="27" t="s">
        <v>4380</v>
      </c>
      <c r="F291" s="28">
        <v>3</v>
      </c>
      <c r="G291" s="26"/>
      <c r="H291" s="14"/>
      <c r="I291" s="14"/>
      <c r="J291" s="15" t="s">
        <v>243</v>
      </c>
      <c r="K291" s="15" t="s">
        <v>1971</v>
      </c>
      <c r="L291" s="17" t="s">
        <v>244</v>
      </c>
      <c r="M291" s="17" t="s">
        <v>1972</v>
      </c>
      <c r="N291" s="17" t="s">
        <v>1973</v>
      </c>
      <c r="O291" s="17" t="s">
        <v>84</v>
      </c>
    </row>
    <row r="292" spans="1:15" x14ac:dyDescent="0.45">
      <c r="A292" s="12">
        <v>2291</v>
      </c>
      <c r="B292" s="27" t="s">
        <v>2986</v>
      </c>
      <c r="C292" s="27" t="s">
        <v>2987</v>
      </c>
      <c r="D292" s="14" t="s">
        <v>1577</v>
      </c>
      <c r="E292" s="27" t="s">
        <v>4382</v>
      </c>
      <c r="F292" s="28">
        <v>3</v>
      </c>
      <c r="G292" s="26"/>
      <c r="H292" s="14"/>
      <c r="I292" s="14"/>
      <c r="J292" s="15" t="s">
        <v>478</v>
      </c>
      <c r="K292" s="15" t="s">
        <v>316</v>
      </c>
      <c r="L292" s="17" t="s">
        <v>479</v>
      </c>
      <c r="M292" s="17" t="s">
        <v>317</v>
      </c>
      <c r="N292" s="17" t="s">
        <v>480</v>
      </c>
      <c r="O292" s="17" t="s">
        <v>84</v>
      </c>
    </row>
    <row r="293" spans="1:15" x14ac:dyDescent="0.45">
      <c r="A293" s="12">
        <v>2292</v>
      </c>
      <c r="B293" s="27" t="s">
        <v>2988</v>
      </c>
      <c r="C293" s="27" t="s">
        <v>2989</v>
      </c>
      <c r="D293" s="14" t="s">
        <v>1577</v>
      </c>
      <c r="E293" s="27" t="s">
        <v>4382</v>
      </c>
      <c r="F293" s="28">
        <v>3</v>
      </c>
      <c r="G293" s="26"/>
      <c r="H293" s="14"/>
      <c r="I293" s="14"/>
      <c r="J293" s="15" t="s">
        <v>338</v>
      </c>
      <c r="K293" s="15" t="s">
        <v>481</v>
      </c>
      <c r="L293" s="17" t="s">
        <v>339</v>
      </c>
      <c r="M293" s="17" t="s">
        <v>482</v>
      </c>
      <c r="N293" s="17" t="s">
        <v>483</v>
      </c>
      <c r="O293" s="17" t="s">
        <v>84</v>
      </c>
    </row>
    <row r="294" spans="1:15" x14ac:dyDescent="0.45">
      <c r="A294" s="12">
        <v>2293</v>
      </c>
      <c r="B294" s="13" t="s">
        <v>2990</v>
      </c>
      <c r="C294" s="13" t="s">
        <v>2991</v>
      </c>
      <c r="D294" s="14" t="s">
        <v>1577</v>
      </c>
      <c r="E294" s="13" t="s">
        <v>4382</v>
      </c>
      <c r="F294" s="28">
        <v>3</v>
      </c>
      <c r="G294" s="26"/>
      <c r="H294" s="14"/>
      <c r="I294" s="14"/>
      <c r="J294" s="15" t="s">
        <v>484</v>
      </c>
      <c r="K294" s="15" t="s">
        <v>266</v>
      </c>
      <c r="L294" s="17" t="s">
        <v>485</v>
      </c>
      <c r="M294" s="17" t="s">
        <v>267</v>
      </c>
      <c r="N294" s="17" t="s">
        <v>486</v>
      </c>
      <c r="O294" s="17" t="s">
        <v>84</v>
      </c>
    </row>
    <row r="295" spans="1:15" x14ac:dyDescent="0.45">
      <c r="A295" s="12">
        <v>2294</v>
      </c>
      <c r="B295" s="13" t="s">
        <v>2644</v>
      </c>
      <c r="C295" s="13" t="s">
        <v>2992</v>
      </c>
      <c r="D295" s="14" t="s">
        <v>1577</v>
      </c>
      <c r="E295" s="13" t="s">
        <v>4382</v>
      </c>
      <c r="F295" s="28">
        <v>3</v>
      </c>
      <c r="G295" s="26"/>
      <c r="H295" s="14"/>
      <c r="I295" s="14"/>
      <c r="J295" s="15" t="s">
        <v>329</v>
      </c>
      <c r="K295" s="15" t="s">
        <v>166</v>
      </c>
      <c r="L295" s="17" t="s">
        <v>330</v>
      </c>
      <c r="M295" s="17" t="s">
        <v>167</v>
      </c>
      <c r="N295" s="17" t="s">
        <v>487</v>
      </c>
      <c r="O295" s="17" t="s">
        <v>84</v>
      </c>
    </row>
    <row r="296" spans="1:15" x14ac:dyDescent="0.2">
      <c r="A296" s="12">
        <v>2295</v>
      </c>
      <c r="B296" s="13" t="s">
        <v>2638</v>
      </c>
      <c r="C296" s="13" t="s">
        <v>2993</v>
      </c>
      <c r="D296" s="14" t="s">
        <v>1577</v>
      </c>
      <c r="E296" s="13" t="s">
        <v>4382</v>
      </c>
      <c r="F296" s="16">
        <v>3</v>
      </c>
      <c r="G296" s="26"/>
      <c r="H296" s="14"/>
      <c r="I296" s="14"/>
      <c r="J296" s="15" t="s">
        <v>488</v>
      </c>
      <c r="K296" s="15" t="s">
        <v>281</v>
      </c>
      <c r="L296" s="17" t="s">
        <v>489</v>
      </c>
      <c r="M296" s="17" t="s">
        <v>282</v>
      </c>
      <c r="N296" s="17" t="s">
        <v>490</v>
      </c>
      <c r="O296" s="17" t="s">
        <v>84</v>
      </c>
    </row>
    <row r="297" spans="1:15" x14ac:dyDescent="0.2">
      <c r="A297" s="12">
        <v>2296</v>
      </c>
      <c r="B297" s="13" t="s">
        <v>2994</v>
      </c>
      <c r="C297" s="13" t="s">
        <v>2995</v>
      </c>
      <c r="D297" s="14" t="s">
        <v>1577</v>
      </c>
      <c r="E297" s="13" t="s">
        <v>4382</v>
      </c>
      <c r="F297" s="16">
        <v>3</v>
      </c>
      <c r="G297" s="14"/>
      <c r="H297" s="14"/>
      <c r="I297" s="14"/>
      <c r="J297" s="15" t="s">
        <v>491</v>
      </c>
      <c r="K297" s="15" t="s">
        <v>492</v>
      </c>
      <c r="L297" s="17" t="s">
        <v>493</v>
      </c>
      <c r="M297" s="17" t="s">
        <v>494</v>
      </c>
      <c r="N297" s="17" t="s">
        <v>495</v>
      </c>
      <c r="O297" s="17" t="s">
        <v>84</v>
      </c>
    </row>
    <row r="298" spans="1:15" x14ac:dyDescent="0.2">
      <c r="A298" s="12">
        <v>2297</v>
      </c>
      <c r="B298" s="13" t="s">
        <v>2996</v>
      </c>
      <c r="C298" s="13" t="s">
        <v>2997</v>
      </c>
      <c r="D298" s="14" t="s">
        <v>1577</v>
      </c>
      <c r="E298" s="13" t="s">
        <v>4382</v>
      </c>
      <c r="F298" s="16">
        <v>3</v>
      </c>
      <c r="G298" s="14"/>
      <c r="H298" s="14"/>
      <c r="I298" s="14"/>
      <c r="J298" s="15" t="s">
        <v>137</v>
      </c>
      <c r="K298" s="15" t="s">
        <v>496</v>
      </c>
      <c r="L298" s="17" t="s">
        <v>138</v>
      </c>
      <c r="M298" s="17" t="s">
        <v>497</v>
      </c>
      <c r="N298" s="17" t="s">
        <v>498</v>
      </c>
      <c r="O298" s="17" t="s">
        <v>84</v>
      </c>
    </row>
    <row r="299" spans="1:15" x14ac:dyDescent="0.2">
      <c r="A299" s="12">
        <v>2298</v>
      </c>
      <c r="B299" s="13" t="s">
        <v>2998</v>
      </c>
      <c r="C299" s="13" t="s">
        <v>2999</v>
      </c>
      <c r="D299" s="14" t="s">
        <v>1577</v>
      </c>
      <c r="E299" s="13" t="s">
        <v>4382</v>
      </c>
      <c r="F299" s="16">
        <v>2</v>
      </c>
      <c r="G299" s="14"/>
      <c r="H299" s="14"/>
      <c r="I299" s="14"/>
      <c r="J299" s="15" t="s">
        <v>1694</v>
      </c>
      <c r="K299" s="15" t="s">
        <v>345</v>
      </c>
      <c r="L299" s="17" t="s">
        <v>1695</v>
      </c>
      <c r="M299" s="17" t="s">
        <v>347</v>
      </c>
      <c r="N299" s="17" t="s">
        <v>1869</v>
      </c>
      <c r="O299" s="17" t="s">
        <v>84</v>
      </c>
    </row>
    <row r="300" spans="1:15" x14ac:dyDescent="0.2">
      <c r="A300" s="12">
        <v>2299</v>
      </c>
      <c r="B300" s="13" t="s">
        <v>3000</v>
      </c>
      <c r="C300" s="13" t="s">
        <v>3001</v>
      </c>
      <c r="D300" s="14" t="s">
        <v>1577</v>
      </c>
      <c r="E300" s="13" t="s">
        <v>4382</v>
      </c>
      <c r="F300" s="16">
        <v>2</v>
      </c>
      <c r="G300" s="14"/>
      <c r="H300" s="14"/>
      <c r="I300" s="14"/>
      <c r="J300" s="15" t="s">
        <v>1870</v>
      </c>
      <c r="K300" s="15" t="s">
        <v>1871</v>
      </c>
      <c r="L300" s="17" t="s">
        <v>1872</v>
      </c>
      <c r="M300" s="17" t="s">
        <v>1873</v>
      </c>
      <c r="N300" s="17" t="s">
        <v>1874</v>
      </c>
      <c r="O300" s="17" t="s">
        <v>84</v>
      </c>
    </row>
    <row r="301" spans="1:15" x14ac:dyDescent="0.2">
      <c r="A301" s="12">
        <v>2300</v>
      </c>
      <c r="B301" s="13" t="s">
        <v>3002</v>
      </c>
      <c r="C301" s="13" t="s">
        <v>3003</v>
      </c>
      <c r="D301" s="14" t="s">
        <v>1577</v>
      </c>
      <c r="E301" s="13" t="s">
        <v>4382</v>
      </c>
      <c r="F301" s="16">
        <v>2</v>
      </c>
      <c r="G301" s="14"/>
      <c r="H301" s="14"/>
      <c r="I301" s="14"/>
      <c r="J301" s="15" t="s">
        <v>1875</v>
      </c>
      <c r="K301" s="15" t="s">
        <v>110</v>
      </c>
      <c r="L301" s="17" t="s">
        <v>1876</v>
      </c>
      <c r="M301" s="17" t="s">
        <v>111</v>
      </c>
      <c r="N301" s="17" t="s">
        <v>1877</v>
      </c>
      <c r="O301" s="17" t="s">
        <v>84</v>
      </c>
    </row>
    <row r="302" spans="1:15" x14ac:dyDescent="0.2">
      <c r="A302" s="12">
        <v>2301</v>
      </c>
      <c r="B302" s="13" t="s">
        <v>3004</v>
      </c>
      <c r="C302" s="13" t="s">
        <v>3005</v>
      </c>
      <c r="D302" s="14" t="s">
        <v>1577</v>
      </c>
      <c r="E302" s="13" t="s">
        <v>4382</v>
      </c>
      <c r="F302" s="16">
        <v>2</v>
      </c>
      <c r="G302" s="14"/>
      <c r="H302" s="14"/>
      <c r="I302" s="14"/>
      <c r="J302" s="15" t="s">
        <v>1878</v>
      </c>
      <c r="K302" s="15" t="s">
        <v>428</v>
      </c>
      <c r="L302" s="17" t="s">
        <v>1879</v>
      </c>
      <c r="M302" s="17" t="s">
        <v>429</v>
      </c>
      <c r="N302" s="17" t="s">
        <v>1858</v>
      </c>
      <c r="O302" s="17" t="s">
        <v>84</v>
      </c>
    </row>
    <row r="303" spans="1:15" x14ac:dyDescent="0.2">
      <c r="A303" s="12">
        <v>2302</v>
      </c>
      <c r="B303" s="13" t="s">
        <v>3006</v>
      </c>
      <c r="C303" s="13" t="s">
        <v>3007</v>
      </c>
      <c r="D303" s="14" t="s">
        <v>1577</v>
      </c>
      <c r="E303" s="13" t="s">
        <v>4382</v>
      </c>
      <c r="F303" s="16">
        <v>2</v>
      </c>
      <c r="G303" s="14"/>
      <c r="H303" s="14"/>
      <c r="I303" s="14"/>
      <c r="J303" s="15" t="s">
        <v>1880</v>
      </c>
      <c r="K303" s="15" t="s">
        <v>255</v>
      </c>
      <c r="L303" s="17" t="s">
        <v>1881</v>
      </c>
      <c r="M303" s="17" t="s">
        <v>256</v>
      </c>
      <c r="N303" s="17" t="s">
        <v>1802</v>
      </c>
      <c r="O303" s="17" t="s">
        <v>84</v>
      </c>
    </row>
    <row r="304" spans="1:15" x14ac:dyDescent="0.2">
      <c r="A304" s="12">
        <v>2303</v>
      </c>
      <c r="B304" s="22" t="s">
        <v>3008</v>
      </c>
      <c r="C304" s="22" t="s">
        <v>3009</v>
      </c>
      <c r="D304" s="14" t="s">
        <v>1577</v>
      </c>
      <c r="E304" s="22" t="s">
        <v>4382</v>
      </c>
      <c r="F304" s="12">
        <v>2</v>
      </c>
      <c r="G304" s="14"/>
      <c r="H304" s="14"/>
      <c r="I304" s="23"/>
      <c r="J304" s="21" t="s">
        <v>1882</v>
      </c>
      <c r="K304" s="21" t="s">
        <v>1883</v>
      </c>
      <c r="L304" s="17" t="s">
        <v>1884</v>
      </c>
      <c r="M304" s="17" t="s">
        <v>1885</v>
      </c>
      <c r="N304" s="17" t="s">
        <v>1886</v>
      </c>
      <c r="O304" s="17" t="s">
        <v>84</v>
      </c>
    </row>
    <row r="305" spans="1:15" x14ac:dyDescent="0.2">
      <c r="A305" s="12">
        <v>2304</v>
      </c>
      <c r="B305" s="13" t="s">
        <v>3010</v>
      </c>
      <c r="C305" s="13" t="s">
        <v>2866</v>
      </c>
      <c r="D305" s="14" t="s">
        <v>1577</v>
      </c>
      <c r="E305" s="13" t="s">
        <v>4382</v>
      </c>
      <c r="F305" s="16">
        <v>2</v>
      </c>
      <c r="G305" s="14"/>
      <c r="H305" s="14"/>
      <c r="I305" s="14"/>
      <c r="J305" s="15" t="s">
        <v>1887</v>
      </c>
      <c r="K305" s="15" t="s">
        <v>180</v>
      </c>
      <c r="L305" s="17" t="s">
        <v>1888</v>
      </c>
      <c r="M305" s="17" t="s">
        <v>181</v>
      </c>
      <c r="N305" s="17" t="s">
        <v>1889</v>
      </c>
      <c r="O305" s="17" t="s">
        <v>84</v>
      </c>
    </row>
    <row r="306" spans="1:15" x14ac:dyDescent="0.2">
      <c r="A306" s="12">
        <v>2305</v>
      </c>
      <c r="B306" s="22" t="s">
        <v>3011</v>
      </c>
      <c r="C306" s="22" t="s">
        <v>3012</v>
      </c>
      <c r="D306" s="14" t="s">
        <v>1577</v>
      </c>
      <c r="E306" s="22" t="s">
        <v>4382</v>
      </c>
      <c r="F306" s="12">
        <v>2</v>
      </c>
      <c r="G306" s="14"/>
      <c r="H306" s="14"/>
      <c r="I306" s="23"/>
      <c r="J306" s="21" t="s">
        <v>1890</v>
      </c>
      <c r="K306" s="21" t="s">
        <v>1891</v>
      </c>
      <c r="L306" s="17" t="s">
        <v>1892</v>
      </c>
      <c r="M306" s="17" t="s">
        <v>1893</v>
      </c>
      <c r="N306" s="17" t="s">
        <v>1894</v>
      </c>
      <c r="O306" s="17" t="s">
        <v>84</v>
      </c>
    </row>
    <row r="307" spans="1:15" x14ac:dyDescent="0.2">
      <c r="A307" s="12">
        <v>2306</v>
      </c>
      <c r="B307" s="22" t="s">
        <v>3013</v>
      </c>
      <c r="C307" s="22" t="s">
        <v>3014</v>
      </c>
      <c r="D307" s="14" t="s">
        <v>1577</v>
      </c>
      <c r="E307" s="22" t="s">
        <v>4382</v>
      </c>
      <c r="F307" s="12">
        <v>2</v>
      </c>
      <c r="G307" s="14"/>
      <c r="H307" s="14"/>
      <c r="I307" s="23"/>
      <c r="J307" s="21" t="s">
        <v>318</v>
      </c>
      <c r="K307" s="21" t="s">
        <v>113</v>
      </c>
      <c r="L307" s="17" t="s">
        <v>319</v>
      </c>
      <c r="M307" s="17" t="s">
        <v>115</v>
      </c>
      <c r="N307" s="17" t="s">
        <v>1895</v>
      </c>
      <c r="O307" s="17" t="s">
        <v>84</v>
      </c>
    </row>
    <row r="308" spans="1:15" x14ac:dyDescent="0.2">
      <c r="A308" s="12">
        <v>2307</v>
      </c>
      <c r="B308" s="13" t="s">
        <v>890</v>
      </c>
      <c r="C308" s="13" t="s">
        <v>891</v>
      </c>
      <c r="D308" s="14" t="s">
        <v>139</v>
      </c>
      <c r="E308" s="13" t="s">
        <v>4393</v>
      </c>
      <c r="F308" s="16">
        <v>3</v>
      </c>
      <c r="G308" s="14" t="s">
        <v>1611</v>
      </c>
      <c r="H308" s="14" t="s">
        <v>443</v>
      </c>
      <c r="I308" s="14"/>
      <c r="J308" s="15" t="s">
        <v>174</v>
      </c>
      <c r="K308" s="15" t="s">
        <v>892</v>
      </c>
      <c r="L308" s="17" t="s">
        <v>175</v>
      </c>
      <c r="M308" s="17" t="s">
        <v>893</v>
      </c>
      <c r="N308" s="17" t="s">
        <v>704</v>
      </c>
      <c r="O308" s="17" t="s">
        <v>84</v>
      </c>
    </row>
    <row r="309" spans="1:15" x14ac:dyDescent="0.2">
      <c r="A309" s="12">
        <v>2308</v>
      </c>
      <c r="B309" s="13" t="s">
        <v>894</v>
      </c>
      <c r="C309" s="13" t="s">
        <v>895</v>
      </c>
      <c r="D309" s="14" t="s">
        <v>139</v>
      </c>
      <c r="E309" s="13" t="s">
        <v>4393</v>
      </c>
      <c r="F309" s="16">
        <v>3</v>
      </c>
      <c r="G309" s="14" t="s">
        <v>1611</v>
      </c>
      <c r="H309" s="14" t="s">
        <v>443</v>
      </c>
      <c r="I309" s="14"/>
      <c r="J309" s="15" t="s">
        <v>896</v>
      </c>
      <c r="K309" s="15" t="s">
        <v>845</v>
      </c>
      <c r="L309" s="17" t="s">
        <v>897</v>
      </c>
      <c r="M309" s="17" t="s">
        <v>847</v>
      </c>
      <c r="N309" s="17" t="s">
        <v>898</v>
      </c>
      <c r="O309" s="17" t="s">
        <v>84</v>
      </c>
    </row>
    <row r="310" spans="1:15" x14ac:dyDescent="0.2">
      <c r="A310" s="12">
        <v>2309</v>
      </c>
      <c r="B310" s="13" t="s">
        <v>899</v>
      </c>
      <c r="C310" s="13" t="s">
        <v>900</v>
      </c>
      <c r="D310" s="14" t="s">
        <v>139</v>
      </c>
      <c r="E310" s="13" t="s">
        <v>4393</v>
      </c>
      <c r="F310" s="16">
        <v>3</v>
      </c>
      <c r="G310" s="14" t="s">
        <v>1611</v>
      </c>
      <c r="H310" s="14" t="s">
        <v>443</v>
      </c>
      <c r="I310" s="14"/>
      <c r="J310" s="15" t="s">
        <v>320</v>
      </c>
      <c r="K310" s="15" t="s">
        <v>901</v>
      </c>
      <c r="L310" s="17" t="s">
        <v>321</v>
      </c>
      <c r="M310" s="17" t="s">
        <v>902</v>
      </c>
      <c r="N310" s="17" t="s">
        <v>583</v>
      </c>
      <c r="O310" s="17" t="s">
        <v>84</v>
      </c>
    </row>
    <row r="311" spans="1:15" x14ac:dyDescent="0.2">
      <c r="A311" s="12">
        <v>2310</v>
      </c>
      <c r="B311" s="13" t="s">
        <v>940</v>
      </c>
      <c r="C311" s="13" t="s">
        <v>941</v>
      </c>
      <c r="D311" s="14" t="s">
        <v>139</v>
      </c>
      <c r="E311" s="13" t="s">
        <v>4393</v>
      </c>
      <c r="F311" s="16">
        <v>3</v>
      </c>
      <c r="G311" s="14" t="s">
        <v>1611</v>
      </c>
      <c r="H311" s="14" t="s">
        <v>443</v>
      </c>
      <c r="I311" s="14"/>
      <c r="J311" s="15" t="s">
        <v>141</v>
      </c>
      <c r="K311" s="15" t="s">
        <v>358</v>
      </c>
      <c r="L311" s="17" t="s">
        <v>142</v>
      </c>
      <c r="M311" s="17" t="s">
        <v>359</v>
      </c>
      <c r="N311" s="17" t="s">
        <v>756</v>
      </c>
      <c r="O311" s="17" t="s">
        <v>84</v>
      </c>
    </row>
    <row r="312" spans="1:15" x14ac:dyDescent="0.2">
      <c r="A312" s="12">
        <v>2311</v>
      </c>
      <c r="B312" s="22" t="s">
        <v>634</v>
      </c>
      <c r="C312" s="22" t="s">
        <v>905</v>
      </c>
      <c r="D312" s="14" t="s">
        <v>139</v>
      </c>
      <c r="E312" s="22" t="s">
        <v>4393</v>
      </c>
      <c r="F312" s="12">
        <v>3</v>
      </c>
      <c r="G312" s="14" t="s">
        <v>1611</v>
      </c>
      <c r="H312" s="14" t="s">
        <v>443</v>
      </c>
      <c r="I312" s="23"/>
      <c r="J312" s="21" t="s">
        <v>906</v>
      </c>
      <c r="K312" s="21" t="s">
        <v>907</v>
      </c>
      <c r="L312" s="17" t="s">
        <v>908</v>
      </c>
      <c r="M312" s="17" t="s">
        <v>909</v>
      </c>
      <c r="N312" s="17" t="s">
        <v>910</v>
      </c>
      <c r="O312" s="17" t="s">
        <v>84</v>
      </c>
    </row>
    <row r="313" spans="1:15" x14ac:dyDescent="0.2">
      <c r="A313" s="12">
        <v>2312</v>
      </c>
      <c r="B313" s="13" t="s">
        <v>911</v>
      </c>
      <c r="C313" s="13" t="s">
        <v>912</v>
      </c>
      <c r="D313" s="14" t="s">
        <v>139</v>
      </c>
      <c r="E313" s="13" t="s">
        <v>4393</v>
      </c>
      <c r="F313" s="16">
        <v>3</v>
      </c>
      <c r="G313" s="14" t="s">
        <v>1611</v>
      </c>
      <c r="H313" s="14" t="s">
        <v>443</v>
      </c>
      <c r="I313" s="14"/>
      <c r="J313" s="15" t="s">
        <v>99</v>
      </c>
      <c r="K313" s="15" t="s">
        <v>913</v>
      </c>
      <c r="L313" s="17" t="s">
        <v>914</v>
      </c>
      <c r="M313" s="17" t="s">
        <v>915</v>
      </c>
      <c r="N313" s="17" t="s">
        <v>916</v>
      </c>
      <c r="O313" s="17" t="s">
        <v>84</v>
      </c>
    </row>
    <row r="314" spans="1:15" x14ac:dyDescent="0.2">
      <c r="A314" s="12">
        <v>2313</v>
      </c>
      <c r="B314" s="22" t="s">
        <v>862</v>
      </c>
      <c r="C314" s="22" t="s">
        <v>917</v>
      </c>
      <c r="D314" s="14" t="s">
        <v>139</v>
      </c>
      <c r="E314" s="22" t="s">
        <v>4393</v>
      </c>
      <c r="F314" s="12">
        <v>3</v>
      </c>
      <c r="G314" s="14" t="s">
        <v>1611</v>
      </c>
      <c r="H314" s="14" t="s">
        <v>443</v>
      </c>
      <c r="I314" s="23"/>
      <c r="J314" s="21" t="s">
        <v>212</v>
      </c>
      <c r="K314" s="21" t="s">
        <v>281</v>
      </c>
      <c r="L314" s="17" t="s">
        <v>213</v>
      </c>
      <c r="M314" s="17" t="s">
        <v>282</v>
      </c>
      <c r="N314" s="17" t="s">
        <v>463</v>
      </c>
      <c r="O314" s="17" t="s">
        <v>84</v>
      </c>
    </row>
    <row r="315" spans="1:15" x14ac:dyDescent="0.2">
      <c r="A315" s="12">
        <v>2314</v>
      </c>
      <c r="B315" s="22" t="s">
        <v>918</v>
      </c>
      <c r="C315" s="22" t="s">
        <v>919</v>
      </c>
      <c r="D315" s="14" t="s">
        <v>139</v>
      </c>
      <c r="E315" s="22" t="s">
        <v>4393</v>
      </c>
      <c r="F315" s="12">
        <v>3</v>
      </c>
      <c r="G315" s="14" t="s">
        <v>1611</v>
      </c>
      <c r="H315" s="14" t="s">
        <v>443</v>
      </c>
      <c r="I315" s="23"/>
      <c r="J315" s="21" t="s">
        <v>920</v>
      </c>
      <c r="K315" s="21" t="s">
        <v>134</v>
      </c>
      <c r="L315" s="17" t="s">
        <v>921</v>
      </c>
      <c r="M315" s="17" t="s">
        <v>136</v>
      </c>
      <c r="N315" s="17" t="s">
        <v>935</v>
      </c>
      <c r="O315" s="17" t="s">
        <v>84</v>
      </c>
    </row>
    <row r="316" spans="1:15" x14ac:dyDescent="0.2">
      <c r="A316" s="12">
        <v>2315</v>
      </c>
      <c r="B316" s="13" t="s">
        <v>922</v>
      </c>
      <c r="C316" s="13" t="s">
        <v>923</v>
      </c>
      <c r="D316" s="14" t="s">
        <v>139</v>
      </c>
      <c r="E316" s="13" t="s">
        <v>4393</v>
      </c>
      <c r="F316" s="16">
        <v>3</v>
      </c>
      <c r="G316" s="14" t="s">
        <v>1611</v>
      </c>
      <c r="H316" s="14" t="s">
        <v>443</v>
      </c>
      <c r="I316" s="14"/>
      <c r="J316" s="15" t="s">
        <v>314</v>
      </c>
      <c r="K316" s="15" t="s">
        <v>279</v>
      </c>
      <c r="L316" s="17" t="s">
        <v>315</v>
      </c>
      <c r="M316" s="17" t="s">
        <v>280</v>
      </c>
      <c r="N316" s="17" t="s">
        <v>536</v>
      </c>
      <c r="O316" s="17" t="s">
        <v>84</v>
      </c>
    </row>
    <row r="317" spans="1:15" x14ac:dyDescent="0.2">
      <c r="A317" s="12">
        <v>2316</v>
      </c>
      <c r="B317" s="13" t="s">
        <v>924</v>
      </c>
      <c r="C317" s="13" t="s">
        <v>925</v>
      </c>
      <c r="D317" s="14" t="s">
        <v>139</v>
      </c>
      <c r="E317" s="13" t="s">
        <v>4393</v>
      </c>
      <c r="F317" s="16">
        <v>3</v>
      </c>
      <c r="G317" s="14" t="s">
        <v>1611</v>
      </c>
      <c r="H317" s="14" t="s">
        <v>443</v>
      </c>
      <c r="I317" s="14"/>
      <c r="J317" s="15" t="s">
        <v>926</v>
      </c>
      <c r="K317" s="15" t="s">
        <v>927</v>
      </c>
      <c r="L317" s="17" t="s">
        <v>928</v>
      </c>
      <c r="M317" s="17" t="s">
        <v>929</v>
      </c>
      <c r="N317" s="17" t="s">
        <v>930</v>
      </c>
      <c r="O317" s="17" t="s">
        <v>84</v>
      </c>
    </row>
    <row r="318" spans="1:15" x14ac:dyDescent="0.2">
      <c r="A318" s="12">
        <v>2317</v>
      </c>
      <c r="B318" s="13" t="s">
        <v>931</v>
      </c>
      <c r="C318" s="13" t="s">
        <v>932</v>
      </c>
      <c r="D318" s="14" t="s">
        <v>139</v>
      </c>
      <c r="E318" s="13" t="s">
        <v>4393</v>
      </c>
      <c r="F318" s="16">
        <v>3</v>
      </c>
      <c r="G318" s="14" t="s">
        <v>1611</v>
      </c>
      <c r="H318" s="14" t="s">
        <v>443</v>
      </c>
      <c r="I318" s="14"/>
      <c r="J318" s="15" t="s">
        <v>356</v>
      </c>
      <c r="K318" s="15" t="s">
        <v>933</v>
      </c>
      <c r="L318" s="17" t="s">
        <v>357</v>
      </c>
      <c r="M318" s="17" t="s">
        <v>934</v>
      </c>
      <c r="N318" s="17" t="s">
        <v>935</v>
      </c>
      <c r="O318" s="17" t="s">
        <v>84</v>
      </c>
    </row>
    <row r="319" spans="1:15" x14ac:dyDescent="0.2">
      <c r="A319" s="12">
        <v>2318</v>
      </c>
      <c r="B319" s="13" t="s">
        <v>936</v>
      </c>
      <c r="C319" s="13" t="s">
        <v>876</v>
      </c>
      <c r="D319" s="14" t="s">
        <v>139</v>
      </c>
      <c r="E319" s="13" t="s">
        <v>4393</v>
      </c>
      <c r="F319" s="16">
        <v>3</v>
      </c>
      <c r="G319" s="14" t="s">
        <v>1611</v>
      </c>
      <c r="H319" s="14" t="s">
        <v>443</v>
      </c>
      <c r="I319" s="14"/>
      <c r="J319" s="15" t="s">
        <v>937</v>
      </c>
      <c r="K319" s="15" t="s">
        <v>180</v>
      </c>
      <c r="L319" s="17" t="s">
        <v>938</v>
      </c>
      <c r="M319" s="17" t="s">
        <v>181</v>
      </c>
      <c r="N319" s="17" t="s">
        <v>939</v>
      </c>
      <c r="O319" s="17" t="s">
        <v>84</v>
      </c>
    </row>
    <row r="320" spans="1:15" x14ac:dyDescent="0.2">
      <c r="A320" s="12">
        <v>2319</v>
      </c>
      <c r="B320" s="13" t="s">
        <v>2167</v>
      </c>
      <c r="C320" s="13" t="s">
        <v>3818</v>
      </c>
      <c r="D320" s="14" t="s">
        <v>139</v>
      </c>
      <c r="E320" s="13" t="s">
        <v>4393</v>
      </c>
      <c r="F320" s="16">
        <v>2</v>
      </c>
      <c r="G320" s="14" t="s">
        <v>1611</v>
      </c>
      <c r="H320" s="14" t="s">
        <v>443</v>
      </c>
      <c r="I320" s="14"/>
      <c r="J320" s="15" t="s">
        <v>2167</v>
      </c>
      <c r="K320" s="15" t="s">
        <v>2168</v>
      </c>
      <c r="L320" s="17" t="s">
        <v>2169</v>
      </c>
      <c r="M320" s="17" t="s">
        <v>2170</v>
      </c>
      <c r="N320" s="17" t="s">
        <v>2171</v>
      </c>
      <c r="O320" s="17" t="s">
        <v>84</v>
      </c>
    </row>
    <row r="321" spans="1:15" x14ac:dyDescent="0.2">
      <c r="A321" s="12">
        <v>2320</v>
      </c>
      <c r="B321" s="13" t="s">
        <v>2172</v>
      </c>
      <c r="C321" s="13" t="s">
        <v>1467</v>
      </c>
      <c r="D321" s="14" t="s">
        <v>139</v>
      </c>
      <c r="E321" s="13" t="s">
        <v>4393</v>
      </c>
      <c r="F321" s="16">
        <v>2</v>
      </c>
      <c r="G321" s="14" t="s">
        <v>1611</v>
      </c>
      <c r="H321" s="14" t="s">
        <v>443</v>
      </c>
      <c r="I321" s="14"/>
      <c r="J321" s="15" t="s">
        <v>2173</v>
      </c>
      <c r="K321" s="15" t="s">
        <v>268</v>
      </c>
      <c r="L321" s="17" t="s">
        <v>2174</v>
      </c>
      <c r="M321" s="17" t="s">
        <v>269</v>
      </c>
      <c r="N321" s="17" t="s">
        <v>2175</v>
      </c>
      <c r="O321" s="17" t="s">
        <v>84</v>
      </c>
    </row>
    <row r="322" spans="1:15" x14ac:dyDescent="0.2">
      <c r="A322" s="12">
        <v>2321</v>
      </c>
      <c r="B322" s="13" t="s">
        <v>196</v>
      </c>
      <c r="C322" s="13" t="s">
        <v>2187</v>
      </c>
      <c r="D322" s="14" t="s">
        <v>139</v>
      </c>
      <c r="E322" s="13" t="s">
        <v>4393</v>
      </c>
      <c r="F322" s="16">
        <v>2</v>
      </c>
      <c r="G322" s="14" t="s">
        <v>1611</v>
      </c>
      <c r="H322" s="14" t="s">
        <v>443</v>
      </c>
      <c r="I322" s="14"/>
      <c r="J322" s="15" t="s">
        <v>197</v>
      </c>
      <c r="K322" s="15" t="s">
        <v>2188</v>
      </c>
      <c r="L322" s="17" t="s">
        <v>198</v>
      </c>
      <c r="M322" s="17" t="s">
        <v>2189</v>
      </c>
      <c r="N322" s="17" t="s">
        <v>2190</v>
      </c>
      <c r="O322" s="17" t="s">
        <v>84</v>
      </c>
    </row>
    <row r="323" spans="1:15" x14ac:dyDescent="0.2">
      <c r="A323" s="12">
        <v>2322</v>
      </c>
      <c r="B323" s="13" t="s">
        <v>2192</v>
      </c>
      <c r="C323" s="13" t="s">
        <v>2193</v>
      </c>
      <c r="D323" s="14" t="s">
        <v>139</v>
      </c>
      <c r="E323" s="13" t="s">
        <v>4393</v>
      </c>
      <c r="F323" s="16">
        <v>2</v>
      </c>
      <c r="G323" s="14" t="s">
        <v>1611</v>
      </c>
      <c r="H323" s="14" t="s">
        <v>443</v>
      </c>
      <c r="I323" s="14"/>
      <c r="J323" s="15" t="s">
        <v>326</v>
      </c>
      <c r="K323" s="15" t="s">
        <v>2194</v>
      </c>
      <c r="L323" s="17" t="s">
        <v>327</v>
      </c>
      <c r="M323" s="17" t="s">
        <v>2195</v>
      </c>
      <c r="N323" s="17" t="s">
        <v>2196</v>
      </c>
      <c r="O323" s="17" t="s">
        <v>84</v>
      </c>
    </row>
    <row r="324" spans="1:15" x14ac:dyDescent="0.2">
      <c r="A324" s="12">
        <v>2323</v>
      </c>
      <c r="B324" s="13" t="s">
        <v>2180</v>
      </c>
      <c r="C324" s="13" t="s">
        <v>2181</v>
      </c>
      <c r="D324" s="14" t="s">
        <v>139</v>
      </c>
      <c r="E324" s="13" t="s">
        <v>4393</v>
      </c>
      <c r="F324" s="16">
        <v>2</v>
      </c>
      <c r="G324" s="14" t="s">
        <v>1611</v>
      </c>
      <c r="H324" s="14" t="s">
        <v>443</v>
      </c>
      <c r="I324" s="14"/>
      <c r="J324" s="15" t="s">
        <v>2182</v>
      </c>
      <c r="K324" s="15" t="s">
        <v>2183</v>
      </c>
      <c r="L324" s="17" t="s">
        <v>2184</v>
      </c>
      <c r="M324" s="17" t="s">
        <v>2185</v>
      </c>
      <c r="N324" s="17" t="s">
        <v>2186</v>
      </c>
      <c r="O324" s="17" t="s">
        <v>84</v>
      </c>
    </row>
    <row r="325" spans="1:15" x14ac:dyDescent="0.2">
      <c r="A325" s="12">
        <v>2324</v>
      </c>
      <c r="B325" s="13" t="s">
        <v>2198</v>
      </c>
      <c r="C325" s="13" t="s">
        <v>2199</v>
      </c>
      <c r="D325" s="14" t="s">
        <v>139</v>
      </c>
      <c r="E325" s="13" t="s">
        <v>4393</v>
      </c>
      <c r="F325" s="16">
        <v>3</v>
      </c>
      <c r="G325" s="14" t="s">
        <v>1611</v>
      </c>
      <c r="H325" s="14" t="s">
        <v>443</v>
      </c>
      <c r="I325" s="14"/>
      <c r="J325" s="15" t="s">
        <v>2200</v>
      </c>
      <c r="K325" s="15" t="s">
        <v>1787</v>
      </c>
      <c r="L325" s="17" t="s">
        <v>2201</v>
      </c>
      <c r="M325" s="17" t="s">
        <v>1789</v>
      </c>
      <c r="N325" s="17" t="s">
        <v>2202</v>
      </c>
      <c r="O325" s="17" t="s">
        <v>84</v>
      </c>
    </row>
    <row r="326" spans="1:15" x14ac:dyDescent="0.2">
      <c r="A326" s="12">
        <v>2325</v>
      </c>
      <c r="B326" s="13" t="s">
        <v>940</v>
      </c>
      <c r="C326" s="13" t="s">
        <v>941</v>
      </c>
      <c r="D326" s="14" t="s">
        <v>139</v>
      </c>
      <c r="E326" s="13" t="s">
        <v>4393</v>
      </c>
      <c r="F326" s="16">
        <v>3</v>
      </c>
      <c r="G326" s="14" t="s">
        <v>1611</v>
      </c>
      <c r="H326" s="14" t="s">
        <v>443</v>
      </c>
      <c r="I326" s="14"/>
      <c r="J326" s="15" t="s">
        <v>141</v>
      </c>
      <c r="K326" s="15" t="s">
        <v>358</v>
      </c>
      <c r="L326" s="17" t="s">
        <v>142</v>
      </c>
      <c r="M326" s="17" t="s">
        <v>359</v>
      </c>
      <c r="N326" s="17" t="s">
        <v>756</v>
      </c>
      <c r="O326" s="17" t="s">
        <v>84</v>
      </c>
    </row>
    <row r="327" spans="1:15" x14ac:dyDescent="0.2">
      <c r="A327" s="12">
        <v>2326</v>
      </c>
      <c r="B327" s="13" t="s">
        <v>2176</v>
      </c>
      <c r="C327" s="13" t="s">
        <v>2177</v>
      </c>
      <c r="D327" s="14" t="s">
        <v>139</v>
      </c>
      <c r="E327" s="13" t="s">
        <v>4393</v>
      </c>
      <c r="F327" s="16">
        <v>2</v>
      </c>
      <c r="G327" s="14" t="s">
        <v>1611</v>
      </c>
      <c r="H327" s="14" t="s">
        <v>443</v>
      </c>
      <c r="I327" s="14"/>
      <c r="J327" s="15" t="s">
        <v>372</v>
      </c>
      <c r="K327" s="15" t="s">
        <v>220</v>
      </c>
      <c r="L327" s="17" t="s">
        <v>2178</v>
      </c>
      <c r="M327" s="17" t="s">
        <v>221</v>
      </c>
      <c r="N327" s="17" t="s">
        <v>2179</v>
      </c>
      <c r="O327" s="17" t="s">
        <v>84</v>
      </c>
    </row>
    <row r="328" spans="1:15" x14ac:dyDescent="0.2">
      <c r="A328" s="12">
        <v>2327</v>
      </c>
      <c r="B328" s="13" t="s">
        <v>1478</v>
      </c>
      <c r="C328" s="13" t="s">
        <v>1479</v>
      </c>
      <c r="D328" s="14" t="s">
        <v>139</v>
      </c>
      <c r="E328" s="13" t="s">
        <v>4399</v>
      </c>
      <c r="F328" s="16">
        <v>3</v>
      </c>
      <c r="G328" s="14" t="s">
        <v>1611</v>
      </c>
      <c r="H328" s="14" t="s">
        <v>443</v>
      </c>
      <c r="I328" s="14"/>
      <c r="J328" s="15" t="s">
        <v>1480</v>
      </c>
      <c r="K328" s="15" t="s">
        <v>648</v>
      </c>
      <c r="L328" s="17" t="s">
        <v>1481</v>
      </c>
      <c r="M328" s="17" t="s">
        <v>649</v>
      </c>
      <c r="N328" s="17" t="s">
        <v>3015</v>
      </c>
      <c r="O328" s="17" t="s">
        <v>84</v>
      </c>
    </row>
    <row r="329" spans="1:15" x14ac:dyDescent="0.2">
      <c r="A329" s="12">
        <v>2328</v>
      </c>
      <c r="B329" s="13" t="s">
        <v>1482</v>
      </c>
      <c r="C329" s="13" t="s">
        <v>1483</v>
      </c>
      <c r="D329" s="14" t="s">
        <v>139</v>
      </c>
      <c r="E329" s="13" t="s">
        <v>4399</v>
      </c>
      <c r="F329" s="16">
        <v>3</v>
      </c>
      <c r="G329" s="14" t="s">
        <v>1611</v>
      </c>
      <c r="H329" s="14" t="s">
        <v>443</v>
      </c>
      <c r="I329" s="14"/>
      <c r="J329" s="15" t="s">
        <v>312</v>
      </c>
      <c r="K329" s="15" t="s">
        <v>1484</v>
      </c>
      <c r="L329" s="17" t="s">
        <v>313</v>
      </c>
      <c r="M329" s="17" t="s">
        <v>1485</v>
      </c>
      <c r="N329" s="17" t="s">
        <v>3016</v>
      </c>
      <c r="O329" s="17" t="s">
        <v>84</v>
      </c>
    </row>
    <row r="330" spans="1:15" x14ac:dyDescent="0.2">
      <c r="A330" s="12">
        <v>2329</v>
      </c>
      <c r="B330" s="13" t="s">
        <v>1486</v>
      </c>
      <c r="C330" s="13" t="s">
        <v>1487</v>
      </c>
      <c r="D330" s="14" t="s">
        <v>139</v>
      </c>
      <c r="E330" s="13" t="s">
        <v>4399</v>
      </c>
      <c r="F330" s="16">
        <v>3</v>
      </c>
      <c r="G330" s="14" t="s">
        <v>1611</v>
      </c>
      <c r="H330" s="14" t="s">
        <v>443</v>
      </c>
      <c r="I330" s="14"/>
      <c r="J330" s="15" t="s">
        <v>272</v>
      </c>
      <c r="K330" s="15" t="s">
        <v>1488</v>
      </c>
      <c r="L330" s="17" t="s">
        <v>273</v>
      </c>
      <c r="M330" s="17" t="s">
        <v>1489</v>
      </c>
      <c r="N330" s="17" t="s">
        <v>930</v>
      </c>
      <c r="O330" s="17" t="s">
        <v>84</v>
      </c>
    </row>
    <row r="331" spans="1:15" x14ac:dyDescent="0.2">
      <c r="A331" s="12">
        <v>2330</v>
      </c>
      <c r="B331" s="13" t="s">
        <v>1490</v>
      </c>
      <c r="C331" s="13" t="s">
        <v>1491</v>
      </c>
      <c r="D331" s="14" t="s">
        <v>139</v>
      </c>
      <c r="E331" s="13" t="s">
        <v>4399</v>
      </c>
      <c r="F331" s="16">
        <v>3</v>
      </c>
      <c r="G331" s="14" t="s">
        <v>1611</v>
      </c>
      <c r="H331" s="14" t="s">
        <v>443</v>
      </c>
      <c r="I331" s="14"/>
      <c r="J331" s="15" t="s">
        <v>1492</v>
      </c>
      <c r="K331" s="15" t="s">
        <v>162</v>
      </c>
      <c r="L331" s="17" t="s">
        <v>1493</v>
      </c>
      <c r="M331" s="17" t="s">
        <v>163</v>
      </c>
      <c r="N331" s="17" t="s">
        <v>3017</v>
      </c>
      <c r="O331" s="17" t="s">
        <v>84</v>
      </c>
    </row>
    <row r="332" spans="1:15" x14ac:dyDescent="0.2">
      <c r="A332" s="12">
        <v>2331</v>
      </c>
      <c r="B332" s="13" t="s">
        <v>1494</v>
      </c>
      <c r="C332" s="13" t="s">
        <v>1495</v>
      </c>
      <c r="D332" s="14" t="s">
        <v>139</v>
      </c>
      <c r="E332" s="13" t="s">
        <v>4399</v>
      </c>
      <c r="F332" s="16">
        <v>3</v>
      </c>
      <c r="G332" s="14" t="s">
        <v>1611</v>
      </c>
      <c r="H332" s="14" t="s">
        <v>443</v>
      </c>
      <c r="I332" s="14"/>
      <c r="J332" s="15" t="s">
        <v>476</v>
      </c>
      <c r="K332" s="15" t="s">
        <v>180</v>
      </c>
      <c r="L332" s="17" t="s">
        <v>477</v>
      </c>
      <c r="M332" s="17" t="s">
        <v>181</v>
      </c>
      <c r="N332" s="17" t="s">
        <v>3016</v>
      </c>
      <c r="O332" s="17" t="s">
        <v>84</v>
      </c>
    </row>
    <row r="333" spans="1:15" x14ac:dyDescent="0.2">
      <c r="A333" s="12">
        <v>2332</v>
      </c>
      <c r="B333" s="13" t="s">
        <v>1912</v>
      </c>
      <c r="C333" s="13" t="s">
        <v>1496</v>
      </c>
      <c r="D333" s="14" t="s">
        <v>139</v>
      </c>
      <c r="E333" s="13" t="s">
        <v>4399</v>
      </c>
      <c r="F333" s="16">
        <v>3</v>
      </c>
      <c r="G333" s="14" t="s">
        <v>1611</v>
      </c>
      <c r="H333" s="14" t="s">
        <v>443</v>
      </c>
      <c r="I333" s="14"/>
      <c r="J333" s="15" t="s">
        <v>1497</v>
      </c>
      <c r="K333" s="15" t="s">
        <v>257</v>
      </c>
      <c r="L333" s="17" t="s">
        <v>1498</v>
      </c>
      <c r="M333" s="17" t="s">
        <v>258</v>
      </c>
      <c r="N333" s="17" t="s">
        <v>3018</v>
      </c>
      <c r="O333" s="17" t="s">
        <v>84</v>
      </c>
    </row>
    <row r="334" spans="1:15" x14ac:dyDescent="0.2">
      <c r="A334" s="12">
        <v>2333</v>
      </c>
      <c r="B334" s="13" t="s">
        <v>1499</v>
      </c>
      <c r="C334" s="13" t="s">
        <v>1500</v>
      </c>
      <c r="D334" s="14" t="s">
        <v>139</v>
      </c>
      <c r="E334" s="13" t="s">
        <v>4399</v>
      </c>
      <c r="F334" s="16">
        <v>3</v>
      </c>
      <c r="G334" s="14" t="s">
        <v>1611</v>
      </c>
      <c r="H334" s="14" t="s">
        <v>443</v>
      </c>
      <c r="I334" s="14"/>
      <c r="J334" s="15" t="s">
        <v>1084</v>
      </c>
      <c r="K334" s="15" t="s">
        <v>1501</v>
      </c>
      <c r="L334" s="17" t="s">
        <v>1085</v>
      </c>
      <c r="M334" s="17" t="s">
        <v>1502</v>
      </c>
      <c r="N334" s="17" t="s">
        <v>3019</v>
      </c>
      <c r="O334" s="17" t="s">
        <v>84</v>
      </c>
    </row>
    <row r="335" spans="1:15" x14ac:dyDescent="0.2">
      <c r="A335" s="12">
        <v>2334</v>
      </c>
      <c r="B335" s="13" t="s">
        <v>1503</v>
      </c>
      <c r="C335" s="13" t="s">
        <v>1504</v>
      </c>
      <c r="D335" s="14" t="s">
        <v>139</v>
      </c>
      <c r="E335" s="13" t="s">
        <v>4399</v>
      </c>
      <c r="F335" s="16">
        <v>3</v>
      </c>
      <c r="G335" s="14" t="s">
        <v>1611</v>
      </c>
      <c r="H335" s="14" t="s">
        <v>443</v>
      </c>
      <c r="I335" s="14"/>
      <c r="J335" s="15" t="s">
        <v>370</v>
      </c>
      <c r="K335" s="15" t="s">
        <v>1505</v>
      </c>
      <c r="L335" s="17" t="s">
        <v>371</v>
      </c>
      <c r="M335" s="17" t="s">
        <v>1506</v>
      </c>
      <c r="N335" s="17" t="s">
        <v>3020</v>
      </c>
      <c r="O335" s="17" t="s">
        <v>84</v>
      </c>
    </row>
    <row r="336" spans="1:15" x14ac:dyDescent="0.2">
      <c r="A336" s="12">
        <v>2335</v>
      </c>
      <c r="B336" s="13" t="s">
        <v>1507</v>
      </c>
      <c r="C336" s="13" t="s">
        <v>1508</v>
      </c>
      <c r="D336" s="14" t="s">
        <v>139</v>
      </c>
      <c r="E336" s="13" t="s">
        <v>4399</v>
      </c>
      <c r="F336" s="16">
        <v>3</v>
      </c>
      <c r="G336" s="14" t="s">
        <v>1611</v>
      </c>
      <c r="H336" s="14" t="s">
        <v>443</v>
      </c>
      <c r="I336" s="14"/>
      <c r="J336" s="15" t="s">
        <v>1049</v>
      </c>
      <c r="K336" s="15" t="s">
        <v>625</v>
      </c>
      <c r="L336" s="17" t="s">
        <v>1050</v>
      </c>
      <c r="M336" s="17" t="s">
        <v>627</v>
      </c>
      <c r="N336" s="17" t="s">
        <v>3021</v>
      </c>
      <c r="O336" s="17" t="s">
        <v>84</v>
      </c>
    </row>
    <row r="337" spans="1:15" x14ac:dyDescent="0.2">
      <c r="A337" s="12">
        <v>2336</v>
      </c>
      <c r="B337" s="13" t="s">
        <v>796</v>
      </c>
      <c r="C337" s="13" t="s">
        <v>1509</v>
      </c>
      <c r="D337" s="14" t="s">
        <v>139</v>
      </c>
      <c r="E337" s="13" t="s">
        <v>4399</v>
      </c>
      <c r="F337" s="16">
        <v>3</v>
      </c>
      <c r="G337" s="14" t="s">
        <v>1611</v>
      </c>
      <c r="H337" s="14" t="s">
        <v>443</v>
      </c>
      <c r="I337" s="14"/>
      <c r="J337" s="15" t="s">
        <v>92</v>
      </c>
      <c r="K337" s="15" t="s">
        <v>140</v>
      </c>
      <c r="L337" s="17" t="s">
        <v>94</v>
      </c>
      <c r="M337" s="17" t="s">
        <v>301</v>
      </c>
      <c r="N337" s="17" t="s">
        <v>1092</v>
      </c>
      <c r="O337" s="17" t="s">
        <v>84</v>
      </c>
    </row>
    <row r="338" spans="1:15" x14ac:dyDescent="0.2">
      <c r="A338" s="12">
        <v>2337</v>
      </c>
      <c r="B338" s="13" t="s">
        <v>1510</v>
      </c>
      <c r="C338" s="13" t="s">
        <v>1511</v>
      </c>
      <c r="D338" s="14" t="s">
        <v>139</v>
      </c>
      <c r="E338" s="13" t="s">
        <v>4399</v>
      </c>
      <c r="F338" s="16">
        <v>3</v>
      </c>
      <c r="G338" s="14" t="s">
        <v>1611</v>
      </c>
      <c r="H338" s="14" t="s">
        <v>443</v>
      </c>
      <c r="I338" s="14"/>
      <c r="J338" s="15" t="s">
        <v>1512</v>
      </c>
      <c r="K338" s="15" t="s">
        <v>107</v>
      </c>
      <c r="L338" s="17" t="s">
        <v>1513</v>
      </c>
      <c r="M338" s="17" t="s">
        <v>109</v>
      </c>
      <c r="N338" s="17" t="s">
        <v>3022</v>
      </c>
      <c r="O338" s="17" t="s">
        <v>84</v>
      </c>
    </row>
    <row r="339" spans="1:15" x14ac:dyDescent="0.2">
      <c r="A339" s="12">
        <v>2338</v>
      </c>
      <c r="B339" s="13" t="s">
        <v>333</v>
      </c>
      <c r="C339" s="13" t="s">
        <v>397</v>
      </c>
      <c r="D339" s="14" t="s">
        <v>139</v>
      </c>
      <c r="E339" s="13" t="s">
        <v>4399</v>
      </c>
      <c r="F339" s="16">
        <v>3</v>
      </c>
      <c r="G339" s="14" t="s">
        <v>1611</v>
      </c>
      <c r="H339" s="14" t="s">
        <v>443</v>
      </c>
      <c r="I339" s="14"/>
      <c r="J339" s="15" t="s">
        <v>334</v>
      </c>
      <c r="K339" s="15" t="s">
        <v>268</v>
      </c>
      <c r="L339" s="17" t="s">
        <v>335</v>
      </c>
      <c r="M339" s="17" t="s">
        <v>269</v>
      </c>
      <c r="N339" s="17" t="s">
        <v>3023</v>
      </c>
      <c r="O339" s="17" t="s">
        <v>84</v>
      </c>
    </row>
    <row r="340" spans="1:15" x14ac:dyDescent="0.2">
      <c r="A340" s="12">
        <v>2339</v>
      </c>
      <c r="B340" s="13" t="s">
        <v>400</v>
      </c>
      <c r="C340" s="13" t="s">
        <v>1514</v>
      </c>
      <c r="D340" s="14" t="s">
        <v>139</v>
      </c>
      <c r="E340" s="13" t="s">
        <v>4399</v>
      </c>
      <c r="F340" s="16">
        <v>3</v>
      </c>
      <c r="G340" s="14" t="s">
        <v>1611</v>
      </c>
      <c r="H340" s="14" t="s">
        <v>443</v>
      </c>
      <c r="I340" s="14"/>
      <c r="J340" s="15" t="s">
        <v>401</v>
      </c>
      <c r="K340" s="15" t="s">
        <v>419</v>
      </c>
      <c r="L340" s="17" t="s">
        <v>402</v>
      </c>
      <c r="M340" s="17" t="s">
        <v>285</v>
      </c>
      <c r="N340" s="17" t="s">
        <v>910</v>
      </c>
      <c r="O340" s="17" t="s">
        <v>84</v>
      </c>
    </row>
    <row r="341" spans="1:15" x14ac:dyDescent="0.2">
      <c r="A341" s="12">
        <v>2340</v>
      </c>
      <c r="B341" s="13" t="s">
        <v>409</v>
      </c>
      <c r="C341" s="13" t="s">
        <v>1515</v>
      </c>
      <c r="D341" s="14" t="s">
        <v>139</v>
      </c>
      <c r="E341" s="13" t="s">
        <v>4399</v>
      </c>
      <c r="F341" s="16">
        <v>3</v>
      </c>
      <c r="G341" s="14" t="s">
        <v>1611</v>
      </c>
      <c r="H341" s="14" t="s">
        <v>443</v>
      </c>
      <c r="I341" s="14"/>
      <c r="J341" s="15" t="s">
        <v>410</v>
      </c>
      <c r="K341" s="15" t="s">
        <v>1516</v>
      </c>
      <c r="L341" s="17" t="s">
        <v>411</v>
      </c>
      <c r="M341" s="17" t="s">
        <v>1517</v>
      </c>
      <c r="N341" s="17" t="s">
        <v>3024</v>
      </c>
      <c r="O341" s="17" t="s">
        <v>84</v>
      </c>
    </row>
    <row r="342" spans="1:15" x14ac:dyDescent="0.2">
      <c r="A342" s="12">
        <v>2341</v>
      </c>
      <c r="B342" s="13" t="s">
        <v>1518</v>
      </c>
      <c r="C342" s="13" t="s">
        <v>1519</v>
      </c>
      <c r="D342" s="14" t="s">
        <v>139</v>
      </c>
      <c r="E342" s="13" t="s">
        <v>4399</v>
      </c>
      <c r="F342" s="16">
        <v>3</v>
      </c>
      <c r="G342" s="14" t="s">
        <v>1611</v>
      </c>
      <c r="H342" s="14" t="s">
        <v>443</v>
      </c>
      <c r="I342" s="14"/>
      <c r="J342" s="15" t="s">
        <v>448</v>
      </c>
      <c r="K342" s="15" t="s">
        <v>1520</v>
      </c>
      <c r="L342" s="17" t="s">
        <v>449</v>
      </c>
      <c r="M342" s="17" t="s">
        <v>1521</v>
      </c>
      <c r="N342" s="17" t="s">
        <v>548</v>
      </c>
      <c r="O342" s="17" t="s">
        <v>84</v>
      </c>
    </row>
    <row r="343" spans="1:15" x14ac:dyDescent="0.2">
      <c r="A343" s="12">
        <v>2342</v>
      </c>
      <c r="B343" s="13" t="s">
        <v>328</v>
      </c>
      <c r="C343" s="13" t="s">
        <v>1522</v>
      </c>
      <c r="D343" s="14" t="s">
        <v>139</v>
      </c>
      <c r="E343" s="13" t="s">
        <v>4399</v>
      </c>
      <c r="F343" s="16">
        <v>3</v>
      </c>
      <c r="G343" s="14" t="s">
        <v>1611</v>
      </c>
      <c r="H343" s="14" t="s">
        <v>443</v>
      </c>
      <c r="I343" s="14"/>
      <c r="J343" s="15" t="s">
        <v>329</v>
      </c>
      <c r="K343" s="15" t="s">
        <v>228</v>
      </c>
      <c r="L343" s="17" t="s">
        <v>330</v>
      </c>
      <c r="M343" s="17" t="s">
        <v>229</v>
      </c>
      <c r="N343" s="17" t="s">
        <v>1523</v>
      </c>
      <c r="O343" s="17" t="s">
        <v>84</v>
      </c>
    </row>
    <row r="344" spans="1:15" x14ac:dyDescent="0.2">
      <c r="A344" s="12">
        <v>2343</v>
      </c>
      <c r="B344" s="29" t="s">
        <v>1524</v>
      </c>
      <c r="C344" s="29" t="s">
        <v>290</v>
      </c>
      <c r="D344" s="14" t="s">
        <v>139</v>
      </c>
      <c r="E344" s="29" t="s">
        <v>4399</v>
      </c>
      <c r="F344" s="12">
        <v>3</v>
      </c>
      <c r="G344" s="26" t="s">
        <v>1611</v>
      </c>
      <c r="H344" s="19" t="s">
        <v>443</v>
      </c>
      <c r="I344" s="20"/>
      <c r="J344" s="21" t="s">
        <v>262</v>
      </c>
      <c r="K344" s="21" t="s">
        <v>270</v>
      </c>
      <c r="L344" s="17" t="s">
        <v>263</v>
      </c>
      <c r="M344" s="17" t="s">
        <v>271</v>
      </c>
      <c r="N344" s="17" t="s">
        <v>3025</v>
      </c>
      <c r="O344" s="17" t="s">
        <v>84</v>
      </c>
    </row>
    <row r="345" spans="1:15" x14ac:dyDescent="0.2">
      <c r="A345" s="12">
        <v>2344</v>
      </c>
      <c r="B345" s="29" t="s">
        <v>1556</v>
      </c>
      <c r="C345" s="29" t="s">
        <v>1949</v>
      </c>
      <c r="D345" s="14" t="s">
        <v>139</v>
      </c>
      <c r="E345" s="29" t="s">
        <v>4399</v>
      </c>
      <c r="F345" s="12">
        <v>3</v>
      </c>
      <c r="G345" s="26" t="s">
        <v>1611</v>
      </c>
      <c r="H345" s="19" t="s">
        <v>443</v>
      </c>
      <c r="I345" s="20"/>
      <c r="J345" s="21" t="s">
        <v>194</v>
      </c>
      <c r="K345" s="21" t="s">
        <v>1950</v>
      </c>
      <c r="L345" s="17" t="s">
        <v>195</v>
      </c>
      <c r="M345" s="17" t="s">
        <v>1951</v>
      </c>
      <c r="N345" s="17" t="s">
        <v>795</v>
      </c>
      <c r="O345" s="17" t="s">
        <v>84</v>
      </c>
    </row>
    <row r="346" spans="1:15" x14ac:dyDescent="0.2">
      <c r="A346" s="12">
        <v>2345</v>
      </c>
      <c r="B346" s="29" t="s">
        <v>3026</v>
      </c>
      <c r="C346" s="29" t="s">
        <v>3027</v>
      </c>
      <c r="D346" s="14" t="s">
        <v>139</v>
      </c>
      <c r="E346" s="29" t="s">
        <v>4399</v>
      </c>
      <c r="F346" s="12">
        <v>3</v>
      </c>
      <c r="G346" s="26" t="s">
        <v>1611</v>
      </c>
      <c r="H346" s="19" t="s">
        <v>443</v>
      </c>
      <c r="I346" s="20"/>
      <c r="J346" s="21" t="s">
        <v>3028</v>
      </c>
      <c r="K346" s="21" t="s">
        <v>166</v>
      </c>
      <c r="L346" s="17" t="s">
        <v>3029</v>
      </c>
      <c r="M346" s="17" t="s">
        <v>167</v>
      </c>
      <c r="N346" s="17" t="s">
        <v>3030</v>
      </c>
      <c r="O346" s="17" t="s">
        <v>84</v>
      </c>
    </row>
    <row r="347" spans="1:15" x14ac:dyDescent="0.2">
      <c r="A347" s="12">
        <v>2346</v>
      </c>
      <c r="B347" s="29" t="s">
        <v>1610</v>
      </c>
      <c r="C347" s="29" t="s">
        <v>1525</v>
      </c>
      <c r="D347" s="14" t="s">
        <v>139</v>
      </c>
      <c r="E347" s="29" t="s">
        <v>4399</v>
      </c>
      <c r="F347" s="12">
        <v>3</v>
      </c>
      <c r="G347" s="26" t="s">
        <v>1611</v>
      </c>
      <c r="H347" s="19" t="s">
        <v>443</v>
      </c>
      <c r="I347" s="20"/>
      <c r="J347" s="21" t="s">
        <v>106</v>
      </c>
      <c r="K347" s="21" t="s">
        <v>1526</v>
      </c>
      <c r="L347" s="17" t="s">
        <v>108</v>
      </c>
      <c r="M347" s="17" t="s">
        <v>1527</v>
      </c>
      <c r="N347" s="17" t="s">
        <v>475</v>
      </c>
      <c r="O347" s="17" t="s">
        <v>84</v>
      </c>
    </row>
    <row r="348" spans="1:15" x14ac:dyDescent="0.2">
      <c r="A348" s="12">
        <v>2347</v>
      </c>
      <c r="B348" s="29" t="s">
        <v>1896</v>
      </c>
      <c r="C348" s="29" t="s">
        <v>1897</v>
      </c>
      <c r="D348" s="14" t="s">
        <v>139</v>
      </c>
      <c r="E348" s="29" t="s">
        <v>4399</v>
      </c>
      <c r="F348" s="12">
        <v>2</v>
      </c>
      <c r="G348" s="26" t="s">
        <v>1611</v>
      </c>
      <c r="H348" s="19" t="s">
        <v>443</v>
      </c>
      <c r="I348" s="20"/>
      <c r="J348" s="21" t="s">
        <v>362</v>
      </c>
      <c r="K348" s="21" t="s">
        <v>434</v>
      </c>
      <c r="L348" s="17" t="s">
        <v>363</v>
      </c>
      <c r="M348" s="17" t="s">
        <v>436</v>
      </c>
      <c r="N348" s="17" t="s">
        <v>1663</v>
      </c>
      <c r="O348" s="17" t="s">
        <v>84</v>
      </c>
    </row>
    <row r="349" spans="1:15" x14ac:dyDescent="0.2">
      <c r="A349" s="12">
        <v>2348</v>
      </c>
      <c r="B349" s="29" t="s">
        <v>1898</v>
      </c>
      <c r="C349" s="29" t="s">
        <v>1899</v>
      </c>
      <c r="D349" s="14" t="s">
        <v>139</v>
      </c>
      <c r="E349" s="29" t="s">
        <v>4399</v>
      </c>
      <c r="F349" s="12">
        <v>2</v>
      </c>
      <c r="G349" s="26" t="s">
        <v>1611</v>
      </c>
      <c r="H349" s="19" t="s">
        <v>443</v>
      </c>
      <c r="I349" s="20"/>
      <c r="J349" s="21" t="s">
        <v>1084</v>
      </c>
      <c r="K349" s="21" t="s">
        <v>170</v>
      </c>
      <c r="L349" s="17" t="s">
        <v>1085</v>
      </c>
      <c r="M349" s="17" t="s">
        <v>171</v>
      </c>
      <c r="N349" s="17" t="s">
        <v>1900</v>
      </c>
      <c r="O349" s="17" t="s">
        <v>84</v>
      </c>
    </row>
    <row r="350" spans="1:15" x14ac:dyDescent="0.2">
      <c r="A350" s="12">
        <v>2349</v>
      </c>
      <c r="B350" s="29" t="s">
        <v>1901</v>
      </c>
      <c r="C350" s="29" t="s">
        <v>1902</v>
      </c>
      <c r="D350" s="14" t="s">
        <v>139</v>
      </c>
      <c r="E350" s="29" t="s">
        <v>4399</v>
      </c>
      <c r="F350" s="12">
        <v>2</v>
      </c>
      <c r="G350" s="26" t="s">
        <v>1611</v>
      </c>
      <c r="H350" s="19" t="s">
        <v>443</v>
      </c>
      <c r="I350" s="20"/>
      <c r="J350" s="21" t="s">
        <v>1669</v>
      </c>
      <c r="K350" s="21" t="s">
        <v>1903</v>
      </c>
      <c r="L350" s="17" t="s">
        <v>1670</v>
      </c>
      <c r="M350" s="17" t="s">
        <v>1904</v>
      </c>
      <c r="N350" s="17" t="s">
        <v>1905</v>
      </c>
      <c r="O350" s="17" t="s">
        <v>84</v>
      </c>
    </row>
    <row r="351" spans="1:15" x14ac:dyDescent="0.2">
      <c r="A351" s="12">
        <v>2350</v>
      </c>
      <c r="B351" s="29" t="s">
        <v>1912</v>
      </c>
      <c r="C351" s="29" t="s">
        <v>1913</v>
      </c>
      <c r="D351" s="14" t="s">
        <v>139</v>
      </c>
      <c r="E351" s="29" t="s">
        <v>4399</v>
      </c>
      <c r="F351" s="12">
        <v>2</v>
      </c>
      <c r="G351" s="26" t="s">
        <v>1611</v>
      </c>
      <c r="H351" s="19" t="s">
        <v>443</v>
      </c>
      <c r="I351" s="20"/>
      <c r="J351" s="21" t="s">
        <v>1497</v>
      </c>
      <c r="K351" s="21" t="s">
        <v>104</v>
      </c>
      <c r="L351" s="17" t="s">
        <v>1498</v>
      </c>
      <c r="M351" s="17" t="s">
        <v>105</v>
      </c>
      <c r="N351" s="17" t="s">
        <v>1914</v>
      </c>
      <c r="O351" s="17" t="s">
        <v>84</v>
      </c>
    </row>
    <row r="352" spans="1:15" x14ac:dyDescent="0.2">
      <c r="A352" s="12">
        <v>2351</v>
      </c>
      <c r="B352" s="29" t="s">
        <v>1907</v>
      </c>
      <c r="C352" s="29" t="s">
        <v>1908</v>
      </c>
      <c r="D352" s="14" t="s">
        <v>139</v>
      </c>
      <c r="E352" s="29" t="s">
        <v>4399</v>
      </c>
      <c r="F352" s="12">
        <v>2</v>
      </c>
      <c r="G352" s="26" t="s">
        <v>1611</v>
      </c>
      <c r="H352" s="19" t="s">
        <v>443</v>
      </c>
      <c r="I352" s="20"/>
      <c r="J352" s="21" t="s">
        <v>1105</v>
      </c>
      <c r="K352" s="21" t="s">
        <v>1909</v>
      </c>
      <c r="L352" s="17" t="s">
        <v>1106</v>
      </c>
      <c r="M352" s="17" t="s">
        <v>1910</v>
      </c>
      <c r="N352" s="17" t="s">
        <v>1911</v>
      </c>
      <c r="O352" s="17" t="s">
        <v>84</v>
      </c>
    </row>
    <row r="353" spans="1:15" x14ac:dyDescent="0.2">
      <c r="A353" s="12">
        <v>2352</v>
      </c>
      <c r="B353" s="29" t="s">
        <v>1915</v>
      </c>
      <c r="C353" s="29" t="s">
        <v>1916</v>
      </c>
      <c r="D353" s="14" t="s">
        <v>139</v>
      </c>
      <c r="E353" s="29" t="s">
        <v>4399</v>
      </c>
      <c r="F353" s="12">
        <v>2</v>
      </c>
      <c r="G353" s="26" t="s">
        <v>1611</v>
      </c>
      <c r="H353" s="19" t="s">
        <v>443</v>
      </c>
      <c r="I353" s="20"/>
      <c r="J353" s="21" t="s">
        <v>1917</v>
      </c>
      <c r="K353" s="21" t="s">
        <v>218</v>
      </c>
      <c r="L353" s="17" t="s">
        <v>1918</v>
      </c>
      <c r="M353" s="17" t="s">
        <v>219</v>
      </c>
      <c r="N353" s="17" t="s">
        <v>1850</v>
      </c>
      <c r="O353" s="17" t="s">
        <v>84</v>
      </c>
    </row>
    <row r="354" spans="1:15" x14ac:dyDescent="0.2">
      <c r="A354" s="12">
        <v>2353</v>
      </c>
      <c r="B354" s="29" t="s">
        <v>1919</v>
      </c>
      <c r="C354" s="29" t="s">
        <v>1920</v>
      </c>
      <c r="D354" s="14" t="s">
        <v>139</v>
      </c>
      <c r="E354" s="29" t="s">
        <v>4399</v>
      </c>
      <c r="F354" s="12">
        <v>2</v>
      </c>
      <c r="G354" s="26" t="s">
        <v>1611</v>
      </c>
      <c r="H354" s="19" t="s">
        <v>443</v>
      </c>
      <c r="I354" s="20"/>
      <c r="J354" s="21" t="s">
        <v>1921</v>
      </c>
      <c r="K354" s="21" t="s">
        <v>1922</v>
      </c>
      <c r="L354" s="17" t="s">
        <v>1923</v>
      </c>
      <c r="M354" s="17" t="s">
        <v>1924</v>
      </c>
      <c r="N354" s="17" t="s">
        <v>1925</v>
      </c>
      <c r="O354" s="17" t="s">
        <v>84</v>
      </c>
    </row>
    <row r="355" spans="1:15" x14ac:dyDescent="0.2">
      <c r="A355" s="12">
        <v>2354</v>
      </c>
      <c r="B355" s="29" t="s">
        <v>1926</v>
      </c>
      <c r="C355" s="29" t="s">
        <v>1927</v>
      </c>
      <c r="D355" s="14" t="s">
        <v>139</v>
      </c>
      <c r="E355" s="29" t="s">
        <v>4399</v>
      </c>
      <c r="F355" s="12">
        <v>2</v>
      </c>
      <c r="G355" s="26" t="s">
        <v>1611</v>
      </c>
      <c r="H355" s="19" t="s">
        <v>443</v>
      </c>
      <c r="I355" s="20"/>
      <c r="J355" s="21" t="s">
        <v>398</v>
      </c>
      <c r="K355" s="21" t="s">
        <v>1928</v>
      </c>
      <c r="L355" s="17" t="s">
        <v>399</v>
      </c>
      <c r="M355" s="17" t="s">
        <v>1929</v>
      </c>
      <c r="N355" s="17" t="s">
        <v>1930</v>
      </c>
      <c r="O355" s="17" t="s">
        <v>84</v>
      </c>
    </row>
    <row r="356" spans="1:15" x14ac:dyDescent="0.2">
      <c r="A356" s="12">
        <v>2355</v>
      </c>
      <c r="B356" s="29" t="s">
        <v>1931</v>
      </c>
      <c r="C356" s="29" t="s">
        <v>1932</v>
      </c>
      <c r="D356" s="14" t="s">
        <v>139</v>
      </c>
      <c r="E356" s="29" t="s">
        <v>4399</v>
      </c>
      <c r="F356" s="12">
        <v>2</v>
      </c>
      <c r="G356" s="26" t="s">
        <v>1611</v>
      </c>
      <c r="H356" s="19" t="s">
        <v>443</v>
      </c>
      <c r="I356" s="20"/>
      <c r="J356" s="21" t="s">
        <v>1119</v>
      </c>
      <c r="K356" s="21" t="s">
        <v>1933</v>
      </c>
      <c r="L356" s="17" t="s">
        <v>1934</v>
      </c>
      <c r="M356" s="17" t="s">
        <v>1935</v>
      </c>
      <c r="N356" s="17" t="s">
        <v>1936</v>
      </c>
      <c r="O356" s="17" t="s">
        <v>84</v>
      </c>
    </row>
    <row r="357" spans="1:15" x14ac:dyDescent="0.2">
      <c r="A357" s="12">
        <v>2356</v>
      </c>
      <c r="B357" s="13" t="s">
        <v>1937</v>
      </c>
      <c r="C357" s="13" t="s">
        <v>1938</v>
      </c>
      <c r="D357" s="14" t="s">
        <v>139</v>
      </c>
      <c r="E357" s="13" t="s">
        <v>4399</v>
      </c>
      <c r="F357" s="16">
        <v>2</v>
      </c>
      <c r="G357" s="14" t="s">
        <v>1611</v>
      </c>
      <c r="H357" s="14" t="s">
        <v>443</v>
      </c>
      <c r="I357" s="14"/>
      <c r="J357" s="15" t="s">
        <v>534</v>
      </c>
      <c r="K357" s="15" t="s">
        <v>268</v>
      </c>
      <c r="L357" s="17" t="s">
        <v>1048</v>
      </c>
      <c r="M357" s="17" t="s">
        <v>269</v>
      </c>
      <c r="N357" s="17" t="s">
        <v>1939</v>
      </c>
      <c r="O357" s="17" t="s">
        <v>84</v>
      </c>
    </row>
    <row r="358" spans="1:15" x14ac:dyDescent="0.2">
      <c r="A358" s="12">
        <v>2357</v>
      </c>
      <c r="B358" s="13" t="s">
        <v>1937</v>
      </c>
      <c r="C358" s="13" t="s">
        <v>1467</v>
      </c>
      <c r="D358" s="14" t="s">
        <v>139</v>
      </c>
      <c r="E358" s="13" t="s">
        <v>4399</v>
      </c>
      <c r="F358" s="16">
        <v>2</v>
      </c>
      <c r="G358" s="14" t="s">
        <v>1611</v>
      </c>
      <c r="H358" s="14" t="s">
        <v>443</v>
      </c>
      <c r="I358" s="14"/>
      <c r="J358" s="15" t="s">
        <v>534</v>
      </c>
      <c r="K358" s="15" t="s">
        <v>268</v>
      </c>
      <c r="L358" s="17" t="s">
        <v>1048</v>
      </c>
      <c r="M358" s="17" t="s">
        <v>269</v>
      </c>
      <c r="N358" s="17" t="s">
        <v>1777</v>
      </c>
      <c r="O358" s="17" t="s">
        <v>84</v>
      </c>
    </row>
    <row r="359" spans="1:15" x14ac:dyDescent="0.2">
      <c r="A359" s="12">
        <v>2358</v>
      </c>
      <c r="B359" s="13" t="s">
        <v>1940</v>
      </c>
      <c r="C359" s="13" t="s">
        <v>1941</v>
      </c>
      <c r="D359" s="14" t="s">
        <v>139</v>
      </c>
      <c r="E359" s="13" t="s">
        <v>4399</v>
      </c>
      <c r="F359" s="16">
        <v>2</v>
      </c>
      <c r="G359" s="14" t="s">
        <v>1611</v>
      </c>
      <c r="H359" s="14" t="s">
        <v>443</v>
      </c>
      <c r="I359" s="14"/>
      <c r="J359" s="15" t="s">
        <v>374</v>
      </c>
      <c r="K359" s="15" t="s">
        <v>110</v>
      </c>
      <c r="L359" s="17" t="s">
        <v>375</v>
      </c>
      <c r="M359" s="17" t="s">
        <v>111</v>
      </c>
      <c r="N359" s="17" t="s">
        <v>1942</v>
      </c>
      <c r="O359" s="17" t="s">
        <v>84</v>
      </c>
    </row>
    <row r="360" spans="1:15" x14ac:dyDescent="0.2">
      <c r="A360" s="12">
        <v>2359</v>
      </c>
      <c r="B360" s="13" t="s">
        <v>1944</v>
      </c>
      <c r="C360" s="13" t="s">
        <v>1945</v>
      </c>
      <c r="D360" s="14" t="s">
        <v>139</v>
      </c>
      <c r="E360" s="13" t="s">
        <v>4399</v>
      </c>
      <c r="F360" s="16">
        <v>2</v>
      </c>
      <c r="G360" s="14" t="s">
        <v>1611</v>
      </c>
      <c r="H360" s="14" t="s">
        <v>443</v>
      </c>
      <c r="I360" s="14"/>
      <c r="J360" s="15" t="s">
        <v>1946</v>
      </c>
      <c r="K360" s="15" t="s">
        <v>353</v>
      </c>
      <c r="L360" s="17" t="s">
        <v>1947</v>
      </c>
      <c r="M360" s="17" t="s">
        <v>354</v>
      </c>
      <c r="N360" s="17" t="s">
        <v>1948</v>
      </c>
      <c r="O360" s="17" t="s">
        <v>84</v>
      </c>
    </row>
    <row r="361" spans="1:15" x14ac:dyDescent="0.2">
      <c r="A361" s="12">
        <v>2360</v>
      </c>
      <c r="B361" s="13" t="s">
        <v>3819</v>
      </c>
      <c r="C361" s="13" t="s">
        <v>3820</v>
      </c>
      <c r="D361" s="14" t="s">
        <v>1577</v>
      </c>
      <c r="E361" s="13" t="s">
        <v>4380</v>
      </c>
      <c r="F361" s="16">
        <v>2</v>
      </c>
      <c r="G361" s="14" t="s">
        <v>1611</v>
      </c>
      <c r="H361" s="14" t="s">
        <v>443</v>
      </c>
      <c r="I361" s="14"/>
      <c r="J361" s="15" t="s">
        <v>3819</v>
      </c>
      <c r="K361" s="15" t="s">
        <v>3820</v>
      </c>
      <c r="L361" s="17" t="s">
        <v>3821</v>
      </c>
      <c r="M361" s="17" t="s">
        <v>3822</v>
      </c>
      <c r="N361" s="17" t="s">
        <v>3823</v>
      </c>
      <c r="O361" s="17" t="s">
        <v>3824</v>
      </c>
    </row>
    <row r="362" spans="1:15" x14ac:dyDescent="0.2">
      <c r="A362" s="12">
        <v>2361</v>
      </c>
      <c r="B362" s="13" t="s">
        <v>612</v>
      </c>
      <c r="C362" s="13" t="s">
        <v>3825</v>
      </c>
      <c r="D362" s="14" t="s">
        <v>1577</v>
      </c>
      <c r="E362" s="13" t="s">
        <v>4380</v>
      </c>
      <c r="F362" s="16">
        <v>3</v>
      </c>
      <c r="G362" s="14" t="s">
        <v>1611</v>
      </c>
      <c r="H362" s="14" t="s">
        <v>443</v>
      </c>
      <c r="I362" s="14"/>
      <c r="J362" s="15" t="s">
        <v>446</v>
      </c>
      <c r="K362" s="15" t="s">
        <v>3826</v>
      </c>
      <c r="L362" s="17" t="s">
        <v>447</v>
      </c>
      <c r="M362" s="17" t="s">
        <v>3827</v>
      </c>
      <c r="N362" s="17" t="s">
        <v>3828</v>
      </c>
      <c r="O362" s="17" t="s">
        <v>84</v>
      </c>
    </row>
    <row r="363" spans="1:15" x14ac:dyDescent="0.2">
      <c r="A363" s="12">
        <v>2362</v>
      </c>
      <c r="B363" s="13" t="s">
        <v>3829</v>
      </c>
      <c r="C363" s="13" t="s">
        <v>3830</v>
      </c>
      <c r="D363" s="14" t="s">
        <v>139</v>
      </c>
      <c r="E363" s="13" t="s">
        <v>4400</v>
      </c>
      <c r="F363" s="16">
        <v>2</v>
      </c>
      <c r="G363" s="14" t="s">
        <v>3831</v>
      </c>
      <c r="H363" s="14" t="s">
        <v>443</v>
      </c>
      <c r="I363" s="14"/>
      <c r="J363" s="15" t="s">
        <v>1549</v>
      </c>
      <c r="K363" s="15" t="s">
        <v>257</v>
      </c>
      <c r="L363" s="17" t="s">
        <v>1551</v>
      </c>
      <c r="M363" s="17" t="s">
        <v>258</v>
      </c>
      <c r="N363" s="17" t="s">
        <v>3832</v>
      </c>
      <c r="O363" s="17" t="s">
        <v>84</v>
      </c>
    </row>
    <row r="364" spans="1:15" x14ac:dyDescent="0.2">
      <c r="A364" s="12">
        <v>2363</v>
      </c>
      <c r="B364" s="13" t="s">
        <v>3833</v>
      </c>
      <c r="C364" s="13" t="s">
        <v>3834</v>
      </c>
      <c r="D364" s="14" t="s">
        <v>139</v>
      </c>
      <c r="E364" s="13" t="s">
        <v>4404</v>
      </c>
      <c r="F364" s="16">
        <v>1</v>
      </c>
      <c r="G364" s="14" t="s">
        <v>3358</v>
      </c>
      <c r="H364" s="14" t="s">
        <v>443</v>
      </c>
      <c r="I364" s="14"/>
      <c r="J364" s="15" t="s">
        <v>3835</v>
      </c>
      <c r="K364" s="15" t="s">
        <v>3836</v>
      </c>
      <c r="L364" s="17" t="s">
        <v>3837</v>
      </c>
      <c r="M364" s="17" t="s">
        <v>3838</v>
      </c>
      <c r="N364" s="17" t="s">
        <v>3839</v>
      </c>
      <c r="O364" s="17" t="s">
        <v>84</v>
      </c>
    </row>
    <row r="365" spans="1:15" x14ac:dyDescent="0.2">
      <c r="A365" s="12">
        <v>2364</v>
      </c>
      <c r="B365" s="13" t="s">
        <v>3840</v>
      </c>
      <c r="C365" s="13" t="s">
        <v>3841</v>
      </c>
      <c r="D365" s="14" t="s">
        <v>139</v>
      </c>
      <c r="E365" s="13" t="s">
        <v>4379</v>
      </c>
      <c r="F365" s="16">
        <v>1</v>
      </c>
      <c r="G365" s="14" t="s">
        <v>3350</v>
      </c>
      <c r="H365" s="14" t="s">
        <v>443</v>
      </c>
      <c r="I365" s="14"/>
      <c r="J365" s="15" t="s">
        <v>234</v>
      </c>
      <c r="K365" s="15" t="s">
        <v>206</v>
      </c>
      <c r="L365" s="17" t="s">
        <v>3842</v>
      </c>
      <c r="M365" s="17" t="s">
        <v>207</v>
      </c>
      <c r="N365" s="17" t="s">
        <v>3843</v>
      </c>
      <c r="O365" s="17" t="s">
        <v>84</v>
      </c>
    </row>
    <row r="366" spans="1:15" x14ac:dyDescent="0.2">
      <c r="A366" s="12">
        <v>2365</v>
      </c>
      <c r="B366" s="13" t="s">
        <v>3844</v>
      </c>
      <c r="C366" s="13" t="s">
        <v>3845</v>
      </c>
      <c r="D366" s="14" t="s">
        <v>139</v>
      </c>
      <c r="E366" s="13" t="s">
        <v>4379</v>
      </c>
      <c r="F366" s="16">
        <v>1</v>
      </c>
      <c r="G366" s="14" t="s">
        <v>3350</v>
      </c>
      <c r="H366" s="14" t="s">
        <v>443</v>
      </c>
      <c r="I366" s="14"/>
      <c r="J366" s="15" t="s">
        <v>112</v>
      </c>
      <c r="K366" s="15" t="s">
        <v>3846</v>
      </c>
      <c r="L366" s="17" t="s">
        <v>114</v>
      </c>
      <c r="M366" s="17" t="s">
        <v>3847</v>
      </c>
      <c r="N366" s="17" t="s">
        <v>3848</v>
      </c>
      <c r="O366" s="17" t="s">
        <v>84</v>
      </c>
    </row>
    <row r="367" spans="1:15" x14ac:dyDescent="0.2">
      <c r="A367" s="12">
        <v>2366</v>
      </c>
      <c r="B367" s="13" t="s">
        <v>3849</v>
      </c>
      <c r="C367" s="13" t="s">
        <v>3850</v>
      </c>
      <c r="D367" s="14" t="s">
        <v>139</v>
      </c>
      <c r="E367" s="13" t="s">
        <v>4379</v>
      </c>
      <c r="F367" s="16">
        <v>1</v>
      </c>
      <c r="G367" s="14" t="s">
        <v>3350</v>
      </c>
      <c r="H367" s="14" t="s">
        <v>443</v>
      </c>
      <c r="I367" s="14"/>
      <c r="J367" s="15" t="s">
        <v>3851</v>
      </c>
      <c r="K367" s="15" t="s">
        <v>180</v>
      </c>
      <c r="L367" s="17" t="s">
        <v>3852</v>
      </c>
      <c r="M367" s="17" t="s">
        <v>3853</v>
      </c>
      <c r="N367" s="17" t="s">
        <v>3854</v>
      </c>
      <c r="O367" s="17" t="s">
        <v>84</v>
      </c>
    </row>
    <row r="368" spans="1:15" x14ac:dyDescent="0.2">
      <c r="A368" s="12">
        <v>2367</v>
      </c>
      <c r="B368" s="13" t="s">
        <v>3855</v>
      </c>
      <c r="C368" s="13" t="s">
        <v>3856</v>
      </c>
      <c r="D368" s="14" t="s">
        <v>139</v>
      </c>
      <c r="E368" s="13" t="s">
        <v>4379</v>
      </c>
      <c r="F368" s="16">
        <v>1</v>
      </c>
      <c r="G368" s="14" t="s">
        <v>3350</v>
      </c>
      <c r="H368" s="14" t="s">
        <v>443</v>
      </c>
      <c r="I368" s="14"/>
      <c r="J368" s="15" t="s">
        <v>3857</v>
      </c>
      <c r="K368" s="15" t="s">
        <v>3858</v>
      </c>
      <c r="L368" s="17" t="s">
        <v>3859</v>
      </c>
      <c r="M368" s="17" t="s">
        <v>3860</v>
      </c>
      <c r="N368" s="17" t="s">
        <v>3861</v>
      </c>
      <c r="O368" s="17" t="s">
        <v>84</v>
      </c>
    </row>
    <row r="369" spans="1:15" x14ac:dyDescent="0.2">
      <c r="A369" s="12">
        <v>2368</v>
      </c>
      <c r="B369" s="13" t="s">
        <v>3862</v>
      </c>
      <c r="C369" s="13" t="s">
        <v>3863</v>
      </c>
      <c r="D369" s="14" t="s">
        <v>139</v>
      </c>
      <c r="E369" s="13" t="s">
        <v>4379</v>
      </c>
      <c r="F369" s="16">
        <v>1</v>
      </c>
      <c r="G369" s="14" t="s">
        <v>3350</v>
      </c>
      <c r="H369" s="14" t="s">
        <v>443</v>
      </c>
      <c r="I369" s="14"/>
      <c r="J369" s="15" t="s">
        <v>3864</v>
      </c>
      <c r="K369" s="15" t="s">
        <v>160</v>
      </c>
      <c r="L369" s="17" t="s">
        <v>3865</v>
      </c>
      <c r="M369" s="17" t="s">
        <v>161</v>
      </c>
      <c r="N369" s="17" t="s">
        <v>3866</v>
      </c>
      <c r="O369" s="17" t="s">
        <v>84</v>
      </c>
    </row>
    <row r="370" spans="1:15" x14ac:dyDescent="0.2">
      <c r="A370" s="12">
        <v>2369</v>
      </c>
      <c r="B370" s="13" t="s">
        <v>3867</v>
      </c>
      <c r="C370" s="13" t="s">
        <v>3868</v>
      </c>
      <c r="D370" s="14" t="s">
        <v>139</v>
      </c>
      <c r="E370" s="13" t="s">
        <v>4379</v>
      </c>
      <c r="F370" s="16">
        <v>1</v>
      </c>
      <c r="G370" s="14" t="s">
        <v>3350</v>
      </c>
      <c r="H370" s="14" t="s">
        <v>443</v>
      </c>
      <c r="I370" s="14"/>
      <c r="J370" s="15" t="s">
        <v>329</v>
      </c>
      <c r="K370" s="15" t="s">
        <v>168</v>
      </c>
      <c r="L370" s="17" t="s">
        <v>330</v>
      </c>
      <c r="M370" s="17" t="s">
        <v>169</v>
      </c>
      <c r="N370" s="17" t="s">
        <v>3869</v>
      </c>
      <c r="O370" s="17" t="s">
        <v>84</v>
      </c>
    </row>
    <row r="371" spans="1:15" x14ac:dyDescent="0.2">
      <c r="A371" s="12">
        <v>2370</v>
      </c>
      <c r="B371" s="13" t="s">
        <v>3870</v>
      </c>
      <c r="C371" s="13" t="s">
        <v>3871</v>
      </c>
      <c r="D371" s="14" t="s">
        <v>139</v>
      </c>
      <c r="E371" s="13" t="s">
        <v>4379</v>
      </c>
      <c r="F371" s="16">
        <v>1</v>
      </c>
      <c r="G371" s="14" t="s">
        <v>3350</v>
      </c>
      <c r="H371" s="14" t="s">
        <v>443</v>
      </c>
      <c r="I371" s="14"/>
      <c r="J371" s="15" t="s">
        <v>3435</v>
      </c>
      <c r="K371" s="15" t="s">
        <v>350</v>
      </c>
      <c r="L371" s="17" t="s">
        <v>3437</v>
      </c>
      <c r="M371" s="17" t="s">
        <v>351</v>
      </c>
      <c r="N371" s="17" t="s">
        <v>3872</v>
      </c>
      <c r="O371" s="17" t="s">
        <v>84</v>
      </c>
    </row>
    <row r="372" spans="1:15" x14ac:dyDescent="0.2">
      <c r="A372" s="12">
        <v>2371</v>
      </c>
      <c r="B372" s="13" t="s">
        <v>3873</v>
      </c>
      <c r="C372" s="13" t="s">
        <v>3874</v>
      </c>
      <c r="D372" s="14" t="s">
        <v>139</v>
      </c>
      <c r="E372" s="13" t="s">
        <v>4379</v>
      </c>
      <c r="F372" s="16">
        <v>1</v>
      </c>
      <c r="G372" s="14" t="s">
        <v>3350</v>
      </c>
      <c r="H372" s="14" t="s">
        <v>443</v>
      </c>
      <c r="I372" s="14"/>
      <c r="J372" s="15" t="s">
        <v>243</v>
      </c>
      <c r="K372" s="15" t="s">
        <v>3701</v>
      </c>
      <c r="L372" s="17" t="s">
        <v>244</v>
      </c>
      <c r="M372" s="17" t="s">
        <v>3703</v>
      </c>
      <c r="N372" s="17" t="s">
        <v>3402</v>
      </c>
      <c r="O372" s="17" t="s">
        <v>84</v>
      </c>
    </row>
    <row r="373" spans="1:15" x14ac:dyDescent="0.2">
      <c r="A373" s="12">
        <v>2372</v>
      </c>
      <c r="B373" s="13" t="s">
        <v>3875</v>
      </c>
      <c r="C373" s="13" t="s">
        <v>3876</v>
      </c>
      <c r="D373" s="14" t="s">
        <v>139</v>
      </c>
      <c r="E373" s="13" t="s">
        <v>4379</v>
      </c>
      <c r="F373" s="16">
        <v>1</v>
      </c>
      <c r="G373" s="14" t="s">
        <v>3350</v>
      </c>
      <c r="H373" s="14" t="s">
        <v>443</v>
      </c>
      <c r="I373" s="14"/>
      <c r="J373" s="15" t="s">
        <v>3877</v>
      </c>
      <c r="K373" s="15" t="s">
        <v>1706</v>
      </c>
      <c r="L373" s="17" t="s">
        <v>3878</v>
      </c>
      <c r="M373" s="17" t="s">
        <v>1708</v>
      </c>
      <c r="N373" s="17" t="s">
        <v>3879</v>
      </c>
      <c r="O373" s="17" t="s">
        <v>84</v>
      </c>
    </row>
    <row r="374" spans="1:15" x14ac:dyDescent="0.2">
      <c r="A374" s="12">
        <v>2373</v>
      </c>
      <c r="B374" s="13" t="s">
        <v>3880</v>
      </c>
      <c r="C374" s="13" t="s">
        <v>3881</v>
      </c>
      <c r="D374" s="14" t="s">
        <v>139</v>
      </c>
      <c r="E374" s="13" t="s">
        <v>4379</v>
      </c>
      <c r="F374" s="16">
        <v>1</v>
      </c>
      <c r="G374" s="14" t="s">
        <v>3350</v>
      </c>
      <c r="H374" s="14" t="s">
        <v>443</v>
      </c>
      <c r="I374" s="14"/>
      <c r="J374" s="15" t="s">
        <v>3882</v>
      </c>
      <c r="K374" s="15" t="s">
        <v>997</v>
      </c>
      <c r="L374" s="17" t="s">
        <v>3883</v>
      </c>
      <c r="M374" s="17" t="s">
        <v>1004</v>
      </c>
      <c r="N374" s="17" t="s">
        <v>3558</v>
      </c>
      <c r="O374" s="17" t="s">
        <v>84</v>
      </c>
    </row>
    <row r="375" spans="1:15" x14ac:dyDescent="0.2">
      <c r="A375" s="12">
        <v>2374</v>
      </c>
      <c r="B375" s="13" t="s">
        <v>3884</v>
      </c>
      <c r="C375" s="13" t="s">
        <v>3885</v>
      </c>
      <c r="D375" s="14" t="s">
        <v>139</v>
      </c>
      <c r="E375" s="13" t="s">
        <v>4379</v>
      </c>
      <c r="F375" s="16">
        <v>2</v>
      </c>
      <c r="G375" s="14" t="s">
        <v>3350</v>
      </c>
      <c r="H375" s="14">
        <v>2386</v>
      </c>
      <c r="I375" s="14"/>
      <c r="J375" s="15" t="s">
        <v>249</v>
      </c>
      <c r="K375" s="15" t="s">
        <v>264</v>
      </c>
      <c r="L375" s="17" t="s">
        <v>250</v>
      </c>
      <c r="M375" s="17" t="s">
        <v>265</v>
      </c>
      <c r="N375" s="17" t="s">
        <v>3886</v>
      </c>
      <c r="O375" s="17" t="s">
        <v>84</v>
      </c>
    </row>
    <row r="376" spans="1:15" x14ac:dyDescent="0.2">
      <c r="A376" s="12">
        <v>2375</v>
      </c>
      <c r="B376" s="13" t="s">
        <v>3887</v>
      </c>
      <c r="C376" s="13" t="s">
        <v>3888</v>
      </c>
      <c r="D376" s="14" t="s">
        <v>139</v>
      </c>
      <c r="E376" s="13" t="s">
        <v>4379</v>
      </c>
      <c r="F376" s="16">
        <v>2</v>
      </c>
      <c r="G376" s="14" t="s">
        <v>3350</v>
      </c>
      <c r="H376" s="14">
        <v>2387</v>
      </c>
      <c r="I376" s="14"/>
      <c r="J376" s="15" t="s">
        <v>3889</v>
      </c>
      <c r="K376" s="15" t="s">
        <v>389</v>
      </c>
      <c r="L376" s="17" t="s">
        <v>3890</v>
      </c>
      <c r="M376" s="17" t="s">
        <v>1681</v>
      </c>
      <c r="N376" s="17" t="s">
        <v>1682</v>
      </c>
      <c r="O376" s="17" t="s">
        <v>84</v>
      </c>
    </row>
    <row r="377" spans="1:15" x14ac:dyDescent="0.2">
      <c r="A377" s="12">
        <v>2376</v>
      </c>
      <c r="B377" s="13" t="s">
        <v>3891</v>
      </c>
      <c r="C377" s="13" t="s">
        <v>3892</v>
      </c>
      <c r="D377" s="14" t="s">
        <v>139</v>
      </c>
      <c r="E377" s="13" t="s">
        <v>4379</v>
      </c>
      <c r="F377" s="16">
        <v>3</v>
      </c>
      <c r="G377" s="14" t="s">
        <v>3350</v>
      </c>
      <c r="H377" s="14">
        <v>2008</v>
      </c>
      <c r="I377" s="14"/>
      <c r="J377" s="15" t="s">
        <v>3893</v>
      </c>
      <c r="K377" s="15" t="s">
        <v>3894</v>
      </c>
      <c r="L377" s="17" t="s">
        <v>3895</v>
      </c>
      <c r="M377" s="17" t="s">
        <v>3896</v>
      </c>
      <c r="N377" s="17" t="s">
        <v>3897</v>
      </c>
      <c r="O377" s="17" t="s">
        <v>84</v>
      </c>
    </row>
    <row r="378" spans="1:15" x14ac:dyDescent="0.2">
      <c r="A378" s="12">
        <v>2377</v>
      </c>
      <c r="B378" s="13" t="s">
        <v>3898</v>
      </c>
      <c r="C378" s="13" t="s">
        <v>3899</v>
      </c>
      <c r="D378" s="14" t="s">
        <v>139</v>
      </c>
      <c r="E378" s="13" t="s">
        <v>4389</v>
      </c>
      <c r="F378" s="16">
        <v>1</v>
      </c>
      <c r="G378" s="14" t="s">
        <v>3350</v>
      </c>
      <c r="H378" s="14" t="s">
        <v>443</v>
      </c>
      <c r="I378" s="14"/>
      <c r="J378" s="15" t="s">
        <v>92</v>
      </c>
      <c r="K378" s="15" t="s">
        <v>3900</v>
      </c>
      <c r="L378" s="17" t="s">
        <v>94</v>
      </c>
      <c r="M378" s="17" t="s">
        <v>3901</v>
      </c>
      <c r="N378" s="17" t="s">
        <v>3902</v>
      </c>
      <c r="O378" s="17" t="s">
        <v>84</v>
      </c>
    </row>
    <row r="379" spans="1:15" x14ac:dyDescent="0.2">
      <c r="A379" s="12">
        <v>2378</v>
      </c>
      <c r="B379" s="13" t="s">
        <v>3903</v>
      </c>
      <c r="C379" s="13" t="s">
        <v>3904</v>
      </c>
      <c r="D379" s="14" t="s">
        <v>139</v>
      </c>
      <c r="E379" s="13" t="s">
        <v>4389</v>
      </c>
      <c r="F379" s="16">
        <v>1</v>
      </c>
      <c r="G379" s="14" t="s">
        <v>3350</v>
      </c>
      <c r="H379" s="14" t="s">
        <v>443</v>
      </c>
      <c r="I379" s="14"/>
      <c r="J379" s="15" t="s">
        <v>3905</v>
      </c>
      <c r="K379" s="15" t="s">
        <v>226</v>
      </c>
      <c r="L379" s="17" t="s">
        <v>3906</v>
      </c>
      <c r="M379" s="17" t="s">
        <v>227</v>
      </c>
      <c r="N379" s="17" t="s">
        <v>3907</v>
      </c>
      <c r="O379" s="17" t="s">
        <v>84</v>
      </c>
    </row>
    <row r="380" spans="1:15" x14ac:dyDescent="0.2">
      <c r="A380" s="12">
        <v>2379</v>
      </c>
      <c r="B380" s="13" t="s">
        <v>3908</v>
      </c>
      <c r="C380" s="13" t="s">
        <v>3909</v>
      </c>
      <c r="D380" s="14" t="s">
        <v>139</v>
      </c>
      <c r="E380" s="13" t="s">
        <v>4386</v>
      </c>
      <c r="F380" s="16">
        <v>1</v>
      </c>
      <c r="G380" s="14" t="s">
        <v>3385</v>
      </c>
      <c r="H380" s="14" t="s">
        <v>443</v>
      </c>
      <c r="I380" s="14"/>
      <c r="J380" s="15" t="s">
        <v>3910</v>
      </c>
      <c r="K380" s="15" t="s">
        <v>3911</v>
      </c>
      <c r="L380" s="17" t="s">
        <v>273</v>
      </c>
      <c r="M380" s="17" t="s">
        <v>3912</v>
      </c>
      <c r="N380" s="17" t="s">
        <v>3913</v>
      </c>
      <c r="O380" s="17" t="s">
        <v>84</v>
      </c>
    </row>
    <row r="381" spans="1:15" x14ac:dyDescent="0.2">
      <c r="A381" s="12">
        <v>2380</v>
      </c>
      <c r="B381" s="13" t="s">
        <v>3914</v>
      </c>
      <c r="C381" s="13" t="s">
        <v>659</v>
      </c>
      <c r="D381" s="14" t="s">
        <v>139</v>
      </c>
      <c r="E381" s="13" t="s">
        <v>4386</v>
      </c>
      <c r="F381" s="16">
        <v>1</v>
      </c>
      <c r="G381" s="14" t="s">
        <v>3385</v>
      </c>
      <c r="H381" s="14" t="s">
        <v>443</v>
      </c>
      <c r="I381" s="14"/>
      <c r="J381" s="15" t="s">
        <v>3915</v>
      </c>
      <c r="K381" s="15" t="s">
        <v>3916</v>
      </c>
      <c r="L381" s="17" t="s">
        <v>3917</v>
      </c>
      <c r="M381" s="17" t="s">
        <v>661</v>
      </c>
      <c r="N381" s="17" t="s">
        <v>3918</v>
      </c>
      <c r="O381" s="17" t="s">
        <v>84</v>
      </c>
    </row>
    <row r="382" spans="1:15" x14ac:dyDescent="0.2">
      <c r="A382" s="12">
        <v>2381</v>
      </c>
      <c r="B382" s="13" t="s">
        <v>3919</v>
      </c>
      <c r="C382" s="13" t="s">
        <v>3920</v>
      </c>
      <c r="D382" s="14" t="s">
        <v>139</v>
      </c>
      <c r="E382" s="13" t="s">
        <v>4386</v>
      </c>
      <c r="F382" s="16">
        <v>1</v>
      </c>
      <c r="G382" s="14" t="s">
        <v>3385</v>
      </c>
      <c r="H382" s="14" t="s">
        <v>443</v>
      </c>
      <c r="I382" s="14"/>
      <c r="J382" s="15" t="s">
        <v>3921</v>
      </c>
      <c r="K382" s="15" t="s">
        <v>3922</v>
      </c>
      <c r="L382" s="17" t="s">
        <v>138</v>
      </c>
      <c r="M382" s="17" t="s">
        <v>3923</v>
      </c>
      <c r="N382" s="17" t="s">
        <v>3924</v>
      </c>
      <c r="O382" s="17" t="s">
        <v>84</v>
      </c>
    </row>
    <row r="383" spans="1:15" x14ac:dyDescent="0.2">
      <c r="A383" s="12">
        <v>2382</v>
      </c>
      <c r="B383" s="13" t="s">
        <v>3925</v>
      </c>
      <c r="C383" s="13" t="s">
        <v>3926</v>
      </c>
      <c r="D383" s="14" t="s">
        <v>139</v>
      </c>
      <c r="E383" s="13" t="s">
        <v>4386</v>
      </c>
      <c r="F383" s="16">
        <v>1</v>
      </c>
      <c r="G383" s="14" t="s">
        <v>3385</v>
      </c>
      <c r="H383" s="14" t="s">
        <v>443</v>
      </c>
      <c r="I383" s="14"/>
      <c r="J383" s="15" t="s">
        <v>3927</v>
      </c>
      <c r="K383" s="15" t="s">
        <v>3928</v>
      </c>
      <c r="L383" s="17" t="s">
        <v>325</v>
      </c>
      <c r="M383" s="17" t="s">
        <v>1983</v>
      </c>
      <c r="N383" s="17" t="s">
        <v>3929</v>
      </c>
      <c r="O383" s="17" t="s">
        <v>84</v>
      </c>
    </row>
    <row r="384" spans="1:15" x14ac:dyDescent="0.2">
      <c r="A384" s="12">
        <v>2383</v>
      </c>
      <c r="B384" s="13" t="s">
        <v>3930</v>
      </c>
      <c r="C384" s="13" t="s">
        <v>3931</v>
      </c>
      <c r="D384" s="14" t="s">
        <v>139</v>
      </c>
      <c r="E384" s="13" t="s">
        <v>4386</v>
      </c>
      <c r="F384" s="16">
        <v>1</v>
      </c>
      <c r="G384" s="14" t="s">
        <v>3385</v>
      </c>
      <c r="H384" s="14" t="s">
        <v>443</v>
      </c>
      <c r="I384" s="14"/>
      <c r="J384" s="15" t="s">
        <v>3932</v>
      </c>
      <c r="K384" s="15" t="s">
        <v>3933</v>
      </c>
      <c r="L384" s="17" t="s">
        <v>3934</v>
      </c>
      <c r="M384" s="17" t="s">
        <v>3935</v>
      </c>
      <c r="N384" s="17" t="s">
        <v>3565</v>
      </c>
      <c r="O384" s="17" t="s">
        <v>84</v>
      </c>
    </row>
    <row r="385" spans="1:15" x14ac:dyDescent="0.2">
      <c r="A385" s="12">
        <v>2384</v>
      </c>
      <c r="B385" s="13" t="s">
        <v>3936</v>
      </c>
      <c r="C385" s="13" t="s">
        <v>3937</v>
      </c>
      <c r="D385" s="14" t="s">
        <v>139</v>
      </c>
      <c r="E385" s="13" t="s">
        <v>4386</v>
      </c>
      <c r="F385" s="16">
        <v>1</v>
      </c>
      <c r="G385" s="14" t="s">
        <v>3385</v>
      </c>
      <c r="H385" s="14" t="s">
        <v>443</v>
      </c>
      <c r="I385" s="14"/>
      <c r="J385" s="15" t="s">
        <v>3938</v>
      </c>
      <c r="K385" s="15" t="s">
        <v>3939</v>
      </c>
      <c r="L385" s="17" t="s">
        <v>3940</v>
      </c>
      <c r="M385" s="17" t="s">
        <v>3941</v>
      </c>
      <c r="N385" s="17" t="s">
        <v>3942</v>
      </c>
      <c r="O385" s="17" t="s">
        <v>84</v>
      </c>
    </row>
    <row r="386" spans="1:15" x14ac:dyDescent="0.2">
      <c r="A386" s="12">
        <v>2385</v>
      </c>
      <c r="B386" s="13" t="s">
        <v>3943</v>
      </c>
      <c r="C386" s="13" t="s">
        <v>3944</v>
      </c>
      <c r="D386" s="14" t="s">
        <v>139</v>
      </c>
      <c r="E386" s="13" t="s">
        <v>4386</v>
      </c>
      <c r="F386" s="16">
        <v>1</v>
      </c>
      <c r="G386" s="14" t="s">
        <v>3385</v>
      </c>
      <c r="H386" s="14" t="s">
        <v>443</v>
      </c>
      <c r="I386" s="14"/>
      <c r="J386" s="15" t="s">
        <v>3945</v>
      </c>
      <c r="K386" s="15" t="s">
        <v>3946</v>
      </c>
      <c r="L386" s="17" t="s">
        <v>330</v>
      </c>
      <c r="M386" s="17" t="s">
        <v>109</v>
      </c>
      <c r="N386" s="17" t="s">
        <v>3947</v>
      </c>
      <c r="O386" s="17" t="s">
        <v>84</v>
      </c>
    </row>
    <row r="387" spans="1:15" x14ac:dyDescent="0.2">
      <c r="A387" s="12">
        <v>2386</v>
      </c>
      <c r="B387" s="13" t="s">
        <v>3948</v>
      </c>
      <c r="C387" s="13" t="s">
        <v>3949</v>
      </c>
      <c r="D387" s="14" t="s">
        <v>139</v>
      </c>
      <c r="E387" s="13" t="s">
        <v>4386</v>
      </c>
      <c r="F387" s="16">
        <v>1</v>
      </c>
      <c r="G387" s="14" t="s">
        <v>3385</v>
      </c>
      <c r="H387" s="14" t="s">
        <v>443</v>
      </c>
      <c r="I387" s="14"/>
      <c r="J387" s="15" t="s">
        <v>3950</v>
      </c>
      <c r="K387" s="15" t="s">
        <v>3951</v>
      </c>
      <c r="L387" s="17" t="s">
        <v>135</v>
      </c>
      <c r="M387" s="17" t="s">
        <v>3952</v>
      </c>
      <c r="N387" s="17" t="s">
        <v>3953</v>
      </c>
      <c r="O387" s="17" t="s">
        <v>84</v>
      </c>
    </row>
    <row r="388" spans="1:15" x14ac:dyDescent="0.2">
      <c r="A388" s="12">
        <v>2387</v>
      </c>
      <c r="B388" s="13" t="s">
        <v>3954</v>
      </c>
      <c r="C388" s="13" t="s">
        <v>3955</v>
      </c>
      <c r="D388" s="14" t="s">
        <v>139</v>
      </c>
      <c r="E388" s="13" t="s">
        <v>4386</v>
      </c>
      <c r="F388" s="16">
        <v>1</v>
      </c>
      <c r="G388" s="14" t="s">
        <v>3385</v>
      </c>
      <c r="H388" s="14" t="s">
        <v>443</v>
      </c>
      <c r="I388" s="14"/>
      <c r="J388" s="15" t="s">
        <v>3956</v>
      </c>
      <c r="K388" s="15" t="s">
        <v>3957</v>
      </c>
      <c r="L388" s="17" t="s">
        <v>3958</v>
      </c>
      <c r="M388" s="17" t="s">
        <v>179</v>
      </c>
      <c r="N388" s="17" t="s">
        <v>3959</v>
      </c>
      <c r="O388" s="17" t="s">
        <v>84</v>
      </c>
    </row>
    <row r="389" spans="1:15" x14ac:dyDescent="0.2">
      <c r="A389" s="12">
        <v>2388</v>
      </c>
      <c r="B389" s="13" t="s">
        <v>3960</v>
      </c>
      <c r="C389" s="13" t="s">
        <v>3961</v>
      </c>
      <c r="D389" s="14" t="s">
        <v>139</v>
      </c>
      <c r="E389" s="13" t="s">
        <v>4386</v>
      </c>
      <c r="F389" s="16">
        <v>1</v>
      </c>
      <c r="G389" s="14" t="s">
        <v>3385</v>
      </c>
      <c r="H389" s="14" t="s">
        <v>443</v>
      </c>
      <c r="I389" s="14"/>
      <c r="J389" s="15" t="s">
        <v>3962</v>
      </c>
      <c r="K389" s="15" t="s">
        <v>3963</v>
      </c>
      <c r="L389" s="17" t="s">
        <v>3964</v>
      </c>
      <c r="M389" s="17" t="s">
        <v>3965</v>
      </c>
      <c r="N389" s="17" t="s">
        <v>3966</v>
      </c>
      <c r="O389" s="17" t="s">
        <v>84</v>
      </c>
    </row>
    <row r="390" spans="1:15" x14ac:dyDescent="0.2">
      <c r="A390" s="12">
        <v>2389</v>
      </c>
      <c r="B390" s="13" t="s">
        <v>3967</v>
      </c>
      <c r="C390" s="13" t="s">
        <v>3968</v>
      </c>
      <c r="D390" s="14" t="s">
        <v>139</v>
      </c>
      <c r="E390" s="13" t="s">
        <v>4380</v>
      </c>
      <c r="F390" s="16">
        <v>1</v>
      </c>
      <c r="G390" s="14" t="s">
        <v>3385</v>
      </c>
      <c r="H390" s="14" t="s">
        <v>443</v>
      </c>
      <c r="I390" s="14"/>
      <c r="J390" s="15" t="s">
        <v>689</v>
      </c>
      <c r="K390" s="15" t="s">
        <v>360</v>
      </c>
      <c r="L390" s="17" t="s">
        <v>690</v>
      </c>
      <c r="M390" s="17" t="s">
        <v>361</v>
      </c>
      <c r="N390" s="17" t="s">
        <v>3969</v>
      </c>
      <c r="O390" s="17" t="s">
        <v>84</v>
      </c>
    </row>
    <row r="391" spans="1:15" x14ac:dyDescent="0.2">
      <c r="A391" s="12">
        <v>2390</v>
      </c>
      <c r="B391" s="13" t="s">
        <v>3970</v>
      </c>
      <c r="C391" s="13" t="s">
        <v>3971</v>
      </c>
      <c r="D391" s="14" t="s">
        <v>139</v>
      </c>
      <c r="E391" s="13" t="s">
        <v>4380</v>
      </c>
      <c r="F391" s="16">
        <v>1</v>
      </c>
      <c r="G391" s="14" t="s">
        <v>3385</v>
      </c>
      <c r="H391" s="14" t="s">
        <v>443</v>
      </c>
      <c r="I391" s="14"/>
      <c r="J391" s="15" t="s">
        <v>2203</v>
      </c>
      <c r="K391" s="15" t="s">
        <v>845</v>
      </c>
      <c r="L391" s="17" t="s">
        <v>3972</v>
      </c>
      <c r="M391" s="17" t="s">
        <v>847</v>
      </c>
      <c r="N391" s="17" t="s">
        <v>3973</v>
      </c>
      <c r="O391" s="17" t="s">
        <v>84</v>
      </c>
    </row>
    <row r="392" spans="1:15" x14ac:dyDescent="0.2">
      <c r="A392" s="12">
        <v>2391</v>
      </c>
      <c r="B392" s="13" t="s">
        <v>931</v>
      </c>
      <c r="C392" s="13" t="s">
        <v>659</v>
      </c>
      <c r="D392" s="14" t="s">
        <v>139</v>
      </c>
      <c r="E392" s="13" t="s">
        <v>4380</v>
      </c>
      <c r="F392" s="16">
        <v>1</v>
      </c>
      <c r="G392" s="14" t="s">
        <v>3385</v>
      </c>
      <c r="H392" s="14" t="s">
        <v>443</v>
      </c>
      <c r="I392" s="14"/>
      <c r="J392" s="15" t="s">
        <v>356</v>
      </c>
      <c r="K392" s="15" t="s">
        <v>87</v>
      </c>
      <c r="L392" s="17" t="s">
        <v>357</v>
      </c>
      <c r="M392" s="17" t="s">
        <v>661</v>
      </c>
      <c r="N392" s="17" t="s">
        <v>3611</v>
      </c>
      <c r="O392" s="17" t="s">
        <v>84</v>
      </c>
    </row>
    <row r="393" spans="1:15" x14ac:dyDescent="0.2">
      <c r="A393" s="12">
        <v>2392</v>
      </c>
      <c r="B393" s="13" t="s">
        <v>1486</v>
      </c>
      <c r="C393" s="13" t="s">
        <v>3974</v>
      </c>
      <c r="D393" s="14" t="s">
        <v>139</v>
      </c>
      <c r="E393" s="13" t="s">
        <v>4380</v>
      </c>
      <c r="F393" s="16">
        <v>1</v>
      </c>
      <c r="G393" s="14" t="s">
        <v>3385</v>
      </c>
      <c r="H393" s="14" t="s">
        <v>443</v>
      </c>
      <c r="I393" s="14"/>
      <c r="J393" s="15" t="s">
        <v>272</v>
      </c>
      <c r="K393" s="15" t="s">
        <v>360</v>
      </c>
      <c r="L393" s="17" t="s">
        <v>273</v>
      </c>
      <c r="M393" s="17" t="s">
        <v>361</v>
      </c>
      <c r="N393" s="17" t="s">
        <v>3975</v>
      </c>
      <c r="O393" s="17" t="s">
        <v>84</v>
      </c>
    </row>
    <row r="394" spans="1:15" x14ac:dyDescent="0.2">
      <c r="A394" s="12">
        <v>2393</v>
      </c>
      <c r="B394" s="13" t="s">
        <v>1800</v>
      </c>
      <c r="C394" s="13" t="s">
        <v>3976</v>
      </c>
      <c r="D394" s="14" t="s">
        <v>139</v>
      </c>
      <c r="E394" s="13" t="s">
        <v>4380</v>
      </c>
      <c r="F394" s="16">
        <v>1</v>
      </c>
      <c r="G394" s="14" t="s">
        <v>3385</v>
      </c>
      <c r="H394" s="14" t="s">
        <v>443</v>
      </c>
      <c r="I394" s="14"/>
      <c r="J394" s="15" t="s">
        <v>174</v>
      </c>
      <c r="K394" s="15" t="s">
        <v>3977</v>
      </c>
      <c r="L394" s="17" t="s">
        <v>175</v>
      </c>
      <c r="M394" s="17" t="s">
        <v>3978</v>
      </c>
      <c r="N394" s="17" t="s">
        <v>3388</v>
      </c>
      <c r="O394" s="17" t="s">
        <v>84</v>
      </c>
    </row>
    <row r="395" spans="1:15" x14ac:dyDescent="0.2">
      <c r="A395" s="12">
        <v>2394</v>
      </c>
      <c r="B395" s="13" t="s">
        <v>3979</v>
      </c>
      <c r="C395" s="13" t="s">
        <v>3980</v>
      </c>
      <c r="D395" s="14" t="s">
        <v>139</v>
      </c>
      <c r="E395" s="13" t="s">
        <v>4380</v>
      </c>
      <c r="F395" s="16">
        <v>1</v>
      </c>
      <c r="G395" s="14" t="s">
        <v>3385</v>
      </c>
      <c r="H395" s="14" t="s">
        <v>443</v>
      </c>
      <c r="I395" s="14"/>
      <c r="J395" s="15" t="s">
        <v>3981</v>
      </c>
      <c r="K395" s="15" t="s">
        <v>711</v>
      </c>
      <c r="L395" s="17" t="s">
        <v>3982</v>
      </c>
      <c r="M395" s="17" t="s">
        <v>317</v>
      </c>
      <c r="N395" s="17" t="s">
        <v>3983</v>
      </c>
      <c r="O395" s="17" t="s">
        <v>84</v>
      </c>
    </row>
    <row r="396" spans="1:15" x14ac:dyDescent="0.2">
      <c r="A396" s="12">
        <v>2395</v>
      </c>
      <c r="B396" s="13" t="s">
        <v>3984</v>
      </c>
      <c r="C396" s="13" t="s">
        <v>3985</v>
      </c>
      <c r="D396" s="14" t="s">
        <v>139</v>
      </c>
      <c r="E396" s="13" t="s">
        <v>4380</v>
      </c>
      <c r="F396" s="16">
        <v>1</v>
      </c>
      <c r="G396" s="14" t="s">
        <v>3385</v>
      </c>
      <c r="H396" s="14" t="s">
        <v>443</v>
      </c>
      <c r="I396" s="14"/>
      <c r="J396" s="15" t="s">
        <v>3986</v>
      </c>
      <c r="K396" s="15" t="s">
        <v>3987</v>
      </c>
      <c r="L396" s="17" t="s">
        <v>3988</v>
      </c>
      <c r="M396" s="17" t="s">
        <v>3989</v>
      </c>
      <c r="N396" s="17" t="s">
        <v>3990</v>
      </c>
      <c r="O396" s="17" t="s">
        <v>84</v>
      </c>
    </row>
    <row r="397" spans="1:15" x14ac:dyDescent="0.2">
      <c r="A397" s="12">
        <v>2396</v>
      </c>
      <c r="B397" s="13" t="s">
        <v>1179</v>
      </c>
      <c r="C397" s="13" t="s">
        <v>3991</v>
      </c>
      <c r="D397" s="14" t="s">
        <v>139</v>
      </c>
      <c r="E397" s="13" t="s">
        <v>4380</v>
      </c>
      <c r="F397" s="16">
        <v>1</v>
      </c>
      <c r="G397" s="14" t="s">
        <v>3385</v>
      </c>
      <c r="H397" s="14" t="s">
        <v>443</v>
      </c>
      <c r="I397" s="14"/>
      <c r="J397" s="15" t="s">
        <v>277</v>
      </c>
      <c r="K397" s="15" t="s">
        <v>3992</v>
      </c>
      <c r="L397" s="17" t="s">
        <v>278</v>
      </c>
      <c r="M397" s="17" t="s">
        <v>3993</v>
      </c>
      <c r="N397" s="17" t="s">
        <v>3510</v>
      </c>
      <c r="O397" s="17" t="s">
        <v>84</v>
      </c>
    </row>
    <row r="398" spans="1:15" x14ac:dyDescent="0.2">
      <c r="A398" s="12">
        <v>2397</v>
      </c>
      <c r="B398" s="13" t="s">
        <v>3994</v>
      </c>
      <c r="C398" s="13" t="s">
        <v>3995</v>
      </c>
      <c r="D398" s="14" t="s">
        <v>139</v>
      </c>
      <c r="E398" s="13" t="s">
        <v>4380</v>
      </c>
      <c r="F398" s="16">
        <v>1</v>
      </c>
      <c r="G398" s="14" t="s">
        <v>3385</v>
      </c>
      <c r="H398" s="14" t="s">
        <v>443</v>
      </c>
      <c r="I398" s="14"/>
      <c r="J398" s="15" t="s">
        <v>249</v>
      </c>
      <c r="K398" s="15" t="s">
        <v>3996</v>
      </c>
      <c r="L398" s="17" t="s">
        <v>250</v>
      </c>
      <c r="M398" s="17" t="s">
        <v>3997</v>
      </c>
      <c r="N398" s="17" t="s">
        <v>3998</v>
      </c>
      <c r="O398" s="17" t="s">
        <v>84</v>
      </c>
    </row>
    <row r="399" spans="1:15" x14ac:dyDescent="0.2">
      <c r="A399" s="12">
        <v>2398</v>
      </c>
      <c r="B399" s="13" t="s">
        <v>3999</v>
      </c>
      <c r="C399" s="13" t="s">
        <v>2225</v>
      </c>
      <c r="D399" s="14" t="s">
        <v>139</v>
      </c>
      <c r="E399" s="13" t="s">
        <v>4380</v>
      </c>
      <c r="F399" s="16">
        <v>1</v>
      </c>
      <c r="G399" s="14" t="s">
        <v>3385</v>
      </c>
      <c r="H399" s="14" t="s">
        <v>443</v>
      </c>
      <c r="I399" s="14"/>
      <c r="J399" s="15" t="s">
        <v>4000</v>
      </c>
      <c r="K399" s="15" t="s">
        <v>201</v>
      </c>
      <c r="L399" s="17" t="s">
        <v>4001</v>
      </c>
      <c r="M399" s="17" t="s">
        <v>202</v>
      </c>
      <c r="N399" s="17" t="s">
        <v>4002</v>
      </c>
      <c r="O399" s="17" t="s">
        <v>84</v>
      </c>
    </row>
    <row r="400" spans="1:15" x14ac:dyDescent="0.2">
      <c r="A400" s="12">
        <v>2399</v>
      </c>
      <c r="B400" s="13" t="s">
        <v>4003</v>
      </c>
      <c r="C400" s="13" t="s">
        <v>4004</v>
      </c>
      <c r="D400" s="14" t="s">
        <v>139</v>
      </c>
      <c r="E400" s="13" t="s">
        <v>4380</v>
      </c>
      <c r="F400" s="16">
        <v>1</v>
      </c>
      <c r="G400" s="14" t="s">
        <v>3385</v>
      </c>
      <c r="H400" s="14" t="s">
        <v>443</v>
      </c>
      <c r="I400" s="14"/>
      <c r="J400" s="15" t="s">
        <v>4005</v>
      </c>
      <c r="K400" s="15" t="s">
        <v>4006</v>
      </c>
      <c r="L400" s="17" t="s">
        <v>4007</v>
      </c>
      <c r="M400" s="17" t="s">
        <v>4008</v>
      </c>
      <c r="N400" s="17" t="s">
        <v>4009</v>
      </c>
      <c r="O400" s="17" t="s">
        <v>84</v>
      </c>
    </row>
    <row r="401" spans="1:15" x14ac:dyDescent="0.2">
      <c r="A401" s="12">
        <v>2400</v>
      </c>
      <c r="B401" s="13" t="s">
        <v>4010</v>
      </c>
      <c r="C401" s="13" t="s">
        <v>4011</v>
      </c>
      <c r="D401" s="14" t="s">
        <v>139</v>
      </c>
      <c r="E401" s="13" t="s">
        <v>4380</v>
      </c>
      <c r="F401" s="16">
        <v>1</v>
      </c>
      <c r="G401" s="14" t="s">
        <v>3385</v>
      </c>
      <c r="H401" s="14" t="s">
        <v>443</v>
      </c>
      <c r="I401" s="14"/>
      <c r="J401" s="15" t="s">
        <v>1194</v>
      </c>
      <c r="K401" s="15" t="s">
        <v>295</v>
      </c>
      <c r="L401" s="17" t="s">
        <v>4012</v>
      </c>
      <c r="M401" s="17" t="s">
        <v>288</v>
      </c>
      <c r="N401" s="17" t="s">
        <v>3705</v>
      </c>
      <c r="O401" s="17" t="s">
        <v>84</v>
      </c>
    </row>
    <row r="402" spans="1:15" x14ac:dyDescent="0.2">
      <c r="A402" s="12">
        <v>2401</v>
      </c>
      <c r="B402" s="13" t="s">
        <v>4013</v>
      </c>
      <c r="C402" s="13" t="s">
        <v>4014</v>
      </c>
      <c r="D402" s="14" t="s">
        <v>139</v>
      </c>
      <c r="E402" s="13" t="s">
        <v>4380</v>
      </c>
      <c r="F402" s="16">
        <v>1</v>
      </c>
      <c r="G402" s="14" t="s">
        <v>3385</v>
      </c>
      <c r="H402" s="14" t="s">
        <v>443</v>
      </c>
      <c r="I402" s="14"/>
      <c r="J402" s="15" t="s">
        <v>4015</v>
      </c>
      <c r="K402" s="15" t="s">
        <v>4016</v>
      </c>
      <c r="L402" s="17" t="s">
        <v>4017</v>
      </c>
      <c r="M402" s="17" t="s">
        <v>1041</v>
      </c>
      <c r="N402" s="17" t="s">
        <v>4018</v>
      </c>
      <c r="O402" s="17" t="s">
        <v>84</v>
      </c>
    </row>
    <row r="403" spans="1:15" x14ac:dyDescent="0.2">
      <c r="A403" s="12">
        <v>2402</v>
      </c>
      <c r="B403" s="13" t="s">
        <v>4019</v>
      </c>
      <c r="C403" s="13" t="s">
        <v>4020</v>
      </c>
      <c r="D403" s="14" t="s">
        <v>139</v>
      </c>
      <c r="E403" s="13" t="s">
        <v>4380</v>
      </c>
      <c r="F403" s="16">
        <v>1</v>
      </c>
      <c r="G403" s="14" t="s">
        <v>3385</v>
      </c>
      <c r="H403" s="14" t="s">
        <v>443</v>
      </c>
      <c r="I403" s="14"/>
      <c r="J403" s="15" t="s">
        <v>4021</v>
      </c>
      <c r="K403" s="15" t="s">
        <v>281</v>
      </c>
      <c r="L403" s="17" t="s">
        <v>4022</v>
      </c>
      <c r="M403" s="17" t="s">
        <v>282</v>
      </c>
      <c r="N403" s="17" t="s">
        <v>4023</v>
      </c>
      <c r="O403" s="17" t="s">
        <v>84</v>
      </c>
    </row>
    <row r="404" spans="1:15" x14ac:dyDescent="0.2">
      <c r="A404" s="12">
        <v>2403</v>
      </c>
      <c r="B404" s="13" t="s">
        <v>3647</v>
      </c>
      <c r="C404" s="13" t="s">
        <v>4024</v>
      </c>
      <c r="D404" s="14" t="s">
        <v>139</v>
      </c>
      <c r="E404" s="13" t="s">
        <v>4382</v>
      </c>
      <c r="F404" s="16">
        <v>1</v>
      </c>
      <c r="G404" s="14" t="s">
        <v>3385</v>
      </c>
      <c r="H404" s="14" t="s">
        <v>443</v>
      </c>
      <c r="I404" s="14"/>
      <c r="J404" s="15" t="s">
        <v>133</v>
      </c>
      <c r="K404" s="15" t="s">
        <v>700</v>
      </c>
      <c r="L404" s="17" t="s">
        <v>135</v>
      </c>
      <c r="M404" s="17" t="s">
        <v>702</v>
      </c>
      <c r="N404" s="17" t="s">
        <v>4025</v>
      </c>
      <c r="O404" s="17" t="s">
        <v>84</v>
      </c>
    </row>
    <row r="405" spans="1:15" x14ac:dyDescent="0.2">
      <c r="A405" s="12">
        <v>2404</v>
      </c>
      <c r="B405" s="13" t="s">
        <v>4026</v>
      </c>
      <c r="C405" s="13" t="s">
        <v>4027</v>
      </c>
      <c r="D405" s="14" t="s">
        <v>139</v>
      </c>
      <c r="E405" s="13" t="s">
        <v>4382</v>
      </c>
      <c r="F405" s="16">
        <v>1</v>
      </c>
      <c r="G405" s="14" t="s">
        <v>3385</v>
      </c>
      <c r="H405" s="14" t="s">
        <v>443</v>
      </c>
      <c r="I405" s="14"/>
      <c r="J405" s="15" t="s">
        <v>4028</v>
      </c>
      <c r="K405" s="15" t="s">
        <v>800</v>
      </c>
      <c r="L405" s="17" t="s">
        <v>4029</v>
      </c>
      <c r="M405" s="17" t="s">
        <v>801</v>
      </c>
      <c r="N405" s="17" t="s">
        <v>4030</v>
      </c>
      <c r="O405" s="17" t="s">
        <v>84</v>
      </c>
    </row>
    <row r="406" spans="1:15" x14ac:dyDescent="0.2">
      <c r="A406" s="12">
        <v>2405</v>
      </c>
      <c r="B406" s="13" t="s">
        <v>4031</v>
      </c>
      <c r="C406" s="13" t="s">
        <v>4032</v>
      </c>
      <c r="D406" s="14" t="s">
        <v>139</v>
      </c>
      <c r="E406" s="13" t="s">
        <v>4382</v>
      </c>
      <c r="F406" s="16">
        <v>1</v>
      </c>
      <c r="G406" s="14" t="s">
        <v>3385</v>
      </c>
      <c r="H406" s="14" t="s">
        <v>443</v>
      </c>
      <c r="I406" s="14"/>
      <c r="J406" s="15" t="s">
        <v>338</v>
      </c>
      <c r="K406" s="15" t="s">
        <v>4033</v>
      </c>
      <c r="L406" s="17" t="s">
        <v>339</v>
      </c>
      <c r="M406" s="17" t="s">
        <v>4034</v>
      </c>
      <c r="N406" s="17" t="s">
        <v>3763</v>
      </c>
      <c r="O406" s="17" t="s">
        <v>84</v>
      </c>
    </row>
    <row r="407" spans="1:15" x14ac:dyDescent="0.2">
      <c r="A407" s="12">
        <v>2406</v>
      </c>
      <c r="B407" s="13" t="s">
        <v>4035</v>
      </c>
      <c r="C407" s="13" t="s">
        <v>4036</v>
      </c>
      <c r="D407" s="14" t="s">
        <v>139</v>
      </c>
      <c r="E407" s="13" t="s">
        <v>4382</v>
      </c>
      <c r="F407" s="16">
        <v>1</v>
      </c>
      <c r="G407" s="14" t="s">
        <v>3385</v>
      </c>
      <c r="H407" s="14" t="s">
        <v>443</v>
      </c>
      <c r="I407" s="14"/>
      <c r="J407" s="15" t="s">
        <v>4037</v>
      </c>
      <c r="K407" s="15" t="s">
        <v>4038</v>
      </c>
      <c r="L407" s="17" t="s">
        <v>4039</v>
      </c>
      <c r="M407" s="17" t="s">
        <v>4040</v>
      </c>
      <c r="N407" s="17" t="s">
        <v>4041</v>
      </c>
      <c r="O407" s="17" t="s">
        <v>84</v>
      </c>
    </row>
    <row r="408" spans="1:15" x14ac:dyDescent="0.2">
      <c r="A408" s="12">
        <v>2407</v>
      </c>
      <c r="B408" s="13" t="s">
        <v>4042</v>
      </c>
      <c r="C408" s="13" t="s">
        <v>4043</v>
      </c>
      <c r="D408" s="14" t="s">
        <v>139</v>
      </c>
      <c r="E408" s="13" t="s">
        <v>4382</v>
      </c>
      <c r="F408" s="16">
        <v>1</v>
      </c>
      <c r="G408" s="14" t="s">
        <v>3385</v>
      </c>
      <c r="H408" s="14" t="s">
        <v>443</v>
      </c>
      <c r="I408" s="14"/>
      <c r="J408" s="15" t="s">
        <v>4044</v>
      </c>
      <c r="K408" s="15" t="s">
        <v>353</v>
      </c>
      <c r="L408" s="17" t="s">
        <v>4045</v>
      </c>
      <c r="M408" s="17" t="s">
        <v>354</v>
      </c>
      <c r="N408" s="17" t="s">
        <v>4046</v>
      </c>
      <c r="O408" s="17" t="s">
        <v>84</v>
      </c>
    </row>
    <row r="409" spans="1:15" x14ac:dyDescent="0.2">
      <c r="A409" s="12">
        <v>2408</v>
      </c>
      <c r="B409" s="13" t="s">
        <v>4047</v>
      </c>
      <c r="C409" s="13" t="s">
        <v>4048</v>
      </c>
      <c r="D409" s="14" t="s">
        <v>139</v>
      </c>
      <c r="E409" s="13" t="s">
        <v>4382</v>
      </c>
      <c r="F409" s="16">
        <v>3</v>
      </c>
      <c r="G409" s="14" t="s">
        <v>3385</v>
      </c>
      <c r="H409" s="14" t="s">
        <v>443</v>
      </c>
      <c r="I409" s="14"/>
      <c r="J409" s="15" t="s">
        <v>88</v>
      </c>
      <c r="K409" s="15" t="s">
        <v>459</v>
      </c>
      <c r="L409" s="17" t="s">
        <v>90</v>
      </c>
      <c r="M409" s="17" t="s">
        <v>460</v>
      </c>
      <c r="N409" s="17" t="s">
        <v>4049</v>
      </c>
      <c r="O409" s="17" t="s">
        <v>84</v>
      </c>
    </row>
    <row r="410" spans="1:15" x14ac:dyDescent="0.2">
      <c r="A410" s="12">
        <v>2409</v>
      </c>
      <c r="B410" s="13" t="s">
        <v>4050</v>
      </c>
      <c r="C410" s="13" t="s">
        <v>4051</v>
      </c>
      <c r="D410" s="14" t="s">
        <v>139</v>
      </c>
      <c r="E410" s="13" t="s">
        <v>4400</v>
      </c>
      <c r="F410" s="16">
        <v>1</v>
      </c>
      <c r="G410" s="14" t="s">
        <v>3482</v>
      </c>
      <c r="H410" s="14" t="s">
        <v>443</v>
      </c>
      <c r="I410" s="14"/>
      <c r="J410" s="15" t="s">
        <v>4052</v>
      </c>
      <c r="K410" s="15" t="s">
        <v>4053</v>
      </c>
      <c r="L410" s="17" t="s">
        <v>4054</v>
      </c>
      <c r="M410" s="17" t="s">
        <v>200</v>
      </c>
      <c r="N410" s="17" t="s">
        <v>3506</v>
      </c>
      <c r="O410" s="17" t="s">
        <v>84</v>
      </c>
    </row>
    <row r="411" spans="1:15" x14ac:dyDescent="0.2">
      <c r="A411" s="12">
        <v>2410</v>
      </c>
      <c r="B411" s="13" t="s">
        <v>4055</v>
      </c>
      <c r="C411" s="13" t="s">
        <v>4056</v>
      </c>
      <c r="D411" s="14" t="s">
        <v>139</v>
      </c>
      <c r="E411" s="13" t="s">
        <v>4400</v>
      </c>
      <c r="F411" s="16">
        <v>1</v>
      </c>
      <c r="G411" s="14" t="s">
        <v>3482</v>
      </c>
      <c r="H411" s="14" t="s">
        <v>443</v>
      </c>
      <c r="I411" s="14"/>
      <c r="J411" s="15" t="s">
        <v>4057</v>
      </c>
      <c r="K411" s="15" t="s">
        <v>4058</v>
      </c>
      <c r="L411" s="17" t="s">
        <v>4059</v>
      </c>
      <c r="M411" s="17" t="s">
        <v>442</v>
      </c>
      <c r="N411" s="17" t="s">
        <v>3623</v>
      </c>
      <c r="O411" s="17" t="s">
        <v>84</v>
      </c>
    </row>
    <row r="412" spans="1:15" x14ac:dyDescent="0.2">
      <c r="A412" s="12">
        <v>2411</v>
      </c>
      <c r="B412" s="13" t="s">
        <v>4060</v>
      </c>
      <c r="C412" s="13" t="s">
        <v>4061</v>
      </c>
      <c r="D412" s="14" t="s">
        <v>139</v>
      </c>
      <c r="E412" s="13" t="s">
        <v>4393</v>
      </c>
      <c r="F412" s="16">
        <v>2</v>
      </c>
      <c r="G412" s="14" t="s">
        <v>3518</v>
      </c>
      <c r="H412" s="14" t="s">
        <v>443</v>
      </c>
      <c r="I412" s="14"/>
      <c r="J412" s="15" t="s">
        <v>4062</v>
      </c>
      <c r="K412" s="15" t="s">
        <v>126</v>
      </c>
      <c r="L412" s="17" t="s">
        <v>4063</v>
      </c>
      <c r="M412" s="17" t="s">
        <v>127</v>
      </c>
      <c r="N412" s="17" t="s">
        <v>4064</v>
      </c>
      <c r="O412" s="17" t="s">
        <v>84</v>
      </c>
    </row>
    <row r="413" spans="1:15" x14ac:dyDescent="0.2">
      <c r="A413" s="12">
        <v>2412</v>
      </c>
      <c r="B413" s="13" t="s">
        <v>4065</v>
      </c>
      <c r="C413" s="13" t="s">
        <v>4066</v>
      </c>
      <c r="D413" s="14" t="s">
        <v>139</v>
      </c>
      <c r="E413" s="13" t="s">
        <v>4393</v>
      </c>
      <c r="F413" s="16">
        <v>2</v>
      </c>
      <c r="G413" s="14" t="s">
        <v>3518</v>
      </c>
      <c r="H413" s="14" t="s">
        <v>443</v>
      </c>
      <c r="I413" s="14"/>
      <c r="J413" s="15" t="s">
        <v>329</v>
      </c>
      <c r="K413" s="15" t="s">
        <v>3977</v>
      </c>
      <c r="L413" s="17" t="s">
        <v>330</v>
      </c>
      <c r="M413" s="17" t="s">
        <v>3978</v>
      </c>
      <c r="N413" s="17" t="s">
        <v>2369</v>
      </c>
      <c r="O413" s="17" t="s">
        <v>84</v>
      </c>
    </row>
    <row r="414" spans="1:15" x14ac:dyDescent="0.2">
      <c r="A414" s="12">
        <v>2413</v>
      </c>
      <c r="B414" s="13" t="s">
        <v>4067</v>
      </c>
      <c r="C414" s="13" t="s">
        <v>4068</v>
      </c>
      <c r="D414" s="14" t="s">
        <v>139</v>
      </c>
      <c r="E414" s="13" t="s">
        <v>4379</v>
      </c>
      <c r="F414" s="16">
        <v>1</v>
      </c>
      <c r="G414" s="14" t="s">
        <v>3518</v>
      </c>
      <c r="H414" s="14" t="s">
        <v>4069</v>
      </c>
      <c r="I414" s="14"/>
      <c r="J414" s="15" t="s">
        <v>101</v>
      </c>
      <c r="K414" s="15" t="s">
        <v>3894</v>
      </c>
      <c r="L414" s="17" t="s">
        <v>102</v>
      </c>
      <c r="M414" s="17" t="s">
        <v>3896</v>
      </c>
      <c r="N414" s="17" t="s">
        <v>4070</v>
      </c>
      <c r="O414" s="17" t="s">
        <v>84</v>
      </c>
    </row>
    <row r="415" spans="1:15" x14ac:dyDescent="0.2">
      <c r="A415" s="12">
        <v>2414</v>
      </c>
      <c r="B415" s="13" t="s">
        <v>4071</v>
      </c>
      <c r="C415" s="13" t="s">
        <v>4072</v>
      </c>
      <c r="D415" s="14" t="s">
        <v>139</v>
      </c>
      <c r="E415" s="13" t="s">
        <v>4379</v>
      </c>
      <c r="F415" s="16">
        <v>1</v>
      </c>
      <c r="G415" s="14" t="s">
        <v>3518</v>
      </c>
      <c r="H415" s="14" t="s">
        <v>4069</v>
      </c>
      <c r="I415" s="14"/>
      <c r="J415" s="15" t="s">
        <v>1732</v>
      </c>
      <c r="K415" s="15" t="s">
        <v>295</v>
      </c>
      <c r="L415" s="17" t="s">
        <v>1734</v>
      </c>
      <c r="M415" s="17" t="s">
        <v>288</v>
      </c>
      <c r="N415" s="17" t="s">
        <v>4073</v>
      </c>
      <c r="O415" s="17" t="s">
        <v>84</v>
      </c>
    </row>
    <row r="416" spans="1:15" x14ac:dyDescent="0.2">
      <c r="A416" s="12">
        <v>2415</v>
      </c>
      <c r="B416" s="13" t="s">
        <v>4074</v>
      </c>
      <c r="C416" s="13" t="s">
        <v>4075</v>
      </c>
      <c r="D416" s="14" t="s">
        <v>139</v>
      </c>
      <c r="E416" s="13" t="s">
        <v>4379</v>
      </c>
      <c r="F416" s="16">
        <v>1</v>
      </c>
      <c r="G416" s="14" t="s">
        <v>3518</v>
      </c>
      <c r="H416" s="14" t="s">
        <v>4069</v>
      </c>
      <c r="I416" s="14"/>
      <c r="J416" s="15" t="s">
        <v>1343</v>
      </c>
      <c r="K416" s="15" t="s">
        <v>800</v>
      </c>
      <c r="L416" s="17" t="s">
        <v>1345</v>
      </c>
      <c r="M416" s="17" t="s">
        <v>801</v>
      </c>
      <c r="N416" s="17" t="s">
        <v>4076</v>
      </c>
      <c r="O416" s="17" t="s">
        <v>84</v>
      </c>
    </row>
    <row r="417" spans="1:15" x14ac:dyDescent="0.2">
      <c r="A417" s="12">
        <v>2416</v>
      </c>
      <c r="B417" s="13" t="s">
        <v>4077</v>
      </c>
      <c r="C417" s="13" t="s">
        <v>4078</v>
      </c>
      <c r="D417" s="14" t="s">
        <v>139</v>
      </c>
      <c r="E417" s="13" t="s">
        <v>4385</v>
      </c>
      <c r="F417" s="16">
        <v>1</v>
      </c>
      <c r="G417" s="14" t="s">
        <v>3518</v>
      </c>
      <c r="H417" s="14" t="s">
        <v>443</v>
      </c>
      <c r="I417" s="14"/>
      <c r="J417" s="15" t="s">
        <v>4079</v>
      </c>
      <c r="K417" s="15" t="s">
        <v>201</v>
      </c>
      <c r="L417" s="17" t="s">
        <v>4080</v>
      </c>
      <c r="M417" s="17" t="s">
        <v>202</v>
      </c>
      <c r="N417" s="17" t="s">
        <v>4081</v>
      </c>
      <c r="O417" s="17" t="s">
        <v>84</v>
      </c>
    </row>
    <row r="418" spans="1:15" x14ac:dyDescent="0.2">
      <c r="A418" s="12">
        <v>2417</v>
      </c>
      <c r="B418" s="13" t="s">
        <v>4082</v>
      </c>
      <c r="C418" s="13" t="s">
        <v>4083</v>
      </c>
      <c r="D418" s="14" t="s">
        <v>139</v>
      </c>
      <c r="E418" s="13" t="s">
        <v>4385</v>
      </c>
      <c r="F418" s="16">
        <v>1</v>
      </c>
      <c r="G418" s="14" t="s">
        <v>3518</v>
      </c>
      <c r="H418" s="14" t="s">
        <v>443</v>
      </c>
      <c r="I418" s="14"/>
      <c r="J418" s="15" t="s">
        <v>1715</v>
      </c>
      <c r="K418" s="15" t="s">
        <v>4084</v>
      </c>
      <c r="L418" s="17" t="s">
        <v>1716</v>
      </c>
      <c r="M418" s="17" t="s">
        <v>4085</v>
      </c>
      <c r="N418" s="17" t="s">
        <v>4086</v>
      </c>
      <c r="O418" s="17" t="s">
        <v>84</v>
      </c>
    </row>
    <row r="419" spans="1:15" x14ac:dyDescent="0.2">
      <c r="A419" s="12">
        <v>2418</v>
      </c>
      <c r="B419" s="13" t="s">
        <v>4087</v>
      </c>
      <c r="C419" s="13" t="s">
        <v>4088</v>
      </c>
      <c r="D419" s="14" t="s">
        <v>139</v>
      </c>
      <c r="E419" s="13" t="s">
        <v>4385</v>
      </c>
      <c r="F419" s="16">
        <v>1</v>
      </c>
      <c r="G419" s="14" t="s">
        <v>3518</v>
      </c>
      <c r="H419" s="14" t="s">
        <v>443</v>
      </c>
      <c r="I419" s="14"/>
      <c r="J419" s="15" t="s">
        <v>2232</v>
      </c>
      <c r="K419" s="15" t="s">
        <v>571</v>
      </c>
      <c r="L419" s="17" t="s">
        <v>2234</v>
      </c>
      <c r="M419" s="17" t="s">
        <v>573</v>
      </c>
      <c r="N419" s="17" t="s">
        <v>4089</v>
      </c>
      <c r="O419" s="17" t="s">
        <v>84</v>
      </c>
    </row>
    <row r="420" spans="1:15" x14ac:dyDescent="0.2">
      <c r="A420" s="12">
        <v>2419</v>
      </c>
      <c r="B420" s="13" t="s">
        <v>4090</v>
      </c>
      <c r="C420" s="13" t="s">
        <v>4091</v>
      </c>
      <c r="D420" s="14" t="s">
        <v>139</v>
      </c>
      <c r="E420" s="13" t="s">
        <v>4385</v>
      </c>
      <c r="F420" s="16">
        <v>1</v>
      </c>
      <c r="G420" s="14" t="s">
        <v>3518</v>
      </c>
      <c r="H420" s="14" t="s">
        <v>443</v>
      </c>
      <c r="I420" s="14"/>
      <c r="J420" s="15" t="s">
        <v>887</v>
      </c>
      <c r="K420" s="15" t="s">
        <v>441</v>
      </c>
      <c r="L420" s="17" t="s">
        <v>888</v>
      </c>
      <c r="M420" s="17" t="s">
        <v>442</v>
      </c>
      <c r="N420" s="17" t="s">
        <v>4092</v>
      </c>
      <c r="O420" s="17" t="s">
        <v>84</v>
      </c>
    </row>
    <row r="421" spans="1:15" x14ac:dyDescent="0.2">
      <c r="A421" s="12">
        <v>2420</v>
      </c>
      <c r="B421" s="13" t="s">
        <v>4093</v>
      </c>
      <c r="C421" s="13" t="s">
        <v>4094</v>
      </c>
      <c r="D421" s="14" t="s">
        <v>139</v>
      </c>
      <c r="E421" s="13" t="s">
        <v>4385</v>
      </c>
      <c r="F421" s="16">
        <v>1</v>
      </c>
      <c r="G421" s="14" t="s">
        <v>3518</v>
      </c>
      <c r="H421" s="14" t="s">
        <v>443</v>
      </c>
      <c r="I421" s="14"/>
      <c r="J421" s="15" t="s">
        <v>4095</v>
      </c>
      <c r="K421" s="15" t="s">
        <v>4096</v>
      </c>
      <c r="L421" s="17" t="s">
        <v>4097</v>
      </c>
      <c r="M421" s="17" t="s">
        <v>4098</v>
      </c>
      <c r="N421" s="17" t="s">
        <v>4099</v>
      </c>
      <c r="O421" s="17" t="s">
        <v>84</v>
      </c>
    </row>
    <row r="422" spans="1:15" x14ac:dyDescent="0.2">
      <c r="A422" s="12">
        <v>2421</v>
      </c>
      <c r="B422" s="13" t="s">
        <v>4100</v>
      </c>
      <c r="C422" s="13" t="s">
        <v>4101</v>
      </c>
      <c r="D422" s="14" t="s">
        <v>139</v>
      </c>
      <c r="E422" s="13" t="s">
        <v>4385</v>
      </c>
      <c r="F422" s="16">
        <v>1</v>
      </c>
      <c r="G422" s="14" t="s">
        <v>3518</v>
      </c>
      <c r="H422" s="14" t="s">
        <v>443</v>
      </c>
      <c r="I422" s="14"/>
      <c r="J422" s="15" t="s">
        <v>3805</v>
      </c>
      <c r="K422" s="15" t="s">
        <v>4102</v>
      </c>
      <c r="L422" s="17" t="s">
        <v>3806</v>
      </c>
      <c r="M422" s="17" t="s">
        <v>4103</v>
      </c>
      <c r="N422" s="17" t="s">
        <v>3872</v>
      </c>
      <c r="O422" s="17" t="s">
        <v>84</v>
      </c>
    </row>
    <row r="423" spans="1:15" x14ac:dyDescent="0.2">
      <c r="A423" s="12">
        <v>2422</v>
      </c>
      <c r="B423" s="13" t="s">
        <v>4104</v>
      </c>
      <c r="C423" s="13" t="s">
        <v>4105</v>
      </c>
      <c r="D423" s="14" t="s">
        <v>139</v>
      </c>
      <c r="E423" s="13" t="s">
        <v>4385</v>
      </c>
      <c r="F423" s="16">
        <v>1</v>
      </c>
      <c r="G423" s="14" t="s">
        <v>3518</v>
      </c>
      <c r="H423" s="14" t="s">
        <v>443</v>
      </c>
      <c r="I423" s="14"/>
      <c r="J423" s="15" t="s">
        <v>4106</v>
      </c>
      <c r="K423" s="15" t="s">
        <v>4107</v>
      </c>
      <c r="L423" s="17" t="s">
        <v>4108</v>
      </c>
      <c r="M423" s="17" t="s">
        <v>4109</v>
      </c>
      <c r="N423" s="17" t="s">
        <v>4110</v>
      </c>
      <c r="O423" s="17" t="s">
        <v>84</v>
      </c>
    </row>
    <row r="424" spans="1:15" x14ac:dyDescent="0.2">
      <c r="A424" s="12">
        <v>2423</v>
      </c>
      <c r="B424" s="13" t="s">
        <v>4111</v>
      </c>
      <c r="C424" s="13" t="s">
        <v>4112</v>
      </c>
      <c r="D424" s="14" t="s">
        <v>139</v>
      </c>
      <c r="E424" s="13" t="s">
        <v>4385</v>
      </c>
      <c r="F424" s="16">
        <v>1</v>
      </c>
      <c r="G424" s="14" t="s">
        <v>3518</v>
      </c>
      <c r="H424" s="14" t="s">
        <v>443</v>
      </c>
      <c r="I424" s="14"/>
      <c r="J424" s="15" t="s">
        <v>208</v>
      </c>
      <c r="K424" s="15" t="s">
        <v>306</v>
      </c>
      <c r="L424" s="17" t="s">
        <v>210</v>
      </c>
      <c r="M424" s="17" t="s">
        <v>307</v>
      </c>
      <c r="N424" s="17" t="s">
        <v>4113</v>
      </c>
      <c r="O424" s="17" t="s">
        <v>84</v>
      </c>
    </row>
    <row r="425" spans="1:15" x14ac:dyDescent="0.2">
      <c r="A425" s="12">
        <v>2424</v>
      </c>
      <c r="B425" s="13" t="s">
        <v>4114</v>
      </c>
      <c r="C425" s="13" t="s">
        <v>4115</v>
      </c>
      <c r="D425" s="14" t="s">
        <v>139</v>
      </c>
      <c r="E425" s="13" t="s">
        <v>4385</v>
      </c>
      <c r="F425" s="16">
        <v>1</v>
      </c>
      <c r="G425" s="14" t="s">
        <v>3518</v>
      </c>
      <c r="H425" s="14" t="s">
        <v>443</v>
      </c>
      <c r="I425" s="14"/>
      <c r="J425" s="15" t="s">
        <v>4116</v>
      </c>
      <c r="K425" s="15" t="s">
        <v>4117</v>
      </c>
      <c r="L425" s="17" t="s">
        <v>4118</v>
      </c>
      <c r="M425" s="17" t="s">
        <v>4119</v>
      </c>
      <c r="N425" s="17" t="s">
        <v>4120</v>
      </c>
      <c r="O425" s="17" t="s">
        <v>84</v>
      </c>
    </row>
    <row r="426" spans="1:15" x14ac:dyDescent="0.2">
      <c r="A426" s="12">
        <v>2425</v>
      </c>
      <c r="B426" s="13" t="s">
        <v>4121</v>
      </c>
      <c r="C426" s="13" t="s">
        <v>4122</v>
      </c>
      <c r="D426" s="14" t="s">
        <v>139</v>
      </c>
      <c r="E426" s="13" t="s">
        <v>4385</v>
      </c>
      <c r="F426" s="16">
        <v>1</v>
      </c>
      <c r="G426" s="14" t="s">
        <v>3518</v>
      </c>
      <c r="H426" s="14" t="s">
        <v>443</v>
      </c>
      <c r="I426" s="14"/>
      <c r="J426" s="15" t="s">
        <v>176</v>
      </c>
      <c r="K426" s="15" t="s">
        <v>845</v>
      </c>
      <c r="L426" s="17" t="s">
        <v>177</v>
      </c>
      <c r="M426" s="17" t="s">
        <v>847</v>
      </c>
      <c r="N426" s="17" t="s">
        <v>4123</v>
      </c>
      <c r="O426" s="17" t="s">
        <v>84</v>
      </c>
    </row>
    <row r="427" spans="1:15" x14ac:dyDescent="0.2">
      <c r="A427" s="12">
        <v>2426</v>
      </c>
      <c r="B427" s="13" t="s">
        <v>4124</v>
      </c>
      <c r="C427" s="13" t="s">
        <v>4125</v>
      </c>
      <c r="D427" s="14" t="s">
        <v>139</v>
      </c>
      <c r="E427" s="13" t="s">
        <v>4385</v>
      </c>
      <c r="F427" s="16">
        <v>1</v>
      </c>
      <c r="G427" s="14" t="s">
        <v>3518</v>
      </c>
      <c r="H427" s="14" t="s">
        <v>443</v>
      </c>
      <c r="I427" s="14"/>
      <c r="J427" s="15" t="s">
        <v>4126</v>
      </c>
      <c r="K427" s="15" t="s">
        <v>113</v>
      </c>
      <c r="L427" s="17" t="s">
        <v>4127</v>
      </c>
      <c r="M427" s="17" t="s">
        <v>115</v>
      </c>
      <c r="N427" s="17" t="s">
        <v>4128</v>
      </c>
      <c r="O427" s="17" t="s">
        <v>84</v>
      </c>
    </row>
    <row r="428" spans="1:15" x14ac:dyDescent="0.2">
      <c r="A428" s="12">
        <v>2427</v>
      </c>
      <c r="B428" s="13" t="s">
        <v>4129</v>
      </c>
      <c r="C428" s="13" t="s">
        <v>4130</v>
      </c>
      <c r="D428" s="14" t="s">
        <v>139</v>
      </c>
      <c r="E428" s="13" t="s">
        <v>4385</v>
      </c>
      <c r="F428" s="16">
        <v>1</v>
      </c>
      <c r="G428" s="14" t="s">
        <v>3518</v>
      </c>
      <c r="H428" s="14" t="s">
        <v>443</v>
      </c>
      <c r="I428" s="14"/>
      <c r="J428" s="15" t="s">
        <v>4131</v>
      </c>
      <c r="K428" s="15" t="s">
        <v>4132</v>
      </c>
      <c r="L428" s="17" t="s">
        <v>4133</v>
      </c>
      <c r="M428" s="17" t="s">
        <v>4134</v>
      </c>
      <c r="N428" s="17" t="s">
        <v>4135</v>
      </c>
      <c r="O428" s="17" t="s">
        <v>84</v>
      </c>
    </row>
    <row r="429" spans="1:15" x14ac:dyDescent="0.2">
      <c r="A429" s="12">
        <v>2428</v>
      </c>
      <c r="B429" s="13" t="s">
        <v>4136</v>
      </c>
      <c r="C429" s="13" t="s">
        <v>4137</v>
      </c>
      <c r="D429" s="14" t="s">
        <v>139</v>
      </c>
      <c r="E429" s="13" t="s">
        <v>4385</v>
      </c>
      <c r="F429" s="16">
        <v>1</v>
      </c>
      <c r="G429" s="14" t="s">
        <v>3518</v>
      </c>
      <c r="H429" s="14" t="s">
        <v>443</v>
      </c>
      <c r="I429" s="14"/>
      <c r="J429" s="15" t="s">
        <v>4138</v>
      </c>
      <c r="K429" s="15" t="s">
        <v>3977</v>
      </c>
      <c r="L429" s="17" t="s">
        <v>4139</v>
      </c>
      <c r="M429" s="17" t="s">
        <v>3978</v>
      </c>
      <c r="N429" s="17" t="s">
        <v>4140</v>
      </c>
      <c r="O429" s="17" t="s">
        <v>84</v>
      </c>
    </row>
    <row r="430" spans="1:15" x14ac:dyDescent="0.2">
      <c r="A430" s="12">
        <v>2429</v>
      </c>
      <c r="B430" s="13" t="s">
        <v>4141</v>
      </c>
      <c r="C430" s="13" t="s">
        <v>4142</v>
      </c>
      <c r="D430" s="14" t="s">
        <v>139</v>
      </c>
      <c r="E430" s="13" t="s">
        <v>4385</v>
      </c>
      <c r="F430" s="16">
        <v>1</v>
      </c>
      <c r="G430" s="14" t="s">
        <v>3518</v>
      </c>
      <c r="H430" s="14" t="s">
        <v>443</v>
      </c>
      <c r="I430" s="14"/>
      <c r="J430" s="15" t="s">
        <v>654</v>
      </c>
      <c r="K430" s="15" t="s">
        <v>160</v>
      </c>
      <c r="L430" s="17" t="s">
        <v>1470</v>
      </c>
      <c r="M430" s="17" t="s">
        <v>161</v>
      </c>
      <c r="N430" s="17" t="s">
        <v>4143</v>
      </c>
      <c r="O430" s="17" t="s">
        <v>84</v>
      </c>
    </row>
    <row r="431" spans="1:15" x14ac:dyDescent="0.2">
      <c r="A431" s="12">
        <v>2430</v>
      </c>
      <c r="B431" s="13" t="s">
        <v>4144</v>
      </c>
      <c r="C431" s="13" t="s">
        <v>4145</v>
      </c>
      <c r="D431" s="14" t="s">
        <v>139</v>
      </c>
      <c r="E431" s="13" t="s">
        <v>4385</v>
      </c>
      <c r="F431" s="16">
        <v>1</v>
      </c>
      <c r="G431" s="14" t="s">
        <v>3518</v>
      </c>
      <c r="H431" s="14" t="s">
        <v>443</v>
      </c>
      <c r="I431" s="14"/>
      <c r="J431" s="15" t="s">
        <v>1836</v>
      </c>
      <c r="K431" s="15" t="s">
        <v>4146</v>
      </c>
      <c r="L431" s="17" t="s">
        <v>4147</v>
      </c>
      <c r="M431" s="17" t="s">
        <v>4148</v>
      </c>
      <c r="N431" s="17" t="s">
        <v>4149</v>
      </c>
      <c r="O431" s="17" t="s">
        <v>84</v>
      </c>
    </row>
    <row r="432" spans="1:15" x14ac:dyDescent="0.2">
      <c r="A432" s="12">
        <v>2431</v>
      </c>
      <c r="B432" s="13" t="s">
        <v>196</v>
      </c>
      <c r="C432" s="13" t="s">
        <v>4150</v>
      </c>
      <c r="D432" s="14" t="s">
        <v>139</v>
      </c>
      <c r="E432" s="13" t="s">
        <v>4385</v>
      </c>
      <c r="F432" s="16">
        <v>1</v>
      </c>
      <c r="G432" s="14" t="s">
        <v>3518</v>
      </c>
      <c r="H432" s="14" t="s">
        <v>443</v>
      </c>
      <c r="I432" s="14"/>
      <c r="J432" s="15" t="s">
        <v>197</v>
      </c>
      <c r="K432" s="15" t="s">
        <v>2316</v>
      </c>
      <c r="L432" s="17" t="s">
        <v>198</v>
      </c>
      <c r="M432" s="17" t="s">
        <v>4151</v>
      </c>
      <c r="N432" s="17" t="s">
        <v>4152</v>
      </c>
      <c r="O432" s="17" t="s">
        <v>84</v>
      </c>
    </row>
    <row r="433" spans="1:15" x14ac:dyDescent="0.2">
      <c r="A433" s="12">
        <v>2432</v>
      </c>
      <c r="B433" s="22" t="s">
        <v>4153</v>
      </c>
      <c r="C433" s="22" t="s">
        <v>4154</v>
      </c>
      <c r="D433" s="14" t="s">
        <v>139</v>
      </c>
      <c r="E433" s="22" t="s">
        <v>3588</v>
      </c>
      <c r="F433" s="12">
        <v>1</v>
      </c>
      <c r="G433" s="14" t="s">
        <v>3584</v>
      </c>
      <c r="H433" s="14" t="s">
        <v>443</v>
      </c>
      <c r="I433" s="23"/>
      <c r="J433" s="21" t="s">
        <v>4155</v>
      </c>
      <c r="K433" s="21" t="s">
        <v>4156</v>
      </c>
      <c r="L433" s="17" t="s">
        <v>4157</v>
      </c>
      <c r="M433" s="17" t="s">
        <v>4158</v>
      </c>
      <c r="N433" s="17" t="s">
        <v>4159</v>
      </c>
      <c r="O433" s="17" t="s">
        <v>84</v>
      </c>
    </row>
    <row r="434" spans="1:15" x14ac:dyDescent="0.2">
      <c r="A434" s="12">
        <v>2433</v>
      </c>
      <c r="B434" s="13" t="s">
        <v>4160</v>
      </c>
      <c r="C434" s="13" t="s">
        <v>4161</v>
      </c>
      <c r="D434" s="14" t="s">
        <v>139</v>
      </c>
      <c r="E434" s="13" t="s">
        <v>3588</v>
      </c>
      <c r="F434" s="16">
        <v>1</v>
      </c>
      <c r="G434" s="14" t="s">
        <v>3584</v>
      </c>
      <c r="H434" s="14" t="s">
        <v>443</v>
      </c>
      <c r="I434" s="14"/>
      <c r="J434" s="15" t="s">
        <v>4162</v>
      </c>
      <c r="K434" s="15" t="s">
        <v>4163</v>
      </c>
      <c r="L434" s="17" t="s">
        <v>4164</v>
      </c>
      <c r="M434" s="17" t="s">
        <v>4165</v>
      </c>
      <c r="N434" s="17" t="s">
        <v>4166</v>
      </c>
      <c r="O434" s="17" t="s">
        <v>84</v>
      </c>
    </row>
    <row r="435" spans="1:15" x14ac:dyDescent="0.2">
      <c r="A435" s="12">
        <v>2434</v>
      </c>
      <c r="B435" s="13" t="s">
        <v>4167</v>
      </c>
      <c r="C435" s="13" t="s">
        <v>4168</v>
      </c>
      <c r="D435" s="14" t="s">
        <v>139</v>
      </c>
      <c r="E435" s="13" t="s">
        <v>3588</v>
      </c>
      <c r="F435" s="16">
        <v>1</v>
      </c>
      <c r="G435" s="14" t="s">
        <v>3584</v>
      </c>
      <c r="H435" s="14" t="s">
        <v>443</v>
      </c>
      <c r="I435" s="14"/>
      <c r="J435" s="15" t="s">
        <v>2488</v>
      </c>
      <c r="K435" s="15" t="s">
        <v>3547</v>
      </c>
      <c r="L435" s="17" t="s">
        <v>2490</v>
      </c>
      <c r="M435" s="17" t="s">
        <v>4169</v>
      </c>
      <c r="N435" s="17" t="s">
        <v>4159</v>
      </c>
      <c r="O435" s="17" t="s">
        <v>84</v>
      </c>
    </row>
    <row r="436" spans="1:15" x14ac:dyDescent="0.2">
      <c r="A436" s="12">
        <v>2435</v>
      </c>
      <c r="B436" s="13" t="s">
        <v>4170</v>
      </c>
      <c r="C436" s="13" t="s">
        <v>4171</v>
      </c>
      <c r="D436" s="14" t="s">
        <v>139</v>
      </c>
      <c r="E436" s="13" t="s">
        <v>3588</v>
      </c>
      <c r="F436" s="16">
        <v>1</v>
      </c>
      <c r="G436" s="14" t="s">
        <v>3584</v>
      </c>
      <c r="H436" s="14" t="s">
        <v>443</v>
      </c>
      <c r="I436" s="14"/>
      <c r="J436" s="15" t="s">
        <v>4172</v>
      </c>
      <c r="K436" s="15" t="s">
        <v>2973</v>
      </c>
      <c r="L436" s="17" t="s">
        <v>4173</v>
      </c>
      <c r="M436" s="17" t="s">
        <v>2974</v>
      </c>
      <c r="N436" s="17" t="s">
        <v>4174</v>
      </c>
      <c r="O436" s="17" t="s">
        <v>84</v>
      </c>
    </row>
    <row r="437" spans="1:15" x14ac:dyDescent="0.2">
      <c r="A437" s="12">
        <v>2436</v>
      </c>
      <c r="B437" s="13" t="s">
        <v>4175</v>
      </c>
      <c r="C437" s="13" t="s">
        <v>4176</v>
      </c>
      <c r="D437" s="14" t="s">
        <v>139</v>
      </c>
      <c r="E437" s="13" t="s">
        <v>4396</v>
      </c>
      <c r="F437" s="16">
        <v>1</v>
      </c>
      <c r="G437" s="14" t="s">
        <v>3584</v>
      </c>
      <c r="H437" s="14" t="s">
        <v>443</v>
      </c>
      <c r="I437" s="14"/>
      <c r="J437" s="15" t="s">
        <v>4177</v>
      </c>
      <c r="K437" s="15" t="s">
        <v>4146</v>
      </c>
      <c r="L437" s="17" t="s">
        <v>4178</v>
      </c>
      <c r="M437" s="17" t="s">
        <v>4148</v>
      </c>
      <c r="N437" s="17" t="s">
        <v>4179</v>
      </c>
      <c r="O437" s="17" t="s">
        <v>84</v>
      </c>
    </row>
    <row r="438" spans="1:15" x14ac:dyDescent="0.2">
      <c r="A438" s="12">
        <v>2437</v>
      </c>
      <c r="B438" s="13" t="s">
        <v>4180</v>
      </c>
      <c r="C438" s="13" t="s">
        <v>4181</v>
      </c>
      <c r="D438" s="14" t="s">
        <v>139</v>
      </c>
      <c r="E438" s="13" t="s">
        <v>4396</v>
      </c>
      <c r="F438" s="16">
        <v>1</v>
      </c>
      <c r="G438" s="14" t="s">
        <v>3584</v>
      </c>
      <c r="H438" s="14" t="s">
        <v>443</v>
      </c>
      <c r="I438" s="14"/>
      <c r="J438" s="15" t="s">
        <v>4182</v>
      </c>
      <c r="K438" s="15" t="s">
        <v>4102</v>
      </c>
      <c r="L438" s="17" t="s">
        <v>4183</v>
      </c>
      <c r="M438" s="17" t="s">
        <v>4103</v>
      </c>
      <c r="N438" s="17" t="s">
        <v>4184</v>
      </c>
      <c r="O438" s="17" t="s">
        <v>84</v>
      </c>
    </row>
    <row r="439" spans="1:15" x14ac:dyDescent="0.2">
      <c r="A439" s="12">
        <v>2438</v>
      </c>
      <c r="B439" s="13" t="s">
        <v>4185</v>
      </c>
      <c r="C439" s="13" t="s">
        <v>4186</v>
      </c>
      <c r="D439" s="14" t="s">
        <v>139</v>
      </c>
      <c r="E439" s="13" t="s">
        <v>4396</v>
      </c>
      <c r="F439" s="16">
        <v>1</v>
      </c>
      <c r="G439" s="14" t="s">
        <v>3584</v>
      </c>
      <c r="H439" s="14" t="s">
        <v>443</v>
      </c>
      <c r="I439" s="14"/>
      <c r="J439" s="15" t="s">
        <v>4187</v>
      </c>
      <c r="K439" s="15" t="s">
        <v>4188</v>
      </c>
      <c r="L439" s="17" t="s">
        <v>4189</v>
      </c>
      <c r="M439" s="17" t="s">
        <v>4190</v>
      </c>
      <c r="N439" s="17" t="s">
        <v>4191</v>
      </c>
      <c r="O439" s="17" t="s">
        <v>84</v>
      </c>
    </row>
    <row r="440" spans="1:15" x14ac:dyDescent="0.2">
      <c r="A440" s="12">
        <v>2439</v>
      </c>
      <c r="B440" s="13" t="s">
        <v>4192</v>
      </c>
      <c r="C440" s="13" t="s">
        <v>4193</v>
      </c>
      <c r="D440" s="14" t="s">
        <v>139</v>
      </c>
      <c r="E440" s="13" t="s">
        <v>4396</v>
      </c>
      <c r="F440" s="16">
        <v>1</v>
      </c>
      <c r="G440" s="14" t="s">
        <v>3584</v>
      </c>
      <c r="H440" s="14" t="s">
        <v>443</v>
      </c>
      <c r="I440" s="14"/>
      <c r="J440" s="15" t="s">
        <v>1589</v>
      </c>
      <c r="K440" s="15" t="s">
        <v>4194</v>
      </c>
      <c r="L440" s="17" t="s">
        <v>882</v>
      </c>
      <c r="M440" s="17" t="s">
        <v>4195</v>
      </c>
      <c r="N440" s="17" t="s">
        <v>4196</v>
      </c>
      <c r="O440" s="17" t="s">
        <v>84</v>
      </c>
    </row>
    <row r="441" spans="1:15" x14ac:dyDescent="0.2">
      <c r="A441" s="12">
        <v>2440</v>
      </c>
      <c r="B441" s="13" t="s">
        <v>3380</v>
      </c>
      <c r="C441" s="13" t="s">
        <v>4197</v>
      </c>
      <c r="D441" s="14" t="s">
        <v>139</v>
      </c>
      <c r="E441" s="13" t="s">
        <v>4388</v>
      </c>
      <c r="F441" s="16">
        <v>1</v>
      </c>
      <c r="G441" s="14" t="s">
        <v>3584</v>
      </c>
      <c r="H441" s="14" t="s">
        <v>443</v>
      </c>
      <c r="I441" s="14"/>
      <c r="J441" s="15" t="s">
        <v>172</v>
      </c>
      <c r="K441" s="15" t="s">
        <v>4198</v>
      </c>
      <c r="L441" s="17" t="s">
        <v>173</v>
      </c>
      <c r="M441" s="17" t="s">
        <v>4199</v>
      </c>
      <c r="N441" s="17" t="s">
        <v>4200</v>
      </c>
      <c r="O441" s="17" t="s">
        <v>84</v>
      </c>
    </row>
    <row r="442" spans="1:15" x14ac:dyDescent="0.2">
      <c r="A442" s="12">
        <v>2441</v>
      </c>
      <c r="B442" s="13" t="s">
        <v>4201</v>
      </c>
      <c r="C442" s="13" t="s">
        <v>4202</v>
      </c>
      <c r="D442" s="14" t="s">
        <v>139</v>
      </c>
      <c r="E442" s="13" t="s">
        <v>4388</v>
      </c>
      <c r="F442" s="16">
        <v>1</v>
      </c>
      <c r="G442" s="14" t="s">
        <v>3584</v>
      </c>
      <c r="H442" s="14" t="s">
        <v>443</v>
      </c>
      <c r="I442" s="14"/>
      <c r="J442" s="15" t="s">
        <v>4203</v>
      </c>
      <c r="K442" s="15" t="s">
        <v>385</v>
      </c>
      <c r="L442" s="17" t="s">
        <v>4204</v>
      </c>
      <c r="M442" s="17" t="s">
        <v>386</v>
      </c>
      <c r="N442" s="17" t="s">
        <v>3506</v>
      </c>
      <c r="O442" s="17" t="s">
        <v>84</v>
      </c>
    </row>
    <row r="443" spans="1:15" x14ac:dyDescent="0.2">
      <c r="A443" s="12">
        <v>2442</v>
      </c>
      <c r="B443" s="13" t="s">
        <v>3559</v>
      </c>
      <c r="C443" s="13" t="s">
        <v>4205</v>
      </c>
      <c r="D443" s="14" t="s">
        <v>139</v>
      </c>
      <c r="E443" s="13" t="s">
        <v>4388</v>
      </c>
      <c r="F443" s="16">
        <v>1</v>
      </c>
      <c r="G443" s="14" t="s">
        <v>3584</v>
      </c>
      <c r="H443" s="14" t="s">
        <v>443</v>
      </c>
      <c r="I443" s="14"/>
      <c r="J443" s="15" t="s">
        <v>182</v>
      </c>
      <c r="K443" s="15" t="s">
        <v>4206</v>
      </c>
      <c r="L443" s="17" t="s">
        <v>184</v>
      </c>
      <c r="M443" s="17" t="s">
        <v>1041</v>
      </c>
      <c r="N443" s="17" t="s">
        <v>3969</v>
      </c>
      <c r="O443" s="17" t="s">
        <v>84</v>
      </c>
    </row>
    <row r="444" spans="1:15" x14ac:dyDescent="0.2">
      <c r="A444" s="12">
        <v>2443</v>
      </c>
      <c r="B444" s="13" t="s">
        <v>4207</v>
      </c>
      <c r="C444" s="13" t="s">
        <v>4208</v>
      </c>
      <c r="D444" s="14" t="s">
        <v>139</v>
      </c>
      <c r="E444" s="13" t="s">
        <v>4388</v>
      </c>
      <c r="F444" s="16">
        <v>1</v>
      </c>
      <c r="G444" s="14" t="s">
        <v>3584</v>
      </c>
      <c r="H444" s="14" t="s">
        <v>443</v>
      </c>
      <c r="I444" s="14"/>
      <c r="J444" s="15" t="s">
        <v>4209</v>
      </c>
      <c r="K444" s="15" t="s">
        <v>4210</v>
      </c>
      <c r="L444" s="17" t="s">
        <v>4211</v>
      </c>
      <c r="M444" s="17" t="s">
        <v>111</v>
      </c>
      <c r="N444" s="17" t="s">
        <v>4212</v>
      </c>
      <c r="O444" s="17" t="s">
        <v>84</v>
      </c>
    </row>
    <row r="445" spans="1:15" x14ac:dyDescent="0.2">
      <c r="A445" s="12">
        <v>2444</v>
      </c>
      <c r="B445" s="13" t="s">
        <v>4213</v>
      </c>
      <c r="C445" s="13" t="s">
        <v>4214</v>
      </c>
      <c r="D445" s="14" t="s">
        <v>139</v>
      </c>
      <c r="E445" s="13" t="s">
        <v>4388</v>
      </c>
      <c r="F445" s="16">
        <v>1</v>
      </c>
      <c r="G445" s="14" t="s">
        <v>3584</v>
      </c>
      <c r="H445" s="14" t="s">
        <v>443</v>
      </c>
      <c r="I445" s="14"/>
      <c r="J445" s="15" t="s">
        <v>978</v>
      </c>
      <c r="K445" s="15" t="s">
        <v>4215</v>
      </c>
      <c r="L445" s="17" t="s">
        <v>979</v>
      </c>
      <c r="M445" s="17" t="s">
        <v>4216</v>
      </c>
      <c r="N445" s="17" t="s">
        <v>4217</v>
      </c>
      <c r="O445" s="17" t="s">
        <v>84</v>
      </c>
    </row>
    <row r="446" spans="1:15" x14ac:dyDescent="0.2">
      <c r="A446" s="12">
        <v>2445</v>
      </c>
      <c r="B446" s="13" t="s">
        <v>4218</v>
      </c>
      <c r="C446" s="13" t="s">
        <v>4219</v>
      </c>
      <c r="D446" s="14" t="s">
        <v>139</v>
      </c>
      <c r="E446" s="13" t="s">
        <v>4388</v>
      </c>
      <c r="F446" s="16">
        <v>1</v>
      </c>
      <c r="G446" s="14" t="s">
        <v>3584</v>
      </c>
      <c r="H446" s="14" t="s">
        <v>443</v>
      </c>
      <c r="I446" s="14"/>
      <c r="J446" s="15" t="s">
        <v>4220</v>
      </c>
      <c r="K446" s="15" t="s">
        <v>459</v>
      </c>
      <c r="L446" s="17" t="s">
        <v>4221</v>
      </c>
      <c r="M446" s="17" t="s">
        <v>460</v>
      </c>
      <c r="N446" s="17" t="s">
        <v>4222</v>
      </c>
      <c r="O446" s="17" t="s">
        <v>84</v>
      </c>
    </row>
    <row r="447" spans="1:15" x14ac:dyDescent="0.2">
      <c r="A447" s="12">
        <v>2446</v>
      </c>
      <c r="B447" s="13" t="s">
        <v>4223</v>
      </c>
      <c r="C447" s="13" t="s">
        <v>4224</v>
      </c>
      <c r="D447" s="14" t="s">
        <v>139</v>
      </c>
      <c r="E447" s="13" t="s">
        <v>4388</v>
      </c>
      <c r="F447" s="16">
        <v>1</v>
      </c>
      <c r="G447" s="14" t="s">
        <v>3584</v>
      </c>
      <c r="H447" s="14" t="s">
        <v>443</v>
      </c>
      <c r="I447" s="14"/>
      <c r="J447" s="15" t="s">
        <v>274</v>
      </c>
      <c r="K447" s="15" t="s">
        <v>4225</v>
      </c>
      <c r="L447" s="17" t="s">
        <v>3489</v>
      </c>
      <c r="M447" s="17" t="s">
        <v>4226</v>
      </c>
      <c r="N447" s="17" t="s">
        <v>4227</v>
      </c>
      <c r="O447" s="17" t="s">
        <v>84</v>
      </c>
    </row>
    <row r="448" spans="1:15" x14ac:dyDescent="0.2">
      <c r="A448" s="12">
        <v>2447</v>
      </c>
      <c r="B448" s="13" t="s">
        <v>4228</v>
      </c>
      <c r="C448" s="13" t="s">
        <v>4229</v>
      </c>
      <c r="D448" s="14" t="s">
        <v>139</v>
      </c>
      <c r="E448" s="13" t="s">
        <v>4388</v>
      </c>
      <c r="F448" s="16">
        <v>1</v>
      </c>
      <c r="G448" s="14" t="s">
        <v>3584</v>
      </c>
      <c r="H448" s="14" t="s">
        <v>443</v>
      </c>
      <c r="I448" s="14"/>
      <c r="J448" s="15" t="s">
        <v>2440</v>
      </c>
      <c r="K448" s="15" t="s">
        <v>4230</v>
      </c>
      <c r="L448" s="17" t="s">
        <v>2442</v>
      </c>
      <c r="M448" s="17" t="s">
        <v>4231</v>
      </c>
      <c r="N448" s="17" t="s">
        <v>4232</v>
      </c>
      <c r="O448" s="17" t="s">
        <v>84</v>
      </c>
    </row>
    <row r="449" spans="1:15" x14ac:dyDescent="0.2">
      <c r="A449" s="12">
        <v>2448</v>
      </c>
      <c r="B449" s="13" t="s">
        <v>3550</v>
      </c>
      <c r="C449" s="13" t="s">
        <v>4233</v>
      </c>
      <c r="D449" s="14" t="s">
        <v>139</v>
      </c>
      <c r="E449" s="13" t="s">
        <v>4388</v>
      </c>
      <c r="F449" s="16">
        <v>1</v>
      </c>
      <c r="G449" s="14" t="s">
        <v>3584</v>
      </c>
      <c r="H449" s="14" t="s">
        <v>443</v>
      </c>
      <c r="I449" s="14"/>
      <c r="J449" s="15" t="s">
        <v>3552</v>
      </c>
      <c r="K449" s="15" t="s">
        <v>4234</v>
      </c>
      <c r="L449" s="17" t="s">
        <v>3554</v>
      </c>
      <c r="M449" s="17" t="s">
        <v>4235</v>
      </c>
      <c r="N449" s="17" t="s">
        <v>4236</v>
      </c>
      <c r="O449" s="17" t="s">
        <v>84</v>
      </c>
    </row>
    <row r="450" spans="1:15" x14ac:dyDescent="0.2">
      <c r="A450" s="12">
        <v>2449</v>
      </c>
      <c r="B450" s="13" t="s">
        <v>4237</v>
      </c>
      <c r="C450" s="13" t="s">
        <v>4238</v>
      </c>
      <c r="D450" s="14" t="s">
        <v>139</v>
      </c>
      <c r="E450" s="13" t="s">
        <v>4388</v>
      </c>
      <c r="F450" s="16">
        <v>1</v>
      </c>
      <c r="G450" s="14" t="s">
        <v>3584</v>
      </c>
      <c r="H450" s="14" t="s">
        <v>443</v>
      </c>
      <c r="I450" s="14"/>
      <c r="J450" s="15" t="s">
        <v>1080</v>
      </c>
      <c r="K450" s="15" t="s">
        <v>266</v>
      </c>
      <c r="L450" s="17" t="s">
        <v>1081</v>
      </c>
      <c r="M450" s="17" t="s">
        <v>267</v>
      </c>
      <c r="N450" s="17" t="s">
        <v>4239</v>
      </c>
      <c r="O450" s="17" t="s">
        <v>84</v>
      </c>
    </row>
    <row r="451" spans="1:15" x14ac:dyDescent="0.2">
      <c r="A451" s="12">
        <v>2450</v>
      </c>
      <c r="B451" s="13" t="s">
        <v>4240</v>
      </c>
      <c r="C451" s="13" t="s">
        <v>4241</v>
      </c>
      <c r="D451" s="14" t="s">
        <v>139</v>
      </c>
      <c r="E451" s="13" t="s">
        <v>4388</v>
      </c>
      <c r="F451" s="16">
        <v>2</v>
      </c>
      <c r="G451" s="14" t="s">
        <v>3584</v>
      </c>
      <c r="H451" s="14" t="s">
        <v>443</v>
      </c>
      <c r="I451" s="14"/>
      <c r="J451" s="15" t="s">
        <v>4242</v>
      </c>
      <c r="K451" s="15" t="s">
        <v>4243</v>
      </c>
      <c r="L451" s="17" t="s">
        <v>4244</v>
      </c>
      <c r="M451" s="17" t="s">
        <v>256</v>
      </c>
      <c r="N451" s="17" t="s">
        <v>461</v>
      </c>
      <c r="O451" s="17" t="s">
        <v>84</v>
      </c>
    </row>
    <row r="452" spans="1:15" x14ac:dyDescent="0.2">
      <c r="A452" s="12">
        <v>2451</v>
      </c>
      <c r="B452" s="13" t="s">
        <v>4245</v>
      </c>
      <c r="C452" s="13" t="s">
        <v>4246</v>
      </c>
      <c r="D452" s="14" t="s">
        <v>139</v>
      </c>
      <c r="E452" s="13" t="s">
        <v>4388</v>
      </c>
      <c r="F452" s="16">
        <v>3</v>
      </c>
      <c r="G452" s="14" t="s">
        <v>3584</v>
      </c>
      <c r="H452" s="14" t="s">
        <v>443</v>
      </c>
      <c r="I452" s="14"/>
      <c r="J452" s="15" t="s">
        <v>4247</v>
      </c>
      <c r="K452" s="15" t="s">
        <v>4248</v>
      </c>
      <c r="L452" s="17" t="s">
        <v>4249</v>
      </c>
      <c r="M452" s="17" t="s">
        <v>4250</v>
      </c>
      <c r="N452" s="17" t="s">
        <v>4251</v>
      </c>
      <c r="O452" s="17" t="s">
        <v>84</v>
      </c>
    </row>
    <row r="453" spans="1:15" x14ac:dyDescent="0.2">
      <c r="A453" s="12">
        <v>2452</v>
      </c>
      <c r="B453" s="13" t="s">
        <v>4252</v>
      </c>
      <c r="C453" s="13" t="s">
        <v>4253</v>
      </c>
      <c r="D453" s="14" t="s">
        <v>139</v>
      </c>
      <c r="E453" s="13" t="s">
        <v>3684</v>
      </c>
      <c r="F453" s="16">
        <v>1</v>
      </c>
      <c r="G453" s="14" t="s">
        <v>3584</v>
      </c>
      <c r="H453" s="14" t="s">
        <v>443</v>
      </c>
      <c r="I453" s="14"/>
      <c r="J453" s="15" t="s">
        <v>4254</v>
      </c>
      <c r="K453" s="15" t="s">
        <v>199</v>
      </c>
      <c r="L453" s="17" t="s">
        <v>4255</v>
      </c>
      <c r="M453" s="17" t="s">
        <v>200</v>
      </c>
      <c r="N453" s="17" t="s">
        <v>3467</v>
      </c>
      <c r="O453" s="17" t="s">
        <v>84</v>
      </c>
    </row>
    <row r="454" spans="1:15" x14ac:dyDescent="0.2">
      <c r="A454" s="12">
        <v>2453</v>
      </c>
      <c r="B454" s="13" t="s">
        <v>4256</v>
      </c>
      <c r="C454" s="13" t="s">
        <v>4168</v>
      </c>
      <c r="D454" s="14" t="s">
        <v>139</v>
      </c>
      <c r="E454" s="13" t="s">
        <v>3684</v>
      </c>
      <c r="F454" s="16">
        <v>1</v>
      </c>
      <c r="G454" s="14" t="s">
        <v>3584</v>
      </c>
      <c r="H454" s="14" t="s">
        <v>443</v>
      </c>
      <c r="I454" s="14"/>
      <c r="J454" s="15" t="s">
        <v>4257</v>
      </c>
      <c r="K454" s="15" t="s">
        <v>3547</v>
      </c>
      <c r="L454" s="17" t="s">
        <v>4258</v>
      </c>
      <c r="M454" s="17" t="s">
        <v>3548</v>
      </c>
      <c r="N454" s="17" t="s">
        <v>4259</v>
      </c>
      <c r="O454" s="17" t="s">
        <v>84</v>
      </c>
    </row>
    <row r="455" spans="1:15" x14ac:dyDescent="0.2">
      <c r="A455" s="12">
        <v>2454</v>
      </c>
      <c r="B455" s="13" t="s">
        <v>4260</v>
      </c>
      <c r="C455" s="13" t="s">
        <v>4261</v>
      </c>
      <c r="D455" s="14" t="s">
        <v>139</v>
      </c>
      <c r="E455" s="13" t="s">
        <v>3684</v>
      </c>
      <c r="F455" s="16">
        <v>3</v>
      </c>
      <c r="G455" s="14" t="s">
        <v>3584</v>
      </c>
      <c r="H455" s="14" t="s">
        <v>443</v>
      </c>
      <c r="I455" s="14"/>
      <c r="J455" s="15" t="s">
        <v>4262</v>
      </c>
      <c r="K455" s="15" t="s">
        <v>4263</v>
      </c>
      <c r="L455" s="17" t="s">
        <v>4264</v>
      </c>
      <c r="M455" s="17" t="s">
        <v>4265</v>
      </c>
      <c r="N455" s="17" t="s">
        <v>4266</v>
      </c>
      <c r="O455" s="17" t="s">
        <v>84</v>
      </c>
    </row>
    <row r="456" spans="1:15" x14ac:dyDescent="0.2">
      <c r="A456" s="12">
        <v>2455</v>
      </c>
      <c r="B456" s="13" t="s">
        <v>4267</v>
      </c>
      <c r="C456" s="13" t="s">
        <v>4268</v>
      </c>
      <c r="D456" s="14" t="s">
        <v>139</v>
      </c>
      <c r="E456" s="13" t="s">
        <v>3684</v>
      </c>
      <c r="F456" s="16">
        <v>1</v>
      </c>
      <c r="G456" s="14" t="s">
        <v>3584</v>
      </c>
      <c r="H456" s="14" t="s">
        <v>443</v>
      </c>
      <c r="I456" s="14"/>
      <c r="J456" s="15" t="s">
        <v>275</v>
      </c>
      <c r="K456" s="15" t="s">
        <v>2164</v>
      </c>
      <c r="L456" s="17" t="s">
        <v>4269</v>
      </c>
      <c r="M456" s="17" t="s">
        <v>4270</v>
      </c>
      <c r="N456" s="17" t="s">
        <v>4271</v>
      </c>
      <c r="O456" s="17" t="s">
        <v>84</v>
      </c>
    </row>
    <row r="457" spans="1:15" x14ac:dyDescent="0.2">
      <c r="A457" s="12">
        <v>2456</v>
      </c>
      <c r="B457" s="13" t="s">
        <v>4272</v>
      </c>
      <c r="C457" s="13" t="s">
        <v>4273</v>
      </c>
      <c r="D457" s="14" t="s">
        <v>139</v>
      </c>
      <c r="E457" s="13" t="s">
        <v>4399</v>
      </c>
      <c r="F457" s="16">
        <v>1</v>
      </c>
      <c r="G457" s="14" t="s">
        <v>3584</v>
      </c>
      <c r="H457" s="14" t="s">
        <v>443</v>
      </c>
      <c r="I457" s="14"/>
      <c r="J457" s="15" t="s">
        <v>4274</v>
      </c>
      <c r="K457" s="15" t="s">
        <v>4275</v>
      </c>
      <c r="L457" s="17" t="s">
        <v>4276</v>
      </c>
      <c r="M457" s="17" t="s">
        <v>4277</v>
      </c>
      <c r="N457" s="17" t="s">
        <v>4278</v>
      </c>
      <c r="O457" s="17" t="s">
        <v>84</v>
      </c>
    </row>
    <row r="458" spans="1:15" x14ac:dyDescent="0.2">
      <c r="A458" s="12">
        <v>2457</v>
      </c>
      <c r="B458" s="13" t="s">
        <v>886</v>
      </c>
      <c r="C458" s="13" t="s">
        <v>2237</v>
      </c>
      <c r="D458" s="14" t="s">
        <v>139</v>
      </c>
      <c r="E458" s="13" t="s">
        <v>4399</v>
      </c>
      <c r="F458" s="16">
        <v>1</v>
      </c>
      <c r="G458" s="14" t="s">
        <v>3584</v>
      </c>
      <c r="H458" s="14" t="s">
        <v>443</v>
      </c>
      <c r="I458" s="14"/>
      <c r="J458" s="15" t="s">
        <v>194</v>
      </c>
      <c r="K458" s="15" t="s">
        <v>1484</v>
      </c>
      <c r="L458" s="17" t="s">
        <v>195</v>
      </c>
      <c r="M458" s="17" t="s">
        <v>1485</v>
      </c>
      <c r="N458" s="17" t="s">
        <v>4279</v>
      </c>
      <c r="O458" s="17" t="s">
        <v>84</v>
      </c>
    </row>
    <row r="459" spans="1:15" x14ac:dyDescent="0.2">
      <c r="A459" s="12">
        <v>2458</v>
      </c>
      <c r="B459" s="13" t="s">
        <v>4280</v>
      </c>
      <c r="C459" s="13" t="s">
        <v>4281</v>
      </c>
      <c r="D459" s="14" t="s">
        <v>139</v>
      </c>
      <c r="E459" s="13" t="s">
        <v>4399</v>
      </c>
      <c r="F459" s="16">
        <v>1</v>
      </c>
      <c r="G459" s="14" t="s">
        <v>3584</v>
      </c>
      <c r="H459" s="14" t="s">
        <v>443</v>
      </c>
      <c r="I459" s="14"/>
      <c r="J459" s="15" t="s">
        <v>4282</v>
      </c>
      <c r="K459" s="15" t="s">
        <v>4283</v>
      </c>
      <c r="L459" s="15" t="s">
        <v>4284</v>
      </c>
      <c r="M459" s="17" t="s">
        <v>4285</v>
      </c>
      <c r="N459" s="17" t="s">
        <v>4286</v>
      </c>
      <c r="O459" s="17" t="s">
        <v>84</v>
      </c>
    </row>
    <row r="460" spans="1:15" x14ac:dyDescent="0.2">
      <c r="A460" s="12">
        <v>2459</v>
      </c>
      <c r="B460" s="22" t="s">
        <v>4287</v>
      </c>
      <c r="C460" s="22" t="s">
        <v>4288</v>
      </c>
      <c r="D460" s="14" t="s">
        <v>139</v>
      </c>
      <c r="E460" s="22" t="s">
        <v>4399</v>
      </c>
      <c r="F460" s="12">
        <v>1</v>
      </c>
      <c r="G460" s="14" t="s">
        <v>3584</v>
      </c>
      <c r="H460" s="14" t="s">
        <v>443</v>
      </c>
      <c r="I460" s="23"/>
      <c r="J460" s="21" t="s">
        <v>4289</v>
      </c>
      <c r="K460" s="21" t="s">
        <v>110</v>
      </c>
      <c r="L460" s="21" t="s">
        <v>4290</v>
      </c>
      <c r="M460" s="17" t="s">
        <v>111</v>
      </c>
      <c r="N460" s="17" t="s">
        <v>4291</v>
      </c>
      <c r="O460" s="17" t="s">
        <v>84</v>
      </c>
    </row>
    <row r="461" spans="1:15" x14ac:dyDescent="0.2">
      <c r="A461" s="12">
        <v>2460</v>
      </c>
      <c r="B461" s="13" t="s">
        <v>4292</v>
      </c>
      <c r="C461" s="13" t="s">
        <v>4293</v>
      </c>
      <c r="D461" s="14" t="s">
        <v>139</v>
      </c>
      <c r="E461" s="13" t="s">
        <v>4399</v>
      </c>
      <c r="F461" s="16">
        <v>1</v>
      </c>
      <c r="G461" s="14" t="s">
        <v>3584</v>
      </c>
      <c r="H461" s="14" t="s">
        <v>443</v>
      </c>
      <c r="I461" s="14"/>
      <c r="J461" s="15" t="s">
        <v>383</v>
      </c>
      <c r="K461" s="15" t="s">
        <v>4294</v>
      </c>
      <c r="L461" s="17" t="s">
        <v>384</v>
      </c>
      <c r="M461" s="17" t="s">
        <v>4295</v>
      </c>
      <c r="N461" s="17" t="s">
        <v>4291</v>
      </c>
      <c r="O461" s="17" t="s">
        <v>84</v>
      </c>
    </row>
    <row r="462" spans="1:15" x14ac:dyDescent="0.2">
      <c r="A462" s="12">
        <v>2461</v>
      </c>
      <c r="B462" s="13" t="s">
        <v>328</v>
      </c>
      <c r="C462" s="13" t="s">
        <v>4296</v>
      </c>
      <c r="D462" s="14" t="s">
        <v>139</v>
      </c>
      <c r="E462" s="13" t="s">
        <v>4399</v>
      </c>
      <c r="F462" s="16">
        <v>1</v>
      </c>
      <c r="G462" s="14" t="s">
        <v>3584</v>
      </c>
      <c r="H462" s="14" t="s">
        <v>443</v>
      </c>
      <c r="I462" s="14"/>
      <c r="J462" s="15" t="s">
        <v>329</v>
      </c>
      <c r="K462" s="15" t="s">
        <v>4297</v>
      </c>
      <c r="L462" s="17" t="s">
        <v>330</v>
      </c>
      <c r="M462" s="17" t="s">
        <v>4298</v>
      </c>
      <c r="N462" s="17" t="s">
        <v>4299</v>
      </c>
      <c r="O462" s="17" t="s">
        <v>84</v>
      </c>
    </row>
    <row r="463" spans="1:15" x14ac:dyDescent="0.2">
      <c r="A463" s="12">
        <v>2462</v>
      </c>
      <c r="B463" s="13" t="s">
        <v>4300</v>
      </c>
      <c r="C463" s="13" t="s">
        <v>4301</v>
      </c>
      <c r="D463" s="14" t="s">
        <v>139</v>
      </c>
      <c r="E463" s="13" t="s">
        <v>4399</v>
      </c>
      <c r="F463" s="16">
        <v>1</v>
      </c>
      <c r="G463" s="14" t="s">
        <v>3584</v>
      </c>
      <c r="H463" s="14" t="s">
        <v>443</v>
      </c>
      <c r="I463" s="14"/>
      <c r="J463" s="15" t="s">
        <v>4302</v>
      </c>
      <c r="K463" s="15" t="s">
        <v>295</v>
      </c>
      <c r="L463" s="17" t="s">
        <v>4303</v>
      </c>
      <c r="M463" s="17" t="s">
        <v>288</v>
      </c>
      <c r="N463" s="17" t="s">
        <v>4304</v>
      </c>
      <c r="O463" s="17" t="s">
        <v>84</v>
      </c>
    </row>
    <row r="464" spans="1:15" x14ac:dyDescent="0.2">
      <c r="A464" s="12">
        <v>2463</v>
      </c>
      <c r="B464" s="13" t="s">
        <v>4305</v>
      </c>
      <c r="C464" s="13" t="s">
        <v>4306</v>
      </c>
      <c r="D464" s="14" t="s">
        <v>139</v>
      </c>
      <c r="E464" s="13" t="s">
        <v>4399</v>
      </c>
      <c r="F464" s="16">
        <v>1</v>
      </c>
      <c r="G464" s="14" t="s">
        <v>3584</v>
      </c>
      <c r="H464" s="14" t="s">
        <v>443</v>
      </c>
      <c r="I464" s="14"/>
      <c r="J464" s="15" t="s">
        <v>4307</v>
      </c>
      <c r="K464" s="15" t="s">
        <v>4308</v>
      </c>
      <c r="L464" s="17" t="s">
        <v>4309</v>
      </c>
      <c r="M464" s="17" t="s">
        <v>4310</v>
      </c>
      <c r="N464" s="17" t="s">
        <v>4311</v>
      </c>
      <c r="O464" s="17" t="s">
        <v>84</v>
      </c>
    </row>
    <row r="465" spans="1:15" x14ac:dyDescent="0.2">
      <c r="A465" s="12">
        <v>2464</v>
      </c>
      <c r="B465" s="13" t="s">
        <v>4312</v>
      </c>
      <c r="C465" s="13" t="s">
        <v>4313</v>
      </c>
      <c r="D465" s="14" t="s">
        <v>139</v>
      </c>
      <c r="E465" s="13" t="s">
        <v>4399</v>
      </c>
      <c r="F465" s="16">
        <v>1</v>
      </c>
      <c r="G465" s="14" t="s">
        <v>3584</v>
      </c>
      <c r="H465" s="14" t="s">
        <v>443</v>
      </c>
      <c r="I465" s="14"/>
      <c r="J465" s="15" t="s">
        <v>1974</v>
      </c>
      <c r="K465" s="15" t="s">
        <v>126</v>
      </c>
      <c r="L465" s="17" t="s">
        <v>1975</v>
      </c>
      <c r="M465" s="17" t="s">
        <v>127</v>
      </c>
      <c r="N465" s="17" t="s">
        <v>4314</v>
      </c>
      <c r="O465" s="17" t="s">
        <v>84</v>
      </c>
    </row>
    <row r="466" spans="1:15" x14ac:dyDescent="0.2">
      <c r="A466" s="12">
        <v>2465</v>
      </c>
      <c r="B466" s="13" t="s">
        <v>4315</v>
      </c>
      <c r="C466" s="13" t="s">
        <v>4301</v>
      </c>
      <c r="D466" s="14" t="s">
        <v>139</v>
      </c>
      <c r="E466" s="13" t="s">
        <v>4399</v>
      </c>
      <c r="F466" s="16">
        <v>1</v>
      </c>
      <c r="G466" s="14" t="s">
        <v>3584</v>
      </c>
      <c r="H466" s="14" t="s">
        <v>443</v>
      </c>
      <c r="I466" s="14"/>
      <c r="J466" s="15" t="s">
        <v>4316</v>
      </c>
      <c r="K466" s="15" t="s">
        <v>907</v>
      </c>
      <c r="L466" s="17" t="s">
        <v>4317</v>
      </c>
      <c r="M466" s="17" t="s">
        <v>909</v>
      </c>
      <c r="N466" s="17" t="s">
        <v>4318</v>
      </c>
      <c r="O466" s="17" t="s">
        <v>84</v>
      </c>
    </row>
    <row r="467" spans="1:15" x14ac:dyDescent="0.2">
      <c r="A467" s="12">
        <v>2466</v>
      </c>
      <c r="B467" s="13" t="s">
        <v>4319</v>
      </c>
      <c r="C467" s="13" t="s">
        <v>659</v>
      </c>
      <c r="D467" s="14" t="s">
        <v>139</v>
      </c>
      <c r="E467" s="13" t="s">
        <v>4399</v>
      </c>
      <c r="F467" s="16">
        <v>1</v>
      </c>
      <c r="G467" s="14" t="s">
        <v>3584</v>
      </c>
      <c r="H467" s="14" t="s">
        <v>443</v>
      </c>
      <c r="I467" s="14"/>
      <c r="J467" s="15" t="s">
        <v>413</v>
      </c>
      <c r="K467" s="15" t="s">
        <v>726</v>
      </c>
      <c r="L467" s="17" t="s">
        <v>414</v>
      </c>
      <c r="M467" s="17" t="s">
        <v>728</v>
      </c>
      <c r="N467" s="17" t="s">
        <v>4320</v>
      </c>
      <c r="O467" s="17" t="s">
        <v>84</v>
      </c>
    </row>
    <row r="468" spans="1:15" x14ac:dyDescent="0.2">
      <c r="A468" s="12">
        <v>2467</v>
      </c>
      <c r="B468" s="13" t="s">
        <v>328</v>
      </c>
      <c r="C468" s="13" t="s">
        <v>4321</v>
      </c>
      <c r="D468" s="14" t="s">
        <v>139</v>
      </c>
      <c r="E468" s="13" t="s">
        <v>4399</v>
      </c>
      <c r="F468" s="16">
        <v>1</v>
      </c>
      <c r="G468" s="14" t="s">
        <v>3584</v>
      </c>
      <c r="H468" s="14" t="s">
        <v>443</v>
      </c>
      <c r="I468" s="14"/>
      <c r="J468" s="15" t="s">
        <v>329</v>
      </c>
      <c r="K468" s="15" t="s">
        <v>4322</v>
      </c>
      <c r="L468" s="17" t="s">
        <v>330</v>
      </c>
      <c r="M468" s="17" t="s">
        <v>4323</v>
      </c>
      <c r="N468" s="17" t="s">
        <v>4324</v>
      </c>
      <c r="O468" s="17" t="s">
        <v>84</v>
      </c>
    </row>
    <row r="469" spans="1:15" x14ac:dyDescent="0.2">
      <c r="A469" s="12">
        <v>2468</v>
      </c>
      <c r="B469" s="13" t="s">
        <v>4325</v>
      </c>
      <c r="C469" s="13" t="s">
        <v>4326</v>
      </c>
      <c r="D469" s="14" t="s">
        <v>139</v>
      </c>
      <c r="E469" s="13" t="s">
        <v>4399</v>
      </c>
      <c r="F469" s="16">
        <v>1</v>
      </c>
      <c r="G469" s="14" t="s">
        <v>3584</v>
      </c>
      <c r="H469" s="14" t="s">
        <v>443</v>
      </c>
      <c r="I469" s="14"/>
      <c r="J469" s="15" t="s">
        <v>4327</v>
      </c>
      <c r="K469" s="15" t="s">
        <v>150</v>
      </c>
      <c r="L469" s="17" t="s">
        <v>4328</v>
      </c>
      <c r="M469" s="17" t="s">
        <v>151</v>
      </c>
      <c r="N469" s="17" t="s">
        <v>4329</v>
      </c>
      <c r="O469" s="17" t="s">
        <v>84</v>
      </c>
    </row>
    <row r="470" spans="1:15" x14ac:dyDescent="0.2">
      <c r="A470" s="12">
        <v>2469</v>
      </c>
      <c r="B470" s="13" t="s">
        <v>3743</v>
      </c>
      <c r="C470" s="13" t="s">
        <v>4330</v>
      </c>
      <c r="D470" s="14" t="s">
        <v>139</v>
      </c>
      <c r="E470" s="13" t="s">
        <v>4399</v>
      </c>
      <c r="F470" s="16">
        <v>1</v>
      </c>
      <c r="G470" s="14" t="s">
        <v>3584</v>
      </c>
      <c r="H470" s="14" t="s">
        <v>443</v>
      </c>
      <c r="I470" s="14"/>
      <c r="J470" s="15" t="s">
        <v>4331</v>
      </c>
      <c r="K470" s="15" t="s">
        <v>281</v>
      </c>
      <c r="L470" s="17" t="s">
        <v>3747</v>
      </c>
      <c r="M470" s="17" t="s">
        <v>282</v>
      </c>
      <c r="N470" s="17" t="s">
        <v>4332</v>
      </c>
      <c r="O470" s="17" t="s">
        <v>84</v>
      </c>
    </row>
    <row r="471" spans="1:15" x14ac:dyDescent="0.2">
      <c r="A471" s="12">
        <v>2470</v>
      </c>
      <c r="B471" s="13" t="s">
        <v>4333</v>
      </c>
      <c r="C471" s="13" t="s">
        <v>4334</v>
      </c>
      <c r="D471" s="14" t="s">
        <v>139</v>
      </c>
      <c r="E471" s="13" t="s">
        <v>4399</v>
      </c>
      <c r="F471" s="16">
        <v>2</v>
      </c>
      <c r="G471" s="14" t="s">
        <v>3584</v>
      </c>
      <c r="H471" s="14" t="s">
        <v>443</v>
      </c>
      <c r="I471" s="14"/>
      <c r="J471" s="15" t="s">
        <v>4335</v>
      </c>
      <c r="K471" s="15" t="s">
        <v>4336</v>
      </c>
      <c r="L471" s="17" t="s">
        <v>4337</v>
      </c>
      <c r="M471" s="17" t="s">
        <v>4338</v>
      </c>
      <c r="N471" s="17" t="s">
        <v>2112</v>
      </c>
      <c r="O471" s="17" t="s">
        <v>84</v>
      </c>
    </row>
    <row r="472" spans="1:15" x14ac:dyDescent="0.2">
      <c r="A472" s="12">
        <v>2471</v>
      </c>
      <c r="B472" s="22" t="s">
        <v>4339</v>
      </c>
      <c r="C472" s="22" t="s">
        <v>4340</v>
      </c>
      <c r="D472" s="14" t="s">
        <v>139</v>
      </c>
      <c r="E472" s="22" t="s">
        <v>4392</v>
      </c>
      <c r="F472" s="12">
        <v>1</v>
      </c>
      <c r="G472" s="14" t="s">
        <v>3584</v>
      </c>
      <c r="H472" s="14" t="s">
        <v>443</v>
      </c>
      <c r="I472" s="23"/>
      <c r="J472" s="21" t="s">
        <v>4341</v>
      </c>
      <c r="K472" s="21" t="s">
        <v>89</v>
      </c>
      <c r="L472" s="17" t="s">
        <v>4342</v>
      </c>
      <c r="M472" s="17" t="s">
        <v>91</v>
      </c>
      <c r="N472" s="17" t="s">
        <v>4343</v>
      </c>
      <c r="O472" s="17" t="s">
        <v>84</v>
      </c>
    </row>
    <row r="473" spans="1:15" x14ac:dyDescent="0.2">
      <c r="A473" s="12">
        <v>2472</v>
      </c>
      <c r="B473" s="13" t="s">
        <v>4344</v>
      </c>
      <c r="C473" s="13" t="s">
        <v>4345</v>
      </c>
      <c r="D473" s="14" t="s">
        <v>139</v>
      </c>
      <c r="E473" s="13" t="s">
        <v>4383</v>
      </c>
      <c r="F473" s="16">
        <v>1</v>
      </c>
      <c r="G473" s="14" t="s">
        <v>3584</v>
      </c>
      <c r="H473" s="14" t="s">
        <v>443</v>
      </c>
      <c r="I473" s="14"/>
      <c r="J473" s="15" t="s">
        <v>4346</v>
      </c>
      <c r="K473" s="15" t="s">
        <v>4347</v>
      </c>
      <c r="L473" s="17" t="s">
        <v>4348</v>
      </c>
      <c r="M473" s="17" t="s">
        <v>269</v>
      </c>
      <c r="N473" s="17" t="s">
        <v>4349</v>
      </c>
      <c r="O473" s="17" t="s">
        <v>84</v>
      </c>
    </row>
    <row r="474" spans="1:15" x14ac:dyDescent="0.2">
      <c r="A474" s="12">
        <v>2473</v>
      </c>
      <c r="B474" s="13" t="s">
        <v>4350</v>
      </c>
      <c r="C474" s="13" t="s">
        <v>4351</v>
      </c>
      <c r="D474" s="14" t="s">
        <v>139</v>
      </c>
      <c r="E474" s="13" t="s">
        <v>4383</v>
      </c>
      <c r="F474" s="16">
        <v>1</v>
      </c>
      <c r="G474" s="14" t="s">
        <v>3584</v>
      </c>
      <c r="H474" s="14" t="s">
        <v>443</v>
      </c>
      <c r="I474" s="14"/>
      <c r="J474" s="15" t="s">
        <v>4352</v>
      </c>
      <c r="K474" s="15" t="s">
        <v>4353</v>
      </c>
      <c r="L474" s="17" t="s">
        <v>4354</v>
      </c>
      <c r="M474" s="17" t="s">
        <v>4355</v>
      </c>
      <c r="N474" s="17" t="s">
        <v>4356</v>
      </c>
      <c r="O474" s="17" t="s">
        <v>84</v>
      </c>
    </row>
    <row r="475" spans="1:15" x14ac:dyDescent="0.2">
      <c r="A475" s="12">
        <v>2474</v>
      </c>
      <c r="B475" s="13" t="s">
        <v>4357</v>
      </c>
      <c r="C475" s="13" t="s">
        <v>4358</v>
      </c>
      <c r="D475" s="14" t="s">
        <v>139</v>
      </c>
      <c r="E475" s="13" t="s">
        <v>4383</v>
      </c>
      <c r="F475" s="16">
        <v>1</v>
      </c>
      <c r="G475" s="14" t="s">
        <v>3584</v>
      </c>
      <c r="H475" s="14" t="s">
        <v>443</v>
      </c>
      <c r="I475" s="14"/>
      <c r="J475" s="15" t="s">
        <v>4359</v>
      </c>
      <c r="K475" s="15" t="s">
        <v>4360</v>
      </c>
      <c r="L475" s="17" t="s">
        <v>4361</v>
      </c>
      <c r="M475" s="17" t="s">
        <v>4362</v>
      </c>
      <c r="N475" s="17" t="s">
        <v>4363</v>
      </c>
      <c r="O475" s="17" t="s">
        <v>84</v>
      </c>
    </row>
    <row r="476" spans="1:15" x14ac:dyDescent="0.2">
      <c r="A476" s="12">
        <v>2475</v>
      </c>
      <c r="B476" s="13" t="s">
        <v>1494</v>
      </c>
      <c r="C476" s="13" t="s">
        <v>4364</v>
      </c>
      <c r="D476" s="14" t="s">
        <v>139</v>
      </c>
      <c r="E476" s="13" t="s">
        <v>4383</v>
      </c>
      <c r="F476" s="16">
        <v>1</v>
      </c>
      <c r="G476" s="14" t="s">
        <v>3584</v>
      </c>
      <c r="H476" s="14" t="s">
        <v>443</v>
      </c>
      <c r="I476" s="14"/>
      <c r="J476" s="15" t="s">
        <v>3765</v>
      </c>
      <c r="K476" s="15" t="s">
        <v>4365</v>
      </c>
      <c r="L476" s="17" t="s">
        <v>477</v>
      </c>
      <c r="M476" s="17" t="s">
        <v>4366</v>
      </c>
      <c r="N476" s="17" t="s">
        <v>3695</v>
      </c>
      <c r="O476" s="17" t="s">
        <v>84</v>
      </c>
    </row>
    <row r="477" spans="1:15" x14ac:dyDescent="0.2">
      <c r="A477" s="12">
        <v>2476</v>
      </c>
      <c r="B477" s="17" t="s">
        <v>4367</v>
      </c>
      <c r="C477" s="17" t="s">
        <v>4368</v>
      </c>
      <c r="D477" s="14" t="s">
        <v>139</v>
      </c>
      <c r="E477" s="15" t="s">
        <v>4383</v>
      </c>
      <c r="F477" s="16">
        <v>1</v>
      </c>
      <c r="G477" s="14" t="s">
        <v>3584</v>
      </c>
      <c r="H477" s="14" t="s">
        <v>443</v>
      </c>
      <c r="I477" s="17"/>
      <c r="J477" s="15" t="s">
        <v>4369</v>
      </c>
      <c r="K477" s="17" t="s">
        <v>4370</v>
      </c>
      <c r="L477" s="17" t="s">
        <v>1734</v>
      </c>
      <c r="M477" s="17" t="s">
        <v>1597</v>
      </c>
      <c r="N477" s="17" t="s">
        <v>4371</v>
      </c>
      <c r="O477" s="17" t="s">
        <v>84</v>
      </c>
    </row>
    <row r="478" spans="1:15" x14ac:dyDescent="0.2">
      <c r="A478" s="12">
        <v>2477</v>
      </c>
      <c r="B478" s="17" t="s">
        <v>4372</v>
      </c>
      <c r="C478" s="17" t="s">
        <v>290</v>
      </c>
      <c r="D478" s="14" t="s">
        <v>139</v>
      </c>
      <c r="E478" s="15" t="s">
        <v>4383</v>
      </c>
      <c r="F478" s="16">
        <v>1</v>
      </c>
      <c r="G478" s="14" t="s">
        <v>3584</v>
      </c>
      <c r="H478" s="14" t="s">
        <v>443</v>
      </c>
      <c r="I478" s="17"/>
      <c r="J478" s="15" t="s">
        <v>4373</v>
      </c>
      <c r="K478" s="17" t="s">
        <v>4210</v>
      </c>
      <c r="L478" s="17" t="s">
        <v>2153</v>
      </c>
      <c r="M478" s="17" t="s">
        <v>111</v>
      </c>
      <c r="N478" s="17" t="s">
        <v>3767</v>
      </c>
      <c r="O478" s="17" t="s">
        <v>84</v>
      </c>
    </row>
    <row r="479" spans="1:15" x14ac:dyDescent="0.2">
      <c r="A479" s="12">
        <v>2478</v>
      </c>
      <c r="B479" s="17" t="s">
        <v>4374</v>
      </c>
      <c r="C479" s="17" t="s">
        <v>4375</v>
      </c>
      <c r="D479" s="14" t="s">
        <v>139</v>
      </c>
      <c r="E479" s="15" t="s">
        <v>4393</v>
      </c>
      <c r="F479" s="16">
        <v>1</v>
      </c>
      <c r="G479" s="14" t="s">
        <v>3584</v>
      </c>
      <c r="H479" s="14" t="s">
        <v>443</v>
      </c>
      <c r="I479" s="17"/>
      <c r="J479" s="15" t="s">
        <v>320</v>
      </c>
      <c r="K479" s="17" t="s">
        <v>4376</v>
      </c>
      <c r="L479" s="17" t="s">
        <v>321</v>
      </c>
      <c r="M479" s="17" t="s">
        <v>4377</v>
      </c>
      <c r="N479" s="17" t="s">
        <v>3467</v>
      </c>
      <c r="O479" s="17" t="s">
        <v>84</v>
      </c>
    </row>
    <row r="480" spans="1:15" x14ac:dyDescent="0.2">
      <c r="A480" s="12">
        <v>1001</v>
      </c>
      <c r="B480" s="17" t="s">
        <v>6633</v>
      </c>
      <c r="C480" s="17" t="s">
        <v>6634</v>
      </c>
      <c r="D480" s="14" t="s">
        <v>4410</v>
      </c>
      <c r="E480" s="15" t="s">
        <v>4411</v>
      </c>
      <c r="F480" s="16">
        <v>3</v>
      </c>
      <c r="G480" s="14">
        <v>3.01</v>
      </c>
      <c r="H480" s="14" t="s">
        <v>443</v>
      </c>
      <c r="I480" s="17"/>
      <c r="J480" s="15" t="s">
        <v>6635</v>
      </c>
      <c r="K480" s="17" t="s">
        <v>648</v>
      </c>
      <c r="L480" s="17" t="s">
        <v>6636</v>
      </c>
      <c r="M480" s="17" t="s">
        <v>649</v>
      </c>
      <c r="N480" s="17" t="s">
        <v>5587</v>
      </c>
      <c r="O480" s="17" t="s">
        <v>84</v>
      </c>
    </row>
    <row r="481" spans="1:15" x14ac:dyDescent="0.2">
      <c r="A481" s="12">
        <v>1002</v>
      </c>
      <c r="B481" s="17" t="s">
        <v>6637</v>
      </c>
      <c r="C481" s="17" t="s">
        <v>6638</v>
      </c>
      <c r="D481" s="14" t="s">
        <v>4410</v>
      </c>
      <c r="E481" s="15" t="s">
        <v>4411</v>
      </c>
      <c r="F481" s="16">
        <v>3</v>
      </c>
      <c r="G481" s="14">
        <v>3.01</v>
      </c>
      <c r="H481" s="14" t="s">
        <v>443</v>
      </c>
      <c r="I481" s="17"/>
      <c r="J481" s="15" t="s">
        <v>6639</v>
      </c>
      <c r="K481" s="17" t="s">
        <v>110</v>
      </c>
      <c r="L481" s="17" t="s">
        <v>6640</v>
      </c>
      <c r="M481" s="17" t="s">
        <v>111</v>
      </c>
      <c r="N481" s="17" t="s">
        <v>6641</v>
      </c>
      <c r="O481" s="17" t="s">
        <v>84</v>
      </c>
    </row>
    <row r="482" spans="1:15" x14ac:dyDescent="0.2">
      <c r="A482" s="12">
        <v>1003</v>
      </c>
      <c r="B482" s="17" t="s">
        <v>4825</v>
      </c>
      <c r="C482" s="17" t="s">
        <v>6642</v>
      </c>
      <c r="D482" s="14" t="s">
        <v>4410</v>
      </c>
      <c r="E482" s="15" t="s">
        <v>4411</v>
      </c>
      <c r="F482" s="16">
        <v>3</v>
      </c>
      <c r="G482" s="14">
        <v>3.01</v>
      </c>
      <c r="H482" s="14" t="s">
        <v>443</v>
      </c>
      <c r="I482" s="17"/>
      <c r="J482" s="15" t="s">
        <v>415</v>
      </c>
      <c r="K482" s="17" t="s">
        <v>419</v>
      </c>
      <c r="L482" s="17" t="s">
        <v>417</v>
      </c>
      <c r="M482" s="17" t="s">
        <v>285</v>
      </c>
      <c r="N482" s="17" t="s">
        <v>4679</v>
      </c>
      <c r="O482" s="17" t="s">
        <v>84</v>
      </c>
    </row>
    <row r="483" spans="1:15" x14ac:dyDescent="0.2">
      <c r="A483" s="12">
        <v>1004</v>
      </c>
      <c r="B483" s="17" t="s">
        <v>6643</v>
      </c>
      <c r="C483" s="17" t="s">
        <v>6644</v>
      </c>
      <c r="D483" s="14" t="s">
        <v>4410</v>
      </c>
      <c r="E483" s="15" t="s">
        <v>4411</v>
      </c>
      <c r="F483" s="16">
        <v>3</v>
      </c>
      <c r="G483" s="14">
        <v>3.01</v>
      </c>
      <c r="H483" s="14" t="s">
        <v>443</v>
      </c>
      <c r="I483" s="17"/>
      <c r="J483" s="15" t="s">
        <v>6645</v>
      </c>
      <c r="K483" s="17" t="s">
        <v>892</v>
      </c>
      <c r="L483" s="17" t="s">
        <v>6646</v>
      </c>
      <c r="M483" s="17" t="s">
        <v>893</v>
      </c>
      <c r="N483" s="17" t="s">
        <v>5070</v>
      </c>
      <c r="O483" s="17" t="s">
        <v>84</v>
      </c>
    </row>
    <row r="484" spans="1:15" x14ac:dyDescent="0.2">
      <c r="A484" s="12">
        <v>1005</v>
      </c>
      <c r="B484" s="17" t="s">
        <v>6647</v>
      </c>
      <c r="C484" s="17" t="s">
        <v>6648</v>
      </c>
      <c r="D484" s="14" t="s">
        <v>4410</v>
      </c>
      <c r="E484" s="15" t="s">
        <v>4411</v>
      </c>
      <c r="F484" s="16">
        <v>3</v>
      </c>
      <c r="G484" s="14">
        <v>3.01</v>
      </c>
      <c r="H484" s="14" t="s">
        <v>443</v>
      </c>
      <c r="I484" s="17"/>
      <c r="J484" s="15" t="s">
        <v>1049</v>
      </c>
      <c r="K484" s="17" t="s">
        <v>360</v>
      </c>
      <c r="L484" s="17" t="s">
        <v>1050</v>
      </c>
      <c r="M484" s="17" t="s">
        <v>6649</v>
      </c>
      <c r="N484" s="17" t="s">
        <v>4803</v>
      </c>
      <c r="O484" s="17" t="s">
        <v>84</v>
      </c>
    </row>
    <row r="485" spans="1:15" x14ac:dyDescent="0.2">
      <c r="A485" s="12">
        <v>1006</v>
      </c>
      <c r="B485" s="17" t="s">
        <v>6650</v>
      </c>
      <c r="C485" s="17" t="s">
        <v>6651</v>
      </c>
      <c r="D485" s="14" t="s">
        <v>4410</v>
      </c>
      <c r="E485" s="15" t="s">
        <v>4411</v>
      </c>
      <c r="F485" s="16">
        <v>3</v>
      </c>
      <c r="G485" s="14">
        <v>3.01</v>
      </c>
      <c r="H485" s="14" t="s">
        <v>443</v>
      </c>
      <c r="I485" s="17"/>
      <c r="J485" s="15" t="s">
        <v>6652</v>
      </c>
      <c r="K485" s="17" t="s">
        <v>6653</v>
      </c>
      <c r="L485" s="17" t="s">
        <v>6654</v>
      </c>
      <c r="M485" s="17" t="s">
        <v>6655</v>
      </c>
      <c r="N485" s="17" t="s">
        <v>1759</v>
      </c>
      <c r="O485" s="17" t="s">
        <v>84</v>
      </c>
    </row>
    <row r="486" spans="1:15" x14ac:dyDescent="0.2">
      <c r="A486" s="12">
        <v>1007</v>
      </c>
      <c r="B486" s="17" t="s">
        <v>6656</v>
      </c>
      <c r="C486" s="17" t="s">
        <v>6657</v>
      </c>
      <c r="D486" s="14" t="s">
        <v>4410</v>
      </c>
      <c r="E486" s="15" t="s">
        <v>4411</v>
      </c>
      <c r="F486" s="16">
        <v>3</v>
      </c>
      <c r="G486" s="14">
        <v>3.01</v>
      </c>
      <c r="H486" s="14" t="s">
        <v>443</v>
      </c>
      <c r="I486" s="17"/>
      <c r="J486" s="15" t="s">
        <v>6658</v>
      </c>
      <c r="K486" s="17" t="s">
        <v>1690</v>
      </c>
      <c r="L486" s="17" t="s">
        <v>6659</v>
      </c>
      <c r="M486" s="17" t="s">
        <v>1692</v>
      </c>
      <c r="N486" s="17" t="s">
        <v>4543</v>
      </c>
      <c r="O486" s="17" t="s">
        <v>84</v>
      </c>
    </row>
    <row r="487" spans="1:15" x14ac:dyDescent="0.2">
      <c r="A487" s="12">
        <v>1008</v>
      </c>
      <c r="B487" s="17" t="s">
        <v>5406</v>
      </c>
      <c r="C487" s="17" t="s">
        <v>6660</v>
      </c>
      <c r="D487" s="14" t="s">
        <v>4410</v>
      </c>
      <c r="E487" s="15" t="s">
        <v>4411</v>
      </c>
      <c r="F487" s="16">
        <v>3</v>
      </c>
      <c r="G487" s="14">
        <v>3.01</v>
      </c>
      <c r="H487" s="14" t="s">
        <v>443</v>
      </c>
      <c r="I487" s="17"/>
      <c r="J487" s="15" t="s">
        <v>106</v>
      </c>
      <c r="K487" s="17" t="s">
        <v>126</v>
      </c>
      <c r="L487" s="17" t="s">
        <v>108</v>
      </c>
      <c r="M487" s="17" t="s">
        <v>127</v>
      </c>
      <c r="N487" s="17" t="s">
        <v>486</v>
      </c>
      <c r="O487" s="17" t="s">
        <v>84</v>
      </c>
    </row>
    <row r="488" spans="1:15" x14ac:dyDescent="0.2">
      <c r="A488" s="12">
        <v>1009</v>
      </c>
      <c r="B488" s="17" t="s">
        <v>1906</v>
      </c>
      <c r="C488" s="17" t="s">
        <v>6661</v>
      </c>
      <c r="D488" s="14" t="s">
        <v>4410</v>
      </c>
      <c r="E488" s="15" t="s">
        <v>4411</v>
      </c>
      <c r="F488" s="16">
        <v>2</v>
      </c>
      <c r="G488" s="14">
        <v>3.01</v>
      </c>
      <c r="H488" s="14" t="s">
        <v>443</v>
      </c>
      <c r="I488" s="17"/>
      <c r="J488" s="15" t="s">
        <v>1037</v>
      </c>
      <c r="K488" s="17" t="s">
        <v>4215</v>
      </c>
      <c r="L488" s="17" t="s">
        <v>1038</v>
      </c>
      <c r="M488" s="17" t="s">
        <v>4216</v>
      </c>
      <c r="N488" s="17" t="s">
        <v>4708</v>
      </c>
      <c r="O488" s="17" t="s">
        <v>84</v>
      </c>
    </row>
    <row r="489" spans="1:15" x14ac:dyDescent="0.2">
      <c r="A489" s="12">
        <v>1010</v>
      </c>
      <c r="B489" s="17" t="s">
        <v>6662</v>
      </c>
      <c r="C489" s="17" t="s">
        <v>6663</v>
      </c>
      <c r="D489" s="14" t="s">
        <v>4410</v>
      </c>
      <c r="E489" s="15" t="s">
        <v>4411</v>
      </c>
      <c r="F489" s="16">
        <v>2</v>
      </c>
      <c r="G489" s="14">
        <v>3.01</v>
      </c>
      <c r="H489" s="14" t="s">
        <v>443</v>
      </c>
      <c r="I489" s="17"/>
      <c r="J489" s="15" t="s">
        <v>6664</v>
      </c>
      <c r="K489" s="17" t="s">
        <v>168</v>
      </c>
      <c r="L489" s="17" t="s">
        <v>6665</v>
      </c>
      <c r="M489" s="17" t="s">
        <v>169</v>
      </c>
      <c r="N489" s="17" t="s">
        <v>6666</v>
      </c>
      <c r="O489" s="17" t="s">
        <v>84</v>
      </c>
    </row>
    <row r="490" spans="1:15" x14ac:dyDescent="0.2">
      <c r="A490" s="12">
        <v>1011</v>
      </c>
      <c r="B490" s="17" t="s">
        <v>4738</v>
      </c>
      <c r="C490" s="17" t="s">
        <v>6667</v>
      </c>
      <c r="D490" s="14" t="s">
        <v>4410</v>
      </c>
      <c r="E490" s="15" t="s">
        <v>4411</v>
      </c>
      <c r="F490" s="16">
        <v>2</v>
      </c>
      <c r="G490" s="14">
        <v>3.01</v>
      </c>
      <c r="H490" s="14" t="s">
        <v>443</v>
      </c>
      <c r="I490" s="17"/>
      <c r="J490" s="15" t="s">
        <v>137</v>
      </c>
      <c r="K490" s="17" t="s">
        <v>6053</v>
      </c>
      <c r="L490" s="17" t="s">
        <v>138</v>
      </c>
      <c r="M490" s="17" t="s">
        <v>6668</v>
      </c>
      <c r="N490" s="17" t="s">
        <v>6669</v>
      </c>
      <c r="O490" s="17" t="s">
        <v>84</v>
      </c>
    </row>
    <row r="491" spans="1:15" x14ac:dyDescent="0.2">
      <c r="A491" s="12">
        <v>1012</v>
      </c>
      <c r="B491" s="17" t="s">
        <v>4065</v>
      </c>
      <c r="C491" s="17" t="s">
        <v>6670</v>
      </c>
      <c r="D491" s="14" t="s">
        <v>4410</v>
      </c>
      <c r="E491" s="15" t="s">
        <v>4411</v>
      </c>
      <c r="F491" s="16">
        <v>2</v>
      </c>
      <c r="G491" s="14">
        <v>3.01</v>
      </c>
      <c r="H491" s="14" t="s">
        <v>443</v>
      </c>
      <c r="I491" s="17"/>
      <c r="J491" s="15" t="s">
        <v>329</v>
      </c>
      <c r="K491" s="17" t="s">
        <v>726</v>
      </c>
      <c r="L491" s="17" t="s">
        <v>330</v>
      </c>
      <c r="M491" s="17" t="s">
        <v>728</v>
      </c>
      <c r="N491" s="17" t="s">
        <v>5682</v>
      </c>
      <c r="O491" s="17" t="s">
        <v>84</v>
      </c>
    </row>
    <row r="492" spans="1:15" x14ac:dyDescent="0.2">
      <c r="A492" s="12">
        <v>1013</v>
      </c>
      <c r="B492" s="17" t="s">
        <v>5816</v>
      </c>
      <c r="C492" s="17" t="s">
        <v>6671</v>
      </c>
      <c r="D492" s="14" t="s">
        <v>4410</v>
      </c>
      <c r="E492" s="15" t="s">
        <v>4411</v>
      </c>
      <c r="F492" s="16">
        <v>2</v>
      </c>
      <c r="G492" s="14">
        <v>3.01</v>
      </c>
      <c r="H492" s="14" t="s">
        <v>443</v>
      </c>
      <c r="I492" s="17"/>
      <c r="J492" s="15" t="s">
        <v>348</v>
      </c>
      <c r="K492" s="17" t="s">
        <v>128</v>
      </c>
      <c r="L492" s="17" t="s">
        <v>349</v>
      </c>
      <c r="M492" s="17" t="s">
        <v>129</v>
      </c>
      <c r="N492" s="17" t="s">
        <v>1869</v>
      </c>
      <c r="O492" s="17" t="s">
        <v>84</v>
      </c>
    </row>
    <row r="493" spans="1:15" x14ac:dyDescent="0.2">
      <c r="A493" s="12">
        <v>1014</v>
      </c>
      <c r="B493" s="17" t="s">
        <v>6672</v>
      </c>
      <c r="C493" s="17" t="s">
        <v>6673</v>
      </c>
      <c r="D493" s="14" t="s">
        <v>4410</v>
      </c>
      <c r="E493" s="15" t="s">
        <v>4411</v>
      </c>
      <c r="F493" s="16">
        <v>2</v>
      </c>
      <c r="G493" s="14">
        <v>3.01</v>
      </c>
      <c r="H493" s="14" t="s">
        <v>443</v>
      </c>
      <c r="I493" s="17"/>
      <c r="J493" s="15" t="s">
        <v>6674</v>
      </c>
      <c r="K493" s="17" t="s">
        <v>1823</v>
      </c>
      <c r="L493" s="17" t="s">
        <v>6675</v>
      </c>
      <c r="M493" s="17" t="s">
        <v>1967</v>
      </c>
      <c r="N493" s="17" t="s">
        <v>1724</v>
      </c>
      <c r="O493" s="17" t="s">
        <v>84</v>
      </c>
    </row>
    <row r="494" spans="1:15" x14ac:dyDescent="0.2">
      <c r="A494" s="12">
        <v>1015</v>
      </c>
      <c r="B494" s="17" t="s">
        <v>6676</v>
      </c>
      <c r="C494" s="17" t="s">
        <v>6677</v>
      </c>
      <c r="D494" s="14" t="s">
        <v>4410</v>
      </c>
      <c r="E494" s="15" t="s">
        <v>4411</v>
      </c>
      <c r="F494" s="16">
        <v>2</v>
      </c>
      <c r="G494" s="14">
        <v>3.01</v>
      </c>
      <c r="H494" s="14" t="s">
        <v>443</v>
      </c>
      <c r="I494" s="17"/>
      <c r="J494" s="15" t="s">
        <v>6678</v>
      </c>
      <c r="K494" s="17" t="s">
        <v>110</v>
      </c>
      <c r="L494" s="17" t="s">
        <v>6679</v>
      </c>
      <c r="M494" s="17" t="s">
        <v>111</v>
      </c>
      <c r="N494" s="17" t="s">
        <v>1895</v>
      </c>
      <c r="O494" s="17" t="s">
        <v>84</v>
      </c>
    </row>
    <row r="495" spans="1:15" x14ac:dyDescent="0.2">
      <c r="A495" s="12">
        <v>1016</v>
      </c>
      <c r="B495" s="17" t="s">
        <v>6125</v>
      </c>
      <c r="C495" s="17" t="s">
        <v>6680</v>
      </c>
      <c r="D495" s="14" t="s">
        <v>4410</v>
      </c>
      <c r="E495" s="15" t="s">
        <v>4411</v>
      </c>
      <c r="F495" s="16">
        <v>2</v>
      </c>
      <c r="G495" s="14">
        <v>3.01</v>
      </c>
      <c r="H495" s="14" t="s">
        <v>443</v>
      </c>
      <c r="I495" s="17"/>
      <c r="J495" s="15" t="s">
        <v>2699</v>
      </c>
      <c r="K495" s="17" t="s">
        <v>255</v>
      </c>
      <c r="L495" s="17" t="s">
        <v>3622</v>
      </c>
      <c r="M495" s="17" t="s">
        <v>256</v>
      </c>
      <c r="N495" s="17" t="s">
        <v>5355</v>
      </c>
      <c r="O495" s="17" t="s">
        <v>84</v>
      </c>
    </row>
    <row r="496" spans="1:15" x14ac:dyDescent="0.2">
      <c r="A496" s="12">
        <v>1017</v>
      </c>
      <c r="B496" s="17" t="s">
        <v>6681</v>
      </c>
      <c r="C496" s="17" t="s">
        <v>6682</v>
      </c>
      <c r="D496" s="14" t="s">
        <v>4410</v>
      </c>
      <c r="E496" s="15" t="s">
        <v>4411</v>
      </c>
      <c r="F496" s="16">
        <v>2</v>
      </c>
      <c r="G496" s="14">
        <v>3.01</v>
      </c>
      <c r="H496" s="14" t="s">
        <v>443</v>
      </c>
      <c r="I496" s="17"/>
      <c r="J496" s="15" t="s">
        <v>6683</v>
      </c>
      <c r="K496" s="17" t="s">
        <v>3540</v>
      </c>
      <c r="L496" s="17" t="s">
        <v>6684</v>
      </c>
      <c r="M496" s="17" t="s">
        <v>3541</v>
      </c>
      <c r="N496" s="17" t="s">
        <v>2255</v>
      </c>
      <c r="O496" s="17" t="s">
        <v>84</v>
      </c>
    </row>
    <row r="497" spans="1:15" x14ac:dyDescent="0.2">
      <c r="A497" s="12">
        <v>1018</v>
      </c>
      <c r="B497" s="17" t="s">
        <v>6685</v>
      </c>
      <c r="C497" s="17" t="s">
        <v>6686</v>
      </c>
      <c r="D497" s="14" t="s">
        <v>4410</v>
      </c>
      <c r="E497" s="15" t="s">
        <v>4411</v>
      </c>
      <c r="F497" s="16">
        <v>2</v>
      </c>
      <c r="G497" s="14">
        <v>3.01</v>
      </c>
      <c r="H497" s="14" t="s">
        <v>443</v>
      </c>
      <c r="I497" s="17"/>
      <c r="J497" s="15" t="s">
        <v>6687</v>
      </c>
      <c r="K497" s="17" t="s">
        <v>6688</v>
      </c>
      <c r="L497" s="17" t="s">
        <v>6689</v>
      </c>
      <c r="M497" s="17" t="s">
        <v>6690</v>
      </c>
      <c r="N497" s="17" t="s">
        <v>1790</v>
      </c>
      <c r="O497" s="17" t="s">
        <v>84</v>
      </c>
    </row>
    <row r="498" spans="1:15" x14ac:dyDescent="0.2">
      <c r="A498" s="12">
        <v>1019</v>
      </c>
      <c r="B498" s="17" t="s">
        <v>5893</v>
      </c>
      <c r="C498" s="17" t="s">
        <v>6691</v>
      </c>
      <c r="D498" s="14" t="s">
        <v>4410</v>
      </c>
      <c r="E498" s="15" t="s">
        <v>4458</v>
      </c>
      <c r="F498" s="16">
        <v>3</v>
      </c>
      <c r="G498" s="14">
        <v>3.01</v>
      </c>
      <c r="H498" s="14" t="s">
        <v>443</v>
      </c>
      <c r="I498" s="17"/>
      <c r="J498" s="15" t="s">
        <v>1324</v>
      </c>
      <c r="K498" s="17" t="s">
        <v>1484</v>
      </c>
      <c r="L498" s="17" t="s">
        <v>5896</v>
      </c>
      <c r="M498" s="17" t="s">
        <v>1485</v>
      </c>
      <c r="N498" s="17" t="s">
        <v>4827</v>
      </c>
      <c r="O498" s="17" t="s">
        <v>84</v>
      </c>
    </row>
    <row r="499" spans="1:15" x14ac:dyDescent="0.2">
      <c r="A499" s="12">
        <v>1020</v>
      </c>
      <c r="B499" s="17" t="s">
        <v>6692</v>
      </c>
      <c r="C499" s="17" t="s">
        <v>6693</v>
      </c>
      <c r="D499" s="14" t="s">
        <v>4410</v>
      </c>
      <c r="E499" s="15" t="s">
        <v>4458</v>
      </c>
      <c r="F499" s="16">
        <v>3</v>
      </c>
      <c r="G499" s="14">
        <v>3.01</v>
      </c>
      <c r="H499" s="14" t="s">
        <v>443</v>
      </c>
      <c r="I499" s="17"/>
      <c r="J499" s="15" t="s">
        <v>3657</v>
      </c>
      <c r="K499" s="17" t="s">
        <v>2090</v>
      </c>
      <c r="L499" s="17" t="s">
        <v>3658</v>
      </c>
      <c r="M499" s="17" t="s">
        <v>388</v>
      </c>
      <c r="N499" s="17" t="s">
        <v>6694</v>
      </c>
      <c r="O499" s="17" t="s">
        <v>84</v>
      </c>
    </row>
    <row r="500" spans="1:15" x14ac:dyDescent="0.2">
      <c r="A500" s="12">
        <v>1021</v>
      </c>
      <c r="B500" s="17" t="s">
        <v>6695</v>
      </c>
      <c r="C500" s="17" t="s">
        <v>6696</v>
      </c>
      <c r="D500" s="14" t="s">
        <v>4410</v>
      </c>
      <c r="E500" s="15" t="s">
        <v>4458</v>
      </c>
      <c r="F500" s="16">
        <v>3</v>
      </c>
      <c r="G500" s="14">
        <v>3.01</v>
      </c>
      <c r="H500" s="14" t="s">
        <v>443</v>
      </c>
      <c r="I500" s="17"/>
      <c r="J500" s="15" t="s">
        <v>6697</v>
      </c>
      <c r="K500" s="17" t="s">
        <v>255</v>
      </c>
      <c r="L500" s="17" t="s">
        <v>6698</v>
      </c>
      <c r="M500" s="17" t="s">
        <v>256</v>
      </c>
      <c r="N500" s="17" t="s">
        <v>6699</v>
      </c>
      <c r="O500" s="17" t="s">
        <v>84</v>
      </c>
    </row>
    <row r="501" spans="1:15" x14ac:dyDescent="0.2">
      <c r="A501" s="12">
        <v>1022</v>
      </c>
      <c r="B501" s="17" t="s">
        <v>6700</v>
      </c>
      <c r="C501" s="17" t="s">
        <v>6701</v>
      </c>
      <c r="D501" s="14" t="s">
        <v>4410</v>
      </c>
      <c r="E501" s="15" t="s">
        <v>4458</v>
      </c>
      <c r="F501" s="16">
        <v>3</v>
      </c>
      <c r="G501" s="14">
        <v>3.01</v>
      </c>
      <c r="H501" s="17" t="s">
        <v>443</v>
      </c>
      <c r="I501" s="17"/>
      <c r="J501" s="15" t="s">
        <v>6702</v>
      </c>
      <c r="K501" s="17" t="s">
        <v>6703</v>
      </c>
      <c r="L501" s="17" t="s">
        <v>6704</v>
      </c>
      <c r="M501" s="17" t="s">
        <v>6705</v>
      </c>
      <c r="N501" s="17" t="s">
        <v>783</v>
      </c>
      <c r="O501" s="17" t="s">
        <v>84</v>
      </c>
    </row>
    <row r="502" spans="1:15" x14ac:dyDescent="0.2">
      <c r="A502" s="12">
        <v>1023</v>
      </c>
      <c r="B502" s="17" t="s">
        <v>4596</v>
      </c>
      <c r="C502" s="17" t="s">
        <v>6706</v>
      </c>
      <c r="D502" s="14" t="s">
        <v>4410</v>
      </c>
      <c r="E502" s="15" t="s">
        <v>4458</v>
      </c>
      <c r="F502" s="16">
        <v>3</v>
      </c>
      <c r="G502" s="14">
        <v>3.01</v>
      </c>
      <c r="H502" s="17" t="s">
        <v>443</v>
      </c>
      <c r="I502" s="17"/>
      <c r="J502" s="15" t="s">
        <v>197</v>
      </c>
      <c r="K502" s="17" t="s">
        <v>6707</v>
      </c>
      <c r="L502" s="17" t="s">
        <v>198</v>
      </c>
      <c r="M502" s="17" t="s">
        <v>6708</v>
      </c>
      <c r="N502" s="17" t="s">
        <v>6709</v>
      </c>
      <c r="O502" s="17" t="s">
        <v>84</v>
      </c>
    </row>
    <row r="503" spans="1:15" x14ac:dyDescent="0.2">
      <c r="A503" s="12">
        <v>1024</v>
      </c>
      <c r="B503" s="17" t="s">
        <v>6710</v>
      </c>
      <c r="C503" s="17" t="s">
        <v>6468</v>
      </c>
      <c r="D503" s="14" t="s">
        <v>4410</v>
      </c>
      <c r="E503" s="15" t="s">
        <v>4458</v>
      </c>
      <c r="F503" s="16">
        <v>3</v>
      </c>
      <c r="G503" s="14">
        <v>3.01</v>
      </c>
      <c r="H503" s="17" t="s">
        <v>443</v>
      </c>
      <c r="I503" s="17"/>
      <c r="J503" s="15" t="s">
        <v>6711</v>
      </c>
      <c r="K503" s="17" t="s">
        <v>6469</v>
      </c>
      <c r="L503" s="17" t="s">
        <v>6712</v>
      </c>
      <c r="M503" s="17" t="s">
        <v>6470</v>
      </c>
      <c r="N503" s="17" t="s">
        <v>580</v>
      </c>
      <c r="O503" s="17" t="s">
        <v>84</v>
      </c>
    </row>
    <row r="504" spans="1:15" x14ac:dyDescent="0.2">
      <c r="A504" s="12">
        <v>1025</v>
      </c>
      <c r="B504" s="17" t="s">
        <v>4482</v>
      </c>
      <c r="C504" s="17" t="s">
        <v>6713</v>
      </c>
      <c r="D504" s="14" t="s">
        <v>4410</v>
      </c>
      <c r="E504" s="15" t="s">
        <v>4458</v>
      </c>
      <c r="F504" s="16">
        <v>3</v>
      </c>
      <c r="G504" s="14">
        <v>3.01</v>
      </c>
      <c r="H504" s="17" t="s">
        <v>443</v>
      </c>
      <c r="I504" s="17"/>
      <c r="J504" s="15" t="s">
        <v>133</v>
      </c>
      <c r="K504" s="17" t="s">
        <v>6714</v>
      </c>
      <c r="L504" s="17" t="s">
        <v>135</v>
      </c>
      <c r="M504" s="17" t="s">
        <v>6715</v>
      </c>
      <c r="N504" s="17" t="s">
        <v>5039</v>
      </c>
      <c r="O504" s="17" t="s">
        <v>84</v>
      </c>
    </row>
    <row r="505" spans="1:15" x14ac:dyDescent="0.2">
      <c r="A505" s="12">
        <v>1026</v>
      </c>
      <c r="B505" s="17" t="s">
        <v>6716</v>
      </c>
      <c r="C505" s="17" t="s">
        <v>6717</v>
      </c>
      <c r="D505" s="14" t="s">
        <v>4410</v>
      </c>
      <c r="E505" s="15" t="s">
        <v>4458</v>
      </c>
      <c r="F505" s="16">
        <v>3</v>
      </c>
      <c r="G505" s="14">
        <v>3.01</v>
      </c>
      <c r="H505" s="17" t="s">
        <v>443</v>
      </c>
      <c r="I505" s="17"/>
      <c r="J505" s="15" t="s">
        <v>6718</v>
      </c>
      <c r="K505" s="17" t="s">
        <v>201</v>
      </c>
      <c r="L505" s="17" t="s">
        <v>6719</v>
      </c>
      <c r="M505" s="17" t="s">
        <v>202</v>
      </c>
      <c r="N505" s="17" t="s">
        <v>4672</v>
      </c>
      <c r="O505" s="17" t="s">
        <v>84</v>
      </c>
    </row>
    <row r="506" spans="1:15" x14ac:dyDescent="0.2">
      <c r="A506" s="12">
        <v>1027</v>
      </c>
      <c r="B506" s="17" t="s">
        <v>4814</v>
      </c>
      <c r="C506" s="17" t="s">
        <v>6720</v>
      </c>
      <c r="D506" s="14" t="s">
        <v>4410</v>
      </c>
      <c r="E506" s="15" t="s">
        <v>4458</v>
      </c>
      <c r="F506" s="16">
        <v>3</v>
      </c>
      <c r="G506" s="14">
        <v>3.01</v>
      </c>
      <c r="H506" s="17" t="s">
        <v>443</v>
      </c>
      <c r="I506" s="17"/>
      <c r="J506" s="15" t="s">
        <v>277</v>
      </c>
      <c r="K506" s="17" t="s">
        <v>6721</v>
      </c>
      <c r="L506" s="17" t="s">
        <v>278</v>
      </c>
      <c r="M506" s="17" t="s">
        <v>6722</v>
      </c>
      <c r="N506" s="17" t="s">
        <v>6723</v>
      </c>
      <c r="O506" s="17" t="s">
        <v>84</v>
      </c>
    </row>
    <row r="507" spans="1:15" x14ac:dyDescent="0.2">
      <c r="A507" s="12">
        <v>1028</v>
      </c>
      <c r="B507" s="17" t="s">
        <v>6724</v>
      </c>
      <c r="C507" s="17" t="s">
        <v>6725</v>
      </c>
      <c r="D507" s="14" t="s">
        <v>4410</v>
      </c>
      <c r="E507" s="15" t="s">
        <v>4458</v>
      </c>
      <c r="F507" s="16">
        <v>3</v>
      </c>
      <c r="G507" s="14">
        <v>3.01</v>
      </c>
      <c r="H507" s="17" t="s">
        <v>443</v>
      </c>
      <c r="I507" s="17"/>
      <c r="J507" s="15" t="s">
        <v>6726</v>
      </c>
      <c r="K507" s="17" t="s">
        <v>143</v>
      </c>
      <c r="L507" s="17" t="s">
        <v>6727</v>
      </c>
      <c r="M507" s="17" t="s">
        <v>144</v>
      </c>
      <c r="N507" s="17" t="s">
        <v>4851</v>
      </c>
      <c r="O507" s="17" t="s">
        <v>84</v>
      </c>
    </row>
    <row r="508" spans="1:15" x14ac:dyDescent="0.2">
      <c r="A508" s="12">
        <v>1029</v>
      </c>
      <c r="B508" s="17" t="s">
        <v>6728</v>
      </c>
      <c r="C508" s="17" t="s">
        <v>6729</v>
      </c>
      <c r="D508" s="14" t="s">
        <v>4410</v>
      </c>
      <c r="E508" s="15" t="s">
        <v>4458</v>
      </c>
      <c r="F508" s="16">
        <v>3</v>
      </c>
      <c r="G508" s="14">
        <v>3.01</v>
      </c>
      <c r="H508" s="17" t="s">
        <v>443</v>
      </c>
      <c r="I508" s="17"/>
      <c r="J508" s="15" t="s">
        <v>6730</v>
      </c>
      <c r="K508" s="17" t="s">
        <v>107</v>
      </c>
      <c r="L508" s="17" t="s">
        <v>6731</v>
      </c>
      <c r="M508" s="17" t="s">
        <v>109</v>
      </c>
      <c r="N508" s="17" t="s">
        <v>5420</v>
      </c>
      <c r="O508" s="17" t="s">
        <v>84</v>
      </c>
    </row>
    <row r="509" spans="1:15" x14ac:dyDescent="0.2">
      <c r="A509" s="12">
        <v>1030</v>
      </c>
      <c r="B509" s="17" t="s">
        <v>6732</v>
      </c>
      <c r="C509" s="17" t="s">
        <v>6733</v>
      </c>
      <c r="D509" s="14" t="s">
        <v>4410</v>
      </c>
      <c r="E509" s="15" t="s">
        <v>4458</v>
      </c>
      <c r="F509" s="16">
        <v>3</v>
      </c>
      <c r="G509" s="14">
        <v>3.01</v>
      </c>
      <c r="H509" s="17" t="s">
        <v>443</v>
      </c>
      <c r="I509" s="17"/>
      <c r="J509" s="15" t="s">
        <v>6734</v>
      </c>
      <c r="K509" s="17" t="s">
        <v>6735</v>
      </c>
      <c r="L509" s="17" t="s">
        <v>6736</v>
      </c>
      <c r="M509" s="17" t="s">
        <v>6737</v>
      </c>
      <c r="N509" s="17" t="s">
        <v>6738</v>
      </c>
      <c r="O509" s="17" t="s">
        <v>84</v>
      </c>
    </row>
    <row r="510" spans="1:15" x14ac:dyDescent="0.2">
      <c r="A510" s="12">
        <v>1031</v>
      </c>
      <c r="B510" s="17" t="s">
        <v>4677</v>
      </c>
      <c r="C510" s="17" t="s">
        <v>6739</v>
      </c>
      <c r="D510" s="14" t="s">
        <v>4410</v>
      </c>
      <c r="E510" s="15" t="s">
        <v>4458</v>
      </c>
      <c r="F510" s="16">
        <v>3</v>
      </c>
      <c r="G510" s="14">
        <v>3.01</v>
      </c>
      <c r="H510" s="17" t="s">
        <v>443</v>
      </c>
      <c r="I510" s="17"/>
      <c r="J510" s="15" t="s">
        <v>112</v>
      </c>
      <c r="K510" s="17" t="s">
        <v>2260</v>
      </c>
      <c r="L510" s="17" t="s">
        <v>114</v>
      </c>
      <c r="M510" s="17" t="s">
        <v>2262</v>
      </c>
      <c r="N510" s="17" t="s">
        <v>6740</v>
      </c>
      <c r="O510" s="17" t="s">
        <v>84</v>
      </c>
    </row>
    <row r="511" spans="1:15" x14ac:dyDescent="0.2">
      <c r="A511" s="12">
        <v>1032</v>
      </c>
      <c r="B511" s="17" t="s">
        <v>6741</v>
      </c>
      <c r="C511" s="17" t="s">
        <v>6742</v>
      </c>
      <c r="D511" s="14" t="s">
        <v>4410</v>
      </c>
      <c r="E511" s="15" t="s">
        <v>4458</v>
      </c>
      <c r="F511" s="16">
        <v>2</v>
      </c>
      <c r="G511" s="14">
        <v>3.01</v>
      </c>
      <c r="H511" s="17" t="s">
        <v>443</v>
      </c>
      <c r="I511" s="17"/>
      <c r="J511" s="15" t="s">
        <v>6743</v>
      </c>
      <c r="K511" s="17" t="s">
        <v>122</v>
      </c>
      <c r="L511" s="17" t="s">
        <v>6744</v>
      </c>
      <c r="M511" s="17" t="s">
        <v>123</v>
      </c>
      <c r="N511" s="17" t="s">
        <v>6745</v>
      </c>
      <c r="O511" s="17" t="s">
        <v>84</v>
      </c>
    </row>
    <row r="512" spans="1:15" x14ac:dyDescent="0.2">
      <c r="A512" s="12">
        <v>1033</v>
      </c>
      <c r="B512" s="17" t="s">
        <v>4537</v>
      </c>
      <c r="C512" s="17" t="s">
        <v>6746</v>
      </c>
      <c r="D512" s="14" t="s">
        <v>4410</v>
      </c>
      <c r="E512" s="15" t="s">
        <v>4458</v>
      </c>
      <c r="F512" s="16">
        <v>2</v>
      </c>
      <c r="G512" s="14">
        <v>3.01</v>
      </c>
      <c r="H512" s="17" t="s">
        <v>443</v>
      </c>
      <c r="I512" s="17"/>
      <c r="J512" s="15" t="s">
        <v>4539</v>
      </c>
      <c r="K512" s="17" t="s">
        <v>6747</v>
      </c>
      <c r="L512" s="17" t="s">
        <v>4540</v>
      </c>
      <c r="M512" s="17" t="s">
        <v>6748</v>
      </c>
      <c r="N512" s="17" t="s">
        <v>5280</v>
      </c>
      <c r="O512" s="17" t="s">
        <v>84</v>
      </c>
    </row>
    <row r="513" spans="1:15" x14ac:dyDescent="0.2">
      <c r="A513" s="12">
        <v>1034</v>
      </c>
      <c r="B513" s="17" t="s">
        <v>6749</v>
      </c>
      <c r="C513" s="17" t="s">
        <v>6750</v>
      </c>
      <c r="D513" s="14" t="s">
        <v>4410</v>
      </c>
      <c r="E513" s="15" t="s">
        <v>4458</v>
      </c>
      <c r="F513" s="16">
        <v>2</v>
      </c>
      <c r="G513" s="14">
        <v>3.01</v>
      </c>
      <c r="H513" s="17" t="s">
        <v>443</v>
      </c>
      <c r="I513" s="17"/>
      <c r="J513" s="15" t="s">
        <v>3798</v>
      </c>
      <c r="K513" s="17" t="s">
        <v>168</v>
      </c>
      <c r="L513" s="17" t="s">
        <v>3800</v>
      </c>
      <c r="M513" s="17" t="s">
        <v>169</v>
      </c>
      <c r="N513" s="17" t="s">
        <v>5175</v>
      </c>
      <c r="O513" s="17" t="s">
        <v>84</v>
      </c>
    </row>
    <row r="514" spans="1:15" x14ac:dyDescent="0.2">
      <c r="A514" s="12">
        <v>1035</v>
      </c>
      <c r="B514" s="17" t="s">
        <v>6751</v>
      </c>
      <c r="C514" s="17" t="s">
        <v>6752</v>
      </c>
      <c r="D514" s="14" t="s">
        <v>4410</v>
      </c>
      <c r="E514" s="15" t="s">
        <v>4458</v>
      </c>
      <c r="F514" s="16">
        <v>2</v>
      </c>
      <c r="G514" s="14">
        <v>3.01</v>
      </c>
      <c r="H514" s="17" t="s">
        <v>443</v>
      </c>
      <c r="I514" s="17"/>
      <c r="J514" s="15" t="s">
        <v>6753</v>
      </c>
      <c r="K514" s="17" t="s">
        <v>6754</v>
      </c>
      <c r="L514" s="17" t="s">
        <v>6755</v>
      </c>
      <c r="M514" s="17" t="s">
        <v>6756</v>
      </c>
      <c r="N514" s="17" t="s">
        <v>6757</v>
      </c>
      <c r="O514" s="17" t="s">
        <v>84</v>
      </c>
    </row>
    <row r="515" spans="1:15" x14ac:dyDescent="0.2">
      <c r="A515" s="12">
        <v>1036</v>
      </c>
      <c r="B515" s="17" t="s">
        <v>4482</v>
      </c>
      <c r="C515" s="17" t="s">
        <v>6758</v>
      </c>
      <c r="D515" s="14" t="s">
        <v>4410</v>
      </c>
      <c r="E515" s="15" t="s">
        <v>4458</v>
      </c>
      <c r="F515" s="16">
        <v>2</v>
      </c>
      <c r="G515" s="14">
        <v>3.01</v>
      </c>
      <c r="H515" s="17" t="s">
        <v>443</v>
      </c>
      <c r="I515" s="17"/>
      <c r="J515" s="15" t="s">
        <v>133</v>
      </c>
      <c r="K515" s="17" t="s">
        <v>6759</v>
      </c>
      <c r="L515" s="17" t="s">
        <v>135</v>
      </c>
      <c r="M515" s="17" t="s">
        <v>6760</v>
      </c>
      <c r="N515" s="17" t="s">
        <v>2095</v>
      </c>
      <c r="O515" s="17" t="s">
        <v>84</v>
      </c>
    </row>
    <row r="516" spans="1:15" x14ac:dyDescent="0.2">
      <c r="A516" s="12">
        <v>1037</v>
      </c>
      <c r="B516" s="17" t="s">
        <v>6761</v>
      </c>
      <c r="C516" s="17" t="s">
        <v>6762</v>
      </c>
      <c r="D516" s="14" t="s">
        <v>4410</v>
      </c>
      <c r="E516" s="15" t="s">
        <v>4458</v>
      </c>
      <c r="F516" s="16">
        <v>2</v>
      </c>
      <c r="G516" s="14">
        <v>3.01</v>
      </c>
      <c r="H516" s="17" t="s">
        <v>443</v>
      </c>
      <c r="I516" s="17"/>
      <c r="J516" s="15" t="s">
        <v>679</v>
      </c>
      <c r="K516" s="17" t="s">
        <v>279</v>
      </c>
      <c r="L516" s="17" t="s">
        <v>680</v>
      </c>
      <c r="M516" s="17" t="s">
        <v>280</v>
      </c>
      <c r="N516" s="17" t="s">
        <v>2076</v>
      </c>
      <c r="O516" s="17" t="s">
        <v>84</v>
      </c>
    </row>
    <row r="517" spans="1:15" x14ac:dyDescent="0.2">
      <c r="A517" s="12">
        <v>1038</v>
      </c>
      <c r="B517" s="17" t="s">
        <v>6763</v>
      </c>
      <c r="C517" s="17" t="s">
        <v>6764</v>
      </c>
      <c r="D517" s="14" t="s">
        <v>4436</v>
      </c>
      <c r="E517" s="15" t="s">
        <v>4530</v>
      </c>
      <c r="F517" s="16">
        <v>3</v>
      </c>
      <c r="G517" s="14">
        <v>3.01</v>
      </c>
      <c r="H517" s="17" t="s">
        <v>443</v>
      </c>
      <c r="I517" s="17"/>
      <c r="J517" s="15" t="s">
        <v>6558</v>
      </c>
      <c r="K517" s="17" t="s">
        <v>2090</v>
      </c>
      <c r="L517" s="17" t="s">
        <v>6765</v>
      </c>
      <c r="M517" s="17" t="s">
        <v>388</v>
      </c>
      <c r="N517" s="17" t="s">
        <v>1141</v>
      </c>
      <c r="O517" s="17" t="s">
        <v>84</v>
      </c>
    </row>
    <row r="518" spans="1:15" x14ac:dyDescent="0.2">
      <c r="A518" s="12">
        <v>1039</v>
      </c>
      <c r="B518" s="17" t="s">
        <v>6766</v>
      </c>
      <c r="C518" s="17" t="s">
        <v>6767</v>
      </c>
      <c r="D518" s="14" t="s">
        <v>4436</v>
      </c>
      <c r="E518" s="15" t="s">
        <v>4530</v>
      </c>
      <c r="F518" s="16">
        <v>3</v>
      </c>
      <c r="G518" s="14">
        <v>3.01</v>
      </c>
      <c r="H518" s="17" t="s">
        <v>443</v>
      </c>
      <c r="I518" s="17"/>
      <c r="J518" s="15" t="s">
        <v>753</v>
      </c>
      <c r="K518" s="17" t="s">
        <v>6768</v>
      </c>
      <c r="L518" s="17" t="s">
        <v>6769</v>
      </c>
      <c r="M518" s="17" t="s">
        <v>6770</v>
      </c>
      <c r="N518" s="17" t="s">
        <v>6771</v>
      </c>
      <c r="O518" s="17" t="s">
        <v>84</v>
      </c>
    </row>
    <row r="519" spans="1:15" x14ac:dyDescent="0.2">
      <c r="A519" s="12">
        <v>1040</v>
      </c>
      <c r="B519" s="17" t="s">
        <v>6029</v>
      </c>
      <c r="C519" s="17" t="s">
        <v>6772</v>
      </c>
      <c r="D519" s="14" t="s">
        <v>4410</v>
      </c>
      <c r="E519" s="15" t="s">
        <v>4530</v>
      </c>
      <c r="F519" s="16">
        <v>3</v>
      </c>
      <c r="G519" s="14">
        <v>3.01</v>
      </c>
      <c r="H519" s="17" t="s">
        <v>443</v>
      </c>
      <c r="I519" s="17"/>
      <c r="J519" s="15" t="s">
        <v>6031</v>
      </c>
      <c r="K519" s="17" t="s">
        <v>6773</v>
      </c>
      <c r="L519" s="17" t="s">
        <v>6032</v>
      </c>
      <c r="M519" s="17" t="s">
        <v>6774</v>
      </c>
      <c r="N519" s="17" t="s">
        <v>703</v>
      </c>
      <c r="O519" s="17" t="s">
        <v>84</v>
      </c>
    </row>
    <row r="520" spans="1:15" x14ac:dyDescent="0.2">
      <c r="A520" s="12">
        <v>1041</v>
      </c>
      <c r="B520" s="17" t="s">
        <v>6775</v>
      </c>
      <c r="C520" s="17" t="s">
        <v>6776</v>
      </c>
      <c r="D520" s="14" t="s">
        <v>4410</v>
      </c>
      <c r="E520" s="15" t="s">
        <v>4530</v>
      </c>
      <c r="F520" s="16">
        <v>3</v>
      </c>
      <c r="G520" s="14">
        <v>3.01</v>
      </c>
      <c r="H520" s="17" t="s">
        <v>443</v>
      </c>
      <c r="I520" s="17"/>
      <c r="J520" s="15" t="s">
        <v>6777</v>
      </c>
      <c r="K520" s="17" t="s">
        <v>279</v>
      </c>
      <c r="L520" s="17" t="s">
        <v>6778</v>
      </c>
      <c r="M520" s="17" t="s">
        <v>280</v>
      </c>
      <c r="N520" s="17" t="s">
        <v>703</v>
      </c>
      <c r="O520" s="17" t="s">
        <v>84</v>
      </c>
    </row>
    <row r="521" spans="1:15" x14ac:dyDescent="0.2">
      <c r="A521" s="12">
        <v>1042</v>
      </c>
      <c r="B521" s="17" t="s">
        <v>6779</v>
      </c>
      <c r="C521" s="17" t="s">
        <v>6780</v>
      </c>
      <c r="D521" s="14" t="s">
        <v>4436</v>
      </c>
      <c r="E521" s="15" t="s">
        <v>4530</v>
      </c>
      <c r="F521" s="16">
        <v>3</v>
      </c>
      <c r="G521" s="14">
        <v>3.01</v>
      </c>
      <c r="H521" s="17" t="s">
        <v>443</v>
      </c>
      <c r="I521" s="17"/>
      <c r="J521" s="15" t="s">
        <v>6781</v>
      </c>
      <c r="K521" s="17" t="s">
        <v>6782</v>
      </c>
      <c r="L521" s="17" t="s">
        <v>6783</v>
      </c>
      <c r="M521" s="17" t="s">
        <v>6784</v>
      </c>
      <c r="N521" s="17" t="s">
        <v>6785</v>
      </c>
      <c r="O521" s="17" t="s">
        <v>84</v>
      </c>
    </row>
    <row r="522" spans="1:15" x14ac:dyDescent="0.2">
      <c r="A522" s="12">
        <v>1043</v>
      </c>
      <c r="B522" s="17" t="s">
        <v>6786</v>
      </c>
      <c r="C522" s="17" t="s">
        <v>6787</v>
      </c>
      <c r="D522" s="14" t="s">
        <v>4436</v>
      </c>
      <c r="E522" s="15" t="s">
        <v>4530</v>
      </c>
      <c r="F522" s="16">
        <v>3</v>
      </c>
      <c r="G522" s="14">
        <v>3.01</v>
      </c>
      <c r="H522" s="17" t="s">
        <v>443</v>
      </c>
      <c r="I522" s="17"/>
      <c r="J522" s="15" t="s">
        <v>1671</v>
      </c>
      <c r="K522" s="17" t="s">
        <v>203</v>
      </c>
      <c r="L522" s="17" t="s">
        <v>1672</v>
      </c>
      <c r="M522" s="17" t="s">
        <v>205</v>
      </c>
      <c r="N522" s="17" t="s">
        <v>487</v>
      </c>
      <c r="O522" s="17" t="s">
        <v>84</v>
      </c>
    </row>
    <row r="523" spans="1:15" x14ac:dyDescent="0.2">
      <c r="A523" s="12">
        <v>1044</v>
      </c>
      <c r="B523" s="17" t="s">
        <v>4596</v>
      </c>
      <c r="C523" s="17" t="s">
        <v>6788</v>
      </c>
      <c r="D523" s="14" t="s">
        <v>4436</v>
      </c>
      <c r="E523" s="15" t="s">
        <v>4530</v>
      </c>
      <c r="F523" s="16">
        <v>3</v>
      </c>
      <c r="G523" s="14">
        <v>3.01</v>
      </c>
      <c r="H523" s="17" t="s">
        <v>443</v>
      </c>
      <c r="I523" s="17"/>
      <c r="J523" s="15" t="s">
        <v>197</v>
      </c>
      <c r="K523" s="17" t="s">
        <v>293</v>
      </c>
      <c r="L523" s="17" t="s">
        <v>198</v>
      </c>
      <c r="M523" s="17" t="s">
        <v>294</v>
      </c>
      <c r="N523" s="17" t="s">
        <v>6789</v>
      </c>
      <c r="O523" s="17" t="s">
        <v>84</v>
      </c>
    </row>
    <row r="524" spans="1:15" x14ac:dyDescent="0.2">
      <c r="A524" s="12">
        <v>1045</v>
      </c>
      <c r="B524" s="17" t="s">
        <v>4065</v>
      </c>
      <c r="C524" s="17" t="s">
        <v>6790</v>
      </c>
      <c r="D524" s="14" t="s">
        <v>4436</v>
      </c>
      <c r="E524" s="15" t="s">
        <v>4530</v>
      </c>
      <c r="F524" s="16">
        <v>3</v>
      </c>
      <c r="G524" s="14">
        <v>3.01</v>
      </c>
      <c r="H524" s="17" t="s">
        <v>443</v>
      </c>
      <c r="I524" s="17"/>
      <c r="J524" s="15" t="s">
        <v>329</v>
      </c>
      <c r="K524" s="17" t="s">
        <v>6791</v>
      </c>
      <c r="L524" s="17" t="s">
        <v>330</v>
      </c>
      <c r="M524" s="17" t="s">
        <v>6792</v>
      </c>
      <c r="N524" s="17" t="s">
        <v>1600</v>
      </c>
      <c r="O524" s="17" t="s">
        <v>84</v>
      </c>
    </row>
    <row r="525" spans="1:15" x14ac:dyDescent="0.2">
      <c r="A525" s="12">
        <v>1046</v>
      </c>
      <c r="B525" s="17" t="s">
        <v>6375</v>
      </c>
      <c r="C525" s="17" t="s">
        <v>6793</v>
      </c>
      <c r="D525" s="14" t="s">
        <v>4436</v>
      </c>
      <c r="E525" s="15" t="s">
        <v>4530</v>
      </c>
      <c r="F525" s="16">
        <v>3</v>
      </c>
      <c r="G525" s="14">
        <v>3.01</v>
      </c>
      <c r="H525" s="17" t="s">
        <v>443</v>
      </c>
      <c r="I525" s="17"/>
      <c r="J525" s="15" t="s">
        <v>249</v>
      </c>
      <c r="K525" s="17" t="s">
        <v>6490</v>
      </c>
      <c r="L525" s="17" t="s">
        <v>250</v>
      </c>
      <c r="M525" s="17" t="s">
        <v>6492</v>
      </c>
      <c r="N525" s="17" t="s">
        <v>6794</v>
      </c>
      <c r="O525" s="17" t="s">
        <v>84</v>
      </c>
    </row>
    <row r="526" spans="1:15" x14ac:dyDescent="0.2">
      <c r="A526" s="12">
        <v>1047</v>
      </c>
      <c r="B526" s="17" t="s">
        <v>6795</v>
      </c>
      <c r="C526" s="17" t="s">
        <v>6796</v>
      </c>
      <c r="D526" s="14" t="s">
        <v>4436</v>
      </c>
      <c r="E526" s="15" t="s">
        <v>4530</v>
      </c>
      <c r="F526" s="16">
        <v>3</v>
      </c>
      <c r="G526" s="14">
        <v>3.01</v>
      </c>
      <c r="H526" s="17" t="s">
        <v>443</v>
      </c>
      <c r="I526" s="17"/>
      <c r="J526" s="15" t="s">
        <v>6797</v>
      </c>
      <c r="K526" s="17" t="s">
        <v>6798</v>
      </c>
      <c r="L526" s="17" t="s">
        <v>6799</v>
      </c>
      <c r="M526" s="17" t="s">
        <v>6800</v>
      </c>
      <c r="N526" s="17" t="s">
        <v>6709</v>
      </c>
      <c r="O526" s="17" t="s">
        <v>84</v>
      </c>
    </row>
    <row r="527" spans="1:15" x14ac:dyDescent="0.2">
      <c r="A527" s="12">
        <v>1048</v>
      </c>
      <c r="B527" s="17" t="s">
        <v>6056</v>
      </c>
      <c r="C527" s="17" t="s">
        <v>6801</v>
      </c>
      <c r="D527" s="14" t="s">
        <v>4436</v>
      </c>
      <c r="E527" s="15" t="s">
        <v>4530</v>
      </c>
      <c r="F527" s="16">
        <v>3</v>
      </c>
      <c r="G527" s="14">
        <v>3.01</v>
      </c>
      <c r="H527" s="17" t="s">
        <v>443</v>
      </c>
      <c r="I527" s="17"/>
      <c r="J527" s="15" t="s">
        <v>6058</v>
      </c>
      <c r="K527" s="17" t="s">
        <v>107</v>
      </c>
      <c r="L527" s="17" t="s">
        <v>6059</v>
      </c>
      <c r="M527" s="17" t="s">
        <v>109</v>
      </c>
      <c r="N527" s="17" t="s">
        <v>1588</v>
      </c>
      <c r="O527" s="17" t="s">
        <v>84</v>
      </c>
    </row>
    <row r="528" spans="1:15" x14ac:dyDescent="0.2">
      <c r="A528" s="12">
        <v>1049</v>
      </c>
      <c r="B528" s="17" t="s">
        <v>6802</v>
      </c>
      <c r="C528" s="17" t="s">
        <v>6803</v>
      </c>
      <c r="D528" s="14" t="s">
        <v>4436</v>
      </c>
      <c r="E528" s="15" t="s">
        <v>4530</v>
      </c>
      <c r="F528" s="16">
        <v>3</v>
      </c>
      <c r="G528" s="14">
        <v>3.01</v>
      </c>
      <c r="H528" s="17" t="s">
        <v>443</v>
      </c>
      <c r="I528" s="17"/>
      <c r="J528" s="15" t="s">
        <v>6804</v>
      </c>
      <c r="K528" s="17" t="s">
        <v>1805</v>
      </c>
      <c r="L528" s="17" t="s">
        <v>6805</v>
      </c>
      <c r="M528" s="17" t="s">
        <v>6806</v>
      </c>
      <c r="N528" s="17" t="s">
        <v>5112</v>
      </c>
      <c r="O528" s="17" t="s">
        <v>84</v>
      </c>
    </row>
    <row r="529" spans="1:15" x14ac:dyDescent="0.2">
      <c r="A529" s="12">
        <v>1050</v>
      </c>
      <c r="B529" s="17" t="s">
        <v>5891</v>
      </c>
      <c r="C529" s="17" t="s">
        <v>6807</v>
      </c>
      <c r="D529" s="14" t="s">
        <v>4436</v>
      </c>
      <c r="E529" s="15" t="s">
        <v>4530</v>
      </c>
      <c r="F529" s="16">
        <v>2</v>
      </c>
      <c r="G529" s="14">
        <v>3.01</v>
      </c>
      <c r="H529" s="17" t="s">
        <v>443</v>
      </c>
      <c r="I529" s="17"/>
      <c r="J529" s="15" t="s">
        <v>1990</v>
      </c>
      <c r="K529" s="17" t="s">
        <v>268</v>
      </c>
      <c r="L529" s="17" t="s">
        <v>1991</v>
      </c>
      <c r="M529" s="17" t="s">
        <v>269</v>
      </c>
      <c r="N529" s="17" t="s">
        <v>4939</v>
      </c>
      <c r="O529" s="17" t="s">
        <v>84</v>
      </c>
    </row>
    <row r="530" spans="1:15" x14ac:dyDescent="0.2">
      <c r="A530" s="12">
        <v>1051</v>
      </c>
      <c r="B530" s="17" t="s">
        <v>6808</v>
      </c>
      <c r="C530" s="17" t="s">
        <v>6809</v>
      </c>
      <c r="D530" s="14" t="s">
        <v>4436</v>
      </c>
      <c r="E530" s="15" t="s">
        <v>4530</v>
      </c>
      <c r="F530" s="16">
        <v>2</v>
      </c>
      <c r="G530" s="14">
        <v>3.01</v>
      </c>
      <c r="H530" s="17" t="s">
        <v>443</v>
      </c>
      <c r="I530" s="17"/>
      <c r="J530" s="15" t="s">
        <v>6810</v>
      </c>
      <c r="K530" s="17" t="s">
        <v>6811</v>
      </c>
      <c r="L530" s="17" t="s">
        <v>6812</v>
      </c>
      <c r="M530" s="17" t="s">
        <v>6813</v>
      </c>
      <c r="N530" s="17" t="s">
        <v>1682</v>
      </c>
      <c r="O530" s="17" t="s">
        <v>84</v>
      </c>
    </row>
    <row r="531" spans="1:15" x14ac:dyDescent="0.2">
      <c r="A531" s="12">
        <v>1052</v>
      </c>
      <c r="B531" s="17" t="s">
        <v>6814</v>
      </c>
      <c r="C531" s="17" t="s">
        <v>6634</v>
      </c>
      <c r="D531" s="14" t="s">
        <v>4410</v>
      </c>
      <c r="E531" s="15" t="s">
        <v>4530</v>
      </c>
      <c r="F531" s="16">
        <v>2</v>
      </c>
      <c r="G531" s="14">
        <v>3.01</v>
      </c>
      <c r="H531" s="17" t="s">
        <v>443</v>
      </c>
      <c r="I531" s="17"/>
      <c r="J531" s="15" t="s">
        <v>6815</v>
      </c>
      <c r="K531" s="17" t="s">
        <v>648</v>
      </c>
      <c r="L531" s="17" t="s">
        <v>6816</v>
      </c>
      <c r="M531" s="17" t="s">
        <v>649</v>
      </c>
      <c r="N531" s="17" t="s">
        <v>5818</v>
      </c>
      <c r="O531" s="17" t="s">
        <v>84</v>
      </c>
    </row>
    <row r="532" spans="1:15" x14ac:dyDescent="0.2">
      <c r="A532" s="12">
        <v>1053</v>
      </c>
      <c r="B532" s="17" t="s">
        <v>6817</v>
      </c>
      <c r="C532" s="17" t="s">
        <v>6818</v>
      </c>
      <c r="D532" s="14" t="s">
        <v>4436</v>
      </c>
      <c r="E532" s="15" t="s">
        <v>4530</v>
      </c>
      <c r="F532" s="16">
        <v>2</v>
      </c>
      <c r="G532" s="14">
        <v>3.01</v>
      </c>
      <c r="H532" s="17" t="s">
        <v>443</v>
      </c>
      <c r="I532" s="17"/>
      <c r="J532" s="15" t="s">
        <v>2203</v>
      </c>
      <c r="K532" s="17" t="s">
        <v>199</v>
      </c>
      <c r="L532" s="17" t="s">
        <v>3972</v>
      </c>
      <c r="M532" s="17" t="s">
        <v>200</v>
      </c>
      <c r="N532" s="17" t="s">
        <v>2405</v>
      </c>
      <c r="O532" s="17" t="s">
        <v>84</v>
      </c>
    </row>
    <row r="533" spans="1:15" x14ac:dyDescent="0.2">
      <c r="A533" s="12">
        <v>1054</v>
      </c>
      <c r="B533" s="17" t="s">
        <v>6819</v>
      </c>
      <c r="C533" s="17" t="s">
        <v>6820</v>
      </c>
      <c r="D533" s="14" t="s">
        <v>4436</v>
      </c>
      <c r="E533" s="15" t="s">
        <v>4530</v>
      </c>
      <c r="F533" s="16">
        <v>2</v>
      </c>
      <c r="G533" s="14">
        <v>3.01</v>
      </c>
      <c r="H533" s="17" t="s">
        <v>443</v>
      </c>
      <c r="I533" s="17"/>
      <c r="J533" s="15" t="s">
        <v>6821</v>
      </c>
      <c r="K533" s="17" t="s">
        <v>6822</v>
      </c>
      <c r="L533" s="17" t="s">
        <v>6823</v>
      </c>
      <c r="M533" s="17" t="s">
        <v>6824</v>
      </c>
      <c r="N533" s="17" t="s">
        <v>6825</v>
      </c>
      <c r="O533" s="17" t="s">
        <v>84</v>
      </c>
    </row>
    <row r="534" spans="1:15" x14ac:dyDescent="0.2">
      <c r="A534" s="12">
        <v>1055</v>
      </c>
      <c r="B534" s="17" t="s">
        <v>4875</v>
      </c>
      <c r="C534" s="17" t="s">
        <v>6826</v>
      </c>
      <c r="D534" s="14" t="s">
        <v>4436</v>
      </c>
      <c r="E534" s="15" t="s">
        <v>4530</v>
      </c>
      <c r="F534" s="16">
        <v>2</v>
      </c>
      <c r="G534" s="14">
        <v>3.01</v>
      </c>
      <c r="H534" s="17" t="s">
        <v>443</v>
      </c>
      <c r="I534" s="17"/>
      <c r="J534" s="15" t="s">
        <v>272</v>
      </c>
      <c r="K534" s="17" t="s">
        <v>907</v>
      </c>
      <c r="L534" s="17" t="s">
        <v>273</v>
      </c>
      <c r="M534" s="17" t="s">
        <v>909</v>
      </c>
      <c r="N534" s="17" t="s">
        <v>5346</v>
      </c>
      <c r="O534" s="17" t="s">
        <v>84</v>
      </c>
    </row>
    <row r="535" spans="1:15" x14ac:dyDescent="0.2">
      <c r="A535" s="12">
        <v>1056</v>
      </c>
      <c r="B535" s="17" t="s">
        <v>4482</v>
      </c>
      <c r="C535" s="17" t="s">
        <v>6827</v>
      </c>
      <c r="D535" s="14" t="s">
        <v>4436</v>
      </c>
      <c r="E535" s="15" t="s">
        <v>4530</v>
      </c>
      <c r="F535" s="16">
        <v>2</v>
      </c>
      <c r="G535" s="14">
        <v>3.01</v>
      </c>
      <c r="H535" s="17" t="s">
        <v>443</v>
      </c>
      <c r="I535" s="17"/>
      <c r="J535" s="15" t="s">
        <v>133</v>
      </c>
      <c r="K535" s="17" t="s">
        <v>122</v>
      </c>
      <c r="L535" s="17" t="s">
        <v>135</v>
      </c>
      <c r="M535" s="17" t="s">
        <v>123</v>
      </c>
      <c r="N535" s="17" t="s">
        <v>1741</v>
      </c>
      <c r="O535" s="17" t="s">
        <v>84</v>
      </c>
    </row>
    <row r="536" spans="1:15" x14ac:dyDescent="0.2">
      <c r="A536" s="12">
        <v>1057</v>
      </c>
      <c r="B536" s="17" t="s">
        <v>6828</v>
      </c>
      <c r="C536" s="17" t="s">
        <v>6829</v>
      </c>
      <c r="D536" s="14" t="s">
        <v>4436</v>
      </c>
      <c r="E536" s="15" t="s">
        <v>4530</v>
      </c>
      <c r="F536" s="16">
        <v>2</v>
      </c>
      <c r="G536" s="14">
        <v>3.01</v>
      </c>
      <c r="H536" s="17" t="s">
        <v>443</v>
      </c>
      <c r="I536" s="17"/>
      <c r="J536" s="15" t="s">
        <v>6830</v>
      </c>
      <c r="K536" s="17" t="s">
        <v>201</v>
      </c>
      <c r="L536" s="17" t="s">
        <v>6831</v>
      </c>
      <c r="M536" s="17" t="s">
        <v>202</v>
      </c>
      <c r="N536" s="17" t="s">
        <v>6832</v>
      </c>
      <c r="O536" s="17" t="s">
        <v>84</v>
      </c>
    </row>
    <row r="537" spans="1:15" x14ac:dyDescent="0.2">
      <c r="A537" s="12">
        <v>1058</v>
      </c>
      <c r="B537" s="17" t="s">
        <v>6833</v>
      </c>
      <c r="C537" s="17" t="s">
        <v>6834</v>
      </c>
      <c r="D537" s="14" t="s">
        <v>4436</v>
      </c>
      <c r="E537" s="15" t="s">
        <v>4530</v>
      </c>
      <c r="F537" s="16">
        <v>2</v>
      </c>
      <c r="G537" s="14">
        <v>3.01</v>
      </c>
      <c r="H537" s="17" t="s">
        <v>443</v>
      </c>
      <c r="I537" s="17"/>
      <c r="J537" s="15" t="s">
        <v>6835</v>
      </c>
      <c r="K537" s="17" t="s">
        <v>168</v>
      </c>
      <c r="L537" s="17" t="s">
        <v>6836</v>
      </c>
      <c r="M537" s="17" t="s">
        <v>169</v>
      </c>
      <c r="N537" s="17" t="s">
        <v>4715</v>
      </c>
      <c r="O537" s="17" t="s">
        <v>84</v>
      </c>
    </row>
    <row r="538" spans="1:15" x14ac:dyDescent="0.2">
      <c r="A538" s="12">
        <v>1059</v>
      </c>
      <c r="B538" s="17" t="s">
        <v>6837</v>
      </c>
      <c r="C538" s="17" t="s">
        <v>6838</v>
      </c>
      <c r="D538" s="14" t="s">
        <v>4436</v>
      </c>
      <c r="E538" s="15" t="s">
        <v>4530</v>
      </c>
      <c r="F538" s="16">
        <v>2</v>
      </c>
      <c r="G538" s="14">
        <v>3.01</v>
      </c>
      <c r="H538" s="17" t="s">
        <v>443</v>
      </c>
      <c r="I538" s="17"/>
      <c r="J538" s="15" t="s">
        <v>6839</v>
      </c>
      <c r="K538" s="17" t="s">
        <v>166</v>
      </c>
      <c r="L538" s="17" t="s">
        <v>6840</v>
      </c>
      <c r="M538" s="17" t="s">
        <v>167</v>
      </c>
      <c r="N538" s="17" t="s">
        <v>6841</v>
      </c>
      <c r="O538" s="17" t="s">
        <v>84</v>
      </c>
    </row>
    <row r="539" spans="1:15" x14ac:dyDescent="0.2">
      <c r="A539" s="12">
        <v>1060</v>
      </c>
      <c r="B539" s="17" t="s">
        <v>4621</v>
      </c>
      <c r="C539" s="17" t="s">
        <v>6842</v>
      </c>
      <c r="D539" s="14" t="s">
        <v>4410</v>
      </c>
      <c r="E539" s="15" t="s">
        <v>4623</v>
      </c>
      <c r="F539" s="16">
        <v>3</v>
      </c>
      <c r="G539" s="14">
        <v>3.01</v>
      </c>
      <c r="H539" s="17" t="s">
        <v>2007</v>
      </c>
      <c r="I539" s="17"/>
      <c r="J539" s="15" t="s">
        <v>4624</v>
      </c>
      <c r="K539" s="17" t="s">
        <v>147</v>
      </c>
      <c r="L539" s="17" t="s">
        <v>4625</v>
      </c>
      <c r="M539" s="17" t="s">
        <v>149</v>
      </c>
      <c r="N539" s="17" t="s">
        <v>1603</v>
      </c>
      <c r="O539" s="17" t="s">
        <v>84</v>
      </c>
    </row>
    <row r="540" spans="1:15" x14ac:dyDescent="0.2">
      <c r="A540" s="12">
        <v>1061</v>
      </c>
      <c r="B540" s="17" t="s">
        <v>6843</v>
      </c>
      <c r="C540" s="17" t="s">
        <v>6844</v>
      </c>
      <c r="D540" s="14" t="s">
        <v>4410</v>
      </c>
      <c r="E540" s="15" t="s">
        <v>4623</v>
      </c>
      <c r="F540" s="16">
        <v>3</v>
      </c>
      <c r="G540" s="14">
        <v>3.01</v>
      </c>
      <c r="H540" s="17" t="s">
        <v>2007</v>
      </c>
      <c r="I540" s="17"/>
      <c r="J540" s="15" t="s">
        <v>6271</v>
      </c>
      <c r="K540" s="17" t="s">
        <v>6845</v>
      </c>
      <c r="L540" s="17" t="s">
        <v>6273</v>
      </c>
      <c r="M540" s="17" t="s">
        <v>6846</v>
      </c>
      <c r="N540" s="17" t="s">
        <v>4546</v>
      </c>
      <c r="O540" s="17" t="s">
        <v>84</v>
      </c>
    </row>
    <row r="541" spans="1:15" x14ac:dyDescent="0.2">
      <c r="A541" s="12">
        <v>1062</v>
      </c>
      <c r="B541" s="17" t="s">
        <v>6847</v>
      </c>
      <c r="C541" s="17" t="s">
        <v>6848</v>
      </c>
      <c r="D541" s="14" t="s">
        <v>4410</v>
      </c>
      <c r="E541" s="15" t="s">
        <v>4623</v>
      </c>
      <c r="F541" s="16">
        <v>3</v>
      </c>
      <c r="G541" s="14">
        <v>3.01</v>
      </c>
      <c r="H541" s="17" t="s">
        <v>2007</v>
      </c>
      <c r="I541" s="17"/>
      <c r="J541" s="15" t="s">
        <v>491</v>
      </c>
      <c r="K541" s="17" t="s">
        <v>6849</v>
      </c>
      <c r="L541" s="17" t="s">
        <v>493</v>
      </c>
      <c r="M541" s="17" t="s">
        <v>3965</v>
      </c>
      <c r="N541" s="17" t="s">
        <v>1268</v>
      </c>
      <c r="O541" s="17" t="s">
        <v>84</v>
      </c>
    </row>
    <row r="542" spans="1:15" x14ac:dyDescent="0.2">
      <c r="A542" s="12">
        <v>1063</v>
      </c>
      <c r="B542" s="17" t="s">
        <v>6850</v>
      </c>
      <c r="C542" s="17" t="s">
        <v>6851</v>
      </c>
      <c r="D542" s="14" t="s">
        <v>4410</v>
      </c>
      <c r="E542" s="15" t="s">
        <v>4623</v>
      </c>
      <c r="F542" s="16">
        <v>3</v>
      </c>
      <c r="G542" s="14">
        <v>3.01</v>
      </c>
      <c r="H542" s="17" t="s">
        <v>2007</v>
      </c>
      <c r="I542" s="17"/>
      <c r="J542" s="15" t="s">
        <v>6852</v>
      </c>
      <c r="K542" s="17" t="s">
        <v>226</v>
      </c>
      <c r="L542" s="17" t="s">
        <v>6853</v>
      </c>
      <c r="M542" s="17" t="s">
        <v>227</v>
      </c>
      <c r="N542" s="17" t="s">
        <v>5877</v>
      </c>
      <c r="O542" s="17" t="s">
        <v>84</v>
      </c>
    </row>
    <row r="543" spans="1:15" x14ac:dyDescent="0.2">
      <c r="A543" s="12">
        <v>1064</v>
      </c>
      <c r="B543" s="17" t="s">
        <v>4482</v>
      </c>
      <c r="C543" s="17" t="s">
        <v>6854</v>
      </c>
      <c r="D543" s="14" t="s">
        <v>4410</v>
      </c>
      <c r="E543" s="15" t="s">
        <v>4623</v>
      </c>
      <c r="F543" s="16">
        <v>3</v>
      </c>
      <c r="G543" s="14">
        <v>3.01</v>
      </c>
      <c r="H543" s="17" t="s">
        <v>2007</v>
      </c>
      <c r="I543" s="17"/>
      <c r="J543" s="15" t="s">
        <v>133</v>
      </c>
      <c r="K543" s="17" t="s">
        <v>281</v>
      </c>
      <c r="L543" s="17" t="s">
        <v>135</v>
      </c>
      <c r="M543" s="17" t="s">
        <v>282</v>
      </c>
      <c r="N543" s="17" t="s">
        <v>1615</v>
      </c>
      <c r="O543" s="17" t="s">
        <v>84</v>
      </c>
    </row>
    <row r="544" spans="1:15" x14ac:dyDescent="0.2">
      <c r="A544" s="12">
        <v>1065</v>
      </c>
      <c r="B544" s="17" t="s">
        <v>6855</v>
      </c>
      <c r="C544" s="17" t="s">
        <v>6856</v>
      </c>
      <c r="D544" s="14" t="s">
        <v>4410</v>
      </c>
      <c r="E544" s="15" t="s">
        <v>4623</v>
      </c>
      <c r="F544" s="16">
        <v>3</v>
      </c>
      <c r="G544" s="14">
        <v>3.01</v>
      </c>
      <c r="H544" s="17" t="s">
        <v>2007</v>
      </c>
      <c r="I544" s="17"/>
      <c r="J544" s="15" t="s">
        <v>1805</v>
      </c>
      <c r="K544" s="17" t="s">
        <v>6857</v>
      </c>
      <c r="L544" s="17" t="s">
        <v>6858</v>
      </c>
      <c r="M544" s="17" t="s">
        <v>6859</v>
      </c>
      <c r="N544" s="17" t="s">
        <v>6860</v>
      </c>
      <c r="O544" s="17" t="s">
        <v>84</v>
      </c>
    </row>
    <row r="545" spans="1:15" x14ac:dyDescent="0.2">
      <c r="A545" s="12">
        <v>1066</v>
      </c>
      <c r="B545" s="17" t="s">
        <v>6861</v>
      </c>
      <c r="C545" s="17" t="s">
        <v>6862</v>
      </c>
      <c r="D545" s="14" t="s">
        <v>4410</v>
      </c>
      <c r="E545" s="15" t="s">
        <v>4623</v>
      </c>
      <c r="F545" s="16">
        <v>3</v>
      </c>
      <c r="G545" s="14">
        <v>3.01</v>
      </c>
      <c r="H545" s="17" t="s">
        <v>2007</v>
      </c>
      <c r="I545" s="17"/>
      <c r="J545" s="15" t="s">
        <v>6863</v>
      </c>
      <c r="K545" s="17" t="s">
        <v>281</v>
      </c>
      <c r="L545" s="17" t="s">
        <v>6864</v>
      </c>
      <c r="M545" s="17" t="s">
        <v>282</v>
      </c>
      <c r="N545" s="17" t="s">
        <v>1136</v>
      </c>
      <c r="O545" s="17" t="s">
        <v>84</v>
      </c>
    </row>
    <row r="546" spans="1:15" x14ac:dyDescent="0.2">
      <c r="A546" s="12">
        <v>1067</v>
      </c>
      <c r="B546" s="17" t="s">
        <v>6499</v>
      </c>
      <c r="C546" s="17" t="s">
        <v>6865</v>
      </c>
      <c r="D546" s="14" t="s">
        <v>4410</v>
      </c>
      <c r="E546" s="15" t="s">
        <v>4623</v>
      </c>
      <c r="F546" s="16">
        <v>3</v>
      </c>
      <c r="G546" s="14">
        <v>3.01</v>
      </c>
      <c r="H546" s="17" t="s">
        <v>2007</v>
      </c>
      <c r="I546" s="17"/>
      <c r="J546" s="15" t="s">
        <v>141</v>
      </c>
      <c r="K546" s="17" t="s">
        <v>218</v>
      </c>
      <c r="L546" s="17" t="s">
        <v>142</v>
      </c>
      <c r="M546" s="17" t="s">
        <v>219</v>
      </c>
      <c r="N546" s="17" t="s">
        <v>6866</v>
      </c>
      <c r="O546" s="17" t="s">
        <v>84</v>
      </c>
    </row>
    <row r="547" spans="1:15" x14ac:dyDescent="0.2">
      <c r="A547" s="12">
        <v>1068</v>
      </c>
      <c r="B547" s="17" t="s">
        <v>5880</v>
      </c>
      <c r="C547" s="17" t="s">
        <v>6867</v>
      </c>
      <c r="D547" s="14" t="s">
        <v>4410</v>
      </c>
      <c r="E547" s="15" t="s">
        <v>4623</v>
      </c>
      <c r="F547" s="16">
        <v>3</v>
      </c>
      <c r="G547" s="14">
        <v>3.01</v>
      </c>
      <c r="H547" s="17" t="s">
        <v>2007</v>
      </c>
      <c r="I547" s="17"/>
      <c r="J547" s="15" t="s">
        <v>742</v>
      </c>
      <c r="K547" s="17" t="s">
        <v>201</v>
      </c>
      <c r="L547" s="17" t="s">
        <v>744</v>
      </c>
      <c r="M547" s="17" t="s">
        <v>202</v>
      </c>
      <c r="N547" s="17" t="s">
        <v>5244</v>
      </c>
      <c r="O547" s="17" t="s">
        <v>84</v>
      </c>
    </row>
    <row r="548" spans="1:15" x14ac:dyDescent="0.2">
      <c r="A548" s="12">
        <v>1069</v>
      </c>
      <c r="B548" s="17" t="s">
        <v>6522</v>
      </c>
      <c r="C548" s="17" t="s">
        <v>6868</v>
      </c>
      <c r="D548" s="14" t="s">
        <v>4410</v>
      </c>
      <c r="E548" s="15" t="s">
        <v>4623</v>
      </c>
      <c r="F548" s="16">
        <v>2</v>
      </c>
      <c r="G548" s="14">
        <v>3.01</v>
      </c>
      <c r="H548" s="17" t="s">
        <v>443</v>
      </c>
      <c r="I548" s="17"/>
      <c r="J548" s="15" t="s">
        <v>182</v>
      </c>
      <c r="K548" s="17" t="s">
        <v>126</v>
      </c>
      <c r="L548" s="17" t="s">
        <v>184</v>
      </c>
      <c r="M548" s="17" t="s">
        <v>127</v>
      </c>
      <c r="N548" s="17" t="s">
        <v>5276</v>
      </c>
      <c r="O548" s="17" t="s">
        <v>84</v>
      </c>
    </row>
    <row r="549" spans="1:15" x14ac:dyDescent="0.2">
      <c r="A549" s="12">
        <v>1070</v>
      </c>
      <c r="B549" s="17" t="s">
        <v>6869</v>
      </c>
      <c r="C549" s="17" t="s">
        <v>6870</v>
      </c>
      <c r="D549" s="14" t="s">
        <v>4410</v>
      </c>
      <c r="E549" s="15" t="s">
        <v>4623</v>
      </c>
      <c r="F549" s="16">
        <v>2</v>
      </c>
      <c r="G549" s="14">
        <v>3.01</v>
      </c>
      <c r="H549" s="17" t="s">
        <v>443</v>
      </c>
      <c r="I549" s="17"/>
      <c r="J549" s="15" t="s">
        <v>338</v>
      </c>
      <c r="K549" s="17" t="s">
        <v>306</v>
      </c>
      <c r="L549" s="17" t="s">
        <v>6871</v>
      </c>
      <c r="M549" s="17" t="s">
        <v>6872</v>
      </c>
      <c r="N549" s="17" t="s">
        <v>6873</v>
      </c>
      <c r="O549" s="17" t="s">
        <v>84</v>
      </c>
    </row>
    <row r="550" spans="1:15" x14ac:dyDescent="0.2">
      <c r="A550" s="12">
        <v>1071</v>
      </c>
      <c r="B550" s="17" t="s">
        <v>6874</v>
      </c>
      <c r="C550" s="17" t="s">
        <v>6875</v>
      </c>
      <c r="D550" s="14" t="s">
        <v>4410</v>
      </c>
      <c r="E550" s="15" t="s">
        <v>4623</v>
      </c>
      <c r="F550" s="16">
        <v>2</v>
      </c>
      <c r="G550" s="14">
        <v>3.01</v>
      </c>
      <c r="H550" s="17" t="s">
        <v>443</v>
      </c>
      <c r="I550" s="17"/>
      <c r="J550" s="15" t="s">
        <v>6876</v>
      </c>
      <c r="K550" s="17" t="s">
        <v>281</v>
      </c>
      <c r="L550" s="17" t="s">
        <v>6877</v>
      </c>
      <c r="M550" s="17" t="s">
        <v>282</v>
      </c>
      <c r="N550" s="17" t="s">
        <v>1741</v>
      </c>
      <c r="O550" s="17" t="s">
        <v>84</v>
      </c>
    </row>
    <row r="551" spans="1:15" x14ac:dyDescent="0.2">
      <c r="A551" s="12">
        <v>1072</v>
      </c>
      <c r="B551" s="17" t="s">
        <v>1278</v>
      </c>
      <c r="C551" s="17" t="s">
        <v>6878</v>
      </c>
      <c r="D551" s="14" t="s">
        <v>4410</v>
      </c>
      <c r="E551" s="15" t="s">
        <v>4623</v>
      </c>
      <c r="F551" s="16">
        <v>2</v>
      </c>
      <c r="G551" s="14">
        <v>3.01</v>
      </c>
      <c r="H551" s="17" t="s">
        <v>443</v>
      </c>
      <c r="I551" s="17"/>
      <c r="J551" s="15" t="s">
        <v>241</v>
      </c>
      <c r="K551" s="17" t="s">
        <v>1823</v>
      </c>
      <c r="L551" s="17" t="s">
        <v>242</v>
      </c>
      <c r="M551" s="17" t="s">
        <v>1967</v>
      </c>
      <c r="N551" s="17" t="s">
        <v>6879</v>
      </c>
      <c r="O551" s="17" t="s">
        <v>84</v>
      </c>
    </row>
    <row r="552" spans="1:15" x14ac:dyDescent="0.2">
      <c r="A552" s="12">
        <v>1073</v>
      </c>
      <c r="B552" s="17" t="s">
        <v>6880</v>
      </c>
      <c r="C552" s="17" t="s">
        <v>6881</v>
      </c>
      <c r="D552" s="14" t="s">
        <v>4410</v>
      </c>
      <c r="E552" s="15" t="s">
        <v>4623</v>
      </c>
      <c r="F552" s="16">
        <v>2</v>
      </c>
      <c r="G552" s="14">
        <v>3.01</v>
      </c>
      <c r="H552" s="17" t="s">
        <v>443</v>
      </c>
      <c r="I552" s="17"/>
      <c r="J552" s="15" t="s">
        <v>4548</v>
      </c>
      <c r="K552" s="17" t="s">
        <v>199</v>
      </c>
      <c r="L552" s="17" t="s">
        <v>4549</v>
      </c>
      <c r="M552" s="17" t="s">
        <v>236</v>
      </c>
      <c r="N552" s="17" t="s">
        <v>1841</v>
      </c>
      <c r="O552" s="17" t="s">
        <v>84</v>
      </c>
    </row>
    <row r="553" spans="1:15" x14ac:dyDescent="0.2">
      <c r="A553" s="12">
        <v>1074</v>
      </c>
      <c r="B553" s="17" t="s">
        <v>6882</v>
      </c>
      <c r="C553" s="17" t="s">
        <v>6883</v>
      </c>
      <c r="D553" s="14" t="s">
        <v>4410</v>
      </c>
      <c r="E553" s="15" t="s">
        <v>4623</v>
      </c>
      <c r="F553" s="16">
        <v>2</v>
      </c>
      <c r="G553" s="14">
        <v>3.01</v>
      </c>
      <c r="H553" s="17" t="s">
        <v>443</v>
      </c>
      <c r="I553" s="17"/>
      <c r="J553" s="15" t="s">
        <v>6884</v>
      </c>
      <c r="K553" s="17" t="s">
        <v>6885</v>
      </c>
      <c r="L553" s="17" t="s">
        <v>6886</v>
      </c>
      <c r="M553" s="17" t="s">
        <v>6887</v>
      </c>
      <c r="N553" s="17" t="s">
        <v>4528</v>
      </c>
      <c r="O553" s="17" t="s">
        <v>84</v>
      </c>
    </row>
    <row r="554" spans="1:15" x14ac:dyDescent="0.2">
      <c r="A554" s="12">
        <v>1075</v>
      </c>
      <c r="B554" s="17" t="s">
        <v>6888</v>
      </c>
      <c r="C554" s="17" t="s">
        <v>4301</v>
      </c>
      <c r="D554" s="14" t="s">
        <v>4410</v>
      </c>
      <c r="E554" s="15" t="s">
        <v>4623</v>
      </c>
      <c r="F554" s="16">
        <v>2</v>
      </c>
      <c r="G554" s="14">
        <v>3.01</v>
      </c>
      <c r="H554" s="17" t="s">
        <v>443</v>
      </c>
      <c r="I554" s="17"/>
      <c r="J554" s="15" t="s">
        <v>6889</v>
      </c>
      <c r="K554" s="17" t="s">
        <v>295</v>
      </c>
      <c r="L554" s="17" t="s">
        <v>6890</v>
      </c>
      <c r="M554" s="17" t="s">
        <v>288</v>
      </c>
      <c r="N554" s="17" t="s">
        <v>6891</v>
      </c>
      <c r="O554" s="17" t="s">
        <v>84</v>
      </c>
    </row>
    <row r="555" spans="1:15" x14ac:dyDescent="0.2">
      <c r="A555" s="12">
        <v>1076</v>
      </c>
      <c r="B555" s="17" t="s">
        <v>6892</v>
      </c>
      <c r="C555" s="17" t="s">
        <v>6878</v>
      </c>
      <c r="D555" s="14" t="s">
        <v>4410</v>
      </c>
      <c r="E555" s="15" t="s">
        <v>4623</v>
      </c>
      <c r="F555" s="16">
        <v>2</v>
      </c>
      <c r="G555" s="14">
        <v>3.01</v>
      </c>
      <c r="H555" s="17" t="s">
        <v>443</v>
      </c>
      <c r="I555" s="17"/>
      <c r="J555" s="15" t="s">
        <v>6893</v>
      </c>
      <c r="K555" s="17" t="s">
        <v>1823</v>
      </c>
      <c r="L555" s="17" t="s">
        <v>6894</v>
      </c>
      <c r="M555" s="17" t="s">
        <v>1967</v>
      </c>
      <c r="N555" s="17" t="s">
        <v>1777</v>
      </c>
      <c r="O555" s="17" t="s">
        <v>84</v>
      </c>
    </row>
    <row r="556" spans="1:15" x14ac:dyDescent="0.2">
      <c r="A556" s="12">
        <v>1077</v>
      </c>
      <c r="B556" s="17" t="s">
        <v>1486</v>
      </c>
      <c r="C556" s="17" t="s">
        <v>6895</v>
      </c>
      <c r="D556" s="14" t="s">
        <v>4410</v>
      </c>
      <c r="E556" s="15" t="s">
        <v>4623</v>
      </c>
      <c r="F556" s="16">
        <v>2</v>
      </c>
      <c r="G556" s="14">
        <v>3.01</v>
      </c>
      <c r="H556" s="17" t="s">
        <v>443</v>
      </c>
      <c r="I556" s="17"/>
      <c r="J556" s="15" t="s">
        <v>272</v>
      </c>
      <c r="K556" s="17" t="s">
        <v>201</v>
      </c>
      <c r="L556" s="17" t="s">
        <v>273</v>
      </c>
      <c r="M556" s="17" t="s">
        <v>202</v>
      </c>
      <c r="N556" s="17" t="s">
        <v>6896</v>
      </c>
      <c r="O556" s="17" t="s">
        <v>84</v>
      </c>
    </row>
    <row r="557" spans="1:15" x14ac:dyDescent="0.2">
      <c r="A557" s="12">
        <v>1078</v>
      </c>
      <c r="B557" s="17" t="s">
        <v>6897</v>
      </c>
      <c r="C557" s="17" t="s">
        <v>6898</v>
      </c>
      <c r="D557" s="14" t="s">
        <v>4410</v>
      </c>
      <c r="E557" s="15" t="s">
        <v>4623</v>
      </c>
      <c r="F557" s="16">
        <v>2</v>
      </c>
      <c r="G557" s="14">
        <v>3.01</v>
      </c>
      <c r="H557" s="17" t="s">
        <v>443</v>
      </c>
      <c r="I557" s="17"/>
      <c r="J557" s="15" t="s">
        <v>6899</v>
      </c>
      <c r="K557" s="17" t="s">
        <v>6900</v>
      </c>
      <c r="L557" s="17" t="s">
        <v>6901</v>
      </c>
      <c r="M557" s="17" t="s">
        <v>6902</v>
      </c>
      <c r="N557" s="17" t="s">
        <v>1754</v>
      </c>
      <c r="O557" s="17" t="s">
        <v>84</v>
      </c>
    </row>
    <row r="558" spans="1:15" x14ac:dyDescent="0.2">
      <c r="A558" s="12">
        <v>1079</v>
      </c>
      <c r="B558" s="17" t="s">
        <v>6903</v>
      </c>
      <c r="C558" s="17" t="s">
        <v>6904</v>
      </c>
      <c r="D558" s="14" t="s">
        <v>4410</v>
      </c>
      <c r="E558" s="15" t="s">
        <v>4623</v>
      </c>
      <c r="F558" s="16">
        <v>2</v>
      </c>
      <c r="G558" s="14">
        <v>3.01</v>
      </c>
      <c r="H558" s="17" t="s">
        <v>443</v>
      </c>
      <c r="I558" s="17"/>
      <c r="J558" s="15" t="s">
        <v>6905</v>
      </c>
      <c r="K558" s="17" t="s">
        <v>1871</v>
      </c>
      <c r="L558" s="17" t="s">
        <v>6906</v>
      </c>
      <c r="M558" s="17" t="s">
        <v>6907</v>
      </c>
      <c r="N558" s="17" t="s">
        <v>5221</v>
      </c>
      <c r="O558" s="17" t="s">
        <v>84</v>
      </c>
    </row>
    <row r="559" spans="1:15" x14ac:dyDescent="0.2">
      <c r="A559" s="12">
        <v>1080</v>
      </c>
      <c r="B559" s="17" t="s">
        <v>6908</v>
      </c>
      <c r="C559" s="17" t="s">
        <v>6909</v>
      </c>
      <c r="D559" s="14" t="s">
        <v>4410</v>
      </c>
      <c r="E559" s="15" t="s">
        <v>4623</v>
      </c>
      <c r="F559" s="16">
        <v>2</v>
      </c>
      <c r="G559" s="14">
        <v>3.01</v>
      </c>
      <c r="H559" s="17" t="s">
        <v>443</v>
      </c>
      <c r="I559" s="17"/>
      <c r="J559" s="15" t="s">
        <v>4608</v>
      </c>
      <c r="K559" s="17" t="s">
        <v>255</v>
      </c>
      <c r="L559" s="17" t="s">
        <v>4609</v>
      </c>
      <c r="M559" s="17" t="s">
        <v>355</v>
      </c>
      <c r="N559" s="17" t="s">
        <v>6910</v>
      </c>
      <c r="O559" s="17" t="s">
        <v>84</v>
      </c>
    </row>
    <row r="560" spans="1:15" x14ac:dyDescent="0.2">
      <c r="A560" s="12">
        <v>1081</v>
      </c>
      <c r="B560" s="17" t="s">
        <v>6911</v>
      </c>
      <c r="C560" s="17" t="s">
        <v>6912</v>
      </c>
      <c r="D560" s="14" t="s">
        <v>4410</v>
      </c>
      <c r="E560" s="15" t="s">
        <v>4623</v>
      </c>
      <c r="F560" s="16">
        <v>2</v>
      </c>
      <c r="G560" s="14">
        <v>3.01</v>
      </c>
      <c r="H560" s="17" t="s">
        <v>443</v>
      </c>
      <c r="I560" s="17"/>
      <c r="J560" s="15" t="s">
        <v>6913</v>
      </c>
      <c r="K560" s="17" t="s">
        <v>428</v>
      </c>
      <c r="L560" s="17" t="s">
        <v>6914</v>
      </c>
      <c r="M560" s="17" t="s">
        <v>429</v>
      </c>
      <c r="N560" s="17" t="s">
        <v>6915</v>
      </c>
      <c r="O560" s="17" t="s">
        <v>84</v>
      </c>
    </row>
    <row r="561" spans="1:15" x14ac:dyDescent="0.2">
      <c r="A561" s="12">
        <v>1082</v>
      </c>
      <c r="B561" s="17" t="s">
        <v>6916</v>
      </c>
      <c r="C561" s="17" t="s">
        <v>6917</v>
      </c>
      <c r="D561" s="14" t="s">
        <v>4410</v>
      </c>
      <c r="E561" s="15" t="s">
        <v>4623</v>
      </c>
      <c r="F561" s="16">
        <v>2</v>
      </c>
      <c r="G561" s="14">
        <v>3.01</v>
      </c>
      <c r="H561" s="17" t="s">
        <v>443</v>
      </c>
      <c r="I561" s="17"/>
      <c r="J561" s="15" t="s">
        <v>6570</v>
      </c>
      <c r="K561" s="17" t="s">
        <v>2316</v>
      </c>
      <c r="L561" s="17" t="s">
        <v>6571</v>
      </c>
      <c r="M561" s="17" t="s">
        <v>4151</v>
      </c>
      <c r="N561" s="17" t="s">
        <v>2092</v>
      </c>
      <c r="O561" s="17" t="s">
        <v>84</v>
      </c>
    </row>
    <row r="562" spans="1:15" x14ac:dyDescent="0.2">
      <c r="A562" s="12">
        <v>1083</v>
      </c>
      <c r="B562" s="17" t="s">
        <v>6918</v>
      </c>
      <c r="C562" s="17" t="s">
        <v>6919</v>
      </c>
      <c r="D562" s="14" t="s">
        <v>4410</v>
      </c>
      <c r="E562" s="15" t="s">
        <v>4623</v>
      </c>
      <c r="F562" s="16">
        <v>2</v>
      </c>
      <c r="G562" s="14">
        <v>3.01</v>
      </c>
      <c r="H562" s="17" t="s">
        <v>443</v>
      </c>
      <c r="I562" s="17"/>
      <c r="J562" s="15" t="s">
        <v>4302</v>
      </c>
      <c r="K562" s="17" t="s">
        <v>126</v>
      </c>
      <c r="L562" s="17" t="s">
        <v>4303</v>
      </c>
      <c r="M562" s="17" t="s">
        <v>127</v>
      </c>
      <c r="N562" s="17" t="s">
        <v>6920</v>
      </c>
      <c r="O562" s="17" t="s">
        <v>84</v>
      </c>
    </row>
    <row r="563" spans="1:15" x14ac:dyDescent="0.2">
      <c r="A563" s="12">
        <v>1084</v>
      </c>
      <c r="B563" s="17" t="s">
        <v>1490</v>
      </c>
      <c r="C563" s="17" t="s">
        <v>6921</v>
      </c>
      <c r="D563" s="14" t="s">
        <v>4410</v>
      </c>
      <c r="E563" s="15" t="s">
        <v>4623</v>
      </c>
      <c r="F563" s="16">
        <v>2</v>
      </c>
      <c r="G563" s="14">
        <v>3.01</v>
      </c>
      <c r="H563" s="17" t="s">
        <v>443</v>
      </c>
      <c r="I563" s="17"/>
      <c r="J563" s="15" t="s">
        <v>1492</v>
      </c>
      <c r="K563" s="17" t="s">
        <v>6922</v>
      </c>
      <c r="L563" s="17" t="s">
        <v>1493</v>
      </c>
      <c r="M563" s="17" t="s">
        <v>6923</v>
      </c>
      <c r="N563" s="17" t="s">
        <v>6924</v>
      </c>
      <c r="O563" s="17" t="s">
        <v>84</v>
      </c>
    </row>
    <row r="564" spans="1:15" x14ac:dyDescent="0.2">
      <c r="A564" s="12">
        <v>1085</v>
      </c>
      <c r="B564" s="17" t="s">
        <v>6925</v>
      </c>
      <c r="C564" s="17" t="s">
        <v>6926</v>
      </c>
      <c r="D564" s="14" t="s">
        <v>4410</v>
      </c>
      <c r="E564" s="15" t="s">
        <v>4623</v>
      </c>
      <c r="F564" s="16">
        <v>2</v>
      </c>
      <c r="G564" s="14">
        <v>3.01</v>
      </c>
      <c r="H564" s="17" t="s">
        <v>443</v>
      </c>
      <c r="I564" s="17"/>
      <c r="J564" s="15" t="s">
        <v>6927</v>
      </c>
      <c r="K564" s="17" t="s">
        <v>6928</v>
      </c>
      <c r="L564" s="17" t="s">
        <v>6929</v>
      </c>
      <c r="M564" s="17" t="s">
        <v>6930</v>
      </c>
      <c r="N564" s="17" t="s">
        <v>6931</v>
      </c>
      <c r="O564" s="17" t="s">
        <v>84</v>
      </c>
    </row>
    <row r="565" spans="1:15" x14ac:dyDescent="0.2">
      <c r="A565" s="12">
        <v>1086</v>
      </c>
      <c r="B565" s="17" t="s">
        <v>6932</v>
      </c>
      <c r="C565" s="17" t="s">
        <v>6933</v>
      </c>
      <c r="D565" s="14" t="s">
        <v>4410</v>
      </c>
      <c r="E565" s="15" t="s">
        <v>4623</v>
      </c>
      <c r="F565" s="16">
        <v>2</v>
      </c>
      <c r="G565" s="14">
        <v>3.01</v>
      </c>
      <c r="H565" s="17" t="s">
        <v>443</v>
      </c>
      <c r="I565" s="17"/>
      <c r="J565" s="15" t="s">
        <v>6934</v>
      </c>
      <c r="K565" s="17" t="s">
        <v>6935</v>
      </c>
      <c r="L565" s="17" t="s">
        <v>6936</v>
      </c>
      <c r="M565" s="17" t="s">
        <v>733</v>
      </c>
      <c r="N565" s="17" t="s">
        <v>5973</v>
      </c>
      <c r="O565" s="17" t="s">
        <v>84</v>
      </c>
    </row>
    <row r="566" spans="1:15" x14ac:dyDescent="0.2">
      <c r="A566" s="12">
        <v>1087</v>
      </c>
      <c r="B566" s="17" t="s">
        <v>6937</v>
      </c>
      <c r="C566" s="17" t="s">
        <v>6938</v>
      </c>
      <c r="D566" s="14" t="s">
        <v>4410</v>
      </c>
      <c r="E566" s="15" t="s">
        <v>4623</v>
      </c>
      <c r="F566" s="16">
        <v>2</v>
      </c>
      <c r="G566" s="14">
        <v>3.01</v>
      </c>
      <c r="H566" s="17" t="s">
        <v>443</v>
      </c>
      <c r="I566" s="17"/>
      <c r="J566" s="15" t="s">
        <v>6939</v>
      </c>
      <c r="K566" s="17" t="s">
        <v>353</v>
      </c>
      <c r="L566" s="17" t="s">
        <v>6940</v>
      </c>
      <c r="M566" s="17" t="s">
        <v>354</v>
      </c>
      <c r="N566" s="17" t="s">
        <v>6825</v>
      </c>
      <c r="O566" s="17" t="s">
        <v>84</v>
      </c>
    </row>
    <row r="567" spans="1:15" x14ac:dyDescent="0.2">
      <c r="A567" s="12">
        <v>1088</v>
      </c>
      <c r="B567" s="17" t="s">
        <v>6941</v>
      </c>
      <c r="C567" s="17" t="s">
        <v>6942</v>
      </c>
      <c r="D567" s="14" t="s">
        <v>4410</v>
      </c>
      <c r="E567" s="15" t="s">
        <v>4623</v>
      </c>
      <c r="F567" s="16">
        <v>2</v>
      </c>
      <c r="G567" s="14">
        <v>3.01</v>
      </c>
      <c r="H567" s="17" t="s">
        <v>443</v>
      </c>
      <c r="I567" s="17"/>
      <c r="J567" s="15" t="s">
        <v>1051</v>
      </c>
      <c r="K567" s="17" t="s">
        <v>201</v>
      </c>
      <c r="L567" s="17" t="s">
        <v>1052</v>
      </c>
      <c r="M567" s="17" t="s">
        <v>202</v>
      </c>
      <c r="N567" s="17" t="s">
        <v>6943</v>
      </c>
      <c r="O567" s="17" t="s">
        <v>84</v>
      </c>
    </row>
    <row r="568" spans="1:15" x14ac:dyDescent="0.2">
      <c r="A568" s="12">
        <v>1089</v>
      </c>
      <c r="B568" s="17" t="s">
        <v>6941</v>
      </c>
      <c r="C568" s="17" t="s">
        <v>6944</v>
      </c>
      <c r="D568" s="14" t="s">
        <v>4410</v>
      </c>
      <c r="E568" s="15" t="s">
        <v>4623</v>
      </c>
      <c r="F568" s="16">
        <v>2</v>
      </c>
      <c r="G568" s="14">
        <v>3.01</v>
      </c>
      <c r="H568" s="17" t="s">
        <v>443</v>
      </c>
      <c r="I568" s="17"/>
      <c r="J568" s="15" t="s">
        <v>1051</v>
      </c>
      <c r="K568" s="17" t="s">
        <v>116</v>
      </c>
      <c r="L568" s="17" t="s">
        <v>1052</v>
      </c>
      <c r="M568" s="17" t="s">
        <v>117</v>
      </c>
      <c r="N568" s="17" t="s">
        <v>2386</v>
      </c>
      <c r="O568" s="17" t="s">
        <v>84</v>
      </c>
    </row>
    <row r="569" spans="1:15" x14ac:dyDescent="0.2">
      <c r="A569" s="12">
        <v>1090</v>
      </c>
      <c r="B569" s="17" t="s">
        <v>862</v>
      </c>
      <c r="C569" s="17" t="s">
        <v>6945</v>
      </c>
      <c r="D569" s="14" t="s">
        <v>4410</v>
      </c>
      <c r="E569" s="15" t="s">
        <v>4623</v>
      </c>
      <c r="F569" s="16">
        <v>2</v>
      </c>
      <c r="G569" s="14">
        <v>3.01</v>
      </c>
      <c r="H569" s="17" t="s">
        <v>443</v>
      </c>
      <c r="I569" s="17"/>
      <c r="J569" s="15" t="s">
        <v>212</v>
      </c>
      <c r="K569" s="17" t="s">
        <v>5103</v>
      </c>
      <c r="L569" s="17" t="s">
        <v>213</v>
      </c>
      <c r="M569" s="17" t="s">
        <v>5104</v>
      </c>
      <c r="N569" s="17" t="s">
        <v>6946</v>
      </c>
      <c r="O569" s="17" t="s">
        <v>84</v>
      </c>
    </row>
    <row r="570" spans="1:15" x14ac:dyDescent="0.2">
      <c r="A570" s="12">
        <v>1091</v>
      </c>
      <c r="B570" s="17" t="s">
        <v>6947</v>
      </c>
      <c r="C570" s="17" t="s">
        <v>6948</v>
      </c>
      <c r="D570" s="14" t="s">
        <v>4410</v>
      </c>
      <c r="E570" s="15" t="s">
        <v>4623</v>
      </c>
      <c r="F570" s="16">
        <v>2</v>
      </c>
      <c r="G570" s="14">
        <v>3.01</v>
      </c>
      <c r="H570" s="17" t="s">
        <v>443</v>
      </c>
      <c r="I570" s="17"/>
      <c r="J570" s="15" t="s">
        <v>6949</v>
      </c>
      <c r="K570" s="17" t="s">
        <v>6950</v>
      </c>
      <c r="L570" s="17" t="s">
        <v>114</v>
      </c>
      <c r="M570" s="17" t="s">
        <v>6951</v>
      </c>
      <c r="N570" s="17" t="s">
        <v>2134</v>
      </c>
      <c r="O570" s="17" t="s">
        <v>84</v>
      </c>
    </row>
    <row r="571" spans="1:15" x14ac:dyDescent="0.2">
      <c r="A571" s="12">
        <v>1092</v>
      </c>
      <c r="B571" s="17" t="s">
        <v>6952</v>
      </c>
      <c r="C571" s="17" t="s">
        <v>6953</v>
      </c>
      <c r="D571" s="14" t="s">
        <v>4895</v>
      </c>
      <c r="E571" s="15" t="s">
        <v>4732</v>
      </c>
      <c r="F571" s="16">
        <v>3</v>
      </c>
      <c r="G571" s="14">
        <v>3.01</v>
      </c>
      <c r="H571" s="17" t="s">
        <v>6954</v>
      </c>
      <c r="I571" s="17"/>
      <c r="J571" s="15" t="s">
        <v>6955</v>
      </c>
      <c r="K571" s="17" t="s">
        <v>705</v>
      </c>
      <c r="L571" s="17" t="s">
        <v>6956</v>
      </c>
      <c r="M571" s="17" t="s">
        <v>706</v>
      </c>
      <c r="N571" s="17" t="s">
        <v>777</v>
      </c>
      <c r="O571" s="17" t="s">
        <v>84</v>
      </c>
    </row>
    <row r="572" spans="1:15" x14ac:dyDescent="0.2">
      <c r="A572" s="12">
        <v>1093</v>
      </c>
      <c r="B572" s="17" t="s">
        <v>6957</v>
      </c>
      <c r="C572" s="17" t="s">
        <v>6958</v>
      </c>
      <c r="D572" s="14" t="s">
        <v>4895</v>
      </c>
      <c r="E572" s="15" t="s">
        <v>4732</v>
      </c>
      <c r="F572" s="16">
        <v>3</v>
      </c>
      <c r="G572" s="14">
        <v>3.01</v>
      </c>
      <c r="H572" s="17" t="s">
        <v>6954</v>
      </c>
      <c r="I572" s="17"/>
      <c r="J572" s="15" t="s">
        <v>4994</v>
      </c>
      <c r="K572" s="17" t="s">
        <v>6959</v>
      </c>
      <c r="L572" s="17" t="s">
        <v>4995</v>
      </c>
      <c r="M572" s="17" t="s">
        <v>6960</v>
      </c>
      <c r="N572" s="17" t="s">
        <v>5316</v>
      </c>
      <c r="O572" s="17" t="s">
        <v>84</v>
      </c>
    </row>
    <row r="573" spans="1:15" x14ac:dyDescent="0.2">
      <c r="A573" s="12">
        <v>1094</v>
      </c>
      <c r="B573" s="17" t="s">
        <v>6961</v>
      </c>
      <c r="C573" s="17" t="s">
        <v>6962</v>
      </c>
      <c r="D573" s="14" t="s">
        <v>4895</v>
      </c>
      <c r="E573" s="15" t="s">
        <v>4732</v>
      </c>
      <c r="F573" s="16">
        <v>3</v>
      </c>
      <c r="G573" s="14">
        <v>3.01</v>
      </c>
      <c r="H573" s="17" t="s">
        <v>6954</v>
      </c>
      <c r="I573" s="17"/>
      <c r="J573" s="15" t="s">
        <v>6963</v>
      </c>
      <c r="K573" s="17" t="s">
        <v>358</v>
      </c>
      <c r="L573" s="17" t="s">
        <v>6964</v>
      </c>
      <c r="M573" s="17" t="s">
        <v>359</v>
      </c>
      <c r="N573" s="17" t="s">
        <v>633</v>
      </c>
      <c r="O573" s="17" t="s">
        <v>84</v>
      </c>
    </row>
    <row r="574" spans="1:15" x14ac:dyDescent="0.2">
      <c r="A574" s="12">
        <v>1095</v>
      </c>
      <c r="B574" s="17" t="s">
        <v>2971</v>
      </c>
      <c r="C574" s="17" t="s">
        <v>6965</v>
      </c>
      <c r="D574" s="14" t="s">
        <v>4895</v>
      </c>
      <c r="E574" s="15" t="s">
        <v>4732</v>
      </c>
      <c r="F574" s="16">
        <v>3</v>
      </c>
      <c r="G574" s="14">
        <v>3.01</v>
      </c>
      <c r="H574" s="17" t="s">
        <v>6954</v>
      </c>
      <c r="I574" s="17"/>
      <c r="J574" s="15" t="s">
        <v>197</v>
      </c>
      <c r="K574" s="17" t="s">
        <v>6966</v>
      </c>
      <c r="L574" s="17" t="s">
        <v>198</v>
      </c>
      <c r="M574" s="17" t="s">
        <v>6967</v>
      </c>
      <c r="N574" s="17" t="s">
        <v>910</v>
      </c>
      <c r="O574" s="17" t="s">
        <v>84</v>
      </c>
    </row>
    <row r="575" spans="1:15" x14ac:dyDescent="0.2">
      <c r="A575" s="12">
        <v>1096</v>
      </c>
      <c r="B575" s="17" t="s">
        <v>6968</v>
      </c>
      <c r="C575" s="17" t="s">
        <v>6969</v>
      </c>
      <c r="D575" s="14" t="s">
        <v>4895</v>
      </c>
      <c r="E575" s="15" t="s">
        <v>4732</v>
      </c>
      <c r="F575" s="16">
        <v>3</v>
      </c>
      <c r="G575" s="14">
        <v>3.01</v>
      </c>
      <c r="H575" s="17" t="s">
        <v>6954</v>
      </c>
      <c r="I575" s="17"/>
      <c r="J575" s="15" t="s">
        <v>360</v>
      </c>
      <c r="K575" s="17" t="s">
        <v>6970</v>
      </c>
      <c r="L575" s="17" t="s">
        <v>6971</v>
      </c>
      <c r="M575" s="17" t="s">
        <v>6972</v>
      </c>
      <c r="N575" s="17" t="s">
        <v>5135</v>
      </c>
      <c r="O575" s="17" t="s">
        <v>84</v>
      </c>
    </row>
    <row r="576" spans="1:15" x14ac:dyDescent="0.2">
      <c r="A576" s="12">
        <v>1097</v>
      </c>
      <c r="B576" s="17" t="s">
        <v>6973</v>
      </c>
      <c r="C576" s="17" t="s">
        <v>6974</v>
      </c>
      <c r="D576" s="14" t="s">
        <v>4895</v>
      </c>
      <c r="E576" s="15" t="s">
        <v>4732</v>
      </c>
      <c r="F576" s="16">
        <v>3</v>
      </c>
      <c r="G576" s="14">
        <v>3.01</v>
      </c>
      <c r="H576" s="17" t="s">
        <v>6954</v>
      </c>
      <c r="I576" s="17"/>
      <c r="J576" s="15" t="s">
        <v>5045</v>
      </c>
      <c r="K576" s="17" t="s">
        <v>122</v>
      </c>
      <c r="L576" s="17" t="s">
        <v>5046</v>
      </c>
      <c r="M576" s="17" t="s">
        <v>123</v>
      </c>
      <c r="N576" s="17" t="s">
        <v>1136</v>
      </c>
      <c r="O576" s="17" t="s">
        <v>84</v>
      </c>
    </row>
    <row r="577" spans="1:15" x14ac:dyDescent="0.2">
      <c r="A577" s="12">
        <v>1098</v>
      </c>
      <c r="B577" s="17" t="s">
        <v>6975</v>
      </c>
      <c r="C577" s="17" t="s">
        <v>6976</v>
      </c>
      <c r="D577" s="14" t="s">
        <v>4410</v>
      </c>
      <c r="E577" s="15" t="s">
        <v>4732</v>
      </c>
      <c r="F577" s="16">
        <v>3</v>
      </c>
      <c r="G577" s="14">
        <v>3.01</v>
      </c>
      <c r="H577" s="17" t="s">
        <v>2007</v>
      </c>
      <c r="I577" s="17"/>
      <c r="J577" s="15" t="s">
        <v>1737</v>
      </c>
      <c r="K577" s="17" t="s">
        <v>110</v>
      </c>
      <c r="L577" s="17" t="s">
        <v>1738</v>
      </c>
      <c r="M577" s="17" t="s">
        <v>111</v>
      </c>
      <c r="N577" s="17" t="s">
        <v>6977</v>
      </c>
      <c r="O577" s="17" t="s">
        <v>84</v>
      </c>
    </row>
    <row r="578" spans="1:15" x14ac:dyDescent="0.2">
      <c r="A578" s="12">
        <v>1099</v>
      </c>
      <c r="B578" s="17" t="s">
        <v>2547</v>
      </c>
      <c r="C578" s="17" t="s">
        <v>6978</v>
      </c>
      <c r="D578" s="14" t="s">
        <v>4895</v>
      </c>
      <c r="E578" s="15" t="s">
        <v>4732</v>
      </c>
      <c r="F578" s="16">
        <v>3</v>
      </c>
      <c r="G578" s="14">
        <v>3.01</v>
      </c>
      <c r="H578" s="17" t="s">
        <v>6954</v>
      </c>
      <c r="I578" s="17"/>
      <c r="J578" s="15" t="s">
        <v>277</v>
      </c>
      <c r="K578" s="17" t="s">
        <v>6979</v>
      </c>
      <c r="L578" s="17" t="s">
        <v>278</v>
      </c>
      <c r="M578" s="17" t="s">
        <v>6980</v>
      </c>
      <c r="N578" s="17" t="s">
        <v>1523</v>
      </c>
      <c r="O578" s="17" t="s">
        <v>84</v>
      </c>
    </row>
    <row r="579" spans="1:15" x14ac:dyDescent="0.2">
      <c r="A579" s="12">
        <v>1100</v>
      </c>
      <c r="B579" s="17" t="s">
        <v>6981</v>
      </c>
      <c r="C579" s="17" t="s">
        <v>6982</v>
      </c>
      <c r="D579" s="14" t="s">
        <v>4895</v>
      </c>
      <c r="E579" s="15" t="s">
        <v>4732</v>
      </c>
      <c r="F579" s="16">
        <v>3</v>
      </c>
      <c r="G579" s="14">
        <v>3.01</v>
      </c>
      <c r="H579" s="17" t="s">
        <v>6954</v>
      </c>
      <c r="I579" s="17"/>
      <c r="J579" s="15" t="s">
        <v>4792</v>
      </c>
      <c r="K579" s="17" t="s">
        <v>104</v>
      </c>
      <c r="L579" s="17" t="s">
        <v>4793</v>
      </c>
      <c r="M579" s="17" t="s">
        <v>105</v>
      </c>
      <c r="N579" s="17" t="s">
        <v>1122</v>
      </c>
      <c r="O579" s="17" t="s">
        <v>84</v>
      </c>
    </row>
    <row r="580" spans="1:15" x14ac:dyDescent="0.2">
      <c r="A580" s="12">
        <v>1101</v>
      </c>
      <c r="B580" s="17" t="s">
        <v>6983</v>
      </c>
      <c r="C580" s="17" t="s">
        <v>6984</v>
      </c>
      <c r="D580" s="14" t="s">
        <v>4895</v>
      </c>
      <c r="E580" s="15" t="s">
        <v>4732</v>
      </c>
      <c r="F580" s="16">
        <v>3</v>
      </c>
      <c r="G580" s="14">
        <v>3.01</v>
      </c>
      <c r="H580" s="17" t="s">
        <v>6954</v>
      </c>
      <c r="I580" s="17"/>
      <c r="J580" s="15" t="s">
        <v>164</v>
      </c>
      <c r="K580" s="17" t="s">
        <v>6822</v>
      </c>
      <c r="L580" s="17" t="s">
        <v>165</v>
      </c>
      <c r="M580" s="17" t="s">
        <v>6824</v>
      </c>
      <c r="N580" s="17" t="s">
        <v>6985</v>
      </c>
      <c r="O580" s="17" t="s">
        <v>84</v>
      </c>
    </row>
    <row r="581" spans="1:15" x14ac:dyDescent="0.2">
      <c r="A581" s="12">
        <v>1102</v>
      </c>
      <c r="B581" s="17" t="s">
        <v>6986</v>
      </c>
      <c r="C581" s="17" t="s">
        <v>6987</v>
      </c>
      <c r="D581" s="14" t="s">
        <v>4895</v>
      </c>
      <c r="E581" s="15" t="s">
        <v>4732</v>
      </c>
      <c r="F581" s="16">
        <v>3</v>
      </c>
      <c r="G581" s="14">
        <v>3.01</v>
      </c>
      <c r="H581" s="17" t="s">
        <v>6954</v>
      </c>
      <c r="I581" s="17"/>
      <c r="J581" s="15" t="s">
        <v>249</v>
      </c>
      <c r="K581" s="17" t="s">
        <v>160</v>
      </c>
      <c r="L581" s="17" t="s">
        <v>250</v>
      </c>
      <c r="M581" s="17" t="s">
        <v>161</v>
      </c>
      <c r="N581" s="17" t="s">
        <v>6988</v>
      </c>
      <c r="O581" s="17" t="s">
        <v>84</v>
      </c>
    </row>
    <row r="582" spans="1:15" x14ac:dyDescent="0.2">
      <c r="A582" s="12">
        <v>1103</v>
      </c>
      <c r="B582" s="17" t="s">
        <v>6989</v>
      </c>
      <c r="C582" s="17" t="s">
        <v>6990</v>
      </c>
      <c r="D582" s="14" t="s">
        <v>4895</v>
      </c>
      <c r="E582" s="15" t="s">
        <v>4732</v>
      </c>
      <c r="F582" s="16">
        <v>3</v>
      </c>
      <c r="G582" s="14">
        <v>3.01</v>
      </c>
      <c r="H582" s="17" t="s">
        <v>6954</v>
      </c>
      <c r="I582" s="17"/>
      <c r="J582" s="15" t="s">
        <v>6991</v>
      </c>
      <c r="K582" s="17" t="s">
        <v>87</v>
      </c>
      <c r="L582" s="17" t="s">
        <v>6992</v>
      </c>
      <c r="M582" s="17" t="s">
        <v>2290</v>
      </c>
      <c r="N582" s="17" t="s">
        <v>6993</v>
      </c>
      <c r="O582" s="17" t="s">
        <v>84</v>
      </c>
    </row>
    <row r="583" spans="1:15" x14ac:dyDescent="0.2">
      <c r="A583" s="12">
        <v>1104</v>
      </c>
      <c r="B583" s="17" t="s">
        <v>6994</v>
      </c>
      <c r="C583" s="17" t="s">
        <v>2800</v>
      </c>
      <c r="D583" s="14" t="s">
        <v>4895</v>
      </c>
      <c r="E583" s="15" t="s">
        <v>4732</v>
      </c>
      <c r="F583" s="16">
        <v>3</v>
      </c>
      <c r="G583" s="14">
        <v>3.01</v>
      </c>
      <c r="H583" s="17" t="s">
        <v>6954</v>
      </c>
      <c r="I583" s="17"/>
      <c r="J583" s="15" t="s">
        <v>6995</v>
      </c>
      <c r="K583" s="17" t="s">
        <v>268</v>
      </c>
      <c r="L583" s="17" t="s">
        <v>6996</v>
      </c>
      <c r="M583" s="17" t="s">
        <v>269</v>
      </c>
      <c r="N583" s="17" t="s">
        <v>5244</v>
      </c>
      <c r="O583" s="17" t="s">
        <v>84</v>
      </c>
    </row>
    <row r="584" spans="1:15" x14ac:dyDescent="0.2">
      <c r="A584" s="12">
        <v>1105</v>
      </c>
      <c r="B584" s="17" t="s">
        <v>6997</v>
      </c>
      <c r="C584" s="17" t="s">
        <v>6998</v>
      </c>
      <c r="D584" s="14" t="s">
        <v>4895</v>
      </c>
      <c r="E584" s="15" t="s">
        <v>4732</v>
      </c>
      <c r="F584" s="16">
        <v>3</v>
      </c>
      <c r="G584" s="14">
        <v>3.01</v>
      </c>
      <c r="H584" s="17" t="s">
        <v>6954</v>
      </c>
      <c r="I584" s="17"/>
      <c r="J584" s="15" t="s">
        <v>6999</v>
      </c>
      <c r="K584" s="17" t="s">
        <v>7000</v>
      </c>
      <c r="L584" s="17" t="s">
        <v>7001</v>
      </c>
      <c r="M584" s="17" t="s">
        <v>7002</v>
      </c>
      <c r="N584" s="17" t="s">
        <v>4550</v>
      </c>
      <c r="O584" s="17" t="s">
        <v>84</v>
      </c>
    </row>
    <row r="585" spans="1:15" x14ac:dyDescent="0.2">
      <c r="A585" s="12">
        <v>1106</v>
      </c>
      <c r="B585" s="17" t="s">
        <v>7003</v>
      </c>
      <c r="C585" s="17" t="s">
        <v>7004</v>
      </c>
      <c r="D585" s="14" t="s">
        <v>4410</v>
      </c>
      <c r="E585" s="15" t="s">
        <v>4732</v>
      </c>
      <c r="F585" s="16">
        <v>2</v>
      </c>
      <c r="G585" s="14">
        <v>3.01</v>
      </c>
      <c r="H585" s="17" t="s">
        <v>2007</v>
      </c>
      <c r="I585" s="17"/>
      <c r="J585" s="15" t="s">
        <v>7005</v>
      </c>
      <c r="K585" s="17" t="s">
        <v>87</v>
      </c>
      <c r="L585" s="17" t="s">
        <v>7006</v>
      </c>
      <c r="M585" s="17" t="s">
        <v>2290</v>
      </c>
      <c r="N585" s="17" t="s">
        <v>2352</v>
      </c>
      <c r="O585" s="17" t="s">
        <v>84</v>
      </c>
    </row>
    <row r="586" spans="1:15" x14ac:dyDescent="0.2">
      <c r="A586" s="12">
        <v>1107</v>
      </c>
      <c r="B586" s="17" t="s">
        <v>7007</v>
      </c>
      <c r="C586" s="17" t="s">
        <v>7008</v>
      </c>
      <c r="D586" s="14" t="s">
        <v>4410</v>
      </c>
      <c r="E586" s="15" t="s">
        <v>4732</v>
      </c>
      <c r="F586" s="16">
        <v>2</v>
      </c>
      <c r="G586" s="14">
        <v>3.01</v>
      </c>
      <c r="H586" s="17" t="s">
        <v>443</v>
      </c>
      <c r="I586" s="17"/>
      <c r="J586" s="15" t="s">
        <v>7009</v>
      </c>
      <c r="K586" s="17" t="s">
        <v>1903</v>
      </c>
      <c r="L586" s="17" t="s">
        <v>7010</v>
      </c>
      <c r="M586" s="17" t="s">
        <v>1904</v>
      </c>
      <c r="N586" s="17" t="s">
        <v>4708</v>
      </c>
      <c r="O586" s="17" t="s">
        <v>84</v>
      </c>
    </row>
    <row r="587" spans="1:15" x14ac:dyDescent="0.2">
      <c r="A587" s="12">
        <v>1108</v>
      </c>
      <c r="B587" s="17" t="s">
        <v>7011</v>
      </c>
      <c r="C587" s="17" t="s">
        <v>7012</v>
      </c>
      <c r="D587" s="14" t="s">
        <v>4410</v>
      </c>
      <c r="E587" s="15" t="s">
        <v>4732</v>
      </c>
      <c r="F587" s="16">
        <v>2</v>
      </c>
      <c r="G587" s="14">
        <v>3.01</v>
      </c>
      <c r="H587" s="17" t="s">
        <v>443</v>
      </c>
      <c r="I587" s="17"/>
      <c r="J587" s="15" t="s">
        <v>7013</v>
      </c>
      <c r="K587" s="17" t="s">
        <v>255</v>
      </c>
      <c r="L587" s="17" t="s">
        <v>7014</v>
      </c>
      <c r="M587" s="17" t="s">
        <v>256</v>
      </c>
      <c r="N587" s="17" t="s">
        <v>2030</v>
      </c>
      <c r="O587" s="17" t="s">
        <v>84</v>
      </c>
    </row>
    <row r="588" spans="1:15" x14ac:dyDescent="0.2">
      <c r="A588" s="12">
        <v>1109</v>
      </c>
      <c r="B588" s="17" t="s">
        <v>6346</v>
      </c>
      <c r="C588" s="17" t="s">
        <v>7015</v>
      </c>
      <c r="D588" s="14" t="s">
        <v>4410</v>
      </c>
      <c r="E588" s="15" t="s">
        <v>4732</v>
      </c>
      <c r="F588" s="16">
        <v>2</v>
      </c>
      <c r="G588" s="14">
        <v>3.01</v>
      </c>
      <c r="H588" s="17" t="s">
        <v>443</v>
      </c>
      <c r="I588" s="17"/>
      <c r="J588" s="15" t="s">
        <v>2323</v>
      </c>
      <c r="K588" s="17" t="s">
        <v>1516</v>
      </c>
      <c r="L588" s="17" t="s">
        <v>2324</v>
      </c>
      <c r="M588" s="17" t="s">
        <v>1517</v>
      </c>
      <c r="N588" s="17" t="s">
        <v>2171</v>
      </c>
      <c r="O588" s="17" t="s">
        <v>84</v>
      </c>
    </row>
    <row r="589" spans="1:15" x14ac:dyDescent="0.2">
      <c r="A589" s="12">
        <v>1110</v>
      </c>
      <c r="B589" s="17" t="s">
        <v>4496</v>
      </c>
      <c r="C589" s="17" t="s">
        <v>7016</v>
      </c>
      <c r="D589" s="14" t="s">
        <v>4410</v>
      </c>
      <c r="E589" s="15" t="s">
        <v>4732</v>
      </c>
      <c r="F589" s="16">
        <v>2</v>
      </c>
      <c r="G589" s="14">
        <v>3.01</v>
      </c>
      <c r="H589" s="17" t="s">
        <v>443</v>
      </c>
      <c r="I589" s="17"/>
      <c r="J589" s="15" t="s">
        <v>4498</v>
      </c>
      <c r="K589" s="17" t="s">
        <v>353</v>
      </c>
      <c r="L589" s="17" t="s">
        <v>396</v>
      </c>
      <c r="M589" s="17" t="s">
        <v>354</v>
      </c>
      <c r="N589" s="17" t="s">
        <v>5402</v>
      </c>
      <c r="O589" s="17" t="s">
        <v>84</v>
      </c>
    </row>
    <row r="590" spans="1:15" x14ac:dyDescent="0.2">
      <c r="A590" s="12">
        <v>1111</v>
      </c>
      <c r="B590" s="17" t="s">
        <v>4496</v>
      </c>
      <c r="C590" s="17" t="s">
        <v>7017</v>
      </c>
      <c r="D590" s="14" t="s">
        <v>4410</v>
      </c>
      <c r="E590" s="15" t="s">
        <v>4732</v>
      </c>
      <c r="F590" s="16">
        <v>2</v>
      </c>
      <c r="G590" s="14">
        <v>3.01</v>
      </c>
      <c r="H590" s="17" t="s">
        <v>2007</v>
      </c>
      <c r="I590" s="17"/>
      <c r="J590" s="15" t="s">
        <v>4498</v>
      </c>
      <c r="K590" s="17" t="s">
        <v>7018</v>
      </c>
      <c r="L590" s="17" t="s">
        <v>396</v>
      </c>
      <c r="M590" s="17" t="s">
        <v>7019</v>
      </c>
      <c r="N590" s="17" t="s">
        <v>7020</v>
      </c>
      <c r="O590" s="17" t="s">
        <v>84</v>
      </c>
    </row>
    <row r="591" spans="1:15" x14ac:dyDescent="0.2">
      <c r="A591" s="12">
        <v>1112</v>
      </c>
      <c r="B591" s="17" t="s">
        <v>4482</v>
      </c>
      <c r="C591" s="17" t="s">
        <v>7021</v>
      </c>
      <c r="D591" s="14" t="s">
        <v>4410</v>
      </c>
      <c r="E591" s="15" t="s">
        <v>4732</v>
      </c>
      <c r="F591" s="16">
        <v>2</v>
      </c>
      <c r="G591" s="14">
        <v>3.01</v>
      </c>
      <c r="H591" s="17" t="s">
        <v>443</v>
      </c>
      <c r="I591" s="17"/>
      <c r="J591" s="15" t="s">
        <v>133</v>
      </c>
      <c r="K591" s="17" t="s">
        <v>7022</v>
      </c>
      <c r="L591" s="17" t="s">
        <v>135</v>
      </c>
      <c r="M591" s="17" t="s">
        <v>7023</v>
      </c>
      <c r="N591" s="17" t="s">
        <v>5675</v>
      </c>
      <c r="O591" s="17" t="s">
        <v>84</v>
      </c>
    </row>
    <row r="592" spans="1:15" x14ac:dyDescent="0.2">
      <c r="A592" s="12">
        <v>1113</v>
      </c>
      <c r="B592" s="17" t="s">
        <v>7024</v>
      </c>
      <c r="C592" s="17" t="s">
        <v>7025</v>
      </c>
      <c r="D592" s="14" t="s">
        <v>4410</v>
      </c>
      <c r="E592" s="15" t="s">
        <v>4732</v>
      </c>
      <c r="F592" s="16">
        <v>2</v>
      </c>
      <c r="G592" s="14">
        <v>3.01</v>
      </c>
      <c r="H592" s="17" t="s">
        <v>443</v>
      </c>
      <c r="I592" s="17"/>
      <c r="J592" s="15" t="s">
        <v>7026</v>
      </c>
      <c r="K592" s="17" t="s">
        <v>1520</v>
      </c>
      <c r="L592" s="17" t="s">
        <v>7027</v>
      </c>
      <c r="M592" s="17" t="s">
        <v>7028</v>
      </c>
      <c r="N592" s="17" t="s">
        <v>1717</v>
      </c>
      <c r="O592" s="17" t="s">
        <v>84</v>
      </c>
    </row>
    <row r="593" spans="1:15" x14ac:dyDescent="0.2">
      <c r="A593" s="12">
        <v>1114</v>
      </c>
      <c r="B593" s="17" t="s">
        <v>4814</v>
      </c>
      <c r="C593" s="17" t="s">
        <v>7029</v>
      </c>
      <c r="D593" s="14" t="s">
        <v>4410</v>
      </c>
      <c r="E593" s="15" t="s">
        <v>4732</v>
      </c>
      <c r="F593" s="16">
        <v>2</v>
      </c>
      <c r="G593" s="14">
        <v>3.01</v>
      </c>
      <c r="H593" s="17" t="s">
        <v>443</v>
      </c>
      <c r="I593" s="17"/>
      <c r="J593" s="15" t="s">
        <v>277</v>
      </c>
      <c r="K593" s="17" t="s">
        <v>7030</v>
      </c>
      <c r="L593" s="17" t="s">
        <v>278</v>
      </c>
      <c r="M593" s="17" t="s">
        <v>7031</v>
      </c>
      <c r="N593" s="17" t="s">
        <v>6832</v>
      </c>
      <c r="O593" s="17" t="s">
        <v>84</v>
      </c>
    </row>
    <row r="594" spans="1:15" x14ac:dyDescent="0.2">
      <c r="A594" s="12">
        <v>1115</v>
      </c>
      <c r="B594" s="17" t="s">
        <v>7032</v>
      </c>
      <c r="C594" s="17" t="s">
        <v>7033</v>
      </c>
      <c r="D594" s="14" t="s">
        <v>4410</v>
      </c>
      <c r="E594" s="15" t="s">
        <v>4732</v>
      </c>
      <c r="F594" s="16">
        <v>2</v>
      </c>
      <c r="G594" s="14">
        <v>3.01</v>
      </c>
      <c r="H594" s="17" t="s">
        <v>443</v>
      </c>
      <c r="I594" s="17"/>
      <c r="J594" s="15" t="s">
        <v>7034</v>
      </c>
      <c r="K594" s="17" t="s">
        <v>160</v>
      </c>
      <c r="L594" s="17" t="s">
        <v>7035</v>
      </c>
      <c r="M594" s="17" t="s">
        <v>161</v>
      </c>
      <c r="N594" s="17" t="s">
        <v>6008</v>
      </c>
      <c r="O594" s="17" t="s">
        <v>84</v>
      </c>
    </row>
    <row r="595" spans="1:15" x14ac:dyDescent="0.2">
      <c r="A595" s="12">
        <v>1116</v>
      </c>
      <c r="B595" s="17" t="s">
        <v>7036</v>
      </c>
      <c r="C595" s="17" t="s">
        <v>7037</v>
      </c>
      <c r="D595" s="14" t="s">
        <v>4410</v>
      </c>
      <c r="E595" s="15" t="s">
        <v>4732</v>
      </c>
      <c r="F595" s="16">
        <v>2</v>
      </c>
      <c r="G595" s="14">
        <v>3.01</v>
      </c>
      <c r="H595" s="17" t="s">
        <v>443</v>
      </c>
      <c r="I595" s="17"/>
      <c r="J595" s="15" t="s">
        <v>92</v>
      </c>
      <c r="K595" s="17" t="s">
        <v>7038</v>
      </c>
      <c r="L595" s="17" t="s">
        <v>94</v>
      </c>
      <c r="M595" s="17" t="s">
        <v>7039</v>
      </c>
      <c r="N595" s="17" t="s">
        <v>6018</v>
      </c>
      <c r="O595" s="17" t="s">
        <v>84</v>
      </c>
    </row>
    <row r="596" spans="1:15" x14ac:dyDescent="0.2">
      <c r="A596" s="12">
        <v>1117</v>
      </c>
      <c r="B596" s="17" t="s">
        <v>7040</v>
      </c>
      <c r="C596" s="17" t="s">
        <v>7041</v>
      </c>
      <c r="D596" s="14" t="s">
        <v>4410</v>
      </c>
      <c r="E596" s="15" t="s">
        <v>4732</v>
      </c>
      <c r="F596" s="16">
        <v>2</v>
      </c>
      <c r="G596" s="14">
        <v>3.01</v>
      </c>
      <c r="H596" s="17" t="s">
        <v>443</v>
      </c>
      <c r="I596" s="17"/>
      <c r="J596" s="15" t="s">
        <v>7042</v>
      </c>
      <c r="K596" s="17" t="s">
        <v>7043</v>
      </c>
      <c r="L596" s="17" t="s">
        <v>7044</v>
      </c>
      <c r="M596" s="17" t="s">
        <v>7045</v>
      </c>
      <c r="N596" s="17" t="s">
        <v>7046</v>
      </c>
      <c r="O596" s="17" t="s">
        <v>84</v>
      </c>
    </row>
    <row r="597" spans="1:15" x14ac:dyDescent="0.2">
      <c r="A597" s="12">
        <v>1118</v>
      </c>
      <c r="B597" s="17" t="s">
        <v>5032</v>
      </c>
      <c r="C597" s="17" t="s">
        <v>7047</v>
      </c>
      <c r="D597" s="14" t="s">
        <v>4410</v>
      </c>
      <c r="E597" s="15" t="s">
        <v>4732</v>
      </c>
      <c r="F597" s="16">
        <v>2</v>
      </c>
      <c r="G597" s="14">
        <v>3.01</v>
      </c>
      <c r="H597" s="17" t="s">
        <v>443</v>
      </c>
      <c r="I597" s="17"/>
      <c r="J597" s="15" t="s">
        <v>239</v>
      </c>
      <c r="K597" s="17" t="s">
        <v>124</v>
      </c>
      <c r="L597" s="17" t="s">
        <v>240</v>
      </c>
      <c r="M597" s="17" t="s">
        <v>125</v>
      </c>
      <c r="N597" s="17" t="s">
        <v>3886</v>
      </c>
      <c r="O597" s="17" t="s">
        <v>84</v>
      </c>
    </row>
    <row r="598" spans="1:15" x14ac:dyDescent="0.2">
      <c r="A598" s="12">
        <v>1119</v>
      </c>
      <c r="B598" s="17" t="s">
        <v>7048</v>
      </c>
      <c r="C598" s="17" t="s">
        <v>7049</v>
      </c>
      <c r="D598" s="14" t="s">
        <v>4410</v>
      </c>
      <c r="E598" s="15" t="s">
        <v>4732</v>
      </c>
      <c r="F598" s="16">
        <v>2</v>
      </c>
      <c r="G598" s="14">
        <v>3.01</v>
      </c>
      <c r="H598" s="17" t="s">
        <v>443</v>
      </c>
      <c r="I598" s="17"/>
      <c r="J598" s="15" t="s">
        <v>7050</v>
      </c>
      <c r="K598" s="17" t="s">
        <v>7051</v>
      </c>
      <c r="L598" s="17" t="s">
        <v>7052</v>
      </c>
      <c r="M598" s="17" t="s">
        <v>7053</v>
      </c>
      <c r="N598" s="17" t="s">
        <v>7054</v>
      </c>
      <c r="O598" s="17" t="s">
        <v>84</v>
      </c>
    </row>
    <row r="599" spans="1:15" x14ac:dyDescent="0.2">
      <c r="A599" s="12">
        <v>1120</v>
      </c>
      <c r="B599" s="17" t="s">
        <v>4677</v>
      </c>
      <c r="C599" s="17" t="s">
        <v>7055</v>
      </c>
      <c r="D599" s="14" t="s">
        <v>4410</v>
      </c>
      <c r="E599" s="15" t="s">
        <v>4732</v>
      </c>
      <c r="F599" s="16">
        <v>2</v>
      </c>
      <c r="G599" s="14">
        <v>3.01</v>
      </c>
      <c r="H599" s="17" t="s">
        <v>443</v>
      </c>
      <c r="I599" s="17"/>
      <c r="J599" s="15" t="s">
        <v>112</v>
      </c>
      <c r="K599" s="17" t="s">
        <v>255</v>
      </c>
      <c r="L599" s="17" t="s">
        <v>114</v>
      </c>
      <c r="M599" s="17" t="s">
        <v>256</v>
      </c>
      <c r="N599" s="17" t="s">
        <v>2496</v>
      </c>
      <c r="O599" s="17" t="s">
        <v>84</v>
      </c>
    </row>
    <row r="600" spans="1:15" x14ac:dyDescent="0.2">
      <c r="A600" s="12">
        <v>1121</v>
      </c>
      <c r="B600" s="17" t="s">
        <v>7056</v>
      </c>
      <c r="C600" s="17" t="s">
        <v>7057</v>
      </c>
      <c r="D600" s="14" t="s">
        <v>4410</v>
      </c>
      <c r="E600" s="15" t="s">
        <v>4801</v>
      </c>
      <c r="F600" s="16">
        <v>3</v>
      </c>
      <c r="G600" s="14">
        <v>3.01</v>
      </c>
      <c r="H600" s="17" t="s">
        <v>443</v>
      </c>
      <c r="I600" s="17"/>
      <c r="J600" s="15" t="s">
        <v>366</v>
      </c>
      <c r="K600" s="17" t="s">
        <v>295</v>
      </c>
      <c r="L600" s="17" t="s">
        <v>367</v>
      </c>
      <c r="M600" s="17" t="s">
        <v>288</v>
      </c>
      <c r="N600" s="17" t="s">
        <v>7058</v>
      </c>
      <c r="O600" s="17" t="s">
        <v>84</v>
      </c>
    </row>
    <row r="601" spans="1:15" x14ac:dyDescent="0.2">
      <c r="A601" s="12">
        <v>1122</v>
      </c>
      <c r="B601" s="17" t="s">
        <v>3580</v>
      </c>
      <c r="C601" s="17" t="s">
        <v>7059</v>
      </c>
      <c r="D601" s="14" t="s">
        <v>4410</v>
      </c>
      <c r="E601" s="15" t="s">
        <v>4801</v>
      </c>
      <c r="F601" s="16">
        <v>3</v>
      </c>
      <c r="G601" s="14">
        <v>3.01</v>
      </c>
      <c r="H601" s="17" t="s">
        <v>443</v>
      </c>
      <c r="I601" s="17"/>
      <c r="J601" s="15" t="s">
        <v>182</v>
      </c>
      <c r="K601" s="17" t="s">
        <v>160</v>
      </c>
      <c r="L601" s="17" t="s">
        <v>184</v>
      </c>
      <c r="M601" s="17" t="s">
        <v>161</v>
      </c>
      <c r="N601" s="17" t="s">
        <v>1178</v>
      </c>
      <c r="O601" s="17" t="s">
        <v>84</v>
      </c>
    </row>
    <row r="602" spans="1:15" x14ac:dyDescent="0.45">
      <c r="A602">
        <v>1123</v>
      </c>
      <c r="B602" t="s">
        <v>7060</v>
      </c>
      <c r="C602" t="s">
        <v>7061</v>
      </c>
      <c r="D602" t="s">
        <v>4410</v>
      </c>
      <c r="E602" t="s">
        <v>4801</v>
      </c>
      <c r="F602">
        <v>3</v>
      </c>
      <c r="G602">
        <v>3.01</v>
      </c>
      <c r="H602" t="s">
        <v>443</v>
      </c>
      <c r="J602" t="s">
        <v>7062</v>
      </c>
      <c r="K602" t="s">
        <v>481</v>
      </c>
      <c r="L602" t="s">
        <v>7063</v>
      </c>
      <c r="M602" t="s">
        <v>482</v>
      </c>
      <c r="N602" t="s">
        <v>5745</v>
      </c>
      <c r="O602" t="s">
        <v>84</v>
      </c>
    </row>
    <row r="603" spans="1:15" x14ac:dyDescent="0.45">
      <c r="A603">
        <v>1124</v>
      </c>
      <c r="B603" t="s">
        <v>7064</v>
      </c>
      <c r="C603" t="s">
        <v>7065</v>
      </c>
      <c r="D603" t="s">
        <v>4410</v>
      </c>
      <c r="E603" t="s">
        <v>4801</v>
      </c>
      <c r="F603">
        <v>3</v>
      </c>
      <c r="G603">
        <v>3.01</v>
      </c>
      <c r="H603" t="s">
        <v>443</v>
      </c>
      <c r="J603" t="s">
        <v>7066</v>
      </c>
      <c r="K603" t="s">
        <v>1743</v>
      </c>
      <c r="L603" t="s">
        <v>7067</v>
      </c>
      <c r="M603" t="s">
        <v>1745</v>
      </c>
      <c r="N603" t="s">
        <v>6977</v>
      </c>
      <c r="O603" t="s">
        <v>84</v>
      </c>
    </row>
    <row r="604" spans="1:15" x14ac:dyDescent="0.45">
      <c r="A604">
        <v>1125</v>
      </c>
      <c r="B604" t="s">
        <v>7068</v>
      </c>
      <c r="C604" t="s">
        <v>7069</v>
      </c>
      <c r="D604" t="s">
        <v>4410</v>
      </c>
      <c r="E604" t="s">
        <v>4801</v>
      </c>
      <c r="F604">
        <v>3</v>
      </c>
      <c r="G604">
        <v>3.01</v>
      </c>
      <c r="H604" t="s">
        <v>443</v>
      </c>
      <c r="J604" t="s">
        <v>7070</v>
      </c>
      <c r="K604" t="s">
        <v>7071</v>
      </c>
      <c r="L604" t="s">
        <v>7072</v>
      </c>
      <c r="M604" t="s">
        <v>7073</v>
      </c>
      <c r="N604" t="s">
        <v>5435</v>
      </c>
      <c r="O604" t="s">
        <v>84</v>
      </c>
    </row>
    <row r="605" spans="1:15" x14ac:dyDescent="0.45">
      <c r="A605">
        <v>1126</v>
      </c>
      <c r="B605" t="s">
        <v>7074</v>
      </c>
      <c r="C605" t="s">
        <v>7075</v>
      </c>
      <c r="D605" t="s">
        <v>4410</v>
      </c>
      <c r="E605" t="s">
        <v>4801</v>
      </c>
      <c r="F605">
        <v>3</v>
      </c>
      <c r="G605">
        <v>3.01</v>
      </c>
      <c r="H605" t="s">
        <v>443</v>
      </c>
      <c r="J605" t="s">
        <v>7076</v>
      </c>
      <c r="K605" t="s">
        <v>7077</v>
      </c>
      <c r="L605" t="s">
        <v>7078</v>
      </c>
      <c r="M605" t="s">
        <v>7079</v>
      </c>
      <c r="N605" t="s">
        <v>777</v>
      </c>
      <c r="O605" t="s">
        <v>84</v>
      </c>
    </row>
    <row r="606" spans="1:15" x14ac:dyDescent="0.45">
      <c r="A606">
        <v>1127</v>
      </c>
      <c r="B606" t="s">
        <v>7080</v>
      </c>
      <c r="C606" t="s">
        <v>7081</v>
      </c>
      <c r="D606" t="s">
        <v>4410</v>
      </c>
      <c r="E606" t="s">
        <v>4801</v>
      </c>
      <c r="F606">
        <v>3</v>
      </c>
      <c r="G606">
        <v>3.01</v>
      </c>
      <c r="H606" t="s">
        <v>443</v>
      </c>
      <c r="J606" t="s">
        <v>7082</v>
      </c>
      <c r="K606" t="s">
        <v>459</v>
      </c>
      <c r="L606" t="s">
        <v>7083</v>
      </c>
      <c r="M606" t="s">
        <v>460</v>
      </c>
      <c r="N606" t="s">
        <v>5135</v>
      </c>
      <c r="O606" t="s">
        <v>84</v>
      </c>
    </row>
    <row r="607" spans="1:15" x14ac:dyDescent="0.45">
      <c r="A607">
        <v>1128</v>
      </c>
      <c r="B607" t="s">
        <v>6604</v>
      </c>
      <c r="C607" t="s">
        <v>7084</v>
      </c>
      <c r="D607" t="s">
        <v>4410</v>
      </c>
      <c r="E607" t="s">
        <v>4801</v>
      </c>
      <c r="F607">
        <v>3</v>
      </c>
      <c r="G607">
        <v>3.01</v>
      </c>
      <c r="H607" t="s">
        <v>443</v>
      </c>
      <c r="J607" t="s">
        <v>120</v>
      </c>
      <c r="K607" t="s">
        <v>97</v>
      </c>
      <c r="L607" t="s">
        <v>121</v>
      </c>
      <c r="M607" t="s">
        <v>98</v>
      </c>
      <c r="N607" t="s">
        <v>7085</v>
      </c>
      <c r="O607" t="s">
        <v>84</v>
      </c>
    </row>
    <row r="608" spans="1:15" x14ac:dyDescent="0.45">
      <c r="A608">
        <v>1129</v>
      </c>
      <c r="B608" t="s">
        <v>7086</v>
      </c>
      <c r="C608" t="s">
        <v>7087</v>
      </c>
      <c r="D608" t="s">
        <v>5580</v>
      </c>
      <c r="E608" t="s">
        <v>4801</v>
      </c>
      <c r="F608">
        <v>3</v>
      </c>
      <c r="G608">
        <v>3.01</v>
      </c>
      <c r="H608" t="s">
        <v>443</v>
      </c>
      <c r="J608" t="s">
        <v>7088</v>
      </c>
      <c r="K608" t="s">
        <v>4215</v>
      </c>
      <c r="L608" t="s">
        <v>7089</v>
      </c>
      <c r="M608" t="s">
        <v>4216</v>
      </c>
      <c r="N608" t="s">
        <v>7090</v>
      </c>
      <c r="O608" t="s">
        <v>84</v>
      </c>
    </row>
    <row r="609" spans="1:15" x14ac:dyDescent="0.45">
      <c r="A609">
        <v>1130</v>
      </c>
      <c r="B609" t="s">
        <v>7091</v>
      </c>
      <c r="C609" t="s">
        <v>7092</v>
      </c>
      <c r="D609" t="s">
        <v>4410</v>
      </c>
      <c r="E609" t="s">
        <v>4801</v>
      </c>
      <c r="F609">
        <v>3</v>
      </c>
      <c r="G609">
        <v>3.01</v>
      </c>
      <c r="H609" t="s">
        <v>443</v>
      </c>
      <c r="J609" t="s">
        <v>383</v>
      </c>
      <c r="K609" t="s">
        <v>201</v>
      </c>
      <c r="L609" t="s">
        <v>384</v>
      </c>
      <c r="M609" t="s">
        <v>202</v>
      </c>
      <c r="N609" t="s">
        <v>4842</v>
      </c>
      <c r="O609" t="s">
        <v>84</v>
      </c>
    </row>
    <row r="610" spans="1:15" x14ac:dyDescent="0.45">
      <c r="A610">
        <v>1131</v>
      </c>
      <c r="B610" t="s">
        <v>7093</v>
      </c>
      <c r="C610" t="s">
        <v>7094</v>
      </c>
      <c r="D610" t="s">
        <v>4410</v>
      </c>
      <c r="E610" t="s">
        <v>4801</v>
      </c>
      <c r="F610">
        <v>3</v>
      </c>
      <c r="G610">
        <v>3.01</v>
      </c>
      <c r="H610" t="s">
        <v>443</v>
      </c>
      <c r="J610" t="s">
        <v>7095</v>
      </c>
      <c r="K610" t="s">
        <v>180</v>
      </c>
      <c r="L610" t="s">
        <v>7096</v>
      </c>
      <c r="M610" t="s">
        <v>181</v>
      </c>
      <c r="N610" t="s">
        <v>1158</v>
      </c>
      <c r="O610" t="s">
        <v>84</v>
      </c>
    </row>
    <row r="611" spans="1:15" x14ac:dyDescent="0.45">
      <c r="A611">
        <v>1132</v>
      </c>
      <c r="B611" t="s">
        <v>7097</v>
      </c>
      <c r="C611" t="s">
        <v>7098</v>
      </c>
      <c r="D611" t="s">
        <v>7099</v>
      </c>
      <c r="E611" t="s">
        <v>4801</v>
      </c>
      <c r="F611">
        <v>3</v>
      </c>
      <c r="G611">
        <v>3.01</v>
      </c>
      <c r="H611" t="s">
        <v>443</v>
      </c>
      <c r="J611" t="s">
        <v>4327</v>
      </c>
      <c r="K611" t="s">
        <v>7100</v>
      </c>
      <c r="L611" t="s">
        <v>4328</v>
      </c>
      <c r="M611" t="s">
        <v>7101</v>
      </c>
      <c r="N611" t="s">
        <v>7102</v>
      </c>
      <c r="O611" t="s">
        <v>84</v>
      </c>
    </row>
    <row r="612" spans="1:15" x14ac:dyDescent="0.45">
      <c r="A612">
        <v>1133</v>
      </c>
      <c r="B612" t="s">
        <v>3867</v>
      </c>
      <c r="C612" t="s">
        <v>7103</v>
      </c>
      <c r="D612" t="s">
        <v>4410</v>
      </c>
      <c r="E612" t="s">
        <v>4801</v>
      </c>
      <c r="F612">
        <v>3</v>
      </c>
      <c r="G612">
        <v>3.01</v>
      </c>
      <c r="H612" t="s">
        <v>443</v>
      </c>
      <c r="J612" t="s">
        <v>329</v>
      </c>
      <c r="K612" t="s">
        <v>7104</v>
      </c>
      <c r="L612" t="s">
        <v>330</v>
      </c>
      <c r="M612" t="s">
        <v>7105</v>
      </c>
      <c r="N612" t="s">
        <v>7106</v>
      </c>
      <c r="O612" t="s">
        <v>84</v>
      </c>
    </row>
    <row r="613" spans="1:15" x14ac:dyDescent="0.45">
      <c r="A613">
        <v>1134</v>
      </c>
      <c r="B613" t="s">
        <v>7107</v>
      </c>
      <c r="C613" t="s">
        <v>7108</v>
      </c>
      <c r="D613" t="s">
        <v>4410</v>
      </c>
      <c r="E613" t="s">
        <v>4801</v>
      </c>
      <c r="F613">
        <v>3</v>
      </c>
      <c r="G613">
        <v>3.01</v>
      </c>
      <c r="H613" t="s">
        <v>443</v>
      </c>
      <c r="J613" t="s">
        <v>7109</v>
      </c>
      <c r="K613" t="s">
        <v>295</v>
      </c>
      <c r="L613" t="s">
        <v>7110</v>
      </c>
      <c r="M613" t="s">
        <v>288</v>
      </c>
      <c r="N613" t="s">
        <v>5093</v>
      </c>
      <c r="O613" t="s">
        <v>84</v>
      </c>
    </row>
    <row r="614" spans="1:15" x14ac:dyDescent="0.45">
      <c r="A614">
        <v>1135</v>
      </c>
      <c r="B614" t="s">
        <v>3647</v>
      </c>
      <c r="C614" t="s">
        <v>7111</v>
      </c>
      <c r="D614" t="s">
        <v>4410</v>
      </c>
      <c r="E614" t="s">
        <v>4801</v>
      </c>
      <c r="F614">
        <v>3</v>
      </c>
      <c r="G614">
        <v>3.01</v>
      </c>
      <c r="H614" t="s">
        <v>443</v>
      </c>
      <c r="J614" t="s">
        <v>133</v>
      </c>
      <c r="K614" t="s">
        <v>7043</v>
      </c>
      <c r="L614" t="s">
        <v>135</v>
      </c>
      <c r="M614" t="s">
        <v>7045</v>
      </c>
      <c r="N614" t="s">
        <v>1239</v>
      </c>
      <c r="O614" t="s">
        <v>84</v>
      </c>
    </row>
    <row r="615" spans="1:15" x14ac:dyDescent="0.45">
      <c r="A615">
        <v>1136</v>
      </c>
      <c r="B615" t="s">
        <v>7112</v>
      </c>
      <c r="C615" t="s">
        <v>7113</v>
      </c>
      <c r="D615" t="s">
        <v>4410</v>
      </c>
      <c r="E615" t="s">
        <v>4801</v>
      </c>
      <c r="F615">
        <v>3</v>
      </c>
      <c r="G615">
        <v>3.01</v>
      </c>
      <c r="H615" t="s">
        <v>443</v>
      </c>
      <c r="J615" t="s">
        <v>7114</v>
      </c>
      <c r="K615" t="s">
        <v>107</v>
      </c>
      <c r="L615" t="s">
        <v>7115</v>
      </c>
      <c r="M615" t="s">
        <v>109</v>
      </c>
      <c r="N615" t="s">
        <v>5120</v>
      </c>
      <c r="O615" t="s">
        <v>84</v>
      </c>
    </row>
    <row r="616" spans="1:15" x14ac:dyDescent="0.45">
      <c r="A616">
        <v>1137</v>
      </c>
      <c r="B616" t="s">
        <v>7116</v>
      </c>
      <c r="C616" t="s">
        <v>7117</v>
      </c>
      <c r="D616" t="s">
        <v>4410</v>
      </c>
      <c r="E616" t="s">
        <v>4801</v>
      </c>
      <c r="F616">
        <v>3</v>
      </c>
      <c r="G616">
        <v>3.01</v>
      </c>
      <c r="H616" t="s">
        <v>443</v>
      </c>
      <c r="J616" t="s">
        <v>7118</v>
      </c>
      <c r="K616" t="s">
        <v>7119</v>
      </c>
      <c r="L616" t="s">
        <v>7120</v>
      </c>
      <c r="M616" t="s">
        <v>7121</v>
      </c>
      <c r="N616" t="s">
        <v>1115</v>
      </c>
      <c r="O616" t="s">
        <v>84</v>
      </c>
    </row>
    <row r="617" spans="1:15" x14ac:dyDescent="0.45">
      <c r="A617">
        <v>1138</v>
      </c>
      <c r="B617" t="s">
        <v>7122</v>
      </c>
      <c r="C617" t="s">
        <v>7123</v>
      </c>
      <c r="D617" t="s">
        <v>7124</v>
      </c>
      <c r="E617" t="s">
        <v>4801</v>
      </c>
      <c r="F617">
        <v>3</v>
      </c>
      <c r="G617">
        <v>3.01</v>
      </c>
      <c r="H617" t="s">
        <v>443</v>
      </c>
      <c r="J617" t="s">
        <v>7125</v>
      </c>
      <c r="K617" t="s">
        <v>350</v>
      </c>
      <c r="L617" t="s">
        <v>7126</v>
      </c>
      <c r="M617" t="s">
        <v>351</v>
      </c>
      <c r="N617" t="s">
        <v>7127</v>
      </c>
      <c r="O617" t="s">
        <v>84</v>
      </c>
    </row>
    <row r="618" spans="1:15" x14ac:dyDescent="0.45">
      <c r="A618">
        <v>1139</v>
      </c>
      <c r="B618" t="s">
        <v>7128</v>
      </c>
      <c r="C618" t="s">
        <v>7129</v>
      </c>
      <c r="D618" t="s">
        <v>4410</v>
      </c>
      <c r="E618" t="s">
        <v>4801</v>
      </c>
      <c r="F618">
        <v>3</v>
      </c>
      <c r="G618">
        <v>3.01</v>
      </c>
      <c r="H618" t="s">
        <v>443</v>
      </c>
      <c r="J618" t="s">
        <v>1150</v>
      </c>
      <c r="K618" t="s">
        <v>104</v>
      </c>
      <c r="L618" t="s">
        <v>1532</v>
      </c>
      <c r="M618" t="s">
        <v>105</v>
      </c>
      <c r="N618" t="s">
        <v>5997</v>
      </c>
      <c r="O618" t="s">
        <v>84</v>
      </c>
    </row>
    <row r="619" spans="1:15" x14ac:dyDescent="0.45">
      <c r="A619">
        <v>1140</v>
      </c>
      <c r="B619" t="s">
        <v>7130</v>
      </c>
      <c r="C619" t="s">
        <v>7131</v>
      </c>
      <c r="D619" t="s">
        <v>4410</v>
      </c>
      <c r="E619" t="s">
        <v>4801</v>
      </c>
      <c r="F619">
        <v>3</v>
      </c>
      <c r="G619">
        <v>3.01</v>
      </c>
      <c r="H619" t="s">
        <v>443</v>
      </c>
      <c r="J619" t="s">
        <v>7132</v>
      </c>
      <c r="K619" t="s">
        <v>381</v>
      </c>
      <c r="L619" t="s">
        <v>7133</v>
      </c>
      <c r="M619" t="s">
        <v>382</v>
      </c>
      <c r="N619" t="s">
        <v>1188</v>
      </c>
      <c r="O619" t="s">
        <v>84</v>
      </c>
    </row>
    <row r="620" spans="1:15" x14ac:dyDescent="0.45">
      <c r="A620">
        <v>1141</v>
      </c>
      <c r="B620" t="s">
        <v>7134</v>
      </c>
      <c r="C620" t="s">
        <v>7135</v>
      </c>
      <c r="D620" t="s">
        <v>4410</v>
      </c>
      <c r="E620" t="s">
        <v>4801</v>
      </c>
      <c r="F620">
        <v>3</v>
      </c>
      <c r="G620">
        <v>3.01</v>
      </c>
      <c r="H620" t="s">
        <v>443</v>
      </c>
      <c r="J620" t="s">
        <v>7136</v>
      </c>
      <c r="K620" t="s">
        <v>147</v>
      </c>
      <c r="L620" t="s">
        <v>7137</v>
      </c>
      <c r="M620" t="s">
        <v>149</v>
      </c>
      <c r="N620" t="s">
        <v>7138</v>
      </c>
      <c r="O620" t="s">
        <v>84</v>
      </c>
    </row>
    <row r="621" spans="1:15" x14ac:dyDescent="0.45">
      <c r="A621">
        <v>1142</v>
      </c>
      <c r="B621" t="s">
        <v>7139</v>
      </c>
      <c r="C621" t="s">
        <v>7140</v>
      </c>
      <c r="D621" t="s">
        <v>4410</v>
      </c>
      <c r="E621" t="s">
        <v>4801</v>
      </c>
      <c r="F621">
        <v>3</v>
      </c>
      <c r="G621">
        <v>3.01</v>
      </c>
      <c r="H621" t="s">
        <v>443</v>
      </c>
      <c r="J621" t="s">
        <v>6267</v>
      </c>
      <c r="K621" t="s">
        <v>1690</v>
      </c>
      <c r="L621" t="s">
        <v>6268</v>
      </c>
      <c r="M621" t="s">
        <v>1692</v>
      </c>
      <c r="N621" t="s">
        <v>7141</v>
      </c>
      <c r="O621" t="s">
        <v>84</v>
      </c>
    </row>
    <row r="622" spans="1:15" x14ac:dyDescent="0.45">
      <c r="A622">
        <v>1143</v>
      </c>
      <c r="B622" t="s">
        <v>5844</v>
      </c>
      <c r="C622" t="s">
        <v>7142</v>
      </c>
      <c r="D622" t="s">
        <v>4410</v>
      </c>
      <c r="E622" t="s">
        <v>4801</v>
      </c>
      <c r="F622">
        <v>2</v>
      </c>
      <c r="G622">
        <v>3.01</v>
      </c>
      <c r="H622" t="s">
        <v>443</v>
      </c>
      <c r="J622" t="s">
        <v>5847</v>
      </c>
      <c r="K622" t="s">
        <v>7143</v>
      </c>
      <c r="L622" t="s">
        <v>5848</v>
      </c>
      <c r="M622" t="s">
        <v>7144</v>
      </c>
      <c r="N622" t="s">
        <v>1952</v>
      </c>
      <c r="O622" t="s">
        <v>84</v>
      </c>
    </row>
    <row r="623" spans="1:15" x14ac:dyDescent="0.45">
      <c r="A623">
        <v>1144</v>
      </c>
      <c r="B623" t="s">
        <v>4621</v>
      </c>
      <c r="C623" t="s">
        <v>7145</v>
      </c>
      <c r="D623" t="s">
        <v>4410</v>
      </c>
      <c r="E623" t="s">
        <v>4801</v>
      </c>
      <c r="F623">
        <v>2</v>
      </c>
      <c r="G623">
        <v>3.01</v>
      </c>
      <c r="H623" t="s">
        <v>443</v>
      </c>
      <c r="J623" t="s">
        <v>4624</v>
      </c>
      <c r="K623" t="s">
        <v>286</v>
      </c>
      <c r="L623" t="s">
        <v>4625</v>
      </c>
      <c r="M623" t="s">
        <v>287</v>
      </c>
      <c r="N623" t="s">
        <v>2265</v>
      </c>
      <c r="O623" t="s">
        <v>84</v>
      </c>
    </row>
    <row r="624" spans="1:15" x14ac:dyDescent="0.45">
      <c r="A624">
        <v>1145</v>
      </c>
      <c r="B624" t="s">
        <v>4537</v>
      </c>
      <c r="C624" t="s">
        <v>7146</v>
      </c>
      <c r="D624" t="s">
        <v>4410</v>
      </c>
      <c r="E624" t="s">
        <v>4801</v>
      </c>
      <c r="F624">
        <v>2</v>
      </c>
      <c r="G624">
        <v>3.01</v>
      </c>
      <c r="H624" t="s">
        <v>443</v>
      </c>
      <c r="J624" t="s">
        <v>4539</v>
      </c>
      <c r="K624" t="s">
        <v>7147</v>
      </c>
      <c r="L624" t="s">
        <v>4540</v>
      </c>
      <c r="M624" t="s">
        <v>7148</v>
      </c>
      <c r="N624" t="s">
        <v>7149</v>
      </c>
      <c r="O624" t="s">
        <v>84</v>
      </c>
    </row>
    <row r="625" spans="1:15" x14ac:dyDescent="0.45">
      <c r="A625">
        <v>1146</v>
      </c>
      <c r="B625" t="s">
        <v>7150</v>
      </c>
      <c r="C625" t="s">
        <v>7151</v>
      </c>
      <c r="D625" t="s">
        <v>4410</v>
      </c>
      <c r="E625" t="s">
        <v>4801</v>
      </c>
      <c r="F625">
        <v>2</v>
      </c>
      <c r="G625">
        <v>3.01</v>
      </c>
      <c r="H625" t="s">
        <v>443</v>
      </c>
      <c r="J625" t="s">
        <v>7152</v>
      </c>
      <c r="K625" t="s">
        <v>7153</v>
      </c>
      <c r="L625" t="s">
        <v>7154</v>
      </c>
      <c r="M625" t="s">
        <v>7155</v>
      </c>
      <c r="N625" t="s">
        <v>1851</v>
      </c>
      <c r="O625" t="s">
        <v>84</v>
      </c>
    </row>
    <row r="626" spans="1:15" x14ac:dyDescent="0.45">
      <c r="A626">
        <v>1147</v>
      </c>
      <c r="B626" t="s">
        <v>7156</v>
      </c>
      <c r="C626" t="s">
        <v>7157</v>
      </c>
      <c r="D626" t="s">
        <v>4410</v>
      </c>
      <c r="E626" t="s">
        <v>4801</v>
      </c>
      <c r="F626">
        <v>2</v>
      </c>
      <c r="G626">
        <v>3.01</v>
      </c>
      <c r="H626" t="s">
        <v>443</v>
      </c>
      <c r="J626" t="s">
        <v>7158</v>
      </c>
      <c r="K626" t="s">
        <v>7030</v>
      </c>
      <c r="L626" t="s">
        <v>7159</v>
      </c>
      <c r="M626" t="s">
        <v>7031</v>
      </c>
      <c r="N626" t="s">
        <v>7160</v>
      </c>
      <c r="O626" t="s">
        <v>84</v>
      </c>
    </row>
    <row r="627" spans="1:15" x14ac:dyDescent="0.45">
      <c r="A627">
        <v>1148</v>
      </c>
      <c r="B627" t="s">
        <v>7161</v>
      </c>
      <c r="C627" t="s">
        <v>7162</v>
      </c>
      <c r="D627" t="s">
        <v>4410</v>
      </c>
      <c r="E627" t="s">
        <v>4801</v>
      </c>
      <c r="F627">
        <v>2</v>
      </c>
      <c r="G627">
        <v>3.01</v>
      </c>
      <c r="H627" t="s">
        <v>443</v>
      </c>
      <c r="J627" t="s">
        <v>7163</v>
      </c>
      <c r="K627" t="s">
        <v>237</v>
      </c>
      <c r="L627" t="s">
        <v>7164</v>
      </c>
      <c r="M627" t="s">
        <v>238</v>
      </c>
      <c r="N627" t="s">
        <v>2145</v>
      </c>
      <c r="O627" t="s">
        <v>84</v>
      </c>
    </row>
    <row r="628" spans="1:15" x14ac:dyDescent="0.45">
      <c r="A628">
        <v>1149</v>
      </c>
      <c r="B628" t="s">
        <v>7165</v>
      </c>
      <c r="C628" t="s">
        <v>4791</v>
      </c>
      <c r="D628" t="s">
        <v>4410</v>
      </c>
      <c r="E628" t="s">
        <v>4801</v>
      </c>
      <c r="F628">
        <v>2</v>
      </c>
      <c r="G628">
        <v>3.01</v>
      </c>
      <c r="H628" t="s">
        <v>443</v>
      </c>
      <c r="J628" t="s">
        <v>324</v>
      </c>
      <c r="K628" t="s">
        <v>562</v>
      </c>
      <c r="L628" t="s">
        <v>325</v>
      </c>
      <c r="M628" t="s">
        <v>564</v>
      </c>
      <c r="N628" t="s">
        <v>7166</v>
      </c>
      <c r="O628" t="s">
        <v>84</v>
      </c>
    </row>
    <row r="629" spans="1:15" x14ac:dyDescent="0.45">
      <c r="A629">
        <v>1150</v>
      </c>
      <c r="B629" t="s">
        <v>7167</v>
      </c>
      <c r="C629" t="s">
        <v>7168</v>
      </c>
      <c r="D629" t="s">
        <v>4410</v>
      </c>
      <c r="E629" t="s">
        <v>4801</v>
      </c>
      <c r="F629">
        <v>2</v>
      </c>
      <c r="G629">
        <v>3.01</v>
      </c>
      <c r="H629" t="s">
        <v>443</v>
      </c>
      <c r="J629" t="s">
        <v>7169</v>
      </c>
      <c r="K629" t="s">
        <v>306</v>
      </c>
      <c r="L629" t="s">
        <v>7170</v>
      </c>
      <c r="M629" t="s">
        <v>7171</v>
      </c>
      <c r="N629" t="s">
        <v>1831</v>
      </c>
      <c r="O629" t="s">
        <v>84</v>
      </c>
    </row>
    <row r="630" spans="1:15" x14ac:dyDescent="0.45">
      <c r="A630">
        <v>1151</v>
      </c>
      <c r="B630" t="s">
        <v>7172</v>
      </c>
      <c r="C630" t="s">
        <v>2181</v>
      </c>
      <c r="D630" t="s">
        <v>4410</v>
      </c>
      <c r="E630" t="s">
        <v>4801</v>
      </c>
      <c r="F630">
        <v>2</v>
      </c>
      <c r="G630">
        <v>3.01</v>
      </c>
      <c r="H630" t="s">
        <v>443</v>
      </c>
      <c r="J630" t="s">
        <v>174</v>
      </c>
      <c r="K630" t="s">
        <v>218</v>
      </c>
      <c r="L630" t="s">
        <v>175</v>
      </c>
      <c r="M630" t="s">
        <v>219</v>
      </c>
      <c r="N630" t="s">
        <v>6669</v>
      </c>
      <c r="O630" t="s">
        <v>84</v>
      </c>
    </row>
    <row r="631" spans="1:15" x14ac:dyDescent="0.45">
      <c r="A631">
        <v>1152</v>
      </c>
      <c r="B631" t="s">
        <v>7173</v>
      </c>
      <c r="C631" t="s">
        <v>7174</v>
      </c>
      <c r="D631" t="s">
        <v>4410</v>
      </c>
      <c r="E631" t="s">
        <v>4801</v>
      </c>
      <c r="F631">
        <v>2</v>
      </c>
      <c r="G631">
        <v>3.01</v>
      </c>
      <c r="H631" t="s">
        <v>443</v>
      </c>
      <c r="J631" t="s">
        <v>7175</v>
      </c>
      <c r="K631" t="s">
        <v>753</v>
      </c>
      <c r="L631" t="s">
        <v>7176</v>
      </c>
      <c r="M631" t="s">
        <v>755</v>
      </c>
      <c r="N631" t="s">
        <v>5910</v>
      </c>
      <c r="O631" t="s">
        <v>84</v>
      </c>
    </row>
    <row r="632" spans="1:15" x14ac:dyDescent="0.45">
      <c r="A632">
        <v>1153</v>
      </c>
      <c r="B632" t="s">
        <v>6503</v>
      </c>
      <c r="C632" t="s">
        <v>7177</v>
      </c>
      <c r="D632" t="s">
        <v>4410</v>
      </c>
      <c r="E632" t="s">
        <v>4801</v>
      </c>
      <c r="F632">
        <v>2</v>
      </c>
      <c r="G632">
        <v>3.01</v>
      </c>
      <c r="H632" t="s">
        <v>443</v>
      </c>
      <c r="J632" t="s">
        <v>430</v>
      </c>
      <c r="K632" t="s">
        <v>107</v>
      </c>
      <c r="L632" t="s">
        <v>431</v>
      </c>
      <c r="M632" t="s">
        <v>109</v>
      </c>
      <c r="N632" t="s">
        <v>1717</v>
      </c>
      <c r="O632" t="s">
        <v>84</v>
      </c>
    </row>
    <row r="633" spans="1:15" x14ac:dyDescent="0.45">
      <c r="A633">
        <v>1154</v>
      </c>
      <c r="B633" t="s">
        <v>6643</v>
      </c>
      <c r="C633" t="s">
        <v>7178</v>
      </c>
      <c r="D633" t="s">
        <v>4410</v>
      </c>
      <c r="E633" t="s">
        <v>4801</v>
      </c>
      <c r="F633">
        <v>2</v>
      </c>
      <c r="G633">
        <v>3.01</v>
      </c>
      <c r="H633" t="s">
        <v>443</v>
      </c>
      <c r="J633" t="s">
        <v>6645</v>
      </c>
      <c r="K633" t="s">
        <v>6768</v>
      </c>
      <c r="L633" t="s">
        <v>6646</v>
      </c>
      <c r="M633" t="s">
        <v>6770</v>
      </c>
      <c r="N633" t="s">
        <v>7179</v>
      </c>
      <c r="O633" t="s">
        <v>84</v>
      </c>
    </row>
    <row r="634" spans="1:15" x14ac:dyDescent="0.45">
      <c r="A634">
        <v>1155</v>
      </c>
      <c r="B634" t="s">
        <v>7180</v>
      </c>
      <c r="C634" t="s">
        <v>7181</v>
      </c>
      <c r="D634" t="s">
        <v>4410</v>
      </c>
      <c r="E634" t="s">
        <v>4801</v>
      </c>
      <c r="F634">
        <v>2</v>
      </c>
      <c r="G634">
        <v>3.01</v>
      </c>
      <c r="H634" t="s">
        <v>443</v>
      </c>
      <c r="J634" t="s">
        <v>1852</v>
      </c>
      <c r="K634" t="s">
        <v>279</v>
      </c>
      <c r="L634" t="s">
        <v>1854</v>
      </c>
      <c r="M634" t="s">
        <v>280</v>
      </c>
      <c r="N634" t="s">
        <v>5063</v>
      </c>
      <c r="O634" t="s">
        <v>84</v>
      </c>
    </row>
    <row r="635" spans="1:15" x14ac:dyDescent="0.45">
      <c r="A635">
        <v>1156</v>
      </c>
      <c r="B635" t="s">
        <v>7182</v>
      </c>
      <c r="C635" t="s">
        <v>7183</v>
      </c>
      <c r="D635" t="s">
        <v>4410</v>
      </c>
      <c r="E635" t="s">
        <v>4801</v>
      </c>
      <c r="F635">
        <v>2</v>
      </c>
      <c r="G635">
        <v>3.01</v>
      </c>
      <c r="H635" t="s">
        <v>443</v>
      </c>
      <c r="J635" t="s">
        <v>7184</v>
      </c>
      <c r="K635" t="s">
        <v>562</v>
      </c>
      <c r="L635" t="s">
        <v>7185</v>
      </c>
      <c r="M635" t="s">
        <v>564</v>
      </c>
      <c r="N635" t="s">
        <v>1863</v>
      </c>
      <c r="O635" t="s">
        <v>84</v>
      </c>
    </row>
    <row r="636" spans="1:15" x14ac:dyDescent="0.45">
      <c r="A636">
        <v>1157</v>
      </c>
      <c r="B636" t="s">
        <v>7186</v>
      </c>
      <c r="C636" t="s">
        <v>7187</v>
      </c>
      <c r="D636" t="s">
        <v>4410</v>
      </c>
      <c r="E636" t="s">
        <v>4801</v>
      </c>
      <c r="F636">
        <v>2</v>
      </c>
      <c r="G636">
        <v>3.01</v>
      </c>
      <c r="H636" t="s">
        <v>443</v>
      </c>
      <c r="J636" t="s">
        <v>318</v>
      </c>
      <c r="K636" t="s">
        <v>1743</v>
      </c>
      <c r="L636" t="s">
        <v>319</v>
      </c>
      <c r="M636" t="s">
        <v>1745</v>
      </c>
      <c r="N636" t="s">
        <v>7188</v>
      </c>
      <c r="O636" t="s">
        <v>84</v>
      </c>
    </row>
    <row r="637" spans="1:15" x14ac:dyDescent="0.45">
      <c r="A637">
        <v>1158</v>
      </c>
      <c r="B637" t="s">
        <v>6465</v>
      </c>
      <c r="C637" t="s">
        <v>7189</v>
      </c>
      <c r="D637" t="s">
        <v>4410</v>
      </c>
      <c r="E637" t="s">
        <v>4801</v>
      </c>
      <c r="F637">
        <v>2</v>
      </c>
      <c r="G637">
        <v>3.01</v>
      </c>
      <c r="H637" t="s">
        <v>443</v>
      </c>
      <c r="J637" t="s">
        <v>112</v>
      </c>
      <c r="K637" t="s">
        <v>247</v>
      </c>
      <c r="L637" t="s">
        <v>114</v>
      </c>
      <c r="M637" t="s">
        <v>248</v>
      </c>
      <c r="N637" t="s">
        <v>1682</v>
      </c>
      <c r="O637" t="s">
        <v>84</v>
      </c>
    </row>
    <row r="638" spans="1:15" x14ac:dyDescent="0.45">
      <c r="A638">
        <v>1159</v>
      </c>
      <c r="B638" t="s">
        <v>7190</v>
      </c>
      <c r="C638" t="s">
        <v>7191</v>
      </c>
      <c r="D638" t="s">
        <v>4895</v>
      </c>
      <c r="E638" t="s">
        <v>4896</v>
      </c>
      <c r="F638">
        <v>3</v>
      </c>
      <c r="G638">
        <v>3.01</v>
      </c>
      <c r="H638" t="s">
        <v>6954</v>
      </c>
      <c r="J638" t="s">
        <v>7192</v>
      </c>
      <c r="K638" t="s">
        <v>4275</v>
      </c>
      <c r="L638" t="s">
        <v>7193</v>
      </c>
      <c r="M638" t="s">
        <v>4277</v>
      </c>
      <c r="N638" t="s">
        <v>7194</v>
      </c>
      <c r="O638" t="s">
        <v>84</v>
      </c>
    </row>
    <row r="639" spans="1:15" x14ac:dyDescent="0.45">
      <c r="A639">
        <v>1160</v>
      </c>
      <c r="B639" t="s">
        <v>7195</v>
      </c>
      <c r="C639" t="s">
        <v>7196</v>
      </c>
      <c r="D639" t="s">
        <v>4895</v>
      </c>
      <c r="E639" t="s">
        <v>4896</v>
      </c>
      <c r="F639">
        <v>3</v>
      </c>
      <c r="G639">
        <v>3.01</v>
      </c>
      <c r="H639" t="s">
        <v>6954</v>
      </c>
      <c r="J639" t="s">
        <v>7197</v>
      </c>
      <c r="K639" t="s">
        <v>7198</v>
      </c>
      <c r="L639" t="s">
        <v>7199</v>
      </c>
      <c r="M639" t="s">
        <v>7200</v>
      </c>
      <c r="N639" t="s">
        <v>7201</v>
      </c>
      <c r="O639" t="s">
        <v>1760</v>
      </c>
    </row>
    <row r="640" spans="1:15" x14ac:dyDescent="0.45">
      <c r="A640">
        <v>1161</v>
      </c>
      <c r="B640" t="s">
        <v>7202</v>
      </c>
      <c r="C640" t="s">
        <v>7203</v>
      </c>
      <c r="D640" t="s">
        <v>4895</v>
      </c>
      <c r="E640" t="s">
        <v>4896</v>
      </c>
      <c r="F640">
        <v>3</v>
      </c>
      <c r="G640">
        <v>3.01</v>
      </c>
      <c r="H640" t="s">
        <v>6954</v>
      </c>
      <c r="J640" t="s">
        <v>3835</v>
      </c>
      <c r="K640" t="s">
        <v>279</v>
      </c>
      <c r="L640" t="s">
        <v>3837</v>
      </c>
      <c r="M640" t="s">
        <v>280</v>
      </c>
      <c r="N640" t="s">
        <v>954</v>
      </c>
      <c r="O640" t="s">
        <v>84</v>
      </c>
    </row>
    <row r="641" spans="1:15" x14ac:dyDescent="0.45">
      <c r="A641">
        <v>1162</v>
      </c>
      <c r="B641" t="s">
        <v>2944</v>
      </c>
      <c r="C641" t="s">
        <v>2943</v>
      </c>
      <c r="D641" t="s">
        <v>4895</v>
      </c>
      <c r="E641" t="s">
        <v>4896</v>
      </c>
      <c r="F641">
        <v>3</v>
      </c>
      <c r="G641">
        <v>3.01</v>
      </c>
      <c r="H641" t="s">
        <v>6954</v>
      </c>
      <c r="J641" t="s">
        <v>329</v>
      </c>
      <c r="K641" t="s">
        <v>218</v>
      </c>
      <c r="L641" t="s">
        <v>330</v>
      </c>
      <c r="M641" t="s">
        <v>219</v>
      </c>
      <c r="N641" t="s">
        <v>7204</v>
      </c>
      <c r="O641" t="s">
        <v>84</v>
      </c>
    </row>
    <row r="642" spans="1:15" x14ac:dyDescent="0.45">
      <c r="A642">
        <v>1163</v>
      </c>
      <c r="B642" t="s">
        <v>7205</v>
      </c>
      <c r="C642" t="s">
        <v>7206</v>
      </c>
      <c r="D642" t="s">
        <v>4895</v>
      </c>
      <c r="E642" t="s">
        <v>4896</v>
      </c>
      <c r="F642">
        <v>3</v>
      </c>
      <c r="G642">
        <v>3.01</v>
      </c>
      <c r="H642" t="s">
        <v>6954</v>
      </c>
      <c r="J642" t="s">
        <v>415</v>
      </c>
      <c r="K642" t="s">
        <v>7207</v>
      </c>
      <c r="L642" t="s">
        <v>417</v>
      </c>
      <c r="M642" t="s">
        <v>7208</v>
      </c>
      <c r="N642" t="s">
        <v>7209</v>
      </c>
      <c r="O642" t="s">
        <v>84</v>
      </c>
    </row>
    <row r="643" spans="1:15" x14ac:dyDescent="0.45">
      <c r="A643">
        <v>1164</v>
      </c>
      <c r="B643" t="s">
        <v>7210</v>
      </c>
      <c r="C643" t="s">
        <v>7211</v>
      </c>
      <c r="D643" t="s">
        <v>4895</v>
      </c>
      <c r="E643" t="s">
        <v>4896</v>
      </c>
      <c r="F643">
        <v>3</v>
      </c>
      <c r="G643">
        <v>3.01</v>
      </c>
      <c r="H643" t="s">
        <v>6954</v>
      </c>
      <c r="J643" t="s">
        <v>519</v>
      </c>
      <c r="K643" t="s">
        <v>385</v>
      </c>
      <c r="L643" t="s">
        <v>521</v>
      </c>
      <c r="M643" t="s">
        <v>386</v>
      </c>
      <c r="N643" t="s">
        <v>7212</v>
      </c>
      <c r="O643" t="s">
        <v>84</v>
      </c>
    </row>
    <row r="644" spans="1:15" x14ac:dyDescent="0.45">
      <c r="A644">
        <v>1165</v>
      </c>
      <c r="B644" t="s">
        <v>7213</v>
      </c>
      <c r="C644" t="s">
        <v>7214</v>
      </c>
      <c r="D644" t="s">
        <v>4895</v>
      </c>
      <c r="E644" t="s">
        <v>4896</v>
      </c>
      <c r="F644">
        <v>3</v>
      </c>
      <c r="G644">
        <v>3.01</v>
      </c>
      <c r="H644" t="s">
        <v>6954</v>
      </c>
      <c r="J644" t="s">
        <v>4718</v>
      </c>
      <c r="K644" t="s">
        <v>1706</v>
      </c>
      <c r="L644" t="s">
        <v>4719</v>
      </c>
      <c r="M644" t="s">
        <v>1708</v>
      </c>
      <c r="N644" t="s">
        <v>843</v>
      </c>
      <c r="O644" t="s">
        <v>84</v>
      </c>
    </row>
    <row r="645" spans="1:15" x14ac:dyDescent="0.45">
      <c r="A645">
        <v>1166</v>
      </c>
      <c r="B645" t="s">
        <v>7215</v>
      </c>
      <c r="C645" t="s">
        <v>7216</v>
      </c>
      <c r="D645" t="s">
        <v>7217</v>
      </c>
      <c r="E645" t="s">
        <v>4896</v>
      </c>
      <c r="F645">
        <v>2</v>
      </c>
      <c r="G645">
        <v>3.01</v>
      </c>
      <c r="H645" t="s">
        <v>443</v>
      </c>
      <c r="J645" t="s">
        <v>7218</v>
      </c>
      <c r="K645" t="s">
        <v>2263</v>
      </c>
      <c r="L645" t="s">
        <v>7219</v>
      </c>
      <c r="M645" t="s">
        <v>2264</v>
      </c>
      <c r="N645" t="s">
        <v>2006</v>
      </c>
      <c r="O645" t="s">
        <v>84</v>
      </c>
    </row>
    <row r="646" spans="1:15" x14ac:dyDescent="0.45">
      <c r="A646">
        <v>1167</v>
      </c>
      <c r="B646" t="s">
        <v>7220</v>
      </c>
      <c r="C646" t="s">
        <v>7221</v>
      </c>
      <c r="D646" t="s">
        <v>7217</v>
      </c>
      <c r="E646" t="s">
        <v>4896</v>
      </c>
      <c r="F646">
        <v>2</v>
      </c>
      <c r="G646">
        <v>3.01</v>
      </c>
      <c r="H646" t="s">
        <v>443</v>
      </c>
      <c r="J646" t="s">
        <v>7222</v>
      </c>
      <c r="K646" t="s">
        <v>199</v>
      </c>
      <c r="L646" t="s">
        <v>7223</v>
      </c>
      <c r="M646" t="s">
        <v>200</v>
      </c>
      <c r="N646" t="s">
        <v>7224</v>
      </c>
      <c r="O646" t="s">
        <v>84</v>
      </c>
    </row>
    <row r="647" spans="1:15" x14ac:dyDescent="0.45">
      <c r="A647">
        <v>1168</v>
      </c>
      <c r="B647" t="s">
        <v>7225</v>
      </c>
      <c r="C647" t="s">
        <v>7226</v>
      </c>
      <c r="D647" t="s">
        <v>7217</v>
      </c>
      <c r="E647" t="s">
        <v>4896</v>
      </c>
      <c r="F647">
        <v>2</v>
      </c>
      <c r="G647">
        <v>3.01</v>
      </c>
      <c r="H647" t="s">
        <v>443</v>
      </c>
      <c r="J647" t="s">
        <v>7227</v>
      </c>
      <c r="K647" t="s">
        <v>186</v>
      </c>
      <c r="L647" t="s">
        <v>7228</v>
      </c>
      <c r="M647" t="s">
        <v>187</v>
      </c>
      <c r="N647" t="s">
        <v>7229</v>
      </c>
      <c r="O647" t="s">
        <v>84</v>
      </c>
    </row>
    <row r="648" spans="1:15" x14ac:dyDescent="0.45">
      <c r="A648">
        <v>1169</v>
      </c>
      <c r="B648" t="s">
        <v>4738</v>
      </c>
      <c r="C648" t="s">
        <v>7230</v>
      </c>
      <c r="D648" t="s">
        <v>7217</v>
      </c>
      <c r="E648" t="s">
        <v>4896</v>
      </c>
      <c r="F648">
        <v>2</v>
      </c>
      <c r="G648">
        <v>3.01</v>
      </c>
      <c r="H648" t="s">
        <v>443</v>
      </c>
      <c r="J648" t="s">
        <v>137</v>
      </c>
      <c r="K648" t="s">
        <v>316</v>
      </c>
      <c r="L648" t="s">
        <v>138</v>
      </c>
      <c r="M648" t="s">
        <v>317</v>
      </c>
      <c r="N648" t="s">
        <v>1754</v>
      </c>
      <c r="O648" t="s">
        <v>84</v>
      </c>
    </row>
    <row r="649" spans="1:15" x14ac:dyDescent="0.45">
      <c r="A649">
        <v>1170</v>
      </c>
      <c r="B649" t="s">
        <v>7231</v>
      </c>
      <c r="C649" t="s">
        <v>1467</v>
      </c>
      <c r="D649" t="s">
        <v>7217</v>
      </c>
      <c r="E649" t="s">
        <v>4896</v>
      </c>
      <c r="F649">
        <v>2</v>
      </c>
      <c r="G649">
        <v>3.01</v>
      </c>
      <c r="H649" t="s">
        <v>443</v>
      </c>
      <c r="J649" t="s">
        <v>7232</v>
      </c>
      <c r="K649" t="s">
        <v>268</v>
      </c>
      <c r="L649" t="s">
        <v>7233</v>
      </c>
      <c r="M649" t="s">
        <v>269</v>
      </c>
      <c r="N649" t="s">
        <v>7234</v>
      </c>
      <c r="O649" t="s">
        <v>84</v>
      </c>
    </row>
    <row r="650" spans="1:15" x14ac:dyDescent="0.45">
      <c r="A650">
        <v>1171</v>
      </c>
      <c r="B650" t="s">
        <v>7235</v>
      </c>
      <c r="C650" t="s">
        <v>7236</v>
      </c>
      <c r="D650" t="s">
        <v>7217</v>
      </c>
      <c r="E650" t="s">
        <v>4896</v>
      </c>
      <c r="F650">
        <v>2</v>
      </c>
      <c r="G650">
        <v>3.01</v>
      </c>
      <c r="H650" t="s">
        <v>443</v>
      </c>
      <c r="J650" t="s">
        <v>7237</v>
      </c>
      <c r="K650" t="s">
        <v>255</v>
      </c>
      <c r="L650" t="s">
        <v>7238</v>
      </c>
      <c r="M650" t="s">
        <v>256</v>
      </c>
      <c r="N650" t="s">
        <v>1770</v>
      </c>
      <c r="O650" t="s">
        <v>84</v>
      </c>
    </row>
    <row r="651" spans="1:15" x14ac:dyDescent="0.45">
      <c r="A651">
        <v>1172</v>
      </c>
      <c r="B651" t="s">
        <v>5813</v>
      </c>
      <c r="C651" t="s">
        <v>7239</v>
      </c>
      <c r="D651" t="s">
        <v>7217</v>
      </c>
      <c r="E651" t="s">
        <v>4896</v>
      </c>
      <c r="F651">
        <v>2</v>
      </c>
      <c r="G651">
        <v>3.01</v>
      </c>
      <c r="H651" t="s">
        <v>443</v>
      </c>
      <c r="J651" t="s">
        <v>424</v>
      </c>
      <c r="K651" t="s">
        <v>134</v>
      </c>
      <c r="L651" t="s">
        <v>425</v>
      </c>
      <c r="M651" t="s">
        <v>136</v>
      </c>
      <c r="N651" t="s">
        <v>7240</v>
      </c>
      <c r="O651" t="s">
        <v>84</v>
      </c>
    </row>
    <row r="652" spans="1:15" x14ac:dyDescent="0.45">
      <c r="A652">
        <v>1173</v>
      </c>
      <c r="B652" t="s">
        <v>4065</v>
      </c>
      <c r="C652" t="s">
        <v>7241</v>
      </c>
      <c r="D652" t="s">
        <v>7217</v>
      </c>
      <c r="E652" t="s">
        <v>4896</v>
      </c>
      <c r="F652">
        <v>2</v>
      </c>
      <c r="G652">
        <v>3.01</v>
      </c>
      <c r="H652" t="s">
        <v>443</v>
      </c>
      <c r="J652" t="s">
        <v>329</v>
      </c>
      <c r="K652" t="s">
        <v>4275</v>
      </c>
      <c r="L652" t="s">
        <v>330</v>
      </c>
      <c r="M652" t="s">
        <v>4277</v>
      </c>
      <c r="N652" t="s">
        <v>1731</v>
      </c>
      <c r="O652" t="s">
        <v>84</v>
      </c>
    </row>
    <row r="653" spans="1:15" x14ac:dyDescent="0.45">
      <c r="A653">
        <v>1174</v>
      </c>
      <c r="B653" t="s">
        <v>1931</v>
      </c>
      <c r="C653" t="s">
        <v>7242</v>
      </c>
      <c r="D653" t="s">
        <v>7217</v>
      </c>
      <c r="E653" t="s">
        <v>4896</v>
      </c>
      <c r="F653">
        <v>2</v>
      </c>
      <c r="G653">
        <v>3.01</v>
      </c>
      <c r="H653" t="s">
        <v>443</v>
      </c>
      <c r="J653" t="s">
        <v>1119</v>
      </c>
      <c r="K653" t="s">
        <v>394</v>
      </c>
      <c r="L653" t="s">
        <v>1934</v>
      </c>
      <c r="M653" t="s">
        <v>395</v>
      </c>
      <c r="N653" t="s">
        <v>5276</v>
      </c>
      <c r="O653" t="s">
        <v>84</v>
      </c>
    </row>
    <row r="654" spans="1:15" x14ac:dyDescent="0.45">
      <c r="A654">
        <v>1175</v>
      </c>
      <c r="B654" t="s">
        <v>4642</v>
      </c>
      <c r="C654" t="s">
        <v>7243</v>
      </c>
      <c r="D654" t="s">
        <v>7217</v>
      </c>
      <c r="E654" t="s">
        <v>4896</v>
      </c>
      <c r="F654">
        <v>2</v>
      </c>
      <c r="G654">
        <v>3.01</v>
      </c>
      <c r="H654" t="s">
        <v>443</v>
      </c>
      <c r="J654" t="s">
        <v>174</v>
      </c>
      <c r="K654" t="s">
        <v>110</v>
      </c>
      <c r="L654" t="s">
        <v>175</v>
      </c>
      <c r="M654" t="s">
        <v>111</v>
      </c>
      <c r="N654" t="s">
        <v>7244</v>
      </c>
      <c r="O654" t="s">
        <v>84</v>
      </c>
    </row>
    <row r="655" spans="1:15" x14ac:dyDescent="0.45">
      <c r="A655">
        <v>1176</v>
      </c>
      <c r="B655" t="s">
        <v>7245</v>
      </c>
      <c r="C655" t="s">
        <v>7246</v>
      </c>
      <c r="D655" t="s">
        <v>7217</v>
      </c>
      <c r="E655" t="s">
        <v>4896</v>
      </c>
      <c r="F655">
        <v>2</v>
      </c>
      <c r="G655">
        <v>3.01</v>
      </c>
      <c r="H655" t="s">
        <v>443</v>
      </c>
      <c r="J655" t="s">
        <v>7247</v>
      </c>
      <c r="K655" t="s">
        <v>7248</v>
      </c>
      <c r="L655" t="s">
        <v>7249</v>
      </c>
      <c r="M655" t="s">
        <v>7250</v>
      </c>
      <c r="N655" t="s">
        <v>2083</v>
      </c>
      <c r="O655" t="s">
        <v>84</v>
      </c>
    </row>
    <row r="656" spans="1:15" x14ac:dyDescent="0.45">
      <c r="A656">
        <v>1177</v>
      </c>
      <c r="B656" t="s">
        <v>7251</v>
      </c>
      <c r="C656" t="s">
        <v>7252</v>
      </c>
      <c r="D656" t="s">
        <v>7217</v>
      </c>
      <c r="E656" t="s">
        <v>4896</v>
      </c>
      <c r="F656">
        <v>2</v>
      </c>
      <c r="G656">
        <v>3.01</v>
      </c>
      <c r="H656" t="s">
        <v>443</v>
      </c>
      <c r="J656" t="s">
        <v>7253</v>
      </c>
      <c r="K656" t="s">
        <v>7254</v>
      </c>
      <c r="L656" t="s">
        <v>7255</v>
      </c>
      <c r="M656" t="s">
        <v>7256</v>
      </c>
      <c r="N656" t="s">
        <v>7257</v>
      </c>
      <c r="O656" t="s">
        <v>84</v>
      </c>
    </row>
    <row r="657" spans="1:15" x14ac:dyDescent="0.45">
      <c r="A657">
        <v>1178</v>
      </c>
      <c r="B657" t="s">
        <v>7258</v>
      </c>
      <c r="C657" t="s">
        <v>7259</v>
      </c>
      <c r="D657" t="s">
        <v>7217</v>
      </c>
      <c r="E657" t="s">
        <v>4896</v>
      </c>
      <c r="F657">
        <v>2</v>
      </c>
      <c r="G657">
        <v>3.01</v>
      </c>
      <c r="H657" t="s">
        <v>443</v>
      </c>
      <c r="J657" t="s">
        <v>7260</v>
      </c>
      <c r="K657" t="s">
        <v>7261</v>
      </c>
      <c r="L657" t="s">
        <v>7262</v>
      </c>
      <c r="M657" t="s">
        <v>7263</v>
      </c>
      <c r="N657" t="s">
        <v>5451</v>
      </c>
      <c r="O657" t="s">
        <v>84</v>
      </c>
    </row>
    <row r="658" spans="1:15" x14ac:dyDescent="0.45">
      <c r="A658">
        <v>1179</v>
      </c>
      <c r="B658" t="s">
        <v>7264</v>
      </c>
      <c r="C658" t="s">
        <v>7265</v>
      </c>
      <c r="D658" t="s">
        <v>4410</v>
      </c>
      <c r="E658" t="s">
        <v>4979</v>
      </c>
      <c r="F658">
        <v>3</v>
      </c>
      <c r="G658">
        <v>3.01</v>
      </c>
      <c r="H658" t="s">
        <v>2007</v>
      </c>
      <c r="J658" t="s">
        <v>7266</v>
      </c>
      <c r="K658" t="s">
        <v>350</v>
      </c>
      <c r="L658" t="s">
        <v>7267</v>
      </c>
      <c r="M658" t="s">
        <v>351</v>
      </c>
      <c r="N658" t="s">
        <v>7268</v>
      </c>
      <c r="O658" t="s">
        <v>84</v>
      </c>
    </row>
    <row r="659" spans="1:15" x14ac:dyDescent="0.45">
      <c r="A659">
        <v>1180</v>
      </c>
      <c r="B659" t="s">
        <v>7269</v>
      </c>
      <c r="C659" t="s">
        <v>7270</v>
      </c>
      <c r="D659" t="s">
        <v>4410</v>
      </c>
      <c r="E659" t="s">
        <v>4979</v>
      </c>
      <c r="F659">
        <v>3</v>
      </c>
      <c r="G659">
        <v>3.01</v>
      </c>
      <c r="H659" t="s">
        <v>2007</v>
      </c>
      <c r="J659" t="s">
        <v>7271</v>
      </c>
      <c r="K659" t="s">
        <v>7272</v>
      </c>
      <c r="L659" t="s">
        <v>7273</v>
      </c>
      <c r="M659" t="s">
        <v>7274</v>
      </c>
      <c r="N659" t="s">
        <v>5022</v>
      </c>
      <c r="O659" t="s">
        <v>84</v>
      </c>
    </row>
    <row r="660" spans="1:15" x14ac:dyDescent="0.45">
      <c r="A660">
        <v>1181</v>
      </c>
      <c r="B660" t="s">
        <v>7275</v>
      </c>
      <c r="C660" t="s">
        <v>7276</v>
      </c>
      <c r="D660" t="s">
        <v>4410</v>
      </c>
      <c r="E660" t="s">
        <v>4979</v>
      </c>
      <c r="F660">
        <v>3</v>
      </c>
      <c r="G660">
        <v>3.01</v>
      </c>
      <c r="H660" t="s">
        <v>2007</v>
      </c>
      <c r="J660" t="s">
        <v>7277</v>
      </c>
      <c r="K660" t="s">
        <v>180</v>
      </c>
      <c r="L660" t="s">
        <v>7278</v>
      </c>
      <c r="M660" t="s">
        <v>181</v>
      </c>
      <c r="N660" t="s">
        <v>4557</v>
      </c>
      <c r="O660" t="s">
        <v>84</v>
      </c>
    </row>
    <row r="661" spans="1:15" x14ac:dyDescent="0.45">
      <c r="A661">
        <v>1182</v>
      </c>
      <c r="B661" t="s">
        <v>7279</v>
      </c>
      <c r="C661" t="s">
        <v>7280</v>
      </c>
      <c r="D661" t="s">
        <v>4410</v>
      </c>
      <c r="E661" t="s">
        <v>4979</v>
      </c>
      <c r="F661">
        <v>3</v>
      </c>
      <c r="G661">
        <v>3.01</v>
      </c>
      <c r="H661" t="s">
        <v>2007</v>
      </c>
      <c r="J661" t="s">
        <v>7281</v>
      </c>
      <c r="K661" t="s">
        <v>7282</v>
      </c>
      <c r="L661" t="s">
        <v>7283</v>
      </c>
      <c r="M661" t="s">
        <v>7284</v>
      </c>
      <c r="N661" t="s">
        <v>1282</v>
      </c>
      <c r="O661" t="s">
        <v>84</v>
      </c>
    </row>
    <row r="662" spans="1:15" x14ac:dyDescent="0.45">
      <c r="A662">
        <v>1183</v>
      </c>
      <c r="B662" t="s">
        <v>7285</v>
      </c>
      <c r="C662" t="s">
        <v>7286</v>
      </c>
      <c r="D662" t="s">
        <v>4410</v>
      </c>
      <c r="E662" t="s">
        <v>4979</v>
      </c>
      <c r="F662">
        <v>3</v>
      </c>
      <c r="G662">
        <v>3.01</v>
      </c>
      <c r="H662" t="s">
        <v>2007</v>
      </c>
      <c r="J662" t="s">
        <v>7287</v>
      </c>
      <c r="K662" t="s">
        <v>214</v>
      </c>
      <c r="L662" t="s">
        <v>7288</v>
      </c>
      <c r="M662" t="s">
        <v>215</v>
      </c>
      <c r="N662" t="s">
        <v>7289</v>
      </c>
      <c r="O662" t="s">
        <v>84</v>
      </c>
    </row>
    <row r="663" spans="1:15" x14ac:dyDescent="0.45">
      <c r="A663">
        <v>1184</v>
      </c>
      <c r="B663" t="s">
        <v>7290</v>
      </c>
      <c r="C663" t="s">
        <v>7291</v>
      </c>
      <c r="D663" t="s">
        <v>4410</v>
      </c>
      <c r="E663" t="s">
        <v>4979</v>
      </c>
      <c r="F663">
        <v>3</v>
      </c>
      <c r="G663">
        <v>3.01</v>
      </c>
      <c r="H663" t="s">
        <v>2007</v>
      </c>
      <c r="J663" t="s">
        <v>4648</v>
      </c>
      <c r="K663" t="s">
        <v>6490</v>
      </c>
      <c r="L663" t="s">
        <v>4650</v>
      </c>
      <c r="M663" t="s">
        <v>6492</v>
      </c>
      <c r="N663" t="s">
        <v>6738</v>
      </c>
      <c r="O663" t="s">
        <v>84</v>
      </c>
    </row>
    <row r="664" spans="1:15" x14ac:dyDescent="0.45">
      <c r="A664">
        <v>1185</v>
      </c>
      <c r="B664" t="s">
        <v>7292</v>
      </c>
      <c r="C664" t="s">
        <v>7293</v>
      </c>
      <c r="D664" t="s">
        <v>4410</v>
      </c>
      <c r="E664" t="s">
        <v>4979</v>
      </c>
      <c r="F664">
        <v>3</v>
      </c>
      <c r="G664">
        <v>3.01</v>
      </c>
      <c r="H664" t="s">
        <v>2007</v>
      </c>
      <c r="J664" t="s">
        <v>1080</v>
      </c>
      <c r="K664" t="s">
        <v>562</v>
      </c>
      <c r="L664" t="s">
        <v>1081</v>
      </c>
      <c r="M664" t="s">
        <v>564</v>
      </c>
      <c r="N664" t="s">
        <v>5310</v>
      </c>
      <c r="O664" t="s">
        <v>84</v>
      </c>
    </row>
    <row r="665" spans="1:15" x14ac:dyDescent="0.45">
      <c r="A665">
        <v>1186</v>
      </c>
      <c r="B665" t="s">
        <v>7294</v>
      </c>
      <c r="C665" t="s">
        <v>7295</v>
      </c>
      <c r="D665" t="s">
        <v>4410</v>
      </c>
      <c r="E665" t="s">
        <v>4979</v>
      </c>
      <c r="F665">
        <v>2</v>
      </c>
      <c r="G665">
        <v>3.01</v>
      </c>
      <c r="H665" t="s">
        <v>2007</v>
      </c>
      <c r="J665" t="s">
        <v>959</v>
      </c>
      <c r="K665" t="s">
        <v>5390</v>
      </c>
      <c r="L665" t="s">
        <v>961</v>
      </c>
      <c r="M665" t="s">
        <v>5392</v>
      </c>
      <c r="N665" t="s">
        <v>4595</v>
      </c>
      <c r="O665" t="s">
        <v>84</v>
      </c>
    </row>
    <row r="666" spans="1:15" x14ac:dyDescent="0.45">
      <c r="A666">
        <v>1187</v>
      </c>
      <c r="B666" t="s">
        <v>7296</v>
      </c>
      <c r="C666" t="s">
        <v>6648</v>
      </c>
      <c r="D666" t="s">
        <v>4410</v>
      </c>
      <c r="E666" t="s">
        <v>4979</v>
      </c>
      <c r="F666">
        <v>2</v>
      </c>
      <c r="G666">
        <v>3.01</v>
      </c>
      <c r="H666" t="s">
        <v>2007</v>
      </c>
      <c r="J666" t="s">
        <v>7297</v>
      </c>
      <c r="K666" t="s">
        <v>360</v>
      </c>
      <c r="L666" t="s">
        <v>7298</v>
      </c>
      <c r="M666" t="s">
        <v>361</v>
      </c>
      <c r="N666" t="s">
        <v>7299</v>
      </c>
      <c r="O666" t="s">
        <v>84</v>
      </c>
    </row>
    <row r="667" spans="1:15" x14ac:dyDescent="0.45">
      <c r="A667">
        <v>1188</v>
      </c>
      <c r="B667" t="s">
        <v>7300</v>
      </c>
      <c r="C667" t="s">
        <v>7301</v>
      </c>
      <c r="D667" t="s">
        <v>4410</v>
      </c>
      <c r="E667" t="s">
        <v>4979</v>
      </c>
      <c r="F667">
        <v>2</v>
      </c>
      <c r="G667">
        <v>3.01</v>
      </c>
      <c r="H667" t="s">
        <v>2007</v>
      </c>
      <c r="J667" t="s">
        <v>4511</v>
      </c>
      <c r="K667" t="s">
        <v>6845</v>
      </c>
      <c r="L667" t="s">
        <v>4513</v>
      </c>
      <c r="M667" t="s">
        <v>6846</v>
      </c>
      <c r="N667" t="s">
        <v>2557</v>
      </c>
      <c r="O667" t="s">
        <v>84</v>
      </c>
    </row>
    <row r="668" spans="1:15" x14ac:dyDescent="0.45">
      <c r="A668">
        <v>1189</v>
      </c>
      <c r="B668" t="s">
        <v>4667</v>
      </c>
      <c r="C668" t="s">
        <v>7302</v>
      </c>
      <c r="D668" t="s">
        <v>4410</v>
      </c>
      <c r="E668" t="s">
        <v>4979</v>
      </c>
      <c r="F668">
        <v>2</v>
      </c>
      <c r="G668">
        <v>3.01</v>
      </c>
      <c r="H668" t="s">
        <v>2007</v>
      </c>
      <c r="J668" t="s">
        <v>212</v>
      </c>
      <c r="K668" t="s">
        <v>2053</v>
      </c>
      <c r="L668" t="s">
        <v>213</v>
      </c>
      <c r="M668" t="s">
        <v>2055</v>
      </c>
      <c r="N668" t="s">
        <v>7303</v>
      </c>
      <c r="O668" t="s">
        <v>84</v>
      </c>
    </row>
    <row r="669" spans="1:15" x14ac:dyDescent="0.45">
      <c r="A669">
        <v>1190</v>
      </c>
      <c r="B669" t="s">
        <v>6814</v>
      </c>
      <c r="C669" t="s">
        <v>7304</v>
      </c>
      <c r="D669" t="s">
        <v>4410</v>
      </c>
      <c r="E669" t="s">
        <v>5065</v>
      </c>
      <c r="F669">
        <v>3</v>
      </c>
      <c r="G669">
        <v>3.01</v>
      </c>
      <c r="H669" t="s">
        <v>2007</v>
      </c>
      <c r="J669" t="s">
        <v>6815</v>
      </c>
      <c r="K669" t="s">
        <v>126</v>
      </c>
      <c r="L669" t="s">
        <v>6816</v>
      </c>
      <c r="M669" t="s">
        <v>127</v>
      </c>
      <c r="N669" t="s">
        <v>7305</v>
      </c>
      <c r="O669" t="s">
        <v>84</v>
      </c>
    </row>
    <row r="670" spans="1:15" x14ac:dyDescent="0.45">
      <c r="A670">
        <v>1191</v>
      </c>
      <c r="B670" t="s">
        <v>7306</v>
      </c>
      <c r="C670" t="s">
        <v>7307</v>
      </c>
      <c r="D670" t="s">
        <v>4410</v>
      </c>
      <c r="E670" t="s">
        <v>5065</v>
      </c>
      <c r="F670">
        <v>3</v>
      </c>
      <c r="G670">
        <v>3.01</v>
      </c>
      <c r="H670" t="s">
        <v>443</v>
      </c>
      <c r="J670" t="s">
        <v>7308</v>
      </c>
      <c r="K670" t="s">
        <v>2305</v>
      </c>
      <c r="L670" t="s">
        <v>7309</v>
      </c>
      <c r="M670" t="s">
        <v>2307</v>
      </c>
      <c r="N670" t="s">
        <v>5662</v>
      </c>
      <c r="O670" t="s">
        <v>84</v>
      </c>
    </row>
    <row r="671" spans="1:15" x14ac:dyDescent="0.45">
      <c r="A671">
        <v>1192</v>
      </c>
      <c r="B671" t="s">
        <v>7310</v>
      </c>
      <c r="C671" t="s">
        <v>7311</v>
      </c>
      <c r="D671" t="s">
        <v>4410</v>
      </c>
      <c r="E671" t="s">
        <v>5065</v>
      </c>
      <c r="F671">
        <v>3</v>
      </c>
      <c r="G671">
        <v>3.01</v>
      </c>
      <c r="H671" t="s">
        <v>443</v>
      </c>
      <c r="J671" t="s">
        <v>689</v>
      </c>
      <c r="K671" t="s">
        <v>7312</v>
      </c>
      <c r="L671" t="s">
        <v>690</v>
      </c>
      <c r="M671" t="s">
        <v>7313</v>
      </c>
      <c r="N671" t="s">
        <v>2258</v>
      </c>
      <c r="O671" t="s">
        <v>84</v>
      </c>
    </row>
    <row r="672" spans="1:15" x14ac:dyDescent="0.45">
      <c r="A672">
        <v>1193</v>
      </c>
      <c r="B672" t="s">
        <v>7314</v>
      </c>
      <c r="C672" t="s">
        <v>7315</v>
      </c>
      <c r="D672" t="s">
        <v>4410</v>
      </c>
      <c r="E672" t="s">
        <v>5065</v>
      </c>
      <c r="F672">
        <v>3</v>
      </c>
      <c r="G672">
        <v>3.01</v>
      </c>
      <c r="H672" t="s">
        <v>443</v>
      </c>
      <c r="J672" t="s">
        <v>7316</v>
      </c>
      <c r="K672" t="s">
        <v>387</v>
      </c>
      <c r="L672" t="s">
        <v>7317</v>
      </c>
      <c r="M672" t="s">
        <v>388</v>
      </c>
      <c r="N672" t="s">
        <v>7318</v>
      </c>
      <c r="O672" t="s">
        <v>84</v>
      </c>
    </row>
    <row r="673" spans="1:15" x14ac:dyDescent="0.45">
      <c r="A673">
        <v>1194</v>
      </c>
      <c r="B673" t="s">
        <v>7319</v>
      </c>
      <c r="C673" t="s">
        <v>7320</v>
      </c>
      <c r="D673" t="s">
        <v>4410</v>
      </c>
      <c r="E673" t="s">
        <v>5065</v>
      </c>
      <c r="F673">
        <v>3</v>
      </c>
      <c r="G673">
        <v>3.01</v>
      </c>
      <c r="H673" t="s">
        <v>443</v>
      </c>
      <c r="J673" t="s">
        <v>7321</v>
      </c>
      <c r="K673" t="s">
        <v>3996</v>
      </c>
      <c r="L673" t="s">
        <v>7322</v>
      </c>
      <c r="M673" t="s">
        <v>3997</v>
      </c>
      <c r="N673" t="s">
        <v>4830</v>
      </c>
      <c r="O673" t="s">
        <v>84</v>
      </c>
    </row>
    <row r="674" spans="1:15" x14ac:dyDescent="0.45">
      <c r="A674">
        <v>1195</v>
      </c>
      <c r="B674" t="s">
        <v>7323</v>
      </c>
      <c r="C674" t="s">
        <v>7324</v>
      </c>
      <c r="D674" t="s">
        <v>4410</v>
      </c>
      <c r="E674" t="s">
        <v>5065</v>
      </c>
      <c r="F674">
        <v>3</v>
      </c>
      <c r="G674">
        <v>3.01</v>
      </c>
      <c r="H674" t="s">
        <v>443</v>
      </c>
      <c r="J674" t="s">
        <v>7325</v>
      </c>
      <c r="K674" t="s">
        <v>719</v>
      </c>
      <c r="L674" t="s">
        <v>7326</v>
      </c>
      <c r="M674" t="s">
        <v>721</v>
      </c>
      <c r="N674" t="s">
        <v>843</v>
      </c>
      <c r="O674" t="s">
        <v>84</v>
      </c>
    </row>
    <row r="675" spans="1:15" x14ac:dyDescent="0.45">
      <c r="A675">
        <v>1196</v>
      </c>
      <c r="B675" t="s">
        <v>5542</v>
      </c>
      <c r="C675" t="s">
        <v>7327</v>
      </c>
      <c r="D675" t="s">
        <v>4410</v>
      </c>
      <c r="E675" t="s">
        <v>5065</v>
      </c>
      <c r="F675">
        <v>3</v>
      </c>
      <c r="G675">
        <v>3.01</v>
      </c>
      <c r="H675" t="s">
        <v>443</v>
      </c>
      <c r="J675" t="s">
        <v>356</v>
      </c>
      <c r="K675" t="s">
        <v>7328</v>
      </c>
      <c r="L675" t="s">
        <v>357</v>
      </c>
      <c r="M675" t="s">
        <v>7329</v>
      </c>
      <c r="N675" t="s">
        <v>7330</v>
      </c>
      <c r="O675" t="s">
        <v>84</v>
      </c>
    </row>
    <row r="676" spans="1:15" x14ac:dyDescent="0.45">
      <c r="A676">
        <v>1197</v>
      </c>
      <c r="B676" t="s">
        <v>7331</v>
      </c>
      <c r="C676" t="s">
        <v>7332</v>
      </c>
      <c r="D676" t="s">
        <v>4410</v>
      </c>
      <c r="E676" t="s">
        <v>5065</v>
      </c>
      <c r="F676">
        <v>3</v>
      </c>
      <c r="G676">
        <v>3.01</v>
      </c>
      <c r="H676" t="s">
        <v>443</v>
      </c>
      <c r="J676" t="s">
        <v>1199</v>
      </c>
      <c r="K676" t="s">
        <v>7248</v>
      </c>
      <c r="L676" t="s">
        <v>1201</v>
      </c>
      <c r="M676" t="s">
        <v>7250</v>
      </c>
      <c r="N676" t="s">
        <v>7333</v>
      </c>
      <c r="O676" t="s">
        <v>84</v>
      </c>
    </row>
    <row r="677" spans="1:15" x14ac:dyDescent="0.45">
      <c r="A677">
        <v>1198</v>
      </c>
      <c r="B677" t="s">
        <v>4596</v>
      </c>
      <c r="C677" t="s">
        <v>7334</v>
      </c>
      <c r="D677" t="s">
        <v>4410</v>
      </c>
      <c r="E677" t="s">
        <v>5065</v>
      </c>
      <c r="F677">
        <v>3</v>
      </c>
      <c r="G677">
        <v>3.01</v>
      </c>
      <c r="H677" t="s">
        <v>443</v>
      </c>
      <c r="J677" t="s">
        <v>197</v>
      </c>
      <c r="K677" t="s">
        <v>2457</v>
      </c>
      <c r="L677" t="s">
        <v>198</v>
      </c>
      <c r="M677" t="s">
        <v>2458</v>
      </c>
      <c r="N677" t="s">
        <v>4552</v>
      </c>
      <c r="O677" t="s">
        <v>84</v>
      </c>
    </row>
    <row r="678" spans="1:15" x14ac:dyDescent="0.45">
      <c r="A678">
        <v>1199</v>
      </c>
      <c r="B678" t="s">
        <v>4596</v>
      </c>
      <c r="C678" t="s">
        <v>7335</v>
      </c>
      <c r="D678" t="s">
        <v>4410</v>
      </c>
      <c r="E678" t="s">
        <v>5065</v>
      </c>
      <c r="F678">
        <v>3</v>
      </c>
      <c r="G678">
        <v>3.01</v>
      </c>
      <c r="H678" t="s">
        <v>443</v>
      </c>
      <c r="J678" t="s">
        <v>197</v>
      </c>
      <c r="K678" t="s">
        <v>7336</v>
      </c>
      <c r="L678" t="s">
        <v>198</v>
      </c>
      <c r="M678" t="s">
        <v>7337</v>
      </c>
      <c r="N678" t="s">
        <v>1256</v>
      </c>
      <c r="O678" t="s">
        <v>84</v>
      </c>
    </row>
    <row r="679" spans="1:15" x14ac:dyDescent="0.45">
      <c r="A679">
        <v>1200</v>
      </c>
      <c r="B679" t="s">
        <v>7338</v>
      </c>
      <c r="C679" t="s">
        <v>7339</v>
      </c>
      <c r="D679" t="s">
        <v>4410</v>
      </c>
      <c r="E679" t="s">
        <v>5065</v>
      </c>
      <c r="F679">
        <v>3</v>
      </c>
      <c r="G679">
        <v>3.01</v>
      </c>
      <c r="H679" t="s">
        <v>443</v>
      </c>
      <c r="J679" t="s">
        <v>2152</v>
      </c>
      <c r="K679" t="s">
        <v>7340</v>
      </c>
      <c r="L679" t="s">
        <v>2153</v>
      </c>
      <c r="M679" t="s">
        <v>7341</v>
      </c>
      <c r="N679" t="s">
        <v>495</v>
      </c>
      <c r="O679" t="s">
        <v>84</v>
      </c>
    </row>
    <row r="680" spans="1:15" x14ac:dyDescent="0.45">
      <c r="A680">
        <v>1201</v>
      </c>
      <c r="B680" t="s">
        <v>7342</v>
      </c>
      <c r="C680" t="s">
        <v>7343</v>
      </c>
      <c r="D680" t="s">
        <v>4410</v>
      </c>
      <c r="E680" t="s">
        <v>5065</v>
      </c>
      <c r="F680">
        <v>3</v>
      </c>
      <c r="G680">
        <v>3.01</v>
      </c>
      <c r="H680" t="s">
        <v>443</v>
      </c>
      <c r="J680" t="s">
        <v>7344</v>
      </c>
      <c r="K680" t="s">
        <v>7336</v>
      </c>
      <c r="L680" t="s">
        <v>7345</v>
      </c>
      <c r="M680" t="s">
        <v>7337</v>
      </c>
      <c r="N680" t="s">
        <v>1221</v>
      </c>
      <c r="O680" t="s">
        <v>84</v>
      </c>
    </row>
    <row r="681" spans="1:15" x14ac:dyDescent="0.45">
      <c r="A681">
        <v>1202</v>
      </c>
      <c r="B681" t="s">
        <v>7346</v>
      </c>
      <c r="C681" t="s">
        <v>7347</v>
      </c>
      <c r="D681" t="s">
        <v>4410</v>
      </c>
      <c r="E681" t="s">
        <v>5065</v>
      </c>
      <c r="F681">
        <v>3</v>
      </c>
      <c r="G681">
        <v>3.01</v>
      </c>
      <c r="H681" t="s">
        <v>443</v>
      </c>
      <c r="J681" t="s">
        <v>7348</v>
      </c>
      <c r="K681" t="s">
        <v>4107</v>
      </c>
      <c r="L681" t="s">
        <v>7349</v>
      </c>
      <c r="M681" t="s">
        <v>4109</v>
      </c>
      <c r="N681" t="s">
        <v>7350</v>
      </c>
      <c r="O681" t="s">
        <v>84</v>
      </c>
    </row>
    <row r="682" spans="1:15" x14ac:dyDescent="0.45">
      <c r="A682">
        <v>1203</v>
      </c>
      <c r="B682" t="s">
        <v>7351</v>
      </c>
      <c r="C682" t="s">
        <v>7352</v>
      </c>
      <c r="D682" t="s">
        <v>4410</v>
      </c>
      <c r="E682" t="s">
        <v>5065</v>
      </c>
      <c r="F682">
        <v>3</v>
      </c>
      <c r="G682">
        <v>3.01</v>
      </c>
      <c r="H682" t="s">
        <v>443</v>
      </c>
      <c r="J682" t="s">
        <v>6905</v>
      </c>
      <c r="K682" t="s">
        <v>7353</v>
      </c>
      <c r="L682" t="s">
        <v>6906</v>
      </c>
      <c r="M682" t="s">
        <v>7354</v>
      </c>
      <c r="N682" t="s">
        <v>7355</v>
      </c>
      <c r="O682" t="s">
        <v>84</v>
      </c>
    </row>
    <row r="683" spans="1:15" x14ac:dyDescent="0.45">
      <c r="A683">
        <v>1204</v>
      </c>
      <c r="B683" t="s">
        <v>7356</v>
      </c>
      <c r="C683" t="s">
        <v>7357</v>
      </c>
      <c r="D683" t="s">
        <v>7124</v>
      </c>
      <c r="E683" t="s">
        <v>5065</v>
      </c>
      <c r="F683">
        <v>3</v>
      </c>
      <c r="G683">
        <v>3.01</v>
      </c>
      <c r="H683" t="s">
        <v>443</v>
      </c>
      <c r="J683" t="s">
        <v>6753</v>
      </c>
      <c r="K683" t="s">
        <v>126</v>
      </c>
      <c r="L683" t="s">
        <v>6755</v>
      </c>
      <c r="M683" t="s">
        <v>127</v>
      </c>
      <c r="N683" t="s">
        <v>4803</v>
      </c>
      <c r="O683" t="s">
        <v>84</v>
      </c>
    </row>
    <row r="684" spans="1:15" x14ac:dyDescent="0.45">
      <c r="A684">
        <v>1205</v>
      </c>
      <c r="B684" t="s">
        <v>4482</v>
      </c>
      <c r="C684" t="s">
        <v>7358</v>
      </c>
      <c r="D684" t="s">
        <v>4410</v>
      </c>
      <c r="E684" t="s">
        <v>5065</v>
      </c>
      <c r="F684">
        <v>3</v>
      </c>
      <c r="G684">
        <v>3.01</v>
      </c>
      <c r="H684" t="s">
        <v>443</v>
      </c>
      <c r="J684" t="s">
        <v>133</v>
      </c>
      <c r="K684" t="s">
        <v>7359</v>
      </c>
      <c r="L684" t="s">
        <v>135</v>
      </c>
      <c r="M684" t="s">
        <v>7360</v>
      </c>
      <c r="N684" t="s">
        <v>7361</v>
      </c>
      <c r="O684" t="s">
        <v>84</v>
      </c>
    </row>
    <row r="685" spans="1:15" x14ac:dyDescent="0.45">
      <c r="A685">
        <v>1206</v>
      </c>
      <c r="B685" t="s">
        <v>7362</v>
      </c>
      <c r="C685" t="s">
        <v>7363</v>
      </c>
      <c r="D685" t="s">
        <v>4410</v>
      </c>
      <c r="E685" t="s">
        <v>5065</v>
      </c>
      <c r="F685">
        <v>3</v>
      </c>
      <c r="G685">
        <v>3.01</v>
      </c>
      <c r="H685" t="s">
        <v>443</v>
      </c>
      <c r="J685" t="s">
        <v>624</v>
      </c>
      <c r="K685" t="s">
        <v>130</v>
      </c>
      <c r="L685" t="s">
        <v>626</v>
      </c>
      <c r="M685" t="s">
        <v>2336</v>
      </c>
      <c r="N685" t="s">
        <v>7364</v>
      </c>
      <c r="O685" t="s">
        <v>84</v>
      </c>
    </row>
    <row r="686" spans="1:15" x14ac:dyDescent="0.45">
      <c r="A686">
        <v>1207</v>
      </c>
      <c r="B686" t="s">
        <v>4884</v>
      </c>
      <c r="C686" t="s">
        <v>7365</v>
      </c>
      <c r="D686" t="s">
        <v>4410</v>
      </c>
      <c r="E686" t="s">
        <v>5065</v>
      </c>
      <c r="F686">
        <v>3</v>
      </c>
      <c r="G686">
        <v>3.01</v>
      </c>
      <c r="H686" t="s">
        <v>443</v>
      </c>
      <c r="J686" t="s">
        <v>208</v>
      </c>
      <c r="K686" t="s">
        <v>192</v>
      </c>
      <c r="L686" t="s">
        <v>210</v>
      </c>
      <c r="M686" t="s">
        <v>193</v>
      </c>
      <c r="N686" t="s">
        <v>4486</v>
      </c>
      <c r="O686" t="s">
        <v>84</v>
      </c>
    </row>
    <row r="687" spans="1:15" x14ac:dyDescent="0.45">
      <c r="A687">
        <v>1208</v>
      </c>
      <c r="B687" t="s">
        <v>5880</v>
      </c>
      <c r="C687" t="s">
        <v>7366</v>
      </c>
      <c r="D687" t="s">
        <v>4410</v>
      </c>
      <c r="E687" t="s">
        <v>5065</v>
      </c>
      <c r="F687">
        <v>3</v>
      </c>
      <c r="G687">
        <v>3.01</v>
      </c>
      <c r="H687" t="s">
        <v>443</v>
      </c>
      <c r="J687" t="s">
        <v>742</v>
      </c>
      <c r="K687" t="s">
        <v>104</v>
      </c>
      <c r="L687" t="s">
        <v>744</v>
      </c>
      <c r="M687" t="s">
        <v>105</v>
      </c>
      <c r="N687" t="s">
        <v>7367</v>
      </c>
      <c r="O687" t="s">
        <v>84</v>
      </c>
    </row>
    <row r="688" spans="1:15" x14ac:dyDescent="0.45">
      <c r="A688">
        <v>1209</v>
      </c>
      <c r="B688" t="s">
        <v>7368</v>
      </c>
      <c r="C688" t="s">
        <v>7004</v>
      </c>
      <c r="D688" t="s">
        <v>4410</v>
      </c>
      <c r="E688" t="s">
        <v>5065</v>
      </c>
      <c r="F688">
        <v>3</v>
      </c>
      <c r="G688">
        <v>3.01</v>
      </c>
      <c r="H688" t="s">
        <v>443</v>
      </c>
      <c r="J688" t="s">
        <v>736</v>
      </c>
      <c r="K688" t="s">
        <v>87</v>
      </c>
      <c r="L688" t="s">
        <v>738</v>
      </c>
      <c r="M688" t="s">
        <v>2290</v>
      </c>
      <c r="N688" t="s">
        <v>633</v>
      </c>
      <c r="O688" t="s">
        <v>84</v>
      </c>
    </row>
    <row r="689" spans="1:15" x14ac:dyDescent="0.45">
      <c r="A689">
        <v>1210</v>
      </c>
      <c r="B689" t="s">
        <v>7369</v>
      </c>
      <c r="C689" t="s">
        <v>7370</v>
      </c>
      <c r="D689" t="s">
        <v>4410</v>
      </c>
      <c r="E689" t="s">
        <v>5065</v>
      </c>
      <c r="F689">
        <v>3</v>
      </c>
      <c r="G689">
        <v>3.01</v>
      </c>
      <c r="H689" t="s">
        <v>443</v>
      </c>
      <c r="J689" t="s">
        <v>7371</v>
      </c>
      <c r="K689" t="s">
        <v>180</v>
      </c>
      <c r="L689" t="s">
        <v>7372</v>
      </c>
      <c r="M689" t="s">
        <v>181</v>
      </c>
      <c r="N689" t="s">
        <v>3897</v>
      </c>
      <c r="O689" t="s">
        <v>84</v>
      </c>
    </row>
    <row r="690" spans="1:15" x14ac:dyDescent="0.45">
      <c r="A690">
        <v>1211</v>
      </c>
      <c r="B690" t="s">
        <v>7373</v>
      </c>
      <c r="C690" t="s">
        <v>7374</v>
      </c>
      <c r="D690" t="s">
        <v>4410</v>
      </c>
      <c r="E690" t="s">
        <v>5065</v>
      </c>
      <c r="F690">
        <v>3</v>
      </c>
      <c r="G690">
        <v>3.01</v>
      </c>
      <c r="H690" t="s">
        <v>443</v>
      </c>
      <c r="J690" t="s">
        <v>7375</v>
      </c>
      <c r="K690" t="s">
        <v>340</v>
      </c>
      <c r="L690" t="s">
        <v>7376</v>
      </c>
      <c r="M690" t="s">
        <v>341</v>
      </c>
      <c r="N690" t="s">
        <v>7377</v>
      </c>
      <c r="O690" t="s">
        <v>84</v>
      </c>
    </row>
    <row r="691" spans="1:15" x14ac:dyDescent="0.45">
      <c r="A691">
        <v>1212</v>
      </c>
      <c r="B691" t="s">
        <v>7378</v>
      </c>
      <c r="C691" t="s">
        <v>7379</v>
      </c>
      <c r="D691" t="s">
        <v>4410</v>
      </c>
      <c r="E691" t="s">
        <v>5065</v>
      </c>
      <c r="F691">
        <v>3</v>
      </c>
      <c r="G691">
        <v>3.01</v>
      </c>
      <c r="H691" t="s">
        <v>443</v>
      </c>
      <c r="J691" t="s">
        <v>7380</v>
      </c>
      <c r="K691" t="s">
        <v>6928</v>
      </c>
      <c r="L691" t="s">
        <v>7381</v>
      </c>
      <c r="M691" t="s">
        <v>6930</v>
      </c>
      <c r="N691" t="s">
        <v>4433</v>
      </c>
      <c r="O691" t="s">
        <v>84</v>
      </c>
    </row>
    <row r="692" spans="1:15" x14ac:dyDescent="0.45">
      <c r="A692">
        <v>1213</v>
      </c>
      <c r="B692" t="s">
        <v>4677</v>
      </c>
      <c r="C692" t="s">
        <v>7382</v>
      </c>
      <c r="D692" t="s">
        <v>4410</v>
      </c>
      <c r="E692" t="s">
        <v>5065</v>
      </c>
      <c r="F692">
        <v>3</v>
      </c>
      <c r="G692">
        <v>3.01</v>
      </c>
      <c r="H692" t="s">
        <v>443</v>
      </c>
      <c r="J692" t="s">
        <v>112</v>
      </c>
      <c r="K692" t="s">
        <v>126</v>
      </c>
      <c r="L692" t="s">
        <v>114</v>
      </c>
      <c r="M692" t="s">
        <v>127</v>
      </c>
      <c r="N692" t="s">
        <v>798</v>
      </c>
      <c r="O692" t="s">
        <v>84</v>
      </c>
    </row>
    <row r="693" spans="1:15" x14ac:dyDescent="0.45">
      <c r="A693">
        <v>1214</v>
      </c>
      <c r="B693" t="s">
        <v>7383</v>
      </c>
      <c r="C693" t="s">
        <v>7384</v>
      </c>
      <c r="D693" t="s">
        <v>4410</v>
      </c>
      <c r="E693" t="s">
        <v>5065</v>
      </c>
      <c r="F693">
        <v>2</v>
      </c>
      <c r="G693">
        <v>3.01</v>
      </c>
      <c r="H693" t="s">
        <v>443</v>
      </c>
      <c r="J693" t="s">
        <v>410</v>
      </c>
      <c r="K693" t="s">
        <v>7385</v>
      </c>
      <c r="L693" t="s">
        <v>411</v>
      </c>
      <c r="M693" t="s">
        <v>7386</v>
      </c>
      <c r="N693" t="s">
        <v>7387</v>
      </c>
      <c r="O693" t="s">
        <v>84</v>
      </c>
    </row>
    <row r="694" spans="1:15" x14ac:dyDescent="0.45">
      <c r="A694">
        <v>1215</v>
      </c>
      <c r="B694" t="s">
        <v>7388</v>
      </c>
      <c r="C694" t="s">
        <v>7389</v>
      </c>
      <c r="D694" t="s">
        <v>4410</v>
      </c>
      <c r="E694" t="s">
        <v>5065</v>
      </c>
      <c r="F694">
        <v>2</v>
      </c>
      <c r="G694">
        <v>3.01</v>
      </c>
      <c r="H694" t="s">
        <v>443</v>
      </c>
      <c r="J694" t="s">
        <v>7390</v>
      </c>
      <c r="K694" t="s">
        <v>1982</v>
      </c>
      <c r="L694" t="s">
        <v>7391</v>
      </c>
      <c r="M694" t="s">
        <v>1983</v>
      </c>
      <c r="N694" t="s">
        <v>1754</v>
      </c>
      <c r="O694" t="s">
        <v>84</v>
      </c>
    </row>
    <row r="695" spans="1:15" x14ac:dyDescent="0.45">
      <c r="A695">
        <v>1216</v>
      </c>
      <c r="B695" t="s">
        <v>7392</v>
      </c>
      <c r="C695" t="s">
        <v>7393</v>
      </c>
      <c r="D695" t="s">
        <v>4410</v>
      </c>
      <c r="E695" t="s">
        <v>5065</v>
      </c>
      <c r="F695">
        <v>2</v>
      </c>
      <c r="G695">
        <v>3.01</v>
      </c>
      <c r="H695" t="s">
        <v>443</v>
      </c>
      <c r="J695" t="s">
        <v>7394</v>
      </c>
      <c r="K695" t="s">
        <v>428</v>
      </c>
      <c r="L695" t="s">
        <v>7395</v>
      </c>
      <c r="M695" t="s">
        <v>429</v>
      </c>
      <c r="N695" t="s">
        <v>1816</v>
      </c>
      <c r="O695" t="s">
        <v>84</v>
      </c>
    </row>
    <row r="696" spans="1:15" x14ac:dyDescent="0.45">
      <c r="A696">
        <v>1217</v>
      </c>
      <c r="B696" t="s">
        <v>6029</v>
      </c>
      <c r="C696" t="s">
        <v>7396</v>
      </c>
      <c r="D696" t="s">
        <v>4410</v>
      </c>
      <c r="E696" t="s">
        <v>5065</v>
      </c>
      <c r="F696">
        <v>2</v>
      </c>
      <c r="G696">
        <v>3.01</v>
      </c>
      <c r="H696" t="s">
        <v>443</v>
      </c>
      <c r="J696" t="s">
        <v>6031</v>
      </c>
      <c r="K696" t="s">
        <v>2209</v>
      </c>
      <c r="L696" t="s">
        <v>6032</v>
      </c>
      <c r="M696" t="s">
        <v>2210</v>
      </c>
      <c r="N696" t="s">
        <v>7397</v>
      </c>
      <c r="O696" t="s">
        <v>84</v>
      </c>
    </row>
    <row r="697" spans="1:15" x14ac:dyDescent="0.45">
      <c r="A697">
        <v>1218</v>
      </c>
      <c r="B697" t="s">
        <v>7398</v>
      </c>
      <c r="C697" t="s">
        <v>7399</v>
      </c>
      <c r="D697" t="s">
        <v>4410</v>
      </c>
      <c r="E697" t="s">
        <v>5065</v>
      </c>
      <c r="F697">
        <v>2</v>
      </c>
      <c r="G697">
        <v>3.01</v>
      </c>
      <c r="H697" t="s">
        <v>443</v>
      </c>
      <c r="J697" t="s">
        <v>3563</v>
      </c>
      <c r="K697" t="s">
        <v>4146</v>
      </c>
      <c r="L697" t="s">
        <v>6525</v>
      </c>
      <c r="M697" t="s">
        <v>4148</v>
      </c>
      <c r="N697" t="s">
        <v>7400</v>
      </c>
      <c r="O697" t="s">
        <v>84</v>
      </c>
    </row>
    <row r="698" spans="1:15" x14ac:dyDescent="0.45">
      <c r="A698">
        <v>1219</v>
      </c>
      <c r="B698" t="s">
        <v>5617</v>
      </c>
      <c r="C698" t="s">
        <v>7401</v>
      </c>
      <c r="D698" t="s">
        <v>4410</v>
      </c>
      <c r="E698" t="s">
        <v>5065</v>
      </c>
      <c r="F698">
        <v>2</v>
      </c>
      <c r="G698">
        <v>3.01</v>
      </c>
      <c r="H698" t="s">
        <v>443</v>
      </c>
      <c r="J698" t="s">
        <v>88</v>
      </c>
      <c r="K698" t="s">
        <v>7402</v>
      </c>
      <c r="L698" t="s">
        <v>90</v>
      </c>
      <c r="M698" t="s">
        <v>7403</v>
      </c>
      <c r="N698" t="s">
        <v>5161</v>
      </c>
      <c r="O698" t="s">
        <v>84</v>
      </c>
    </row>
    <row r="699" spans="1:15" x14ac:dyDescent="0.45">
      <c r="A699">
        <v>1220</v>
      </c>
      <c r="B699" t="s">
        <v>7404</v>
      </c>
      <c r="C699" t="s">
        <v>7405</v>
      </c>
      <c r="D699" t="s">
        <v>4410</v>
      </c>
      <c r="E699" t="s">
        <v>5065</v>
      </c>
      <c r="F699">
        <v>2</v>
      </c>
      <c r="G699">
        <v>3.01</v>
      </c>
      <c r="H699" t="s">
        <v>443</v>
      </c>
      <c r="J699" t="s">
        <v>120</v>
      </c>
      <c r="K699" t="s">
        <v>3977</v>
      </c>
      <c r="L699" t="s">
        <v>121</v>
      </c>
      <c r="M699" t="s">
        <v>3978</v>
      </c>
      <c r="N699" t="s">
        <v>4715</v>
      </c>
      <c r="O699" t="s">
        <v>84</v>
      </c>
    </row>
    <row r="700" spans="1:15" x14ac:dyDescent="0.45">
      <c r="A700">
        <v>1221</v>
      </c>
      <c r="B700" t="s">
        <v>7406</v>
      </c>
      <c r="C700" t="s">
        <v>7407</v>
      </c>
      <c r="D700" t="s">
        <v>4410</v>
      </c>
      <c r="E700" t="s">
        <v>5065</v>
      </c>
      <c r="F700">
        <v>2</v>
      </c>
      <c r="G700">
        <v>3.01</v>
      </c>
      <c r="H700" t="s">
        <v>443</v>
      </c>
      <c r="J700" t="s">
        <v>7408</v>
      </c>
      <c r="K700" t="s">
        <v>7409</v>
      </c>
      <c r="L700" t="s">
        <v>7410</v>
      </c>
      <c r="M700" t="s">
        <v>7411</v>
      </c>
      <c r="N700" t="s">
        <v>7412</v>
      </c>
      <c r="O700" t="s">
        <v>84</v>
      </c>
    </row>
    <row r="701" spans="1:15" x14ac:dyDescent="0.45">
      <c r="A701">
        <v>1222</v>
      </c>
      <c r="B701" t="s">
        <v>7413</v>
      </c>
      <c r="C701" t="s">
        <v>7414</v>
      </c>
      <c r="D701" t="s">
        <v>4410</v>
      </c>
      <c r="E701" t="s">
        <v>5065</v>
      </c>
      <c r="F701">
        <v>2</v>
      </c>
      <c r="G701">
        <v>3.01</v>
      </c>
      <c r="H701" t="s">
        <v>443</v>
      </c>
      <c r="J701" t="s">
        <v>7415</v>
      </c>
      <c r="K701" t="s">
        <v>4198</v>
      </c>
      <c r="L701" t="s">
        <v>7416</v>
      </c>
      <c r="M701" t="s">
        <v>4199</v>
      </c>
      <c r="N701" t="s">
        <v>4592</v>
      </c>
      <c r="O701" t="s">
        <v>84</v>
      </c>
    </row>
    <row r="702" spans="1:15" x14ac:dyDescent="0.45">
      <c r="A702">
        <v>1223</v>
      </c>
      <c r="B702" t="s">
        <v>7417</v>
      </c>
      <c r="C702" t="s">
        <v>7418</v>
      </c>
      <c r="D702" t="s">
        <v>4410</v>
      </c>
      <c r="E702" t="s">
        <v>5065</v>
      </c>
      <c r="F702">
        <v>2</v>
      </c>
      <c r="G702">
        <v>3.01</v>
      </c>
      <c r="H702" t="s">
        <v>443</v>
      </c>
      <c r="J702" t="s">
        <v>7419</v>
      </c>
      <c r="K702" t="s">
        <v>7420</v>
      </c>
      <c r="L702" t="s">
        <v>7421</v>
      </c>
      <c r="M702" t="s">
        <v>7422</v>
      </c>
      <c r="N702" t="s">
        <v>5929</v>
      </c>
      <c r="O702" t="s">
        <v>84</v>
      </c>
    </row>
    <row r="703" spans="1:15" x14ac:dyDescent="0.45">
      <c r="A703">
        <v>1224</v>
      </c>
      <c r="B703" t="s">
        <v>7423</v>
      </c>
      <c r="C703" t="s">
        <v>7424</v>
      </c>
      <c r="D703" t="s">
        <v>4410</v>
      </c>
      <c r="E703" t="s">
        <v>5065</v>
      </c>
      <c r="F703">
        <v>2</v>
      </c>
      <c r="G703">
        <v>3.01</v>
      </c>
      <c r="H703" t="s">
        <v>443</v>
      </c>
      <c r="J703" t="s">
        <v>6639</v>
      </c>
      <c r="K703" t="s">
        <v>492</v>
      </c>
      <c r="L703" t="s">
        <v>6640</v>
      </c>
      <c r="M703" t="s">
        <v>494</v>
      </c>
      <c r="N703" t="s">
        <v>7425</v>
      </c>
      <c r="O703" t="s">
        <v>84</v>
      </c>
    </row>
    <row r="704" spans="1:15" x14ac:dyDescent="0.45">
      <c r="A704">
        <v>1225</v>
      </c>
      <c r="B704" t="s">
        <v>7426</v>
      </c>
      <c r="C704" t="s">
        <v>7427</v>
      </c>
      <c r="D704" t="s">
        <v>4410</v>
      </c>
      <c r="E704" t="s">
        <v>5065</v>
      </c>
      <c r="F704">
        <v>2</v>
      </c>
      <c r="G704">
        <v>3.01</v>
      </c>
      <c r="H704" t="s">
        <v>443</v>
      </c>
      <c r="J704" t="s">
        <v>7428</v>
      </c>
      <c r="K704" t="s">
        <v>360</v>
      </c>
      <c r="L704" t="s">
        <v>7429</v>
      </c>
      <c r="M704" t="s">
        <v>361</v>
      </c>
      <c r="N704" t="s">
        <v>1834</v>
      </c>
      <c r="O704" t="s">
        <v>84</v>
      </c>
    </row>
    <row r="705" spans="1:15" x14ac:dyDescent="0.45">
      <c r="A705">
        <v>1226</v>
      </c>
      <c r="B705" t="s">
        <v>7430</v>
      </c>
      <c r="C705" t="s">
        <v>7431</v>
      </c>
      <c r="D705" t="s">
        <v>4410</v>
      </c>
      <c r="E705" t="s">
        <v>5065</v>
      </c>
      <c r="F705">
        <v>2</v>
      </c>
      <c r="G705">
        <v>3.01</v>
      </c>
      <c r="H705" t="s">
        <v>443</v>
      </c>
      <c r="J705" t="s">
        <v>7432</v>
      </c>
      <c r="K705" t="s">
        <v>218</v>
      </c>
      <c r="L705" t="s">
        <v>7433</v>
      </c>
      <c r="M705" t="s">
        <v>219</v>
      </c>
      <c r="N705" t="s">
        <v>7434</v>
      </c>
      <c r="O705" t="s">
        <v>84</v>
      </c>
    </row>
    <row r="706" spans="1:15" x14ac:dyDescent="0.45">
      <c r="A706">
        <v>1227</v>
      </c>
      <c r="B706" t="s">
        <v>7435</v>
      </c>
      <c r="C706" t="s">
        <v>7436</v>
      </c>
      <c r="D706" t="s">
        <v>4410</v>
      </c>
      <c r="E706" t="s">
        <v>5065</v>
      </c>
      <c r="F706">
        <v>2</v>
      </c>
      <c r="G706">
        <v>3.01</v>
      </c>
      <c r="H706" t="s">
        <v>443</v>
      </c>
      <c r="J706" t="s">
        <v>7437</v>
      </c>
      <c r="K706" t="s">
        <v>585</v>
      </c>
      <c r="L706" t="s">
        <v>7438</v>
      </c>
      <c r="M706" t="s">
        <v>587</v>
      </c>
      <c r="N706" t="s">
        <v>1943</v>
      </c>
      <c r="O706" t="s">
        <v>84</v>
      </c>
    </row>
    <row r="707" spans="1:15" x14ac:dyDescent="0.45">
      <c r="A707">
        <v>1228</v>
      </c>
      <c r="B707" t="s">
        <v>7439</v>
      </c>
      <c r="C707" t="s">
        <v>7440</v>
      </c>
      <c r="D707" t="s">
        <v>4410</v>
      </c>
      <c r="E707" t="s">
        <v>5065</v>
      </c>
      <c r="F707">
        <v>2</v>
      </c>
      <c r="G707">
        <v>3.01</v>
      </c>
      <c r="H707" t="s">
        <v>443</v>
      </c>
      <c r="J707" t="s">
        <v>5868</v>
      </c>
      <c r="K707" t="s">
        <v>1690</v>
      </c>
      <c r="L707" t="s">
        <v>5869</v>
      </c>
      <c r="M707" t="s">
        <v>1692</v>
      </c>
      <c r="N707" t="s">
        <v>4592</v>
      </c>
      <c r="O707" t="s">
        <v>84</v>
      </c>
    </row>
    <row r="708" spans="1:15" x14ac:dyDescent="0.45">
      <c r="A708">
        <v>1229</v>
      </c>
      <c r="B708" t="s">
        <v>7441</v>
      </c>
      <c r="C708" t="s">
        <v>7442</v>
      </c>
      <c r="D708" t="s">
        <v>4410</v>
      </c>
      <c r="E708" t="s">
        <v>5065</v>
      </c>
      <c r="F708">
        <v>2</v>
      </c>
      <c r="G708">
        <v>3.01</v>
      </c>
      <c r="H708" t="s">
        <v>443</v>
      </c>
      <c r="J708" t="s">
        <v>7443</v>
      </c>
      <c r="K708" t="s">
        <v>481</v>
      </c>
      <c r="L708" t="s">
        <v>7444</v>
      </c>
      <c r="M708" t="s">
        <v>482</v>
      </c>
      <c r="N708" t="s">
        <v>4605</v>
      </c>
      <c r="O708" t="s">
        <v>84</v>
      </c>
    </row>
    <row r="709" spans="1:15" x14ac:dyDescent="0.45">
      <c r="A709">
        <v>1230</v>
      </c>
      <c r="B709" t="s">
        <v>7445</v>
      </c>
      <c r="C709" t="s">
        <v>7446</v>
      </c>
      <c r="D709" t="s">
        <v>4410</v>
      </c>
      <c r="E709" t="s">
        <v>5065</v>
      </c>
      <c r="F709">
        <v>2</v>
      </c>
      <c r="G709">
        <v>3.01</v>
      </c>
      <c r="H709" t="s">
        <v>443</v>
      </c>
      <c r="J709" t="s">
        <v>7447</v>
      </c>
      <c r="K709" t="s">
        <v>110</v>
      </c>
      <c r="L709" t="s">
        <v>7448</v>
      </c>
      <c r="M709" t="s">
        <v>111</v>
      </c>
      <c r="N709" t="s">
        <v>5795</v>
      </c>
      <c r="O709" t="s">
        <v>84</v>
      </c>
    </row>
    <row r="710" spans="1:15" x14ac:dyDescent="0.45">
      <c r="A710">
        <v>1231</v>
      </c>
      <c r="B710" t="s">
        <v>7449</v>
      </c>
      <c r="C710" t="s">
        <v>7450</v>
      </c>
      <c r="D710" t="s">
        <v>4410</v>
      </c>
      <c r="E710" t="s">
        <v>5065</v>
      </c>
      <c r="F710">
        <v>2</v>
      </c>
      <c r="G710">
        <v>3.01</v>
      </c>
      <c r="H710" t="s">
        <v>443</v>
      </c>
      <c r="J710" t="s">
        <v>978</v>
      </c>
      <c r="K710" t="s">
        <v>2233</v>
      </c>
      <c r="L710" t="s">
        <v>979</v>
      </c>
      <c r="M710" t="s">
        <v>2235</v>
      </c>
      <c r="N710" t="s">
        <v>7451</v>
      </c>
      <c r="O710" t="s">
        <v>84</v>
      </c>
    </row>
    <row r="711" spans="1:15" x14ac:dyDescent="0.45">
      <c r="A711">
        <v>1232</v>
      </c>
      <c r="B711" t="s">
        <v>7452</v>
      </c>
      <c r="C711" t="s">
        <v>7453</v>
      </c>
      <c r="D711" t="s">
        <v>4410</v>
      </c>
      <c r="E711" t="s">
        <v>5065</v>
      </c>
      <c r="F711">
        <v>2</v>
      </c>
      <c r="G711">
        <v>3.01</v>
      </c>
      <c r="H711" t="s">
        <v>443</v>
      </c>
      <c r="J711" t="s">
        <v>372</v>
      </c>
      <c r="K711" t="s">
        <v>126</v>
      </c>
      <c r="L711" t="s">
        <v>373</v>
      </c>
      <c r="M711" t="s">
        <v>127</v>
      </c>
      <c r="N711" t="s">
        <v>5276</v>
      </c>
      <c r="O711" t="s">
        <v>84</v>
      </c>
    </row>
    <row r="712" spans="1:15" x14ac:dyDescent="0.45">
      <c r="A712">
        <v>1233</v>
      </c>
      <c r="B712" t="s">
        <v>7454</v>
      </c>
      <c r="C712" t="s">
        <v>7455</v>
      </c>
      <c r="D712" t="s">
        <v>4410</v>
      </c>
      <c r="E712" t="s">
        <v>5065</v>
      </c>
      <c r="F712">
        <v>2</v>
      </c>
      <c r="G712">
        <v>3.01</v>
      </c>
      <c r="H712" t="s">
        <v>443</v>
      </c>
      <c r="J712" t="s">
        <v>277</v>
      </c>
      <c r="K712" t="s">
        <v>7456</v>
      </c>
      <c r="L712" t="s">
        <v>278</v>
      </c>
      <c r="M712" t="s">
        <v>7457</v>
      </c>
      <c r="N712" t="s">
        <v>7458</v>
      </c>
      <c r="O712" t="s">
        <v>84</v>
      </c>
    </row>
    <row r="713" spans="1:15" x14ac:dyDescent="0.45">
      <c r="A713">
        <v>1234</v>
      </c>
      <c r="B713" t="s">
        <v>7459</v>
      </c>
      <c r="C713" t="s">
        <v>7460</v>
      </c>
      <c r="D713" t="s">
        <v>4410</v>
      </c>
      <c r="E713" t="s">
        <v>5065</v>
      </c>
      <c r="F713">
        <v>2</v>
      </c>
      <c r="G713">
        <v>3.01</v>
      </c>
      <c r="H713" t="s">
        <v>443</v>
      </c>
      <c r="J713" t="s">
        <v>7461</v>
      </c>
      <c r="K713" t="s">
        <v>6970</v>
      </c>
      <c r="L713" t="s">
        <v>7462</v>
      </c>
      <c r="M713" t="s">
        <v>6972</v>
      </c>
      <c r="N713" t="s">
        <v>3832</v>
      </c>
      <c r="O713" t="s">
        <v>84</v>
      </c>
    </row>
    <row r="714" spans="1:15" x14ac:dyDescent="0.45">
      <c r="A714">
        <v>1235</v>
      </c>
      <c r="B714" t="s">
        <v>7463</v>
      </c>
      <c r="C714" t="s">
        <v>7464</v>
      </c>
      <c r="D714" t="s">
        <v>4410</v>
      </c>
      <c r="E714" t="s">
        <v>5065</v>
      </c>
      <c r="F714">
        <v>2</v>
      </c>
      <c r="G714">
        <v>3.01</v>
      </c>
      <c r="H714" t="s">
        <v>443</v>
      </c>
      <c r="J714" t="s">
        <v>742</v>
      </c>
      <c r="K714" t="s">
        <v>1805</v>
      </c>
      <c r="L714" t="s">
        <v>744</v>
      </c>
      <c r="M714" t="s">
        <v>7465</v>
      </c>
      <c r="N714" t="s">
        <v>5529</v>
      </c>
      <c r="O714" t="s">
        <v>84</v>
      </c>
    </row>
    <row r="715" spans="1:15" x14ac:dyDescent="0.45">
      <c r="A715">
        <v>1236</v>
      </c>
      <c r="B715" t="s">
        <v>7466</v>
      </c>
      <c r="C715" t="s">
        <v>7467</v>
      </c>
      <c r="D715" t="s">
        <v>4410</v>
      </c>
      <c r="E715" t="s">
        <v>5065</v>
      </c>
      <c r="F715">
        <v>2</v>
      </c>
      <c r="G715">
        <v>3.01</v>
      </c>
      <c r="H715" t="s">
        <v>443</v>
      </c>
      <c r="J715" t="s">
        <v>7468</v>
      </c>
      <c r="K715" t="s">
        <v>7469</v>
      </c>
      <c r="L715" t="s">
        <v>7470</v>
      </c>
      <c r="M715" t="s">
        <v>7471</v>
      </c>
      <c r="N715" t="s">
        <v>7472</v>
      </c>
      <c r="O715" t="s">
        <v>84</v>
      </c>
    </row>
    <row r="716" spans="1:15" x14ac:dyDescent="0.45">
      <c r="A716">
        <v>1237</v>
      </c>
      <c r="B716" t="s">
        <v>7473</v>
      </c>
      <c r="C716" t="s">
        <v>7474</v>
      </c>
      <c r="D716" t="s">
        <v>4410</v>
      </c>
      <c r="E716" t="s">
        <v>5065</v>
      </c>
      <c r="F716">
        <v>2</v>
      </c>
      <c r="G716">
        <v>3.01</v>
      </c>
      <c r="H716" t="s">
        <v>443</v>
      </c>
      <c r="J716" t="s">
        <v>302</v>
      </c>
      <c r="K716" t="s">
        <v>186</v>
      </c>
      <c r="L716" t="s">
        <v>303</v>
      </c>
      <c r="M716" t="s">
        <v>187</v>
      </c>
      <c r="N716" t="s">
        <v>2337</v>
      </c>
      <c r="O716" t="s">
        <v>84</v>
      </c>
    </row>
    <row r="717" spans="1:15" x14ac:dyDescent="0.45">
      <c r="A717">
        <v>1238</v>
      </c>
      <c r="B717" t="s">
        <v>7475</v>
      </c>
      <c r="C717" t="s">
        <v>7476</v>
      </c>
      <c r="D717" t="s">
        <v>4410</v>
      </c>
      <c r="E717" t="s">
        <v>5065</v>
      </c>
      <c r="F717">
        <v>2</v>
      </c>
      <c r="G717">
        <v>3.01</v>
      </c>
      <c r="H717" t="s">
        <v>443</v>
      </c>
      <c r="J717" t="s">
        <v>7475</v>
      </c>
      <c r="K717" t="s">
        <v>7477</v>
      </c>
      <c r="L717" t="s">
        <v>7478</v>
      </c>
      <c r="M717" t="s">
        <v>7479</v>
      </c>
      <c r="N717" t="s">
        <v>1736</v>
      </c>
      <c r="O717" t="s">
        <v>84</v>
      </c>
    </row>
    <row r="718" spans="1:15" x14ac:dyDescent="0.45">
      <c r="A718">
        <v>1239</v>
      </c>
      <c r="B718" t="s">
        <v>7480</v>
      </c>
      <c r="C718" t="s">
        <v>7481</v>
      </c>
      <c r="D718" t="s">
        <v>4410</v>
      </c>
      <c r="E718" t="s">
        <v>5065</v>
      </c>
      <c r="F718">
        <v>2</v>
      </c>
      <c r="G718">
        <v>3.01</v>
      </c>
      <c r="H718" t="s">
        <v>443</v>
      </c>
      <c r="J718" t="s">
        <v>4520</v>
      </c>
      <c r="K718" t="s">
        <v>128</v>
      </c>
      <c r="L718" t="s">
        <v>4521</v>
      </c>
      <c r="M718" t="s">
        <v>129</v>
      </c>
      <c r="N718" t="s">
        <v>4595</v>
      </c>
      <c r="O718" t="s">
        <v>84</v>
      </c>
    </row>
    <row r="719" spans="1:15" x14ac:dyDescent="0.45">
      <c r="A719">
        <v>1240</v>
      </c>
      <c r="B719" t="s">
        <v>7482</v>
      </c>
      <c r="C719" t="s">
        <v>7483</v>
      </c>
      <c r="D719" t="s">
        <v>4410</v>
      </c>
      <c r="E719" t="s">
        <v>5065</v>
      </c>
      <c r="F719">
        <v>2</v>
      </c>
      <c r="G719">
        <v>3.01</v>
      </c>
      <c r="H719" t="s">
        <v>443</v>
      </c>
      <c r="J719" t="s">
        <v>92</v>
      </c>
      <c r="K719" t="s">
        <v>113</v>
      </c>
      <c r="L719" t="s">
        <v>94</v>
      </c>
      <c r="M719" t="s">
        <v>115</v>
      </c>
      <c r="N719" t="s">
        <v>2134</v>
      </c>
      <c r="O719" t="s">
        <v>84</v>
      </c>
    </row>
    <row r="720" spans="1:15" x14ac:dyDescent="0.45">
      <c r="A720">
        <v>1241</v>
      </c>
      <c r="B720" t="s">
        <v>7484</v>
      </c>
      <c r="C720" t="s">
        <v>7485</v>
      </c>
      <c r="D720" t="s">
        <v>4410</v>
      </c>
      <c r="E720" t="s">
        <v>5065</v>
      </c>
      <c r="F720">
        <v>2</v>
      </c>
      <c r="G720">
        <v>3.01</v>
      </c>
      <c r="H720" t="s">
        <v>443</v>
      </c>
      <c r="J720" t="s">
        <v>7486</v>
      </c>
      <c r="K720" t="s">
        <v>255</v>
      </c>
      <c r="L720" t="s">
        <v>7487</v>
      </c>
      <c r="M720" t="s">
        <v>256</v>
      </c>
      <c r="N720" t="s">
        <v>7488</v>
      </c>
      <c r="O720" t="s">
        <v>84</v>
      </c>
    </row>
    <row r="721" spans="1:15" x14ac:dyDescent="0.45">
      <c r="A721">
        <v>1242</v>
      </c>
      <c r="B721" t="s">
        <v>4446</v>
      </c>
      <c r="C721" t="s">
        <v>7489</v>
      </c>
      <c r="D721" t="s">
        <v>4410</v>
      </c>
      <c r="E721" t="s">
        <v>5065</v>
      </c>
      <c r="F721">
        <v>2</v>
      </c>
      <c r="G721">
        <v>3.01</v>
      </c>
      <c r="H721" t="s">
        <v>443</v>
      </c>
      <c r="J721" t="s">
        <v>1022</v>
      </c>
      <c r="K721" t="s">
        <v>7490</v>
      </c>
      <c r="L721" t="s">
        <v>1024</v>
      </c>
      <c r="M721" t="s">
        <v>3912</v>
      </c>
      <c r="N721" t="s">
        <v>7491</v>
      </c>
      <c r="O721" t="s">
        <v>84</v>
      </c>
    </row>
    <row r="722" spans="1:15" x14ac:dyDescent="0.45">
      <c r="A722">
        <v>1243</v>
      </c>
      <c r="B722" t="s">
        <v>7492</v>
      </c>
      <c r="C722" t="s">
        <v>7493</v>
      </c>
      <c r="D722" t="s">
        <v>4410</v>
      </c>
      <c r="E722" t="s">
        <v>5065</v>
      </c>
      <c r="F722">
        <v>2</v>
      </c>
      <c r="G722">
        <v>3.01</v>
      </c>
      <c r="H722" t="s">
        <v>443</v>
      </c>
      <c r="J722" t="s">
        <v>7494</v>
      </c>
      <c r="K722" t="s">
        <v>997</v>
      </c>
      <c r="L722" t="s">
        <v>7495</v>
      </c>
      <c r="M722" t="s">
        <v>1004</v>
      </c>
      <c r="N722" t="s">
        <v>4515</v>
      </c>
      <c r="O722" t="s">
        <v>84</v>
      </c>
    </row>
    <row r="723" spans="1:15" x14ac:dyDescent="0.45">
      <c r="A723">
        <v>1244</v>
      </c>
      <c r="B723" t="s">
        <v>7496</v>
      </c>
      <c r="C723" t="s">
        <v>7497</v>
      </c>
      <c r="D723" t="s">
        <v>4410</v>
      </c>
      <c r="E723" t="s">
        <v>5065</v>
      </c>
      <c r="F723">
        <v>2</v>
      </c>
      <c r="G723">
        <v>3.01</v>
      </c>
      <c r="H723" t="s">
        <v>443</v>
      </c>
      <c r="J723" t="s">
        <v>1040</v>
      </c>
      <c r="K723" t="s">
        <v>270</v>
      </c>
      <c r="L723" t="s">
        <v>7498</v>
      </c>
      <c r="M723" t="s">
        <v>271</v>
      </c>
      <c r="N723" t="s">
        <v>2557</v>
      </c>
      <c r="O723" t="s">
        <v>84</v>
      </c>
    </row>
    <row r="724" spans="1:15" x14ac:dyDescent="0.45">
      <c r="A724">
        <v>1245</v>
      </c>
      <c r="B724" t="s">
        <v>7499</v>
      </c>
      <c r="C724" t="s">
        <v>7500</v>
      </c>
      <c r="D724" t="s">
        <v>4410</v>
      </c>
      <c r="E724" t="s">
        <v>5065</v>
      </c>
      <c r="F724">
        <v>2</v>
      </c>
      <c r="G724">
        <v>3.01</v>
      </c>
      <c r="H724" t="s">
        <v>443</v>
      </c>
      <c r="J724" t="s">
        <v>7501</v>
      </c>
      <c r="K724" t="s">
        <v>7502</v>
      </c>
      <c r="L724" t="s">
        <v>7503</v>
      </c>
      <c r="M724" t="s">
        <v>7504</v>
      </c>
      <c r="N724" t="s">
        <v>5815</v>
      </c>
      <c r="O724" t="s">
        <v>84</v>
      </c>
    </row>
    <row r="725" spans="1:15" x14ac:dyDescent="0.45">
      <c r="A725">
        <v>1246</v>
      </c>
      <c r="B725" t="s">
        <v>5891</v>
      </c>
      <c r="C725" t="s">
        <v>6471</v>
      </c>
      <c r="D725" t="s">
        <v>4410</v>
      </c>
      <c r="E725" t="s">
        <v>5236</v>
      </c>
      <c r="F725">
        <v>3</v>
      </c>
      <c r="G725">
        <v>3.01</v>
      </c>
      <c r="H725" t="s">
        <v>443</v>
      </c>
      <c r="J725" t="s">
        <v>1990</v>
      </c>
      <c r="K725" t="s">
        <v>7505</v>
      </c>
      <c r="L725" t="s">
        <v>1991</v>
      </c>
      <c r="M725" t="s">
        <v>7506</v>
      </c>
      <c r="N725" t="s">
        <v>4486</v>
      </c>
      <c r="O725" t="s">
        <v>84</v>
      </c>
    </row>
    <row r="726" spans="1:15" x14ac:dyDescent="0.45">
      <c r="A726">
        <v>1247</v>
      </c>
      <c r="B726" t="s">
        <v>7507</v>
      </c>
      <c r="C726" t="s">
        <v>7508</v>
      </c>
      <c r="D726" t="s">
        <v>5580</v>
      </c>
      <c r="E726" t="s">
        <v>5236</v>
      </c>
      <c r="F726">
        <v>3</v>
      </c>
      <c r="G726">
        <v>3.01</v>
      </c>
      <c r="H726" t="s">
        <v>443</v>
      </c>
      <c r="J726" t="s">
        <v>7509</v>
      </c>
      <c r="K726" t="s">
        <v>166</v>
      </c>
      <c r="L726" t="s">
        <v>7510</v>
      </c>
      <c r="M726" t="s">
        <v>167</v>
      </c>
      <c r="N726" t="s">
        <v>783</v>
      </c>
      <c r="O726" t="s">
        <v>84</v>
      </c>
    </row>
    <row r="727" spans="1:15" x14ac:dyDescent="0.45">
      <c r="A727">
        <v>1248</v>
      </c>
      <c r="B727" t="s">
        <v>5373</v>
      </c>
      <c r="C727" t="s">
        <v>7511</v>
      </c>
      <c r="D727" t="s">
        <v>4410</v>
      </c>
      <c r="E727" t="s">
        <v>5236</v>
      </c>
      <c r="F727">
        <v>3</v>
      </c>
      <c r="G727">
        <v>3.01</v>
      </c>
      <c r="H727" t="s">
        <v>443</v>
      </c>
      <c r="J727" t="s">
        <v>291</v>
      </c>
      <c r="K727" t="s">
        <v>226</v>
      </c>
      <c r="L727" t="s">
        <v>292</v>
      </c>
      <c r="M727" t="s">
        <v>227</v>
      </c>
      <c r="N727" t="s">
        <v>7512</v>
      </c>
      <c r="O727" t="s">
        <v>84</v>
      </c>
    </row>
    <row r="728" spans="1:15" x14ac:dyDescent="0.45">
      <c r="A728">
        <v>1249</v>
      </c>
      <c r="B728" t="s">
        <v>5965</v>
      </c>
      <c r="C728" t="s">
        <v>7513</v>
      </c>
      <c r="D728" t="s">
        <v>4410</v>
      </c>
      <c r="E728" t="s">
        <v>5236</v>
      </c>
      <c r="F728">
        <v>3</v>
      </c>
      <c r="G728">
        <v>3.01</v>
      </c>
      <c r="H728" t="s">
        <v>443</v>
      </c>
      <c r="J728" t="s">
        <v>5967</v>
      </c>
      <c r="K728" t="s">
        <v>7514</v>
      </c>
      <c r="L728" t="s">
        <v>5969</v>
      </c>
      <c r="M728" t="s">
        <v>7515</v>
      </c>
      <c r="N728" t="s">
        <v>7516</v>
      </c>
      <c r="O728" t="s">
        <v>84</v>
      </c>
    </row>
    <row r="729" spans="1:15" x14ac:dyDescent="0.45">
      <c r="A729">
        <v>1250</v>
      </c>
      <c r="B729" t="s">
        <v>4593</v>
      </c>
      <c r="C729" t="s">
        <v>7517</v>
      </c>
      <c r="D729" t="s">
        <v>4410</v>
      </c>
      <c r="E729" t="s">
        <v>5236</v>
      </c>
      <c r="F729">
        <v>3</v>
      </c>
      <c r="G729">
        <v>3.01</v>
      </c>
      <c r="H729" t="s">
        <v>443</v>
      </c>
      <c r="J729" t="s">
        <v>383</v>
      </c>
      <c r="K729" t="s">
        <v>268</v>
      </c>
      <c r="L729" t="s">
        <v>384</v>
      </c>
      <c r="M729" t="s">
        <v>269</v>
      </c>
      <c r="N729" t="s">
        <v>5066</v>
      </c>
      <c r="O729" t="s">
        <v>84</v>
      </c>
    </row>
    <row r="730" spans="1:15" x14ac:dyDescent="0.45">
      <c r="A730">
        <v>1251</v>
      </c>
      <c r="B730" t="s">
        <v>4065</v>
      </c>
      <c r="C730" t="s">
        <v>7370</v>
      </c>
      <c r="D730" t="s">
        <v>4410</v>
      </c>
      <c r="E730" t="s">
        <v>5236</v>
      </c>
      <c r="F730">
        <v>3</v>
      </c>
      <c r="G730">
        <v>3.01</v>
      </c>
      <c r="H730" t="s">
        <v>443</v>
      </c>
      <c r="J730" t="s">
        <v>329</v>
      </c>
      <c r="K730" t="s">
        <v>180</v>
      </c>
      <c r="L730" t="s">
        <v>330</v>
      </c>
      <c r="M730" t="s">
        <v>181</v>
      </c>
      <c r="N730" t="s">
        <v>861</v>
      </c>
      <c r="O730" t="s">
        <v>84</v>
      </c>
    </row>
    <row r="731" spans="1:15" x14ac:dyDescent="0.45">
      <c r="A731">
        <v>1252</v>
      </c>
      <c r="B731" t="s">
        <v>7518</v>
      </c>
      <c r="C731" t="s">
        <v>7519</v>
      </c>
      <c r="D731" t="s">
        <v>4410</v>
      </c>
      <c r="E731" t="s">
        <v>5236</v>
      </c>
      <c r="F731">
        <v>3</v>
      </c>
      <c r="G731">
        <v>3.01</v>
      </c>
      <c r="H731" t="s">
        <v>443</v>
      </c>
      <c r="J731" t="s">
        <v>7520</v>
      </c>
      <c r="K731" t="s">
        <v>113</v>
      </c>
      <c r="L731" t="s">
        <v>7521</v>
      </c>
      <c r="M731" t="s">
        <v>115</v>
      </c>
      <c r="N731" t="s">
        <v>5889</v>
      </c>
      <c r="O731" t="s">
        <v>84</v>
      </c>
    </row>
    <row r="732" spans="1:15" x14ac:dyDescent="0.45">
      <c r="A732">
        <v>1253</v>
      </c>
      <c r="B732" t="s">
        <v>7522</v>
      </c>
      <c r="C732" t="s">
        <v>7523</v>
      </c>
      <c r="D732" t="s">
        <v>7099</v>
      </c>
      <c r="E732" t="s">
        <v>5236</v>
      </c>
      <c r="F732">
        <v>3</v>
      </c>
      <c r="G732">
        <v>3.01</v>
      </c>
      <c r="H732" t="s">
        <v>7524</v>
      </c>
      <c r="J732" t="s">
        <v>7525</v>
      </c>
      <c r="K732" t="s">
        <v>1743</v>
      </c>
      <c r="L732" t="s">
        <v>7526</v>
      </c>
      <c r="M732" t="s">
        <v>1745</v>
      </c>
      <c r="N732" t="s">
        <v>910</v>
      </c>
      <c r="O732" t="s">
        <v>84</v>
      </c>
    </row>
    <row r="733" spans="1:15" x14ac:dyDescent="0.45">
      <c r="A733">
        <v>1254</v>
      </c>
      <c r="B733" t="s">
        <v>4884</v>
      </c>
      <c r="C733" t="s">
        <v>7527</v>
      </c>
      <c r="D733" t="s">
        <v>4410</v>
      </c>
      <c r="E733" t="s">
        <v>5236</v>
      </c>
      <c r="F733">
        <v>3</v>
      </c>
      <c r="G733">
        <v>3.01</v>
      </c>
      <c r="H733" t="s">
        <v>443</v>
      </c>
      <c r="J733" t="s">
        <v>208</v>
      </c>
      <c r="K733" t="s">
        <v>2233</v>
      </c>
      <c r="L733" t="s">
        <v>210</v>
      </c>
      <c r="M733" t="s">
        <v>2235</v>
      </c>
      <c r="N733" t="s">
        <v>6860</v>
      </c>
      <c r="O733" t="s">
        <v>84</v>
      </c>
    </row>
    <row r="734" spans="1:15" x14ac:dyDescent="0.45">
      <c r="A734">
        <v>1255</v>
      </c>
      <c r="B734" t="s">
        <v>4814</v>
      </c>
      <c r="C734" t="s">
        <v>6717</v>
      </c>
      <c r="D734" t="s">
        <v>4410</v>
      </c>
      <c r="E734" t="s">
        <v>5236</v>
      </c>
      <c r="F734">
        <v>3</v>
      </c>
      <c r="G734">
        <v>3.01</v>
      </c>
      <c r="H734" t="s">
        <v>443</v>
      </c>
      <c r="J734" t="s">
        <v>277</v>
      </c>
      <c r="K734" t="s">
        <v>201</v>
      </c>
      <c r="L734" t="s">
        <v>278</v>
      </c>
      <c r="M734" t="s">
        <v>202</v>
      </c>
      <c r="N734" t="s">
        <v>7528</v>
      </c>
      <c r="O734" t="s">
        <v>84</v>
      </c>
    </row>
    <row r="735" spans="1:15" x14ac:dyDescent="0.45">
      <c r="A735">
        <v>1256</v>
      </c>
      <c r="B735" t="s">
        <v>7529</v>
      </c>
      <c r="C735" t="s">
        <v>7530</v>
      </c>
      <c r="D735" t="s">
        <v>4410</v>
      </c>
      <c r="E735" t="s">
        <v>5236</v>
      </c>
      <c r="F735">
        <v>3</v>
      </c>
      <c r="G735">
        <v>3.01</v>
      </c>
      <c r="H735" t="s">
        <v>443</v>
      </c>
      <c r="J735" t="s">
        <v>6323</v>
      </c>
      <c r="K735" t="s">
        <v>7531</v>
      </c>
      <c r="L735" t="s">
        <v>6324</v>
      </c>
      <c r="M735" t="s">
        <v>7532</v>
      </c>
      <c r="N735" t="s">
        <v>644</v>
      </c>
      <c r="O735" t="s">
        <v>84</v>
      </c>
    </row>
    <row r="736" spans="1:15" x14ac:dyDescent="0.45">
      <c r="A736">
        <v>1257</v>
      </c>
      <c r="B736" t="s">
        <v>7533</v>
      </c>
      <c r="C736" t="s">
        <v>7534</v>
      </c>
      <c r="D736" t="s">
        <v>4410</v>
      </c>
      <c r="E736" t="s">
        <v>5236</v>
      </c>
      <c r="F736">
        <v>3</v>
      </c>
      <c r="G736">
        <v>3.01</v>
      </c>
      <c r="H736" t="s">
        <v>443</v>
      </c>
      <c r="J736" t="s">
        <v>7535</v>
      </c>
      <c r="K736" t="s">
        <v>143</v>
      </c>
      <c r="L736" t="s">
        <v>7536</v>
      </c>
      <c r="M736" t="s">
        <v>144</v>
      </c>
      <c r="N736" t="s">
        <v>4654</v>
      </c>
      <c r="O736" t="s">
        <v>84</v>
      </c>
    </row>
    <row r="737" spans="1:15" x14ac:dyDescent="0.45">
      <c r="A737">
        <v>1258</v>
      </c>
      <c r="B737" t="s">
        <v>7537</v>
      </c>
      <c r="C737" t="s">
        <v>7538</v>
      </c>
      <c r="D737" t="s">
        <v>4410</v>
      </c>
      <c r="E737" t="s">
        <v>5236</v>
      </c>
      <c r="F737">
        <v>3</v>
      </c>
      <c r="G737">
        <v>3.01</v>
      </c>
      <c r="H737" t="s">
        <v>443</v>
      </c>
      <c r="J737" t="s">
        <v>7539</v>
      </c>
      <c r="K737" t="s">
        <v>700</v>
      </c>
      <c r="L737" t="s">
        <v>7540</v>
      </c>
      <c r="M737" t="s">
        <v>702</v>
      </c>
      <c r="N737" t="s">
        <v>7541</v>
      </c>
      <c r="O737" t="s">
        <v>84</v>
      </c>
    </row>
    <row r="738" spans="1:15" x14ac:dyDescent="0.45">
      <c r="A738">
        <v>1259</v>
      </c>
      <c r="B738" t="s">
        <v>7542</v>
      </c>
      <c r="C738" t="s">
        <v>7543</v>
      </c>
      <c r="D738" t="s">
        <v>4410</v>
      </c>
      <c r="E738" t="s">
        <v>5236</v>
      </c>
      <c r="F738">
        <v>3</v>
      </c>
      <c r="G738">
        <v>3.01</v>
      </c>
      <c r="H738" t="s">
        <v>443</v>
      </c>
      <c r="J738" t="s">
        <v>7544</v>
      </c>
      <c r="K738" t="s">
        <v>7545</v>
      </c>
      <c r="L738" t="s">
        <v>7546</v>
      </c>
      <c r="M738" t="s">
        <v>7547</v>
      </c>
      <c r="N738" t="s">
        <v>1269</v>
      </c>
      <c r="O738" t="s">
        <v>84</v>
      </c>
    </row>
    <row r="739" spans="1:15" x14ac:dyDescent="0.45">
      <c r="A739">
        <v>1260</v>
      </c>
      <c r="B739" t="s">
        <v>1944</v>
      </c>
      <c r="C739" t="s">
        <v>6691</v>
      </c>
      <c r="D739" t="s">
        <v>4410</v>
      </c>
      <c r="E739" t="s">
        <v>5236</v>
      </c>
      <c r="F739">
        <v>3</v>
      </c>
      <c r="G739">
        <v>3.01</v>
      </c>
      <c r="H739" t="s">
        <v>443</v>
      </c>
      <c r="J739" t="s">
        <v>1946</v>
      </c>
      <c r="K739" t="s">
        <v>1484</v>
      </c>
      <c r="L739" t="s">
        <v>1947</v>
      </c>
      <c r="M739" t="s">
        <v>1485</v>
      </c>
      <c r="N739" t="s">
        <v>1239</v>
      </c>
      <c r="O739" t="s">
        <v>84</v>
      </c>
    </row>
    <row r="740" spans="1:15" x14ac:dyDescent="0.45">
      <c r="A740">
        <v>1261</v>
      </c>
      <c r="B740" t="s">
        <v>1380</v>
      </c>
      <c r="C740" t="s">
        <v>7548</v>
      </c>
      <c r="D740" t="s">
        <v>4410</v>
      </c>
      <c r="E740" t="s">
        <v>5236</v>
      </c>
      <c r="F740">
        <v>3</v>
      </c>
      <c r="G740">
        <v>3.01</v>
      </c>
      <c r="H740" t="s">
        <v>443</v>
      </c>
      <c r="J740" t="s">
        <v>1051</v>
      </c>
      <c r="K740" t="s">
        <v>7549</v>
      </c>
      <c r="L740" t="s">
        <v>1052</v>
      </c>
      <c r="M740" t="s">
        <v>7550</v>
      </c>
      <c r="N740" t="s">
        <v>7551</v>
      </c>
      <c r="O740" t="s">
        <v>84</v>
      </c>
    </row>
    <row r="741" spans="1:15" x14ac:dyDescent="0.45">
      <c r="A741">
        <v>1262</v>
      </c>
      <c r="B741" t="s">
        <v>6814</v>
      </c>
      <c r="C741" t="s">
        <v>7552</v>
      </c>
      <c r="D741" t="s">
        <v>4410</v>
      </c>
      <c r="E741" t="s">
        <v>5236</v>
      </c>
      <c r="F741">
        <v>2</v>
      </c>
      <c r="G741">
        <v>3.01</v>
      </c>
      <c r="H741" t="s">
        <v>2007</v>
      </c>
      <c r="J741" t="s">
        <v>6815</v>
      </c>
      <c r="K741" t="s">
        <v>3679</v>
      </c>
      <c r="L741" t="s">
        <v>6816</v>
      </c>
      <c r="M741" t="s">
        <v>3681</v>
      </c>
      <c r="N741" t="s">
        <v>7412</v>
      </c>
      <c r="O741" t="s">
        <v>84</v>
      </c>
    </row>
    <row r="742" spans="1:15" x14ac:dyDescent="0.45">
      <c r="A742">
        <v>1263</v>
      </c>
      <c r="B742" t="s">
        <v>6779</v>
      </c>
      <c r="C742" t="s">
        <v>7553</v>
      </c>
      <c r="D742" t="s">
        <v>4410</v>
      </c>
      <c r="E742" t="s">
        <v>5236</v>
      </c>
      <c r="F742">
        <v>2</v>
      </c>
      <c r="G742">
        <v>3.01</v>
      </c>
      <c r="H742" t="s">
        <v>443</v>
      </c>
      <c r="J742" t="s">
        <v>6781</v>
      </c>
      <c r="K742" t="s">
        <v>126</v>
      </c>
      <c r="L742" t="s">
        <v>6783</v>
      </c>
      <c r="M742" t="s">
        <v>127</v>
      </c>
      <c r="N742" t="s">
        <v>6008</v>
      </c>
      <c r="O742" t="s">
        <v>84</v>
      </c>
    </row>
    <row r="743" spans="1:15" x14ac:dyDescent="0.45">
      <c r="A743">
        <v>1264</v>
      </c>
      <c r="B743" t="s">
        <v>4738</v>
      </c>
      <c r="C743" t="s">
        <v>7554</v>
      </c>
      <c r="D743" t="s">
        <v>4410</v>
      </c>
      <c r="E743" t="s">
        <v>5236</v>
      </c>
      <c r="F743">
        <v>2</v>
      </c>
      <c r="G743">
        <v>3.01</v>
      </c>
      <c r="H743" t="s">
        <v>443</v>
      </c>
      <c r="J743" t="s">
        <v>137</v>
      </c>
      <c r="K743" t="s">
        <v>4132</v>
      </c>
      <c r="L743" t="s">
        <v>138</v>
      </c>
      <c r="M743" t="s">
        <v>4134</v>
      </c>
      <c r="N743" t="s">
        <v>2056</v>
      </c>
      <c r="O743" t="s">
        <v>84</v>
      </c>
    </row>
    <row r="744" spans="1:15" x14ac:dyDescent="0.45">
      <c r="A744">
        <v>1265</v>
      </c>
      <c r="B744" t="s">
        <v>4588</v>
      </c>
      <c r="C744" t="s">
        <v>7555</v>
      </c>
      <c r="D744" t="s">
        <v>4410</v>
      </c>
      <c r="E744" t="s">
        <v>5236</v>
      </c>
      <c r="F744">
        <v>2</v>
      </c>
      <c r="G744">
        <v>3.01</v>
      </c>
      <c r="H744" t="s">
        <v>443</v>
      </c>
      <c r="J744" t="s">
        <v>383</v>
      </c>
      <c r="K744" t="s">
        <v>571</v>
      </c>
      <c r="L744" t="s">
        <v>384</v>
      </c>
      <c r="M744" t="s">
        <v>573</v>
      </c>
      <c r="N744" t="s">
        <v>5161</v>
      </c>
      <c r="O744" t="s">
        <v>84</v>
      </c>
    </row>
    <row r="745" spans="1:15" x14ac:dyDescent="0.45">
      <c r="A745">
        <v>1266</v>
      </c>
      <c r="B745" t="s">
        <v>4596</v>
      </c>
      <c r="C745" t="s">
        <v>7556</v>
      </c>
      <c r="D745" t="s">
        <v>4410</v>
      </c>
      <c r="E745" t="s">
        <v>5236</v>
      </c>
      <c r="F745">
        <v>2</v>
      </c>
      <c r="G745">
        <v>3.01</v>
      </c>
      <c r="H745" t="s">
        <v>443</v>
      </c>
      <c r="J745" t="s">
        <v>197</v>
      </c>
      <c r="K745" t="s">
        <v>7557</v>
      </c>
      <c r="L745" t="s">
        <v>198</v>
      </c>
      <c r="M745" t="s">
        <v>7558</v>
      </c>
      <c r="N745" t="s">
        <v>5161</v>
      </c>
      <c r="O745" t="s">
        <v>84</v>
      </c>
    </row>
    <row r="746" spans="1:15" x14ac:dyDescent="0.45">
      <c r="A746">
        <v>1267</v>
      </c>
      <c r="B746" t="s">
        <v>4482</v>
      </c>
      <c r="C746" t="s">
        <v>7559</v>
      </c>
      <c r="D746" t="s">
        <v>4410</v>
      </c>
      <c r="E746" t="s">
        <v>5236</v>
      </c>
      <c r="F746">
        <v>2</v>
      </c>
      <c r="G746">
        <v>3.01</v>
      </c>
      <c r="H746" t="s">
        <v>443</v>
      </c>
      <c r="J746" t="s">
        <v>133</v>
      </c>
      <c r="K746" t="s">
        <v>7560</v>
      </c>
      <c r="L746" t="s">
        <v>135</v>
      </c>
      <c r="M746" t="s">
        <v>7561</v>
      </c>
      <c r="N746" t="s">
        <v>4789</v>
      </c>
      <c r="O746" t="s">
        <v>84</v>
      </c>
    </row>
    <row r="747" spans="1:15" x14ac:dyDescent="0.45">
      <c r="A747">
        <v>1268</v>
      </c>
      <c r="B747" t="s">
        <v>4814</v>
      </c>
      <c r="C747" t="s">
        <v>7562</v>
      </c>
      <c r="D747" t="s">
        <v>4410</v>
      </c>
      <c r="E747" t="s">
        <v>5236</v>
      </c>
      <c r="F747">
        <v>2</v>
      </c>
      <c r="G747">
        <v>3.01</v>
      </c>
      <c r="H747" t="s">
        <v>443</v>
      </c>
      <c r="J747" t="s">
        <v>277</v>
      </c>
      <c r="K747" t="s">
        <v>711</v>
      </c>
      <c r="L747" t="s">
        <v>278</v>
      </c>
      <c r="M747" t="s">
        <v>317</v>
      </c>
      <c r="N747" t="s">
        <v>7563</v>
      </c>
      <c r="O747" t="s">
        <v>84</v>
      </c>
    </row>
    <row r="748" spans="1:15" x14ac:dyDescent="0.45">
      <c r="A748">
        <v>1269</v>
      </c>
      <c r="B748" t="s">
        <v>7564</v>
      </c>
      <c r="C748" t="s">
        <v>7565</v>
      </c>
      <c r="D748" t="s">
        <v>4410</v>
      </c>
      <c r="E748" t="s">
        <v>5236</v>
      </c>
      <c r="F748">
        <v>2</v>
      </c>
      <c r="G748">
        <v>3.01</v>
      </c>
      <c r="H748" t="s">
        <v>443</v>
      </c>
      <c r="J748" t="s">
        <v>7566</v>
      </c>
      <c r="K748" t="s">
        <v>7567</v>
      </c>
      <c r="L748" t="s">
        <v>7568</v>
      </c>
      <c r="M748" t="s">
        <v>7569</v>
      </c>
      <c r="N748" t="s">
        <v>2006</v>
      </c>
      <c r="O748" t="s">
        <v>84</v>
      </c>
    </row>
    <row r="749" spans="1:15" x14ac:dyDescent="0.45">
      <c r="A749">
        <v>1270</v>
      </c>
      <c r="B749" t="s">
        <v>7570</v>
      </c>
      <c r="C749" t="s">
        <v>7571</v>
      </c>
      <c r="D749" t="s">
        <v>4410</v>
      </c>
      <c r="E749" t="s">
        <v>5236</v>
      </c>
      <c r="F749">
        <v>2</v>
      </c>
      <c r="G749">
        <v>3.01</v>
      </c>
      <c r="H749" t="s">
        <v>443</v>
      </c>
      <c r="J749" t="s">
        <v>7572</v>
      </c>
      <c r="K749" t="s">
        <v>5648</v>
      </c>
      <c r="L749" t="s">
        <v>7573</v>
      </c>
      <c r="M749" t="s">
        <v>3941</v>
      </c>
      <c r="N749" t="s">
        <v>5918</v>
      </c>
      <c r="O749" t="s">
        <v>84</v>
      </c>
    </row>
    <row r="750" spans="1:15" x14ac:dyDescent="0.45">
      <c r="A750">
        <v>1271</v>
      </c>
      <c r="B750" t="s">
        <v>7139</v>
      </c>
      <c r="C750" t="s">
        <v>7574</v>
      </c>
      <c r="D750" t="s">
        <v>4410</v>
      </c>
      <c r="E750" t="s">
        <v>5236</v>
      </c>
      <c r="F750">
        <v>2</v>
      </c>
      <c r="G750">
        <v>3.01</v>
      </c>
      <c r="H750" t="s">
        <v>443</v>
      </c>
      <c r="J750" t="s">
        <v>6267</v>
      </c>
      <c r="K750" t="s">
        <v>7575</v>
      </c>
      <c r="L750" t="s">
        <v>6268</v>
      </c>
      <c r="M750" t="s">
        <v>7576</v>
      </c>
      <c r="N750" t="s">
        <v>4684</v>
      </c>
      <c r="O750" t="s">
        <v>84</v>
      </c>
    </row>
    <row r="751" spans="1:15" x14ac:dyDescent="0.45">
      <c r="A751">
        <v>1272</v>
      </c>
      <c r="B751" t="s">
        <v>7577</v>
      </c>
      <c r="C751" t="s">
        <v>7578</v>
      </c>
      <c r="D751" t="s">
        <v>4410</v>
      </c>
      <c r="E751" t="s">
        <v>5236</v>
      </c>
      <c r="F751">
        <v>2</v>
      </c>
      <c r="G751">
        <v>3.01</v>
      </c>
      <c r="H751" t="s">
        <v>443</v>
      </c>
      <c r="J751" t="s">
        <v>7579</v>
      </c>
      <c r="K751" t="s">
        <v>7580</v>
      </c>
      <c r="L751" t="s">
        <v>7581</v>
      </c>
      <c r="M751" t="s">
        <v>7582</v>
      </c>
      <c r="N751" t="s">
        <v>7149</v>
      </c>
      <c r="O751" t="s">
        <v>84</v>
      </c>
    </row>
    <row r="752" spans="1:15" x14ac:dyDescent="0.45">
      <c r="A752">
        <v>1273</v>
      </c>
      <c r="B752" t="s">
        <v>6343</v>
      </c>
      <c r="C752" t="s">
        <v>7583</v>
      </c>
      <c r="D752" t="s">
        <v>4410</v>
      </c>
      <c r="E752" t="s">
        <v>5300</v>
      </c>
      <c r="F752">
        <v>3</v>
      </c>
      <c r="G752">
        <v>3.01</v>
      </c>
      <c r="H752" t="s">
        <v>443</v>
      </c>
      <c r="J752" t="s">
        <v>476</v>
      </c>
      <c r="K752" t="s">
        <v>237</v>
      </c>
      <c r="L752" t="s">
        <v>477</v>
      </c>
      <c r="M752" t="s">
        <v>238</v>
      </c>
      <c r="N752" t="s">
        <v>1290</v>
      </c>
      <c r="O752" t="s">
        <v>84</v>
      </c>
    </row>
    <row r="753" spans="1:15" x14ac:dyDescent="0.45">
      <c r="A753">
        <v>1274</v>
      </c>
      <c r="B753" t="s">
        <v>7584</v>
      </c>
      <c r="C753" t="s">
        <v>7585</v>
      </c>
      <c r="D753" t="s">
        <v>4410</v>
      </c>
      <c r="E753" t="s">
        <v>5300</v>
      </c>
      <c r="F753">
        <v>3</v>
      </c>
      <c r="G753">
        <v>3.01</v>
      </c>
      <c r="H753" t="s">
        <v>443</v>
      </c>
      <c r="J753" t="s">
        <v>7586</v>
      </c>
      <c r="K753" t="s">
        <v>7587</v>
      </c>
      <c r="L753" t="s">
        <v>7588</v>
      </c>
      <c r="M753" t="s">
        <v>7589</v>
      </c>
      <c r="N753" t="s">
        <v>7364</v>
      </c>
      <c r="O753" t="s">
        <v>84</v>
      </c>
    </row>
    <row r="754" spans="1:15" x14ac:dyDescent="0.45">
      <c r="A754">
        <v>1275</v>
      </c>
      <c r="B754" t="s">
        <v>4804</v>
      </c>
      <c r="C754" t="s">
        <v>7590</v>
      </c>
      <c r="D754" t="s">
        <v>4410</v>
      </c>
      <c r="E754" t="s">
        <v>5300</v>
      </c>
      <c r="F754">
        <v>3</v>
      </c>
      <c r="G754">
        <v>3.01</v>
      </c>
      <c r="H754" t="s">
        <v>443</v>
      </c>
      <c r="J754" t="s">
        <v>88</v>
      </c>
      <c r="K754" t="s">
        <v>1825</v>
      </c>
      <c r="L754" t="s">
        <v>90</v>
      </c>
      <c r="M754" t="s">
        <v>7591</v>
      </c>
      <c r="N754" t="s">
        <v>1588</v>
      </c>
      <c r="O754" t="s">
        <v>84</v>
      </c>
    </row>
    <row r="755" spans="1:15" x14ac:dyDescent="0.45">
      <c r="A755">
        <v>1276</v>
      </c>
      <c r="B755" t="s">
        <v>5477</v>
      </c>
      <c r="C755" t="s">
        <v>7592</v>
      </c>
      <c r="D755" t="s">
        <v>4410</v>
      </c>
      <c r="E755" t="s">
        <v>5300</v>
      </c>
      <c r="F755">
        <v>3</v>
      </c>
      <c r="G755">
        <v>3.01</v>
      </c>
      <c r="H755" t="s">
        <v>443</v>
      </c>
      <c r="J755" t="s">
        <v>6071</v>
      </c>
      <c r="K755" t="s">
        <v>7593</v>
      </c>
      <c r="L755" t="s">
        <v>6138</v>
      </c>
      <c r="M755" t="s">
        <v>7594</v>
      </c>
      <c r="N755" t="s">
        <v>5095</v>
      </c>
      <c r="O755" t="s">
        <v>84</v>
      </c>
    </row>
    <row r="756" spans="1:15" x14ac:dyDescent="0.45">
      <c r="A756">
        <v>1277</v>
      </c>
      <c r="B756" t="s">
        <v>7595</v>
      </c>
      <c r="C756" t="s">
        <v>7596</v>
      </c>
      <c r="D756" t="s">
        <v>4410</v>
      </c>
      <c r="E756" t="s">
        <v>5300</v>
      </c>
      <c r="F756">
        <v>3</v>
      </c>
      <c r="G756">
        <v>3.01</v>
      </c>
      <c r="H756" t="s">
        <v>443</v>
      </c>
      <c r="J756" t="s">
        <v>6905</v>
      </c>
      <c r="K756" t="s">
        <v>7597</v>
      </c>
      <c r="L756" t="s">
        <v>6906</v>
      </c>
      <c r="M756" t="s">
        <v>7598</v>
      </c>
      <c r="N756" t="s">
        <v>765</v>
      </c>
      <c r="O756" t="s">
        <v>84</v>
      </c>
    </row>
    <row r="757" spans="1:15" x14ac:dyDescent="0.45">
      <c r="A757">
        <v>1278</v>
      </c>
      <c r="B757" t="s">
        <v>6761</v>
      </c>
      <c r="C757" t="s">
        <v>7599</v>
      </c>
      <c r="D757" t="s">
        <v>4410</v>
      </c>
      <c r="E757" t="s">
        <v>5300</v>
      </c>
      <c r="F757">
        <v>3</v>
      </c>
      <c r="G757">
        <v>3.01</v>
      </c>
      <c r="H757" t="s">
        <v>443</v>
      </c>
      <c r="J757" t="s">
        <v>679</v>
      </c>
      <c r="K757" t="s">
        <v>113</v>
      </c>
      <c r="L757" t="s">
        <v>680</v>
      </c>
      <c r="M757" t="s">
        <v>115</v>
      </c>
      <c r="N757" t="s">
        <v>4844</v>
      </c>
      <c r="O757" t="s">
        <v>84</v>
      </c>
    </row>
    <row r="758" spans="1:15" x14ac:dyDescent="0.45">
      <c r="A758">
        <v>1279</v>
      </c>
      <c r="B758" t="s">
        <v>7368</v>
      </c>
      <c r="C758" t="s">
        <v>7600</v>
      </c>
      <c r="D758" t="s">
        <v>4410</v>
      </c>
      <c r="E758" t="s">
        <v>5300</v>
      </c>
      <c r="F758">
        <v>3</v>
      </c>
      <c r="G758">
        <v>3.01</v>
      </c>
      <c r="H758" t="s">
        <v>443</v>
      </c>
      <c r="J758" t="s">
        <v>736</v>
      </c>
      <c r="K758" t="s">
        <v>394</v>
      </c>
      <c r="L758" t="s">
        <v>738</v>
      </c>
      <c r="M758" t="s">
        <v>395</v>
      </c>
      <c r="N758" t="s">
        <v>4546</v>
      </c>
      <c r="O758" t="s">
        <v>84</v>
      </c>
    </row>
    <row r="759" spans="1:15" x14ac:dyDescent="0.45">
      <c r="A759">
        <v>1280</v>
      </c>
      <c r="B759" t="s">
        <v>5023</v>
      </c>
      <c r="C759" t="s">
        <v>7601</v>
      </c>
      <c r="D759" t="s">
        <v>4410</v>
      </c>
      <c r="E759" t="s">
        <v>5300</v>
      </c>
      <c r="F759">
        <v>3</v>
      </c>
      <c r="G759">
        <v>3.01</v>
      </c>
      <c r="H759" t="s">
        <v>443</v>
      </c>
      <c r="J759" t="s">
        <v>5025</v>
      </c>
      <c r="K759" t="s">
        <v>389</v>
      </c>
      <c r="L759" t="s">
        <v>5026</v>
      </c>
      <c r="M759" t="s">
        <v>390</v>
      </c>
      <c r="N759" t="s">
        <v>1256</v>
      </c>
      <c r="O759" t="s">
        <v>84</v>
      </c>
    </row>
    <row r="760" spans="1:15" x14ac:dyDescent="0.45">
      <c r="A760">
        <v>1281</v>
      </c>
      <c r="B760" t="s">
        <v>7602</v>
      </c>
      <c r="C760" t="s">
        <v>7603</v>
      </c>
      <c r="D760" t="s">
        <v>4410</v>
      </c>
      <c r="E760" t="s">
        <v>5300</v>
      </c>
      <c r="F760">
        <v>3</v>
      </c>
      <c r="G760">
        <v>3.01</v>
      </c>
      <c r="H760" t="s">
        <v>443</v>
      </c>
      <c r="J760" t="s">
        <v>3519</v>
      </c>
      <c r="K760" t="s">
        <v>206</v>
      </c>
      <c r="L760" t="s">
        <v>3521</v>
      </c>
      <c r="M760" t="s">
        <v>207</v>
      </c>
      <c r="N760" t="s">
        <v>5066</v>
      </c>
      <c r="O760" t="s">
        <v>84</v>
      </c>
    </row>
    <row r="761" spans="1:15" x14ac:dyDescent="0.45">
      <c r="A761">
        <v>1282</v>
      </c>
      <c r="B761" t="s">
        <v>7604</v>
      </c>
      <c r="C761" t="s">
        <v>7605</v>
      </c>
      <c r="D761" t="s">
        <v>4410</v>
      </c>
      <c r="E761" t="s">
        <v>5300</v>
      </c>
      <c r="F761">
        <v>2</v>
      </c>
      <c r="G761">
        <v>3.01</v>
      </c>
      <c r="H761" t="s">
        <v>443</v>
      </c>
      <c r="J761" t="s">
        <v>366</v>
      </c>
      <c r="K761" t="s">
        <v>3977</v>
      </c>
      <c r="L761" t="s">
        <v>367</v>
      </c>
      <c r="M761" t="s">
        <v>3978</v>
      </c>
      <c r="N761" t="s">
        <v>1668</v>
      </c>
      <c r="O761" t="s">
        <v>84</v>
      </c>
    </row>
    <row r="762" spans="1:15" x14ac:dyDescent="0.45">
      <c r="A762">
        <v>1283</v>
      </c>
      <c r="B762" t="s">
        <v>7606</v>
      </c>
      <c r="C762" t="s">
        <v>7607</v>
      </c>
      <c r="D762" t="s">
        <v>4410</v>
      </c>
      <c r="E762" t="s">
        <v>5300</v>
      </c>
      <c r="F762">
        <v>2</v>
      </c>
      <c r="G762">
        <v>3.01</v>
      </c>
      <c r="H762" t="s">
        <v>443</v>
      </c>
      <c r="J762" t="s">
        <v>7608</v>
      </c>
      <c r="K762" t="s">
        <v>648</v>
      </c>
      <c r="L762" t="s">
        <v>7609</v>
      </c>
      <c r="M762" t="s">
        <v>649</v>
      </c>
      <c r="N762" t="s">
        <v>1999</v>
      </c>
      <c r="O762" t="s">
        <v>84</v>
      </c>
    </row>
    <row r="763" spans="1:15" x14ac:dyDescent="0.45">
      <c r="A763">
        <v>1284</v>
      </c>
      <c r="B763" t="s">
        <v>7610</v>
      </c>
      <c r="C763" t="s">
        <v>7611</v>
      </c>
      <c r="D763" t="s">
        <v>4410</v>
      </c>
      <c r="E763" t="s">
        <v>5300</v>
      </c>
      <c r="F763">
        <v>2</v>
      </c>
      <c r="G763">
        <v>3.01</v>
      </c>
      <c r="H763" t="s">
        <v>443</v>
      </c>
      <c r="J763" t="s">
        <v>7612</v>
      </c>
      <c r="K763" t="s">
        <v>7613</v>
      </c>
      <c r="L763" t="s">
        <v>7614</v>
      </c>
      <c r="M763" t="s">
        <v>7615</v>
      </c>
      <c r="N763" t="s">
        <v>1808</v>
      </c>
      <c r="O763" t="s">
        <v>84</v>
      </c>
    </row>
    <row r="764" spans="1:15" x14ac:dyDescent="0.45">
      <c r="A764">
        <v>1285</v>
      </c>
      <c r="B764" t="s">
        <v>4588</v>
      </c>
      <c r="C764" t="s">
        <v>7616</v>
      </c>
      <c r="D764" t="s">
        <v>4410</v>
      </c>
      <c r="E764" t="s">
        <v>5300</v>
      </c>
      <c r="F764">
        <v>2</v>
      </c>
      <c r="G764">
        <v>3.01</v>
      </c>
      <c r="H764" t="s">
        <v>443</v>
      </c>
      <c r="J764" t="s">
        <v>383</v>
      </c>
      <c r="K764" t="s">
        <v>4198</v>
      </c>
      <c r="L764" t="s">
        <v>384</v>
      </c>
      <c r="M764" t="s">
        <v>4199</v>
      </c>
      <c r="N764" t="s">
        <v>7617</v>
      </c>
      <c r="O764" t="s">
        <v>84</v>
      </c>
    </row>
    <row r="765" spans="1:15" x14ac:dyDescent="0.45">
      <c r="A765">
        <v>1286</v>
      </c>
      <c r="B765" t="s">
        <v>7618</v>
      </c>
      <c r="C765" t="s">
        <v>7619</v>
      </c>
      <c r="D765" t="s">
        <v>4410</v>
      </c>
      <c r="E765" t="s">
        <v>5300</v>
      </c>
      <c r="F765">
        <v>2</v>
      </c>
      <c r="G765">
        <v>3.01</v>
      </c>
      <c r="H765" t="s">
        <v>443</v>
      </c>
      <c r="J765" t="s">
        <v>7620</v>
      </c>
      <c r="K765" t="s">
        <v>113</v>
      </c>
      <c r="L765" t="s">
        <v>7621</v>
      </c>
      <c r="M765" t="s">
        <v>115</v>
      </c>
      <c r="N765" t="s">
        <v>1808</v>
      </c>
      <c r="O765" t="s">
        <v>84</v>
      </c>
    </row>
    <row r="766" spans="1:15" x14ac:dyDescent="0.45">
      <c r="A766">
        <v>1287</v>
      </c>
      <c r="B766" t="s">
        <v>6588</v>
      </c>
      <c r="C766" t="s">
        <v>6634</v>
      </c>
      <c r="D766" t="s">
        <v>4410</v>
      </c>
      <c r="E766" t="s">
        <v>5300</v>
      </c>
      <c r="F766">
        <v>2</v>
      </c>
      <c r="G766">
        <v>3.01</v>
      </c>
      <c r="H766" t="s">
        <v>443</v>
      </c>
      <c r="J766" t="s">
        <v>6590</v>
      </c>
      <c r="K766" t="s">
        <v>648</v>
      </c>
      <c r="L766" t="s">
        <v>6591</v>
      </c>
      <c r="M766" t="s">
        <v>649</v>
      </c>
      <c r="N766" t="s">
        <v>7425</v>
      </c>
      <c r="O766" t="s">
        <v>84</v>
      </c>
    </row>
    <row r="767" spans="1:15" x14ac:dyDescent="0.45">
      <c r="A767">
        <v>1288</v>
      </c>
      <c r="B767" t="s">
        <v>7622</v>
      </c>
      <c r="C767" t="s">
        <v>7623</v>
      </c>
      <c r="D767" t="s">
        <v>4410</v>
      </c>
      <c r="E767" t="s">
        <v>5372</v>
      </c>
      <c r="F767">
        <v>3</v>
      </c>
      <c r="G767">
        <v>3.01</v>
      </c>
      <c r="H767" t="s">
        <v>443</v>
      </c>
      <c r="J767" t="s">
        <v>7624</v>
      </c>
      <c r="K767" t="s">
        <v>997</v>
      </c>
      <c r="L767" t="s">
        <v>7625</v>
      </c>
      <c r="M767" t="s">
        <v>1004</v>
      </c>
      <c r="N767" t="s">
        <v>7626</v>
      </c>
      <c r="O767" t="s">
        <v>84</v>
      </c>
    </row>
    <row r="768" spans="1:15" x14ac:dyDescent="0.45">
      <c r="A768">
        <v>1289</v>
      </c>
      <c r="B768" t="s">
        <v>7627</v>
      </c>
      <c r="C768" t="s">
        <v>7628</v>
      </c>
      <c r="D768" t="s">
        <v>4410</v>
      </c>
      <c r="E768" t="s">
        <v>5372</v>
      </c>
      <c r="F768">
        <v>3</v>
      </c>
      <c r="G768">
        <v>3.01</v>
      </c>
      <c r="H768" t="s">
        <v>443</v>
      </c>
      <c r="J768" t="s">
        <v>7629</v>
      </c>
      <c r="K768" t="s">
        <v>162</v>
      </c>
      <c r="L768" t="s">
        <v>7630</v>
      </c>
      <c r="M768" t="s">
        <v>163</v>
      </c>
      <c r="N768" t="s">
        <v>7631</v>
      </c>
      <c r="O768" t="s">
        <v>84</v>
      </c>
    </row>
    <row r="769" spans="1:15" x14ac:dyDescent="0.45">
      <c r="A769">
        <v>1290</v>
      </c>
      <c r="B769" t="s">
        <v>4642</v>
      </c>
      <c r="C769" t="s">
        <v>7632</v>
      </c>
      <c r="D769" t="s">
        <v>4410</v>
      </c>
      <c r="E769" t="s">
        <v>5372</v>
      </c>
      <c r="F769">
        <v>3</v>
      </c>
      <c r="G769">
        <v>3.01</v>
      </c>
      <c r="H769" t="s">
        <v>443</v>
      </c>
      <c r="J769" t="s">
        <v>174</v>
      </c>
      <c r="K769" t="s">
        <v>7633</v>
      </c>
      <c r="L769" t="s">
        <v>175</v>
      </c>
      <c r="M769" t="s">
        <v>7634</v>
      </c>
      <c r="N769" t="s">
        <v>7635</v>
      </c>
      <c r="O769" t="s">
        <v>84</v>
      </c>
    </row>
    <row r="770" spans="1:15" x14ac:dyDescent="0.45">
      <c r="A770">
        <v>1291</v>
      </c>
      <c r="B770" t="s">
        <v>4642</v>
      </c>
      <c r="C770" t="s">
        <v>7636</v>
      </c>
      <c r="D770" t="s">
        <v>4410</v>
      </c>
      <c r="E770" t="s">
        <v>5372</v>
      </c>
      <c r="F770">
        <v>3</v>
      </c>
      <c r="G770">
        <v>3.01</v>
      </c>
      <c r="H770" t="s">
        <v>443</v>
      </c>
      <c r="J770" t="s">
        <v>174</v>
      </c>
      <c r="K770" t="s">
        <v>1797</v>
      </c>
      <c r="L770" t="s">
        <v>175</v>
      </c>
      <c r="M770" t="s">
        <v>1798</v>
      </c>
      <c r="N770" t="s">
        <v>1141</v>
      </c>
      <c r="O770" t="s">
        <v>84</v>
      </c>
    </row>
    <row r="771" spans="1:15" x14ac:dyDescent="0.45">
      <c r="A771">
        <v>1292</v>
      </c>
      <c r="B771" t="s">
        <v>7637</v>
      </c>
      <c r="C771" t="s">
        <v>7638</v>
      </c>
      <c r="D771" t="s">
        <v>4410</v>
      </c>
      <c r="E771" t="s">
        <v>5372</v>
      </c>
      <c r="F771">
        <v>3</v>
      </c>
      <c r="G771">
        <v>3.01</v>
      </c>
      <c r="H771" t="s">
        <v>443</v>
      </c>
      <c r="J771" t="s">
        <v>7639</v>
      </c>
      <c r="K771" t="s">
        <v>186</v>
      </c>
      <c r="L771" t="s">
        <v>7640</v>
      </c>
      <c r="M771" t="s">
        <v>187</v>
      </c>
      <c r="N771" t="s">
        <v>783</v>
      </c>
      <c r="O771" t="s">
        <v>84</v>
      </c>
    </row>
    <row r="772" spans="1:15" x14ac:dyDescent="0.45">
      <c r="A772">
        <v>1293</v>
      </c>
      <c r="B772" t="s">
        <v>7641</v>
      </c>
      <c r="C772" t="s">
        <v>7642</v>
      </c>
      <c r="D772" t="s">
        <v>4410</v>
      </c>
      <c r="E772" t="s">
        <v>5372</v>
      </c>
      <c r="F772">
        <v>3</v>
      </c>
      <c r="G772">
        <v>3.01</v>
      </c>
      <c r="H772" t="s">
        <v>443</v>
      </c>
      <c r="J772" t="s">
        <v>7643</v>
      </c>
      <c r="K772" t="s">
        <v>6707</v>
      </c>
      <c r="L772" t="s">
        <v>7644</v>
      </c>
      <c r="M772" t="s">
        <v>6708</v>
      </c>
      <c r="N772" t="s">
        <v>1290</v>
      </c>
      <c r="O772" t="s">
        <v>84</v>
      </c>
    </row>
    <row r="773" spans="1:15" x14ac:dyDescent="0.45">
      <c r="A773">
        <v>1294</v>
      </c>
      <c r="B773" t="s">
        <v>7645</v>
      </c>
      <c r="C773" t="s">
        <v>7646</v>
      </c>
      <c r="D773" t="s">
        <v>4410</v>
      </c>
      <c r="E773" t="s">
        <v>5372</v>
      </c>
      <c r="F773">
        <v>2</v>
      </c>
      <c r="G773">
        <v>3.01</v>
      </c>
      <c r="H773" t="s">
        <v>443</v>
      </c>
      <c r="J773" t="s">
        <v>7647</v>
      </c>
      <c r="K773" t="s">
        <v>7648</v>
      </c>
      <c r="L773" t="s">
        <v>7649</v>
      </c>
      <c r="M773" t="s">
        <v>7650</v>
      </c>
      <c r="N773" t="s">
        <v>7651</v>
      </c>
      <c r="O773" t="s">
        <v>84</v>
      </c>
    </row>
    <row r="774" spans="1:15" x14ac:dyDescent="0.45">
      <c r="A774">
        <v>1295</v>
      </c>
      <c r="B774" t="s">
        <v>7652</v>
      </c>
      <c r="C774" t="s">
        <v>7653</v>
      </c>
      <c r="D774" t="s">
        <v>4410</v>
      </c>
      <c r="E774" t="s">
        <v>5372</v>
      </c>
      <c r="F774">
        <v>2</v>
      </c>
      <c r="G774">
        <v>3.01</v>
      </c>
      <c r="H774" t="s">
        <v>443</v>
      </c>
      <c r="J774" t="s">
        <v>5743</v>
      </c>
      <c r="K774" t="s">
        <v>237</v>
      </c>
      <c r="L774" t="s">
        <v>5744</v>
      </c>
      <c r="M774" t="s">
        <v>238</v>
      </c>
      <c r="N774" t="s">
        <v>7654</v>
      </c>
      <c r="O774" t="s">
        <v>84</v>
      </c>
    </row>
    <row r="775" spans="1:15" x14ac:dyDescent="0.45">
      <c r="A775">
        <v>1296</v>
      </c>
      <c r="B775" t="s">
        <v>5965</v>
      </c>
      <c r="C775" t="s">
        <v>7655</v>
      </c>
      <c r="D775" t="s">
        <v>4410</v>
      </c>
      <c r="E775" t="s">
        <v>5372</v>
      </c>
      <c r="F775">
        <v>2</v>
      </c>
      <c r="G775">
        <v>3.01</v>
      </c>
      <c r="H775" t="s">
        <v>443</v>
      </c>
      <c r="J775" t="s">
        <v>5967</v>
      </c>
      <c r="K775" t="s">
        <v>203</v>
      </c>
      <c r="L775" t="s">
        <v>5969</v>
      </c>
      <c r="M775" t="s">
        <v>205</v>
      </c>
      <c r="N775" t="s">
        <v>5170</v>
      </c>
      <c r="O775" t="s">
        <v>84</v>
      </c>
    </row>
    <row r="776" spans="1:15" x14ac:dyDescent="0.45">
      <c r="A776">
        <v>1297</v>
      </c>
      <c r="B776" t="s">
        <v>4065</v>
      </c>
      <c r="C776" t="s">
        <v>7656</v>
      </c>
      <c r="D776" t="s">
        <v>4410</v>
      </c>
      <c r="E776" t="s">
        <v>5372</v>
      </c>
      <c r="F776">
        <v>2</v>
      </c>
      <c r="G776">
        <v>3.01</v>
      </c>
      <c r="H776" t="s">
        <v>443</v>
      </c>
      <c r="J776" t="s">
        <v>329</v>
      </c>
      <c r="K776" t="s">
        <v>99</v>
      </c>
      <c r="L776" t="s">
        <v>330</v>
      </c>
      <c r="M776" t="s">
        <v>100</v>
      </c>
      <c r="N776" t="s">
        <v>5298</v>
      </c>
      <c r="O776" t="s">
        <v>84</v>
      </c>
    </row>
    <row r="777" spans="1:15" x14ac:dyDescent="0.45">
      <c r="A777">
        <v>1298</v>
      </c>
      <c r="B777" t="s">
        <v>7657</v>
      </c>
      <c r="C777" t="s">
        <v>7658</v>
      </c>
      <c r="D777" t="s">
        <v>4410</v>
      </c>
      <c r="E777" t="s">
        <v>5372</v>
      </c>
      <c r="F777">
        <v>2</v>
      </c>
      <c r="G777">
        <v>3.01</v>
      </c>
      <c r="H777" t="s">
        <v>443</v>
      </c>
      <c r="J777" t="s">
        <v>7659</v>
      </c>
      <c r="K777" t="s">
        <v>428</v>
      </c>
      <c r="L777" t="s">
        <v>7660</v>
      </c>
      <c r="M777" t="s">
        <v>429</v>
      </c>
      <c r="N777" t="s">
        <v>2352</v>
      </c>
      <c r="O777" t="s">
        <v>84</v>
      </c>
    </row>
    <row r="778" spans="1:15" x14ac:dyDescent="0.45">
      <c r="A778">
        <v>1299</v>
      </c>
      <c r="B778" t="s">
        <v>5824</v>
      </c>
      <c r="C778" t="s">
        <v>7661</v>
      </c>
      <c r="D778" t="s">
        <v>4410</v>
      </c>
      <c r="E778" t="s">
        <v>5372</v>
      </c>
      <c r="F778">
        <v>2</v>
      </c>
      <c r="G778">
        <v>3.01</v>
      </c>
      <c r="H778" t="s">
        <v>443</v>
      </c>
      <c r="J778" t="s">
        <v>746</v>
      </c>
      <c r="K778" t="s">
        <v>110</v>
      </c>
      <c r="L778" t="s">
        <v>747</v>
      </c>
      <c r="M778" t="s">
        <v>111</v>
      </c>
      <c r="N778" t="s">
        <v>7662</v>
      </c>
      <c r="O778" t="s">
        <v>84</v>
      </c>
    </row>
    <row r="779" spans="1:15" x14ac:dyDescent="0.45">
      <c r="A779">
        <v>1300</v>
      </c>
      <c r="B779" t="s">
        <v>7663</v>
      </c>
      <c r="C779" t="s">
        <v>7664</v>
      </c>
      <c r="D779" t="s">
        <v>4410</v>
      </c>
      <c r="E779" t="s">
        <v>5372</v>
      </c>
      <c r="F779">
        <v>2</v>
      </c>
      <c r="G779">
        <v>3.01</v>
      </c>
      <c r="H779" t="s">
        <v>443</v>
      </c>
      <c r="J779" t="s">
        <v>5727</v>
      </c>
      <c r="K779" t="s">
        <v>7665</v>
      </c>
      <c r="L779" t="s">
        <v>7666</v>
      </c>
      <c r="M779" t="s">
        <v>7667</v>
      </c>
      <c r="N779" t="s">
        <v>7387</v>
      </c>
      <c r="O779" t="s">
        <v>84</v>
      </c>
    </row>
    <row r="780" spans="1:15" x14ac:dyDescent="0.45">
      <c r="A780">
        <v>1301</v>
      </c>
      <c r="B780" t="s">
        <v>1380</v>
      </c>
      <c r="C780" t="s">
        <v>7668</v>
      </c>
      <c r="D780" t="s">
        <v>4410</v>
      </c>
      <c r="E780" t="s">
        <v>5372</v>
      </c>
      <c r="F780">
        <v>2</v>
      </c>
      <c r="G780">
        <v>3.01</v>
      </c>
      <c r="H780" t="s">
        <v>443</v>
      </c>
      <c r="J780" t="s">
        <v>1051</v>
      </c>
      <c r="K780" t="s">
        <v>203</v>
      </c>
      <c r="L780" t="s">
        <v>1052</v>
      </c>
      <c r="M780" t="s">
        <v>205</v>
      </c>
      <c r="N780" t="s">
        <v>5177</v>
      </c>
      <c r="O780" t="s">
        <v>84</v>
      </c>
    </row>
    <row r="781" spans="1:15" x14ac:dyDescent="0.45">
      <c r="A781">
        <v>1302</v>
      </c>
      <c r="B781" t="s">
        <v>4453</v>
      </c>
      <c r="C781" t="s">
        <v>7669</v>
      </c>
      <c r="D781" t="s">
        <v>4410</v>
      </c>
      <c r="E781" t="s">
        <v>5372</v>
      </c>
      <c r="F781">
        <v>2</v>
      </c>
      <c r="G781">
        <v>3.01</v>
      </c>
      <c r="H781" t="s">
        <v>443</v>
      </c>
      <c r="J781" t="s">
        <v>101</v>
      </c>
      <c r="K781" t="s">
        <v>1488</v>
      </c>
      <c r="L781" t="s">
        <v>102</v>
      </c>
      <c r="M781" t="s">
        <v>1489</v>
      </c>
      <c r="N781" t="s">
        <v>4439</v>
      </c>
      <c r="O781" t="s">
        <v>84</v>
      </c>
    </row>
    <row r="782" spans="1:15" x14ac:dyDescent="0.45">
      <c r="A782">
        <v>1303</v>
      </c>
      <c r="B782" t="s">
        <v>7670</v>
      </c>
      <c r="C782" t="s">
        <v>6725</v>
      </c>
      <c r="D782" t="s">
        <v>4410</v>
      </c>
      <c r="E782" t="s">
        <v>5372</v>
      </c>
      <c r="F782">
        <v>2</v>
      </c>
      <c r="G782">
        <v>3.01</v>
      </c>
      <c r="H782" t="s">
        <v>443</v>
      </c>
      <c r="J782" t="s">
        <v>6949</v>
      </c>
      <c r="K782" t="s">
        <v>143</v>
      </c>
      <c r="L782" t="s">
        <v>7671</v>
      </c>
      <c r="M782" t="s">
        <v>144</v>
      </c>
      <c r="N782" t="s">
        <v>1724</v>
      </c>
      <c r="O782" t="s">
        <v>84</v>
      </c>
    </row>
    <row r="783" spans="1:15" x14ac:dyDescent="0.45">
      <c r="A783">
        <v>1304</v>
      </c>
      <c r="B783" t="s">
        <v>7672</v>
      </c>
      <c r="C783" t="s">
        <v>7673</v>
      </c>
      <c r="D783" t="s">
        <v>4410</v>
      </c>
      <c r="E783" t="s">
        <v>5412</v>
      </c>
      <c r="F783">
        <v>3</v>
      </c>
      <c r="G783">
        <v>3.01</v>
      </c>
      <c r="H783" t="s">
        <v>2007</v>
      </c>
      <c r="J783" t="s">
        <v>7674</v>
      </c>
      <c r="K783" t="s">
        <v>126</v>
      </c>
      <c r="L783" t="s">
        <v>7675</v>
      </c>
      <c r="M783" t="s">
        <v>127</v>
      </c>
      <c r="N783" t="s">
        <v>7127</v>
      </c>
      <c r="O783" t="s">
        <v>84</v>
      </c>
    </row>
    <row r="784" spans="1:15" x14ac:dyDescent="0.45">
      <c r="A784">
        <v>1305</v>
      </c>
      <c r="B784" t="s">
        <v>5683</v>
      </c>
      <c r="C784" t="s">
        <v>7676</v>
      </c>
      <c r="D784" t="s">
        <v>4410</v>
      </c>
      <c r="E784" t="s">
        <v>5412</v>
      </c>
      <c r="F784">
        <v>3</v>
      </c>
      <c r="G784">
        <v>3.01</v>
      </c>
      <c r="H784" t="s">
        <v>2007</v>
      </c>
      <c r="J784" t="s">
        <v>5685</v>
      </c>
      <c r="K784" t="s">
        <v>353</v>
      </c>
      <c r="L784" t="s">
        <v>5686</v>
      </c>
      <c r="M784" t="s">
        <v>354</v>
      </c>
      <c r="N784" t="s">
        <v>490</v>
      </c>
      <c r="O784" t="s">
        <v>84</v>
      </c>
    </row>
    <row r="785" spans="1:15" x14ac:dyDescent="0.45">
      <c r="A785">
        <v>1306</v>
      </c>
      <c r="B785" t="s">
        <v>7677</v>
      </c>
      <c r="C785" t="s">
        <v>7678</v>
      </c>
      <c r="D785" t="s">
        <v>4410</v>
      </c>
      <c r="E785" t="s">
        <v>5412</v>
      </c>
      <c r="F785">
        <v>3</v>
      </c>
      <c r="G785">
        <v>3.01</v>
      </c>
      <c r="H785" t="s">
        <v>2007</v>
      </c>
      <c r="J785" t="s">
        <v>7679</v>
      </c>
      <c r="K785" t="s">
        <v>4702</v>
      </c>
      <c r="L785" t="s">
        <v>7680</v>
      </c>
      <c r="M785" t="s">
        <v>7681</v>
      </c>
      <c r="N785" t="s">
        <v>5088</v>
      </c>
      <c r="O785" t="s">
        <v>84</v>
      </c>
    </row>
    <row r="786" spans="1:15" x14ac:dyDescent="0.45">
      <c r="A786">
        <v>1307</v>
      </c>
      <c r="B786" t="s">
        <v>7682</v>
      </c>
      <c r="C786" t="s">
        <v>7370</v>
      </c>
      <c r="D786" t="s">
        <v>4410</v>
      </c>
      <c r="E786" t="s">
        <v>5412</v>
      </c>
      <c r="F786">
        <v>3</v>
      </c>
      <c r="G786">
        <v>3.01</v>
      </c>
      <c r="H786" t="s">
        <v>2007</v>
      </c>
      <c r="J786" t="s">
        <v>7683</v>
      </c>
      <c r="K786" t="s">
        <v>180</v>
      </c>
      <c r="L786" t="s">
        <v>7684</v>
      </c>
      <c r="M786" t="s">
        <v>181</v>
      </c>
      <c r="N786" t="s">
        <v>490</v>
      </c>
      <c r="O786" t="s">
        <v>84</v>
      </c>
    </row>
    <row r="787" spans="1:15" x14ac:dyDescent="0.45">
      <c r="A787">
        <v>1308</v>
      </c>
      <c r="B787" t="s">
        <v>7685</v>
      </c>
      <c r="C787" t="s">
        <v>7686</v>
      </c>
      <c r="D787" t="s">
        <v>4410</v>
      </c>
      <c r="E787" t="s">
        <v>5412</v>
      </c>
      <c r="F787">
        <v>3</v>
      </c>
      <c r="G787">
        <v>3.01</v>
      </c>
      <c r="H787" t="s">
        <v>2007</v>
      </c>
      <c r="J787" t="s">
        <v>7687</v>
      </c>
      <c r="K787" t="s">
        <v>226</v>
      </c>
      <c r="L787" t="s">
        <v>7688</v>
      </c>
      <c r="M787" t="s">
        <v>227</v>
      </c>
      <c r="N787" t="s">
        <v>3897</v>
      </c>
      <c r="O787" t="s">
        <v>84</v>
      </c>
    </row>
    <row r="788" spans="1:15" x14ac:dyDescent="0.45">
      <c r="A788">
        <v>1309</v>
      </c>
      <c r="B788" t="s">
        <v>7689</v>
      </c>
      <c r="C788" t="s">
        <v>6691</v>
      </c>
      <c r="D788" t="s">
        <v>4410</v>
      </c>
      <c r="E788" t="s">
        <v>5412</v>
      </c>
      <c r="F788">
        <v>3</v>
      </c>
      <c r="G788">
        <v>3.01</v>
      </c>
      <c r="H788" t="s">
        <v>2007</v>
      </c>
      <c r="J788" t="s">
        <v>7690</v>
      </c>
      <c r="K788" t="s">
        <v>1484</v>
      </c>
      <c r="L788" t="s">
        <v>7691</v>
      </c>
      <c r="M788" t="s">
        <v>1485</v>
      </c>
      <c r="N788" t="s">
        <v>5444</v>
      </c>
      <c r="O788" t="s">
        <v>84</v>
      </c>
    </row>
    <row r="789" spans="1:15" x14ac:dyDescent="0.45">
      <c r="A789">
        <v>1310</v>
      </c>
      <c r="B789" t="s">
        <v>7692</v>
      </c>
      <c r="C789" t="s">
        <v>7693</v>
      </c>
      <c r="D789" t="s">
        <v>4410</v>
      </c>
      <c r="E789" t="s">
        <v>5412</v>
      </c>
      <c r="F789">
        <v>3</v>
      </c>
      <c r="G789">
        <v>3.01</v>
      </c>
      <c r="H789" t="s">
        <v>2007</v>
      </c>
      <c r="J789" t="s">
        <v>7694</v>
      </c>
      <c r="K789" t="s">
        <v>7695</v>
      </c>
      <c r="L789" t="s">
        <v>7696</v>
      </c>
      <c r="M789" t="s">
        <v>7697</v>
      </c>
      <c r="N789" t="s">
        <v>4531</v>
      </c>
      <c r="O789" t="s">
        <v>84</v>
      </c>
    </row>
    <row r="790" spans="1:15" x14ac:dyDescent="0.45">
      <c r="A790">
        <v>1311</v>
      </c>
      <c r="B790" t="s">
        <v>6082</v>
      </c>
      <c r="C790" t="s">
        <v>7382</v>
      </c>
      <c r="D790" t="s">
        <v>4410</v>
      </c>
      <c r="E790" t="s">
        <v>5412</v>
      </c>
      <c r="F790">
        <v>3</v>
      </c>
      <c r="G790">
        <v>3.01</v>
      </c>
      <c r="H790" t="s">
        <v>2007</v>
      </c>
      <c r="J790" t="s">
        <v>6084</v>
      </c>
      <c r="K790" t="s">
        <v>126</v>
      </c>
      <c r="L790" t="s">
        <v>6086</v>
      </c>
      <c r="M790" t="s">
        <v>127</v>
      </c>
      <c r="N790" t="s">
        <v>1141</v>
      </c>
      <c r="O790" t="s">
        <v>84</v>
      </c>
    </row>
    <row r="791" spans="1:15" x14ac:dyDescent="0.45">
      <c r="A791">
        <v>1312</v>
      </c>
      <c r="B791" t="s">
        <v>7698</v>
      </c>
      <c r="C791" t="s">
        <v>7699</v>
      </c>
      <c r="D791" t="s">
        <v>4410</v>
      </c>
      <c r="E791" t="s">
        <v>5412</v>
      </c>
      <c r="F791">
        <v>3</v>
      </c>
      <c r="G791">
        <v>3.01</v>
      </c>
      <c r="H791" t="s">
        <v>2007</v>
      </c>
      <c r="J791" t="s">
        <v>7700</v>
      </c>
      <c r="K791" t="s">
        <v>5781</v>
      </c>
      <c r="L791" t="s">
        <v>7701</v>
      </c>
      <c r="M791" t="s">
        <v>5783</v>
      </c>
      <c r="N791" t="s">
        <v>5420</v>
      </c>
      <c r="O791" t="s">
        <v>84</v>
      </c>
    </row>
    <row r="792" spans="1:15" x14ac:dyDescent="0.45">
      <c r="A792">
        <v>1313</v>
      </c>
      <c r="B792" t="s">
        <v>7702</v>
      </c>
      <c r="C792" t="s">
        <v>4997</v>
      </c>
      <c r="D792" t="s">
        <v>4410</v>
      </c>
      <c r="E792" t="s">
        <v>5412</v>
      </c>
      <c r="F792">
        <v>3</v>
      </c>
      <c r="G792">
        <v>3.01</v>
      </c>
      <c r="H792" t="s">
        <v>2007</v>
      </c>
      <c r="J792" t="s">
        <v>1768</v>
      </c>
      <c r="K792" t="s">
        <v>997</v>
      </c>
      <c r="L792" t="s">
        <v>1769</v>
      </c>
      <c r="M792" t="s">
        <v>1004</v>
      </c>
      <c r="N792" t="s">
        <v>5244</v>
      </c>
      <c r="O792" t="s">
        <v>84</v>
      </c>
    </row>
    <row r="793" spans="1:15" x14ac:dyDescent="0.45">
      <c r="A793">
        <v>1314</v>
      </c>
      <c r="B793" t="s">
        <v>7703</v>
      </c>
      <c r="C793" t="s">
        <v>7704</v>
      </c>
      <c r="D793" t="s">
        <v>4410</v>
      </c>
      <c r="E793" t="s">
        <v>5412</v>
      </c>
      <c r="F793">
        <v>3</v>
      </c>
      <c r="G793">
        <v>3.01</v>
      </c>
      <c r="H793" t="s">
        <v>2007</v>
      </c>
      <c r="J793" t="s">
        <v>4307</v>
      </c>
      <c r="K793" t="s">
        <v>209</v>
      </c>
      <c r="L793" t="s">
        <v>4309</v>
      </c>
      <c r="M793" t="s">
        <v>211</v>
      </c>
      <c r="N793" t="s">
        <v>5022</v>
      </c>
      <c r="O793" t="s">
        <v>84</v>
      </c>
    </row>
    <row r="794" spans="1:15" x14ac:dyDescent="0.45">
      <c r="A794">
        <v>1315</v>
      </c>
      <c r="B794" t="s">
        <v>4814</v>
      </c>
      <c r="C794" t="s">
        <v>7705</v>
      </c>
      <c r="D794" t="s">
        <v>4410</v>
      </c>
      <c r="E794" t="s">
        <v>5412</v>
      </c>
      <c r="F794">
        <v>3</v>
      </c>
      <c r="G794">
        <v>3.01</v>
      </c>
      <c r="H794" t="s">
        <v>2007</v>
      </c>
      <c r="J794" t="s">
        <v>277</v>
      </c>
      <c r="K794" t="s">
        <v>571</v>
      </c>
      <c r="L794" t="s">
        <v>278</v>
      </c>
      <c r="M794" t="s">
        <v>573</v>
      </c>
      <c r="N794" t="s">
        <v>7706</v>
      </c>
      <c r="O794" t="s">
        <v>84</v>
      </c>
    </row>
    <row r="795" spans="1:15" x14ac:dyDescent="0.45">
      <c r="A795">
        <v>1316</v>
      </c>
      <c r="B795" t="s">
        <v>5128</v>
      </c>
      <c r="C795" t="s">
        <v>5515</v>
      </c>
      <c r="D795" t="s">
        <v>4410</v>
      </c>
      <c r="E795" t="s">
        <v>5412</v>
      </c>
      <c r="F795">
        <v>3</v>
      </c>
      <c r="G795">
        <v>3.01</v>
      </c>
      <c r="H795" t="s">
        <v>2007</v>
      </c>
      <c r="J795" t="s">
        <v>251</v>
      </c>
      <c r="K795" t="s">
        <v>7707</v>
      </c>
      <c r="L795" t="s">
        <v>252</v>
      </c>
      <c r="M795" t="s">
        <v>7708</v>
      </c>
      <c r="N795" t="s">
        <v>4807</v>
      </c>
      <c r="O795" t="s">
        <v>84</v>
      </c>
    </row>
    <row r="796" spans="1:15" x14ac:dyDescent="0.45">
      <c r="A796">
        <v>1317</v>
      </c>
      <c r="B796" t="s">
        <v>7709</v>
      </c>
      <c r="C796" t="s">
        <v>7710</v>
      </c>
      <c r="D796" t="s">
        <v>4410</v>
      </c>
      <c r="E796" t="s">
        <v>5412</v>
      </c>
      <c r="F796">
        <v>3</v>
      </c>
      <c r="G796">
        <v>3.01</v>
      </c>
      <c r="H796" t="s">
        <v>2007</v>
      </c>
      <c r="J796" t="s">
        <v>519</v>
      </c>
      <c r="K796" t="s">
        <v>7711</v>
      </c>
      <c r="L796" t="s">
        <v>521</v>
      </c>
      <c r="M796" t="s">
        <v>7712</v>
      </c>
      <c r="N796" t="s">
        <v>5417</v>
      </c>
      <c r="O796" t="s">
        <v>84</v>
      </c>
    </row>
    <row r="797" spans="1:15" x14ac:dyDescent="0.45">
      <c r="A797">
        <v>1318</v>
      </c>
      <c r="B797" t="s">
        <v>1380</v>
      </c>
      <c r="C797" t="s">
        <v>7713</v>
      </c>
      <c r="D797" t="s">
        <v>4410</v>
      </c>
      <c r="E797" t="s">
        <v>5412</v>
      </c>
      <c r="F797">
        <v>3</v>
      </c>
      <c r="G797">
        <v>3.01</v>
      </c>
      <c r="H797" t="s">
        <v>2007</v>
      </c>
      <c r="J797" t="s">
        <v>1051</v>
      </c>
      <c r="K797" t="s">
        <v>113</v>
      </c>
      <c r="L797" t="s">
        <v>1052</v>
      </c>
      <c r="M797" t="s">
        <v>115</v>
      </c>
      <c r="N797" t="s">
        <v>5132</v>
      </c>
      <c r="O797" t="s">
        <v>84</v>
      </c>
    </row>
    <row r="798" spans="1:15" x14ac:dyDescent="0.45">
      <c r="A798">
        <v>1319</v>
      </c>
      <c r="B798" t="s">
        <v>7714</v>
      </c>
      <c r="C798" t="s">
        <v>7715</v>
      </c>
      <c r="D798" t="s">
        <v>4410</v>
      </c>
      <c r="E798" t="s">
        <v>5412</v>
      </c>
      <c r="F798">
        <v>3</v>
      </c>
      <c r="G798">
        <v>3.01</v>
      </c>
      <c r="H798" t="s">
        <v>2007</v>
      </c>
      <c r="J798" t="s">
        <v>7716</v>
      </c>
      <c r="K798" t="s">
        <v>7717</v>
      </c>
      <c r="L798" t="s">
        <v>7718</v>
      </c>
      <c r="M798" t="s">
        <v>7719</v>
      </c>
      <c r="N798" t="s">
        <v>6866</v>
      </c>
      <c r="O798" t="s">
        <v>84</v>
      </c>
    </row>
    <row r="799" spans="1:15" x14ac:dyDescent="0.45">
      <c r="A799">
        <v>1320</v>
      </c>
      <c r="B799" t="s">
        <v>7720</v>
      </c>
      <c r="C799" t="s">
        <v>7721</v>
      </c>
      <c r="D799" t="s">
        <v>4410</v>
      </c>
      <c r="E799" t="s">
        <v>5412</v>
      </c>
      <c r="F799">
        <v>2</v>
      </c>
      <c r="G799">
        <v>3.01</v>
      </c>
      <c r="H799" t="s">
        <v>2007</v>
      </c>
      <c r="J799" t="s">
        <v>7722</v>
      </c>
      <c r="K799" t="s">
        <v>387</v>
      </c>
      <c r="L799" t="s">
        <v>7723</v>
      </c>
      <c r="M799" t="s">
        <v>388</v>
      </c>
      <c r="N799" t="s">
        <v>7724</v>
      </c>
      <c r="O799" t="s">
        <v>84</v>
      </c>
    </row>
    <row r="800" spans="1:15" x14ac:dyDescent="0.45">
      <c r="A800">
        <v>1321</v>
      </c>
      <c r="B800" t="s">
        <v>7725</v>
      </c>
      <c r="C800" t="s">
        <v>7726</v>
      </c>
      <c r="D800" t="s">
        <v>4410</v>
      </c>
      <c r="E800" t="s">
        <v>5412</v>
      </c>
      <c r="F800">
        <v>2</v>
      </c>
      <c r="G800">
        <v>3.01</v>
      </c>
      <c r="H800" t="s">
        <v>2007</v>
      </c>
      <c r="J800" t="s">
        <v>7727</v>
      </c>
      <c r="K800" t="s">
        <v>166</v>
      </c>
      <c r="L800" t="s">
        <v>7728</v>
      </c>
      <c r="M800" t="s">
        <v>167</v>
      </c>
      <c r="N800">
        <v>2010.17</v>
      </c>
      <c r="O800" t="s">
        <v>84</v>
      </c>
    </row>
    <row r="801" spans="1:15" x14ac:dyDescent="0.45">
      <c r="A801">
        <v>1322</v>
      </c>
      <c r="B801" t="s">
        <v>6676</v>
      </c>
      <c r="C801" t="s">
        <v>7729</v>
      </c>
      <c r="D801" t="s">
        <v>4410</v>
      </c>
      <c r="E801" t="s">
        <v>5412</v>
      </c>
      <c r="F801">
        <v>2</v>
      </c>
      <c r="G801">
        <v>3.01</v>
      </c>
      <c r="H801" t="s">
        <v>2007</v>
      </c>
      <c r="J801" t="s">
        <v>6678</v>
      </c>
      <c r="K801" t="s">
        <v>130</v>
      </c>
      <c r="L801" t="s">
        <v>6679</v>
      </c>
      <c r="M801" t="s">
        <v>2336</v>
      </c>
      <c r="N801" t="s">
        <v>1759</v>
      </c>
      <c r="O801" t="s">
        <v>84</v>
      </c>
    </row>
    <row r="802" spans="1:15" x14ac:dyDescent="0.45">
      <c r="A802">
        <v>1323</v>
      </c>
      <c r="B802" t="s">
        <v>7730</v>
      </c>
      <c r="C802" t="s">
        <v>7731</v>
      </c>
      <c r="D802" t="s">
        <v>4410</v>
      </c>
      <c r="E802" t="s">
        <v>5412</v>
      </c>
      <c r="F802">
        <v>2</v>
      </c>
      <c r="G802">
        <v>3.01</v>
      </c>
      <c r="H802" t="s">
        <v>2007</v>
      </c>
      <c r="J802" t="s">
        <v>7375</v>
      </c>
      <c r="K802" t="s">
        <v>130</v>
      </c>
      <c r="L802" t="s">
        <v>7376</v>
      </c>
      <c r="M802" t="s">
        <v>2336</v>
      </c>
      <c r="N802" t="s">
        <v>7397</v>
      </c>
      <c r="O802" t="s">
        <v>84</v>
      </c>
    </row>
    <row r="803" spans="1:15" x14ac:dyDescent="0.45">
      <c r="A803">
        <v>1324</v>
      </c>
      <c r="B803" t="s">
        <v>7732</v>
      </c>
      <c r="C803" t="s">
        <v>7733</v>
      </c>
      <c r="D803" t="s">
        <v>4410</v>
      </c>
      <c r="E803" t="s">
        <v>5412</v>
      </c>
      <c r="F803">
        <v>2</v>
      </c>
      <c r="G803">
        <v>3.01</v>
      </c>
      <c r="H803" t="s">
        <v>2007</v>
      </c>
      <c r="J803" t="s">
        <v>7734</v>
      </c>
      <c r="K803" t="s">
        <v>2260</v>
      </c>
      <c r="L803" t="s">
        <v>7735</v>
      </c>
      <c r="M803" t="s">
        <v>2262</v>
      </c>
      <c r="N803" t="s">
        <v>7736</v>
      </c>
      <c r="O803" t="s">
        <v>84</v>
      </c>
    </row>
    <row r="804" spans="1:15" x14ac:dyDescent="0.45">
      <c r="A804">
        <v>1325</v>
      </c>
      <c r="B804" t="s">
        <v>7737</v>
      </c>
      <c r="C804" t="s">
        <v>7738</v>
      </c>
      <c r="D804" t="s">
        <v>4410</v>
      </c>
      <c r="E804" t="s">
        <v>5412</v>
      </c>
      <c r="F804">
        <v>2</v>
      </c>
      <c r="G804">
        <v>3.01</v>
      </c>
      <c r="H804" t="s">
        <v>2007</v>
      </c>
      <c r="J804" t="s">
        <v>7739</v>
      </c>
      <c r="K804" t="s">
        <v>441</v>
      </c>
      <c r="L804" t="s">
        <v>7740</v>
      </c>
      <c r="M804" t="s">
        <v>442</v>
      </c>
      <c r="N804" t="s">
        <v>1846</v>
      </c>
      <c r="O804" t="s">
        <v>84</v>
      </c>
    </row>
    <row r="805" spans="1:15" x14ac:dyDescent="0.45">
      <c r="A805">
        <v>1326</v>
      </c>
      <c r="B805" t="s">
        <v>7741</v>
      </c>
      <c r="C805" t="s">
        <v>7742</v>
      </c>
      <c r="D805" t="s">
        <v>4410</v>
      </c>
      <c r="E805" t="s">
        <v>5467</v>
      </c>
      <c r="F805">
        <v>3</v>
      </c>
      <c r="G805">
        <v>3.01</v>
      </c>
      <c r="H805" t="s">
        <v>2007</v>
      </c>
      <c r="J805" t="s">
        <v>7743</v>
      </c>
      <c r="K805" t="s">
        <v>7744</v>
      </c>
      <c r="L805" t="s">
        <v>7745</v>
      </c>
      <c r="M805" t="s">
        <v>7746</v>
      </c>
      <c r="N805" t="s">
        <v>7747</v>
      </c>
      <c r="O805" t="s">
        <v>84</v>
      </c>
    </row>
    <row r="806" spans="1:15" x14ac:dyDescent="0.45">
      <c r="A806">
        <v>1327</v>
      </c>
      <c r="B806" t="s">
        <v>7748</v>
      </c>
      <c r="C806" t="s">
        <v>7749</v>
      </c>
      <c r="D806" t="s">
        <v>7099</v>
      </c>
      <c r="E806" t="s">
        <v>5467</v>
      </c>
      <c r="F806">
        <v>3</v>
      </c>
      <c r="G806">
        <v>3.01</v>
      </c>
      <c r="H806" t="s">
        <v>7524</v>
      </c>
      <c r="J806" t="s">
        <v>5240</v>
      </c>
      <c r="K806" t="s">
        <v>180</v>
      </c>
      <c r="L806" t="s">
        <v>5242</v>
      </c>
      <c r="M806" t="s">
        <v>3853</v>
      </c>
      <c r="N806" t="s">
        <v>7750</v>
      </c>
      <c r="O806" t="s">
        <v>84</v>
      </c>
    </row>
    <row r="807" spans="1:15" x14ac:dyDescent="0.45">
      <c r="A807">
        <v>1328</v>
      </c>
      <c r="B807" t="s">
        <v>7751</v>
      </c>
      <c r="C807" t="s">
        <v>7752</v>
      </c>
      <c r="D807" t="s">
        <v>7099</v>
      </c>
      <c r="E807" t="s">
        <v>5467</v>
      </c>
      <c r="F807">
        <v>3</v>
      </c>
      <c r="G807">
        <v>3.01</v>
      </c>
      <c r="H807" t="s">
        <v>7524</v>
      </c>
      <c r="J807" t="s">
        <v>855</v>
      </c>
      <c r="K807" t="s">
        <v>4721</v>
      </c>
      <c r="L807" t="s">
        <v>856</v>
      </c>
      <c r="M807" t="s">
        <v>4722</v>
      </c>
      <c r="N807" t="s">
        <v>7753</v>
      </c>
      <c r="O807" t="s">
        <v>84</v>
      </c>
    </row>
    <row r="808" spans="1:15" x14ac:dyDescent="0.45">
      <c r="A808">
        <v>1329</v>
      </c>
      <c r="B808" t="s">
        <v>7754</v>
      </c>
      <c r="C808" t="s">
        <v>7755</v>
      </c>
      <c r="D808" t="s">
        <v>4410</v>
      </c>
      <c r="E808" t="s">
        <v>5467</v>
      </c>
      <c r="F808">
        <v>3</v>
      </c>
      <c r="G808">
        <v>3.01</v>
      </c>
      <c r="H808" t="s">
        <v>2007</v>
      </c>
      <c r="J808" t="s">
        <v>7756</v>
      </c>
      <c r="K808" t="s">
        <v>281</v>
      </c>
      <c r="L808" t="s">
        <v>7757</v>
      </c>
      <c r="M808" t="s">
        <v>282</v>
      </c>
      <c r="N808" t="s">
        <v>7758</v>
      </c>
      <c r="O808" t="s">
        <v>84</v>
      </c>
    </row>
    <row r="809" spans="1:15" x14ac:dyDescent="0.45">
      <c r="A809">
        <v>1330</v>
      </c>
      <c r="B809" t="s">
        <v>7759</v>
      </c>
      <c r="C809" t="s">
        <v>7760</v>
      </c>
      <c r="D809" t="s">
        <v>4410</v>
      </c>
      <c r="E809" t="s">
        <v>5467</v>
      </c>
      <c r="F809">
        <v>3</v>
      </c>
      <c r="G809">
        <v>3.01</v>
      </c>
      <c r="H809" t="s">
        <v>2007</v>
      </c>
      <c r="J809" t="s">
        <v>7761</v>
      </c>
      <c r="K809" t="s">
        <v>107</v>
      </c>
      <c r="L809" t="s">
        <v>7762</v>
      </c>
      <c r="M809" t="s">
        <v>568</v>
      </c>
      <c r="N809" t="s">
        <v>4904</v>
      </c>
      <c r="O809" t="s">
        <v>84</v>
      </c>
    </row>
    <row r="810" spans="1:15" x14ac:dyDescent="0.45">
      <c r="A810">
        <v>1331</v>
      </c>
      <c r="B810" t="s">
        <v>7763</v>
      </c>
      <c r="C810" t="s">
        <v>7764</v>
      </c>
      <c r="D810" t="s">
        <v>4410</v>
      </c>
      <c r="E810" t="s">
        <v>5467</v>
      </c>
      <c r="F810">
        <v>3</v>
      </c>
      <c r="G810">
        <v>3.01</v>
      </c>
      <c r="H810" t="s">
        <v>2007</v>
      </c>
      <c r="J810" t="s">
        <v>7765</v>
      </c>
      <c r="K810" t="s">
        <v>295</v>
      </c>
      <c r="L810" t="s">
        <v>7766</v>
      </c>
      <c r="M810" t="s">
        <v>7767</v>
      </c>
      <c r="N810" t="s">
        <v>7768</v>
      </c>
      <c r="O810" t="s">
        <v>84</v>
      </c>
    </row>
    <row r="811" spans="1:15" x14ac:dyDescent="0.45">
      <c r="A811">
        <v>1332</v>
      </c>
      <c r="B811" t="s">
        <v>5113</v>
      </c>
      <c r="C811" t="s">
        <v>7769</v>
      </c>
      <c r="D811" t="s">
        <v>4410</v>
      </c>
      <c r="E811" t="s">
        <v>5467</v>
      </c>
      <c r="F811">
        <v>3</v>
      </c>
      <c r="G811">
        <v>3.01</v>
      </c>
      <c r="H811" t="s">
        <v>2007</v>
      </c>
      <c r="J811" t="s">
        <v>5114</v>
      </c>
      <c r="K811" t="s">
        <v>7770</v>
      </c>
      <c r="L811" t="s">
        <v>5115</v>
      </c>
      <c r="M811" t="s">
        <v>7771</v>
      </c>
      <c r="N811" t="s">
        <v>883</v>
      </c>
      <c r="O811" t="s">
        <v>84</v>
      </c>
    </row>
    <row r="812" spans="1:15" x14ac:dyDescent="0.45">
      <c r="A812">
        <v>1333</v>
      </c>
      <c r="B812" t="s">
        <v>7772</v>
      </c>
      <c r="C812" t="s">
        <v>7773</v>
      </c>
      <c r="D812" t="s">
        <v>4410</v>
      </c>
      <c r="E812" t="s">
        <v>5467</v>
      </c>
      <c r="F812">
        <v>3</v>
      </c>
      <c r="G812">
        <v>3.01</v>
      </c>
      <c r="H812" t="s">
        <v>2007</v>
      </c>
      <c r="J812" t="s">
        <v>7774</v>
      </c>
      <c r="K812" t="s">
        <v>7775</v>
      </c>
      <c r="L812" t="s">
        <v>7776</v>
      </c>
      <c r="M812" t="s">
        <v>7777</v>
      </c>
      <c r="N812" t="s">
        <v>7778</v>
      </c>
      <c r="O812" t="s">
        <v>84</v>
      </c>
    </row>
    <row r="813" spans="1:15" x14ac:dyDescent="0.45">
      <c r="A813">
        <v>1334</v>
      </c>
      <c r="B813" t="s">
        <v>7779</v>
      </c>
      <c r="C813" t="s">
        <v>7780</v>
      </c>
      <c r="D813" t="s">
        <v>4410</v>
      </c>
      <c r="E813" t="s">
        <v>5467</v>
      </c>
      <c r="F813">
        <v>3</v>
      </c>
      <c r="G813">
        <v>3.01</v>
      </c>
      <c r="H813" t="s">
        <v>2007</v>
      </c>
      <c r="J813" t="s">
        <v>249</v>
      </c>
      <c r="K813" t="s">
        <v>7781</v>
      </c>
      <c r="L813" t="s">
        <v>250</v>
      </c>
      <c r="M813" t="s">
        <v>7782</v>
      </c>
      <c r="N813" t="s">
        <v>5101</v>
      </c>
      <c r="O813" t="s">
        <v>84</v>
      </c>
    </row>
    <row r="814" spans="1:15" x14ac:dyDescent="0.45">
      <c r="A814">
        <v>1335</v>
      </c>
      <c r="B814" t="s">
        <v>7783</v>
      </c>
      <c r="C814" t="s">
        <v>7784</v>
      </c>
      <c r="D814" t="s">
        <v>4410</v>
      </c>
      <c r="E814" t="s">
        <v>5467</v>
      </c>
      <c r="F814">
        <v>3</v>
      </c>
      <c r="G814">
        <v>3.01</v>
      </c>
      <c r="H814" t="s">
        <v>2007</v>
      </c>
      <c r="J814" t="s">
        <v>7785</v>
      </c>
      <c r="K814" t="s">
        <v>6053</v>
      </c>
      <c r="L814" t="s">
        <v>7786</v>
      </c>
      <c r="M814" t="s">
        <v>6668</v>
      </c>
      <c r="N814" t="s">
        <v>877</v>
      </c>
      <c r="O814" t="s">
        <v>84</v>
      </c>
    </row>
    <row r="815" spans="1:15" x14ac:dyDescent="0.45">
      <c r="A815">
        <v>1336</v>
      </c>
      <c r="B815" t="s">
        <v>7787</v>
      </c>
      <c r="C815" t="s">
        <v>7788</v>
      </c>
      <c r="D815" t="s">
        <v>4410</v>
      </c>
      <c r="E815" t="s">
        <v>5467</v>
      </c>
      <c r="F815">
        <v>2</v>
      </c>
      <c r="G815">
        <v>3.01</v>
      </c>
      <c r="H815" t="s">
        <v>443</v>
      </c>
      <c r="J815" t="s">
        <v>4942</v>
      </c>
      <c r="K815" t="s">
        <v>6999</v>
      </c>
      <c r="L815" t="s">
        <v>4943</v>
      </c>
      <c r="M815" t="s">
        <v>7789</v>
      </c>
      <c r="N815" t="s">
        <v>7790</v>
      </c>
      <c r="O815" t="s">
        <v>84</v>
      </c>
    </row>
    <row r="816" spans="1:15" x14ac:dyDescent="0.45">
      <c r="A816">
        <v>1337</v>
      </c>
      <c r="B816" t="s">
        <v>7791</v>
      </c>
      <c r="C816" t="s">
        <v>7347</v>
      </c>
      <c r="D816" t="s">
        <v>4410</v>
      </c>
      <c r="E816" t="s">
        <v>5467</v>
      </c>
      <c r="F816">
        <v>2</v>
      </c>
      <c r="G816">
        <v>3.01</v>
      </c>
      <c r="H816" t="s">
        <v>443</v>
      </c>
      <c r="J816" t="s">
        <v>7792</v>
      </c>
      <c r="K816" t="s">
        <v>4107</v>
      </c>
      <c r="L816" t="s">
        <v>7793</v>
      </c>
      <c r="M816" t="s">
        <v>4109</v>
      </c>
      <c r="N816" t="s">
        <v>5928</v>
      </c>
      <c r="O816" t="s">
        <v>84</v>
      </c>
    </row>
    <row r="817" spans="1:15" x14ac:dyDescent="0.45">
      <c r="A817">
        <v>1338</v>
      </c>
      <c r="B817" t="s">
        <v>6786</v>
      </c>
      <c r="C817" t="s">
        <v>7794</v>
      </c>
      <c r="D817" t="s">
        <v>4410</v>
      </c>
      <c r="E817" t="s">
        <v>5467</v>
      </c>
      <c r="F817">
        <v>2</v>
      </c>
      <c r="G817">
        <v>3.01</v>
      </c>
      <c r="H817" t="s">
        <v>443</v>
      </c>
      <c r="J817" t="s">
        <v>1671</v>
      </c>
      <c r="K817" t="s">
        <v>7795</v>
      </c>
      <c r="L817" t="s">
        <v>7796</v>
      </c>
      <c r="M817" t="s">
        <v>7797</v>
      </c>
      <c r="N817" t="s">
        <v>7798</v>
      </c>
      <c r="O817" t="s">
        <v>84</v>
      </c>
    </row>
    <row r="818" spans="1:15" x14ac:dyDescent="0.45">
      <c r="A818">
        <v>1339</v>
      </c>
      <c r="B818" t="s">
        <v>6465</v>
      </c>
      <c r="C818" t="s">
        <v>7799</v>
      </c>
      <c r="D818" t="s">
        <v>4410</v>
      </c>
      <c r="E818" t="s">
        <v>5467</v>
      </c>
      <c r="F818">
        <v>2</v>
      </c>
      <c r="G818">
        <v>3.01</v>
      </c>
      <c r="H818" t="s">
        <v>443</v>
      </c>
      <c r="J818" t="s">
        <v>112</v>
      </c>
      <c r="K818" t="s">
        <v>4033</v>
      </c>
      <c r="L818" t="s">
        <v>114</v>
      </c>
      <c r="M818" t="s">
        <v>4034</v>
      </c>
      <c r="N818" t="s">
        <v>4113</v>
      </c>
      <c r="O818" t="s">
        <v>84</v>
      </c>
    </row>
    <row r="819" spans="1:15" x14ac:dyDescent="0.45">
      <c r="A819">
        <v>1340</v>
      </c>
      <c r="B819" t="s">
        <v>1898</v>
      </c>
      <c r="C819" t="s">
        <v>7800</v>
      </c>
      <c r="D819" t="s">
        <v>4410</v>
      </c>
      <c r="E819" t="s">
        <v>5541</v>
      </c>
      <c r="F819">
        <v>3</v>
      </c>
      <c r="G819">
        <v>3.01</v>
      </c>
      <c r="H819" t="s">
        <v>443</v>
      </c>
      <c r="J819" t="s">
        <v>1084</v>
      </c>
      <c r="K819" t="s">
        <v>7801</v>
      </c>
      <c r="L819" t="s">
        <v>1085</v>
      </c>
      <c r="M819" t="s">
        <v>7802</v>
      </c>
      <c r="N819" t="s">
        <v>7803</v>
      </c>
      <c r="O819" t="s">
        <v>84</v>
      </c>
    </row>
    <row r="820" spans="1:15" x14ac:dyDescent="0.45">
      <c r="A820">
        <v>1341</v>
      </c>
      <c r="B820" t="s">
        <v>7804</v>
      </c>
      <c r="C820" t="s">
        <v>7805</v>
      </c>
      <c r="D820" t="s">
        <v>4410</v>
      </c>
      <c r="E820" t="s">
        <v>5541</v>
      </c>
      <c r="F820">
        <v>3</v>
      </c>
      <c r="G820">
        <v>3.01</v>
      </c>
      <c r="H820" t="s">
        <v>443</v>
      </c>
      <c r="J820" t="s">
        <v>7806</v>
      </c>
      <c r="K820" t="s">
        <v>113</v>
      </c>
      <c r="L820" t="s">
        <v>7807</v>
      </c>
      <c r="M820" t="s">
        <v>115</v>
      </c>
      <c r="N820" t="s">
        <v>7808</v>
      </c>
      <c r="O820" t="s">
        <v>84</v>
      </c>
    </row>
    <row r="821" spans="1:15" x14ac:dyDescent="0.45">
      <c r="A821">
        <v>1342</v>
      </c>
      <c r="B821" t="s">
        <v>7809</v>
      </c>
      <c r="C821" t="s">
        <v>7810</v>
      </c>
      <c r="D821" t="s">
        <v>4410</v>
      </c>
      <c r="E821" t="s">
        <v>5541</v>
      </c>
      <c r="F821">
        <v>3</v>
      </c>
      <c r="G821">
        <v>3.01</v>
      </c>
      <c r="H821" t="s">
        <v>443</v>
      </c>
      <c r="J821" t="s">
        <v>7811</v>
      </c>
      <c r="K821" t="s">
        <v>122</v>
      </c>
      <c r="L821" t="s">
        <v>7812</v>
      </c>
      <c r="M821" t="s">
        <v>123</v>
      </c>
      <c r="N821" t="s">
        <v>7778</v>
      </c>
      <c r="O821" t="s">
        <v>84</v>
      </c>
    </row>
    <row r="822" spans="1:15" x14ac:dyDescent="0.45">
      <c r="A822">
        <v>1343</v>
      </c>
      <c r="B822" t="s">
        <v>5965</v>
      </c>
      <c r="C822" t="s">
        <v>6691</v>
      </c>
      <c r="D822" t="s">
        <v>4410</v>
      </c>
      <c r="E822" t="s">
        <v>5541</v>
      </c>
      <c r="F822">
        <v>3</v>
      </c>
      <c r="G822">
        <v>3.01</v>
      </c>
      <c r="H822" t="s">
        <v>443</v>
      </c>
      <c r="J822" t="s">
        <v>5967</v>
      </c>
      <c r="K822" t="s">
        <v>1484</v>
      </c>
      <c r="L822" t="s">
        <v>5969</v>
      </c>
      <c r="M822" t="s">
        <v>1485</v>
      </c>
      <c r="N822" t="s">
        <v>5088</v>
      </c>
      <c r="O822" t="s">
        <v>84</v>
      </c>
    </row>
    <row r="823" spans="1:15" x14ac:dyDescent="0.45">
      <c r="A823">
        <v>1344</v>
      </c>
      <c r="B823" t="s">
        <v>7813</v>
      </c>
      <c r="C823" t="s">
        <v>7814</v>
      </c>
      <c r="D823" t="s">
        <v>4410</v>
      </c>
      <c r="E823" t="s">
        <v>5541</v>
      </c>
      <c r="F823">
        <v>3</v>
      </c>
      <c r="G823">
        <v>3.01</v>
      </c>
      <c r="H823" t="s">
        <v>443</v>
      </c>
      <c r="J823" t="s">
        <v>7815</v>
      </c>
      <c r="K823" t="s">
        <v>7816</v>
      </c>
      <c r="L823" t="s">
        <v>7817</v>
      </c>
      <c r="M823" t="s">
        <v>7818</v>
      </c>
      <c r="N823" t="s">
        <v>1096</v>
      </c>
      <c r="O823" t="s">
        <v>84</v>
      </c>
    </row>
    <row r="824" spans="1:15" x14ac:dyDescent="0.45">
      <c r="A824">
        <v>1345</v>
      </c>
      <c r="B824" t="s">
        <v>6623</v>
      </c>
      <c r="C824" t="s">
        <v>7819</v>
      </c>
      <c r="D824" t="s">
        <v>4410</v>
      </c>
      <c r="E824" t="s">
        <v>5541</v>
      </c>
      <c r="F824">
        <v>3</v>
      </c>
      <c r="G824">
        <v>3.01</v>
      </c>
      <c r="H824" t="s">
        <v>443</v>
      </c>
      <c r="J824" t="s">
        <v>164</v>
      </c>
      <c r="K824" t="s">
        <v>785</v>
      </c>
      <c r="L824" t="s">
        <v>165</v>
      </c>
      <c r="M824" t="s">
        <v>787</v>
      </c>
      <c r="N824" t="s">
        <v>4904</v>
      </c>
      <c r="O824" t="s">
        <v>84</v>
      </c>
    </row>
    <row r="825" spans="1:15" x14ac:dyDescent="0.45">
      <c r="A825">
        <v>1346</v>
      </c>
      <c r="B825" t="s">
        <v>7820</v>
      </c>
      <c r="C825" t="s">
        <v>7821</v>
      </c>
      <c r="D825" t="s">
        <v>4410</v>
      </c>
      <c r="E825" t="s">
        <v>5541</v>
      </c>
      <c r="F825">
        <v>3</v>
      </c>
      <c r="G825">
        <v>3.01</v>
      </c>
      <c r="H825" t="s">
        <v>443</v>
      </c>
      <c r="J825" t="s">
        <v>734</v>
      </c>
      <c r="K825" t="s">
        <v>257</v>
      </c>
      <c r="L825" t="s">
        <v>735</v>
      </c>
      <c r="M825" t="s">
        <v>258</v>
      </c>
      <c r="N825" t="s">
        <v>7333</v>
      </c>
      <c r="O825" t="s">
        <v>84</v>
      </c>
    </row>
    <row r="826" spans="1:15" x14ac:dyDescent="0.45">
      <c r="A826">
        <v>1347</v>
      </c>
      <c r="B826" t="s">
        <v>7822</v>
      </c>
      <c r="C826" t="s">
        <v>7823</v>
      </c>
      <c r="D826" t="s">
        <v>4410</v>
      </c>
      <c r="E826" t="s">
        <v>5541</v>
      </c>
      <c r="F826">
        <v>3</v>
      </c>
      <c r="G826">
        <v>3.01</v>
      </c>
      <c r="H826" t="s">
        <v>443</v>
      </c>
      <c r="J826" t="s">
        <v>7824</v>
      </c>
      <c r="K826" t="s">
        <v>7825</v>
      </c>
      <c r="L826" t="s">
        <v>7826</v>
      </c>
      <c r="M826" t="s">
        <v>7827</v>
      </c>
      <c r="N826" t="s">
        <v>7828</v>
      </c>
      <c r="O826" t="s">
        <v>84</v>
      </c>
    </row>
    <row r="827" spans="1:15" x14ac:dyDescent="0.45">
      <c r="A827">
        <v>1348</v>
      </c>
      <c r="B827" t="s">
        <v>7829</v>
      </c>
      <c r="C827" t="s">
        <v>7830</v>
      </c>
      <c r="D827" t="s">
        <v>4410</v>
      </c>
      <c r="E827" t="s">
        <v>5541</v>
      </c>
      <c r="F827">
        <v>3</v>
      </c>
      <c r="G827">
        <v>3.01</v>
      </c>
      <c r="H827" t="s">
        <v>443</v>
      </c>
      <c r="J827" t="s">
        <v>7831</v>
      </c>
      <c r="K827" t="s">
        <v>903</v>
      </c>
      <c r="L827" t="s">
        <v>7832</v>
      </c>
      <c r="M827" t="s">
        <v>904</v>
      </c>
      <c r="N827" t="s">
        <v>487</v>
      </c>
      <c r="O827" t="s">
        <v>84</v>
      </c>
    </row>
    <row r="828" spans="1:15" x14ac:dyDescent="0.45">
      <c r="A828">
        <v>1349</v>
      </c>
      <c r="B828" t="s">
        <v>7833</v>
      </c>
      <c r="C828" t="s">
        <v>7834</v>
      </c>
      <c r="D828" t="s">
        <v>4410</v>
      </c>
      <c r="E828" t="s">
        <v>5541</v>
      </c>
      <c r="F828">
        <v>3</v>
      </c>
      <c r="G828">
        <v>3.01</v>
      </c>
      <c r="H828" t="s">
        <v>443</v>
      </c>
      <c r="J828" t="s">
        <v>7835</v>
      </c>
      <c r="K828" t="s">
        <v>150</v>
      </c>
      <c r="L828" t="s">
        <v>7836</v>
      </c>
      <c r="M828" t="s">
        <v>151</v>
      </c>
      <c r="N828" t="s">
        <v>5095</v>
      </c>
      <c r="O828" t="s">
        <v>84</v>
      </c>
    </row>
    <row r="829" spans="1:15" x14ac:dyDescent="0.45">
      <c r="A829">
        <v>1350</v>
      </c>
      <c r="B829" t="s">
        <v>6465</v>
      </c>
      <c r="C829" t="s">
        <v>7837</v>
      </c>
      <c r="D829" t="s">
        <v>4410</v>
      </c>
      <c r="E829" t="s">
        <v>5541</v>
      </c>
      <c r="F829">
        <v>3</v>
      </c>
      <c r="G829">
        <v>3.01</v>
      </c>
      <c r="H829" t="s">
        <v>443</v>
      </c>
      <c r="J829" t="s">
        <v>112</v>
      </c>
      <c r="K829" t="s">
        <v>7104</v>
      </c>
      <c r="L829" t="s">
        <v>114</v>
      </c>
      <c r="M829" t="s">
        <v>7105</v>
      </c>
      <c r="N829" t="s">
        <v>600</v>
      </c>
      <c r="O829" t="s">
        <v>84</v>
      </c>
    </row>
    <row r="830" spans="1:15" x14ac:dyDescent="0.45">
      <c r="A830">
        <v>1351</v>
      </c>
      <c r="B830" t="s">
        <v>7838</v>
      </c>
      <c r="C830" t="s">
        <v>7839</v>
      </c>
      <c r="D830" t="s">
        <v>4410</v>
      </c>
      <c r="E830" t="s">
        <v>5541</v>
      </c>
      <c r="F830">
        <v>2</v>
      </c>
      <c r="G830">
        <v>3.01</v>
      </c>
      <c r="H830" t="s">
        <v>443</v>
      </c>
      <c r="J830" t="s">
        <v>7840</v>
      </c>
      <c r="K830" t="s">
        <v>6490</v>
      </c>
      <c r="L830" t="s">
        <v>7841</v>
      </c>
      <c r="M830" t="s">
        <v>6492</v>
      </c>
      <c r="N830" t="s">
        <v>7842</v>
      </c>
      <c r="O830" t="s">
        <v>84</v>
      </c>
    </row>
    <row r="831" spans="1:15" x14ac:dyDescent="0.45">
      <c r="A831">
        <v>1352</v>
      </c>
      <c r="B831" t="s">
        <v>1898</v>
      </c>
      <c r="C831" t="s">
        <v>4791</v>
      </c>
      <c r="D831" t="s">
        <v>4410</v>
      </c>
      <c r="E831" t="s">
        <v>5541</v>
      </c>
      <c r="F831">
        <v>2</v>
      </c>
      <c r="G831">
        <v>3.01</v>
      </c>
      <c r="H831" t="s">
        <v>443</v>
      </c>
      <c r="J831" t="s">
        <v>1084</v>
      </c>
      <c r="K831" t="s">
        <v>562</v>
      </c>
      <c r="L831" t="s">
        <v>1085</v>
      </c>
      <c r="M831" t="s">
        <v>564</v>
      </c>
      <c r="N831" t="s">
        <v>4690</v>
      </c>
      <c r="O831" t="s">
        <v>84</v>
      </c>
    </row>
    <row r="832" spans="1:15" x14ac:dyDescent="0.45">
      <c r="A832">
        <v>1353</v>
      </c>
      <c r="B832" t="s">
        <v>7843</v>
      </c>
      <c r="C832" t="s">
        <v>7844</v>
      </c>
      <c r="D832" t="s">
        <v>4410</v>
      </c>
      <c r="E832" t="s">
        <v>5541</v>
      </c>
      <c r="F832">
        <v>2</v>
      </c>
      <c r="G832">
        <v>3.01</v>
      </c>
      <c r="H832" t="s">
        <v>443</v>
      </c>
      <c r="J832" t="s">
        <v>7109</v>
      </c>
      <c r="K832" t="s">
        <v>7845</v>
      </c>
      <c r="L832" t="s">
        <v>7110</v>
      </c>
      <c r="M832" t="s">
        <v>7846</v>
      </c>
      <c r="N832" t="s">
        <v>7847</v>
      </c>
      <c r="O832" t="s">
        <v>84</v>
      </c>
    </row>
    <row r="833" spans="1:15" x14ac:dyDescent="0.45">
      <c r="A833">
        <v>1354</v>
      </c>
      <c r="B833" t="s">
        <v>7848</v>
      </c>
      <c r="C833" t="s">
        <v>7849</v>
      </c>
      <c r="D833" t="s">
        <v>4410</v>
      </c>
      <c r="E833" t="s">
        <v>5541</v>
      </c>
      <c r="F833">
        <v>2</v>
      </c>
      <c r="G833">
        <v>3.01</v>
      </c>
      <c r="H833" t="s">
        <v>443</v>
      </c>
      <c r="J833" t="s">
        <v>6256</v>
      </c>
      <c r="K833" t="s">
        <v>441</v>
      </c>
      <c r="L833" t="s">
        <v>6257</v>
      </c>
      <c r="M833" t="s">
        <v>442</v>
      </c>
      <c r="N833" t="s">
        <v>7850</v>
      </c>
      <c r="O833" t="s">
        <v>84</v>
      </c>
    </row>
    <row r="834" spans="1:15" x14ac:dyDescent="0.45">
      <c r="A834">
        <v>1355</v>
      </c>
      <c r="B834" t="s">
        <v>7851</v>
      </c>
      <c r="C834" t="s">
        <v>7852</v>
      </c>
      <c r="D834" t="s">
        <v>4410</v>
      </c>
      <c r="E834" t="s">
        <v>5541</v>
      </c>
      <c r="F834">
        <v>2</v>
      </c>
      <c r="G834">
        <v>3.01</v>
      </c>
      <c r="H834" t="s">
        <v>443</v>
      </c>
      <c r="J834" t="s">
        <v>1126</v>
      </c>
      <c r="K834" t="s">
        <v>2233</v>
      </c>
      <c r="L834" t="s">
        <v>1127</v>
      </c>
      <c r="M834" t="s">
        <v>2235</v>
      </c>
      <c r="N834" t="s">
        <v>1874</v>
      </c>
      <c r="O834" t="s">
        <v>84</v>
      </c>
    </row>
    <row r="835" spans="1:15" x14ac:dyDescent="0.45">
      <c r="A835">
        <v>1356</v>
      </c>
      <c r="B835" t="s">
        <v>7853</v>
      </c>
      <c r="C835" t="s">
        <v>7854</v>
      </c>
      <c r="D835" t="s">
        <v>4410</v>
      </c>
      <c r="E835" t="s">
        <v>5541</v>
      </c>
      <c r="F835">
        <v>2</v>
      </c>
      <c r="G835">
        <v>3.01</v>
      </c>
      <c r="H835" t="s">
        <v>443</v>
      </c>
      <c r="J835" t="s">
        <v>7855</v>
      </c>
      <c r="K835" t="s">
        <v>7856</v>
      </c>
      <c r="L835" t="s">
        <v>7857</v>
      </c>
      <c r="M835" t="s">
        <v>7858</v>
      </c>
      <c r="N835" t="s">
        <v>1751</v>
      </c>
      <c r="O835" t="s">
        <v>84</v>
      </c>
    </row>
    <row r="836" spans="1:15" x14ac:dyDescent="0.45">
      <c r="A836">
        <v>1357</v>
      </c>
      <c r="B836" t="s">
        <v>7820</v>
      </c>
      <c r="C836" t="s">
        <v>7859</v>
      </c>
      <c r="D836" t="s">
        <v>4410</v>
      </c>
      <c r="E836" t="s">
        <v>5541</v>
      </c>
      <c r="F836">
        <v>2</v>
      </c>
      <c r="G836">
        <v>3.01</v>
      </c>
      <c r="H836" t="s">
        <v>443</v>
      </c>
      <c r="J836" t="s">
        <v>734</v>
      </c>
      <c r="K836" t="s">
        <v>7860</v>
      </c>
      <c r="L836" t="s">
        <v>735</v>
      </c>
      <c r="M836" t="s">
        <v>7861</v>
      </c>
      <c r="N836" t="s">
        <v>2500</v>
      </c>
      <c r="O836" t="s">
        <v>84</v>
      </c>
    </row>
    <row r="837" spans="1:15" x14ac:dyDescent="0.45">
      <c r="A837">
        <v>1358</v>
      </c>
      <c r="B837" t="s">
        <v>6455</v>
      </c>
      <c r="C837" t="s">
        <v>7187</v>
      </c>
      <c r="D837" t="s">
        <v>4410</v>
      </c>
      <c r="E837" t="s">
        <v>5541</v>
      </c>
      <c r="F837">
        <v>2</v>
      </c>
      <c r="G837">
        <v>3.01</v>
      </c>
      <c r="H837" t="s">
        <v>443</v>
      </c>
      <c r="J837" t="s">
        <v>2423</v>
      </c>
      <c r="K837" t="s">
        <v>1743</v>
      </c>
      <c r="L837" t="s">
        <v>2424</v>
      </c>
      <c r="M837" t="s">
        <v>1745</v>
      </c>
      <c r="N837" t="s">
        <v>1828</v>
      </c>
      <c r="O837" t="s">
        <v>84</v>
      </c>
    </row>
    <row r="838" spans="1:15" x14ac:dyDescent="0.45">
      <c r="A838">
        <v>1359</v>
      </c>
      <c r="B838" t="s">
        <v>7862</v>
      </c>
      <c r="C838" t="s">
        <v>7863</v>
      </c>
      <c r="D838" t="s">
        <v>4410</v>
      </c>
      <c r="E838" t="s">
        <v>5541</v>
      </c>
      <c r="F838">
        <v>2</v>
      </c>
      <c r="G838">
        <v>3.01</v>
      </c>
      <c r="H838" t="s">
        <v>443</v>
      </c>
      <c r="J838" t="s">
        <v>7864</v>
      </c>
      <c r="K838" t="s">
        <v>201</v>
      </c>
      <c r="L838" t="s">
        <v>7865</v>
      </c>
      <c r="M838" t="s">
        <v>202</v>
      </c>
      <c r="N838" t="s">
        <v>2444</v>
      </c>
      <c r="O838" t="s">
        <v>84</v>
      </c>
    </row>
    <row r="839" spans="1:15" x14ac:dyDescent="0.45">
      <c r="A839">
        <v>1360</v>
      </c>
      <c r="B839" t="s">
        <v>7866</v>
      </c>
      <c r="C839" t="s">
        <v>7867</v>
      </c>
      <c r="D839" t="s">
        <v>4410</v>
      </c>
      <c r="E839" t="s">
        <v>5541</v>
      </c>
      <c r="F839">
        <v>2</v>
      </c>
      <c r="G839">
        <v>3.01</v>
      </c>
      <c r="H839" t="s">
        <v>443</v>
      </c>
      <c r="J839" t="s">
        <v>7868</v>
      </c>
      <c r="K839" t="s">
        <v>403</v>
      </c>
      <c r="L839" t="s">
        <v>7869</v>
      </c>
      <c r="M839" t="s">
        <v>404</v>
      </c>
      <c r="N839" t="s">
        <v>7149</v>
      </c>
      <c r="O839" t="s">
        <v>84</v>
      </c>
    </row>
    <row r="840" spans="1:15" x14ac:dyDescent="0.45">
      <c r="A840">
        <v>1361</v>
      </c>
      <c r="B840" t="s">
        <v>7870</v>
      </c>
      <c r="C840" t="s">
        <v>7871</v>
      </c>
      <c r="D840" t="s">
        <v>4410</v>
      </c>
      <c r="E840" t="s">
        <v>4402</v>
      </c>
      <c r="F840">
        <v>3</v>
      </c>
      <c r="G840">
        <v>3.01</v>
      </c>
      <c r="H840" t="s">
        <v>443</v>
      </c>
      <c r="J840" t="s">
        <v>7872</v>
      </c>
      <c r="K840" t="s">
        <v>381</v>
      </c>
      <c r="L840" t="s">
        <v>7873</v>
      </c>
      <c r="M840" t="s">
        <v>382</v>
      </c>
      <c r="N840" t="s">
        <v>1659</v>
      </c>
      <c r="O840" t="s">
        <v>84</v>
      </c>
    </row>
    <row r="841" spans="1:15" x14ac:dyDescent="0.45">
      <c r="A841">
        <v>1362</v>
      </c>
      <c r="B841" t="s">
        <v>7874</v>
      </c>
      <c r="C841" t="s">
        <v>7875</v>
      </c>
      <c r="D841" t="s">
        <v>4410</v>
      </c>
      <c r="E841" t="s">
        <v>4402</v>
      </c>
      <c r="F841">
        <v>3</v>
      </c>
      <c r="G841">
        <v>3.01</v>
      </c>
      <c r="H841" t="s">
        <v>443</v>
      </c>
      <c r="J841" t="s">
        <v>570</v>
      </c>
      <c r="K841" t="s">
        <v>2263</v>
      </c>
      <c r="L841" t="s">
        <v>572</v>
      </c>
      <c r="M841" t="s">
        <v>2264</v>
      </c>
      <c r="N841" t="s">
        <v>7876</v>
      </c>
      <c r="O841" t="s">
        <v>84</v>
      </c>
    </row>
    <row r="842" spans="1:15" x14ac:dyDescent="0.45">
      <c r="A842">
        <v>1363</v>
      </c>
      <c r="B842" t="s">
        <v>7877</v>
      </c>
      <c r="C842" t="s">
        <v>7878</v>
      </c>
      <c r="D842" t="s">
        <v>4410</v>
      </c>
      <c r="E842" t="s">
        <v>5573</v>
      </c>
      <c r="F842">
        <v>3</v>
      </c>
      <c r="G842">
        <v>3.01</v>
      </c>
      <c r="H842" t="s">
        <v>443</v>
      </c>
      <c r="J842" t="s">
        <v>7879</v>
      </c>
      <c r="K842" t="s">
        <v>3836</v>
      </c>
      <c r="L842" t="s">
        <v>7880</v>
      </c>
      <c r="M842" t="s">
        <v>7881</v>
      </c>
      <c r="N842" t="s">
        <v>5155</v>
      </c>
      <c r="O842" t="s">
        <v>84</v>
      </c>
    </row>
    <row r="843" spans="1:15" x14ac:dyDescent="0.45">
      <c r="A843">
        <v>1364</v>
      </c>
      <c r="B843" t="s">
        <v>6343</v>
      </c>
      <c r="C843" t="s">
        <v>7882</v>
      </c>
      <c r="D843" t="s">
        <v>4410</v>
      </c>
      <c r="E843" t="s">
        <v>5573</v>
      </c>
      <c r="F843">
        <v>3</v>
      </c>
      <c r="G843">
        <v>3.01</v>
      </c>
      <c r="H843" t="s">
        <v>443</v>
      </c>
      <c r="J843" t="s">
        <v>476</v>
      </c>
      <c r="K843" t="s">
        <v>134</v>
      </c>
      <c r="L843" t="s">
        <v>477</v>
      </c>
      <c r="M843" t="s">
        <v>136</v>
      </c>
      <c r="N843" t="s">
        <v>1196</v>
      </c>
      <c r="O843" t="s">
        <v>84</v>
      </c>
    </row>
    <row r="844" spans="1:15" x14ac:dyDescent="0.45">
      <c r="A844">
        <v>1365</v>
      </c>
      <c r="B844" t="s">
        <v>4541</v>
      </c>
      <c r="C844" t="s">
        <v>7883</v>
      </c>
      <c r="D844" t="s">
        <v>4410</v>
      </c>
      <c r="E844" t="s">
        <v>5573</v>
      </c>
      <c r="F844">
        <v>3</v>
      </c>
      <c r="G844">
        <v>3.01</v>
      </c>
      <c r="H844" t="s">
        <v>443</v>
      </c>
      <c r="J844" t="s">
        <v>407</v>
      </c>
      <c r="K844" t="s">
        <v>7884</v>
      </c>
      <c r="L844" t="s">
        <v>408</v>
      </c>
      <c r="M844" t="s">
        <v>7885</v>
      </c>
      <c r="N844" t="s">
        <v>7886</v>
      </c>
      <c r="O844" t="s">
        <v>84</v>
      </c>
    </row>
    <row r="845" spans="1:15" x14ac:dyDescent="0.45">
      <c r="A845">
        <v>1366</v>
      </c>
      <c r="B845" t="s">
        <v>7887</v>
      </c>
      <c r="C845" t="s">
        <v>7888</v>
      </c>
      <c r="D845" t="s">
        <v>4410</v>
      </c>
      <c r="E845" t="s">
        <v>5573</v>
      </c>
      <c r="F845">
        <v>3</v>
      </c>
      <c r="G845">
        <v>3.01</v>
      </c>
      <c r="H845" t="s">
        <v>443</v>
      </c>
      <c r="J845" t="s">
        <v>312</v>
      </c>
      <c r="K845" t="s">
        <v>2183</v>
      </c>
      <c r="L845" t="s">
        <v>313</v>
      </c>
      <c r="M845" t="s">
        <v>2185</v>
      </c>
      <c r="N845" t="s">
        <v>5034</v>
      </c>
      <c r="O845" t="s">
        <v>84</v>
      </c>
    </row>
    <row r="846" spans="1:15" x14ac:dyDescent="0.45">
      <c r="A846">
        <v>1367</v>
      </c>
      <c r="B846" t="s">
        <v>5245</v>
      </c>
      <c r="C846" t="s">
        <v>7889</v>
      </c>
      <c r="D846" t="s">
        <v>4410</v>
      </c>
      <c r="E846" t="s">
        <v>5573</v>
      </c>
      <c r="F846">
        <v>3</v>
      </c>
      <c r="G846">
        <v>3.01</v>
      </c>
      <c r="H846" t="s">
        <v>443</v>
      </c>
      <c r="J846" t="s">
        <v>120</v>
      </c>
      <c r="K846" t="s">
        <v>7890</v>
      </c>
      <c r="L846" t="s">
        <v>121</v>
      </c>
      <c r="M846" t="s">
        <v>7891</v>
      </c>
      <c r="N846" t="s">
        <v>783</v>
      </c>
      <c r="O846" t="s">
        <v>84</v>
      </c>
    </row>
    <row r="847" spans="1:15" x14ac:dyDescent="0.45">
      <c r="A847">
        <v>1368</v>
      </c>
      <c r="E847" t="s">
        <v>5518</v>
      </c>
    </row>
    <row r="848" spans="1:15" x14ac:dyDescent="0.45">
      <c r="A848">
        <v>1369</v>
      </c>
      <c r="B848" t="s">
        <v>4434</v>
      </c>
      <c r="C848" t="s">
        <v>7892</v>
      </c>
      <c r="D848" t="s">
        <v>4410</v>
      </c>
      <c r="E848" t="s">
        <v>5573</v>
      </c>
      <c r="F848">
        <v>3</v>
      </c>
      <c r="G848">
        <v>3.01</v>
      </c>
      <c r="H848" t="s">
        <v>443</v>
      </c>
      <c r="J848" t="s">
        <v>146</v>
      </c>
      <c r="K848" t="s">
        <v>104</v>
      </c>
      <c r="L848" t="s">
        <v>148</v>
      </c>
      <c r="M848" t="s">
        <v>5479</v>
      </c>
      <c r="N848" t="s">
        <v>1587</v>
      </c>
      <c r="O848" t="s">
        <v>84</v>
      </c>
    </row>
    <row r="849" spans="1:15" x14ac:dyDescent="0.45">
      <c r="A849">
        <v>1370</v>
      </c>
      <c r="B849" t="s">
        <v>7893</v>
      </c>
      <c r="C849" t="s">
        <v>7894</v>
      </c>
      <c r="D849" t="s">
        <v>4410</v>
      </c>
      <c r="E849" t="s">
        <v>5573</v>
      </c>
      <c r="F849">
        <v>3</v>
      </c>
      <c r="G849">
        <v>3.01</v>
      </c>
      <c r="H849" t="s">
        <v>443</v>
      </c>
      <c r="J849" t="s">
        <v>7895</v>
      </c>
      <c r="K849" t="s">
        <v>7896</v>
      </c>
      <c r="L849" t="s">
        <v>7897</v>
      </c>
      <c r="M849" t="s">
        <v>7898</v>
      </c>
      <c r="N849" t="s">
        <v>861</v>
      </c>
      <c r="O849" t="s">
        <v>84</v>
      </c>
    </row>
    <row r="850" spans="1:15" x14ac:dyDescent="0.45">
      <c r="A850">
        <v>1371</v>
      </c>
      <c r="B850" t="s">
        <v>7899</v>
      </c>
      <c r="C850" t="s">
        <v>7900</v>
      </c>
      <c r="D850" t="s">
        <v>4410</v>
      </c>
      <c r="E850" t="s">
        <v>5573</v>
      </c>
      <c r="F850">
        <v>3</v>
      </c>
      <c r="G850">
        <v>3.01</v>
      </c>
      <c r="H850" t="s">
        <v>443</v>
      </c>
      <c r="J850" t="s">
        <v>7901</v>
      </c>
      <c r="K850" t="s">
        <v>7902</v>
      </c>
      <c r="L850" t="s">
        <v>7903</v>
      </c>
      <c r="M850" t="s">
        <v>7904</v>
      </c>
      <c r="N850" t="s">
        <v>7905</v>
      </c>
      <c r="O850" t="s">
        <v>84</v>
      </c>
    </row>
    <row r="851" spans="1:15" x14ac:dyDescent="0.45">
      <c r="A851">
        <v>1372</v>
      </c>
      <c r="B851" t="s">
        <v>4738</v>
      </c>
      <c r="C851" t="s">
        <v>7906</v>
      </c>
      <c r="D851" t="s">
        <v>4410</v>
      </c>
      <c r="E851" t="s">
        <v>5573</v>
      </c>
      <c r="F851">
        <v>3</v>
      </c>
      <c r="G851">
        <v>3.01</v>
      </c>
      <c r="H851" t="s">
        <v>443</v>
      </c>
      <c r="J851" t="s">
        <v>137</v>
      </c>
      <c r="K851" t="s">
        <v>7907</v>
      </c>
      <c r="L851" t="s">
        <v>138</v>
      </c>
      <c r="M851" t="s">
        <v>7908</v>
      </c>
      <c r="N851" t="s">
        <v>7909</v>
      </c>
      <c r="O851" t="s">
        <v>84</v>
      </c>
    </row>
    <row r="852" spans="1:15" x14ac:dyDescent="0.45">
      <c r="A852">
        <v>1373</v>
      </c>
      <c r="B852" t="s">
        <v>7910</v>
      </c>
      <c r="C852" t="s">
        <v>7911</v>
      </c>
      <c r="D852" t="s">
        <v>4410</v>
      </c>
      <c r="E852" t="s">
        <v>5573</v>
      </c>
      <c r="F852">
        <v>3</v>
      </c>
      <c r="G852">
        <v>3.01</v>
      </c>
      <c r="H852" t="s">
        <v>2007</v>
      </c>
      <c r="J852" t="s">
        <v>2414</v>
      </c>
      <c r="K852" t="s">
        <v>441</v>
      </c>
      <c r="L852" t="s">
        <v>2415</v>
      </c>
      <c r="M852" t="s">
        <v>442</v>
      </c>
      <c r="N852" t="s">
        <v>4628</v>
      </c>
      <c r="O852" t="s">
        <v>84</v>
      </c>
    </row>
    <row r="853" spans="1:15" x14ac:dyDescent="0.45">
      <c r="A853">
        <v>1374</v>
      </c>
      <c r="B853" t="s">
        <v>4593</v>
      </c>
      <c r="C853" t="s">
        <v>7912</v>
      </c>
      <c r="D853" t="s">
        <v>4410</v>
      </c>
      <c r="E853" t="s">
        <v>5573</v>
      </c>
      <c r="F853">
        <v>3</v>
      </c>
      <c r="G853">
        <v>3.01</v>
      </c>
      <c r="H853" t="s">
        <v>443</v>
      </c>
      <c r="J853" t="s">
        <v>383</v>
      </c>
      <c r="K853" t="s">
        <v>1823</v>
      </c>
      <c r="L853" t="s">
        <v>384</v>
      </c>
      <c r="M853" t="s">
        <v>1967</v>
      </c>
      <c r="N853" t="s">
        <v>608</v>
      </c>
      <c r="O853" t="s">
        <v>84</v>
      </c>
    </row>
    <row r="854" spans="1:15" x14ac:dyDescent="0.45">
      <c r="A854">
        <v>1375</v>
      </c>
      <c r="B854" t="s">
        <v>7913</v>
      </c>
      <c r="C854" t="s">
        <v>7914</v>
      </c>
      <c r="D854" t="s">
        <v>4410</v>
      </c>
      <c r="E854" t="s">
        <v>5573</v>
      </c>
      <c r="F854">
        <v>3</v>
      </c>
      <c r="G854">
        <v>3.01</v>
      </c>
      <c r="H854" t="s">
        <v>443</v>
      </c>
      <c r="J854" t="s">
        <v>7915</v>
      </c>
      <c r="K854" t="s">
        <v>7916</v>
      </c>
      <c r="L854" t="s">
        <v>7917</v>
      </c>
      <c r="M854" t="s">
        <v>7918</v>
      </c>
      <c r="N854" t="s">
        <v>7919</v>
      </c>
      <c r="O854" t="s">
        <v>84</v>
      </c>
    </row>
    <row r="855" spans="1:15" x14ac:dyDescent="0.45">
      <c r="A855">
        <v>1376</v>
      </c>
      <c r="B855" t="s">
        <v>7920</v>
      </c>
      <c r="C855" t="s">
        <v>7921</v>
      </c>
      <c r="D855" t="s">
        <v>4410</v>
      </c>
      <c r="E855" t="s">
        <v>5573</v>
      </c>
      <c r="F855">
        <v>3</v>
      </c>
      <c r="G855">
        <v>3.01</v>
      </c>
      <c r="H855" t="s">
        <v>443</v>
      </c>
      <c r="J855" t="s">
        <v>7922</v>
      </c>
      <c r="K855" t="s">
        <v>7923</v>
      </c>
      <c r="L855" t="s">
        <v>7924</v>
      </c>
      <c r="M855" t="s">
        <v>7925</v>
      </c>
      <c r="N855" t="s">
        <v>7926</v>
      </c>
      <c r="O855" t="s">
        <v>84</v>
      </c>
    </row>
    <row r="856" spans="1:15" x14ac:dyDescent="0.45">
      <c r="A856">
        <v>1377</v>
      </c>
      <c r="B856" t="s">
        <v>4065</v>
      </c>
      <c r="C856" t="s">
        <v>7927</v>
      </c>
      <c r="D856" t="s">
        <v>4410</v>
      </c>
      <c r="E856" t="s">
        <v>5573</v>
      </c>
      <c r="F856">
        <v>3</v>
      </c>
      <c r="G856">
        <v>3.01</v>
      </c>
      <c r="H856" t="s">
        <v>2007</v>
      </c>
      <c r="J856" t="s">
        <v>329</v>
      </c>
      <c r="K856" t="s">
        <v>214</v>
      </c>
      <c r="L856" t="s">
        <v>330</v>
      </c>
      <c r="M856" t="s">
        <v>215</v>
      </c>
      <c r="N856" t="s">
        <v>4557</v>
      </c>
      <c r="O856" t="s">
        <v>84</v>
      </c>
    </row>
    <row r="857" spans="1:15" x14ac:dyDescent="0.45">
      <c r="A857">
        <v>1378</v>
      </c>
      <c r="B857" t="s">
        <v>4642</v>
      </c>
      <c r="C857" t="s">
        <v>7928</v>
      </c>
      <c r="D857" t="s">
        <v>4410</v>
      </c>
      <c r="E857" t="s">
        <v>5573</v>
      </c>
      <c r="F857">
        <v>3</v>
      </c>
      <c r="G857">
        <v>3.01</v>
      </c>
      <c r="H857" t="s">
        <v>443</v>
      </c>
      <c r="J857" t="s">
        <v>174</v>
      </c>
      <c r="K857" t="s">
        <v>2457</v>
      </c>
      <c r="L857" t="s">
        <v>175</v>
      </c>
      <c r="M857" t="s">
        <v>2458</v>
      </c>
      <c r="N857" t="s">
        <v>4912</v>
      </c>
      <c r="O857" t="s">
        <v>84</v>
      </c>
    </row>
    <row r="858" spans="1:15" x14ac:dyDescent="0.45">
      <c r="A858">
        <v>1379</v>
      </c>
      <c r="B858" t="s">
        <v>7929</v>
      </c>
      <c r="C858" t="s">
        <v>6691</v>
      </c>
      <c r="D858" t="s">
        <v>4410</v>
      </c>
      <c r="E858" t="s">
        <v>5573</v>
      </c>
      <c r="F858">
        <v>3</v>
      </c>
      <c r="G858">
        <v>3.01</v>
      </c>
      <c r="H858" t="s">
        <v>443</v>
      </c>
      <c r="J858" t="s">
        <v>872</v>
      </c>
      <c r="K858" t="s">
        <v>1484</v>
      </c>
      <c r="L858" t="s">
        <v>873</v>
      </c>
      <c r="M858" t="s">
        <v>1485</v>
      </c>
      <c r="N858" t="s">
        <v>608</v>
      </c>
      <c r="O858" t="s">
        <v>84</v>
      </c>
    </row>
    <row r="859" spans="1:15" x14ac:dyDescent="0.45">
      <c r="A859">
        <v>1380</v>
      </c>
      <c r="B859" t="s">
        <v>7930</v>
      </c>
      <c r="C859" t="s">
        <v>1899</v>
      </c>
      <c r="D859" t="s">
        <v>4410</v>
      </c>
      <c r="E859" t="s">
        <v>5573</v>
      </c>
      <c r="F859">
        <v>3</v>
      </c>
      <c r="G859">
        <v>3.01</v>
      </c>
      <c r="H859" t="s">
        <v>443</v>
      </c>
      <c r="J859" t="s">
        <v>7931</v>
      </c>
      <c r="K859" t="s">
        <v>147</v>
      </c>
      <c r="L859" t="s">
        <v>7932</v>
      </c>
      <c r="M859" t="s">
        <v>149</v>
      </c>
      <c r="N859" t="s">
        <v>5662</v>
      </c>
      <c r="O859" t="s">
        <v>84</v>
      </c>
    </row>
    <row r="860" spans="1:15" x14ac:dyDescent="0.45">
      <c r="A860">
        <v>1381</v>
      </c>
      <c r="B860" t="s">
        <v>4516</v>
      </c>
      <c r="C860" t="s">
        <v>7933</v>
      </c>
      <c r="D860" t="s">
        <v>4410</v>
      </c>
      <c r="E860" t="s">
        <v>5573</v>
      </c>
      <c r="F860">
        <v>3</v>
      </c>
      <c r="G860">
        <v>3.01</v>
      </c>
      <c r="H860" t="s">
        <v>443</v>
      </c>
      <c r="J860" t="s">
        <v>413</v>
      </c>
      <c r="K860" t="s">
        <v>7934</v>
      </c>
      <c r="L860" t="s">
        <v>414</v>
      </c>
      <c r="M860" t="s">
        <v>7935</v>
      </c>
      <c r="N860" t="s">
        <v>6641</v>
      </c>
      <c r="O860" t="s">
        <v>84</v>
      </c>
    </row>
    <row r="861" spans="1:15" x14ac:dyDescent="0.45">
      <c r="A861">
        <v>1382</v>
      </c>
      <c r="B861" t="s">
        <v>6681</v>
      </c>
      <c r="C861" t="s">
        <v>7936</v>
      </c>
      <c r="D861" t="s">
        <v>4410</v>
      </c>
      <c r="E861" t="s">
        <v>5573</v>
      </c>
      <c r="F861">
        <v>3</v>
      </c>
      <c r="G861">
        <v>3.01</v>
      </c>
      <c r="H861" t="s">
        <v>443</v>
      </c>
      <c r="J861" t="s">
        <v>6683</v>
      </c>
      <c r="K861" t="s">
        <v>113</v>
      </c>
      <c r="L861" t="s">
        <v>6684</v>
      </c>
      <c r="M861" t="s">
        <v>115</v>
      </c>
      <c r="N861" t="s">
        <v>874</v>
      </c>
      <c r="O861" t="s">
        <v>84</v>
      </c>
    </row>
    <row r="862" spans="1:15" x14ac:dyDescent="0.45">
      <c r="A862">
        <v>1383</v>
      </c>
      <c r="B862" t="s">
        <v>6460</v>
      </c>
      <c r="C862" t="s">
        <v>7937</v>
      </c>
      <c r="D862" t="s">
        <v>4410</v>
      </c>
      <c r="E862" t="s">
        <v>5573</v>
      </c>
      <c r="F862">
        <v>3</v>
      </c>
      <c r="G862">
        <v>3.01</v>
      </c>
      <c r="H862" t="s">
        <v>443</v>
      </c>
      <c r="J862" t="s">
        <v>1150</v>
      </c>
      <c r="K862" t="s">
        <v>700</v>
      </c>
      <c r="L862" t="s">
        <v>1532</v>
      </c>
      <c r="M862" t="s">
        <v>702</v>
      </c>
      <c r="N862" t="s">
        <v>463</v>
      </c>
      <c r="O862" t="s">
        <v>84</v>
      </c>
    </row>
    <row r="863" spans="1:15" x14ac:dyDescent="0.45">
      <c r="A863">
        <v>1384</v>
      </c>
      <c r="B863" t="s">
        <v>4845</v>
      </c>
      <c r="C863" t="s">
        <v>7938</v>
      </c>
      <c r="D863" t="s">
        <v>4410</v>
      </c>
      <c r="E863" t="s">
        <v>5573</v>
      </c>
      <c r="F863">
        <v>3</v>
      </c>
      <c r="G863">
        <v>3.01</v>
      </c>
      <c r="H863" t="s">
        <v>443</v>
      </c>
      <c r="J863" t="s">
        <v>4847</v>
      </c>
      <c r="K863" t="s">
        <v>700</v>
      </c>
      <c r="L863" t="s">
        <v>4848</v>
      </c>
      <c r="M863" t="s">
        <v>702</v>
      </c>
      <c r="N863" t="s">
        <v>7939</v>
      </c>
      <c r="O863" t="s">
        <v>84</v>
      </c>
    </row>
    <row r="864" spans="1:15" x14ac:dyDescent="0.45">
      <c r="A864">
        <v>1385</v>
      </c>
      <c r="B864" t="s">
        <v>5032</v>
      </c>
      <c r="C864" t="s">
        <v>7940</v>
      </c>
      <c r="D864" t="s">
        <v>4410</v>
      </c>
      <c r="E864" t="s">
        <v>5573</v>
      </c>
      <c r="F864">
        <v>3</v>
      </c>
      <c r="G864">
        <v>3.01</v>
      </c>
      <c r="H864" t="s">
        <v>443</v>
      </c>
      <c r="J864" t="s">
        <v>239</v>
      </c>
      <c r="K864" t="s">
        <v>358</v>
      </c>
      <c r="L864" t="s">
        <v>240</v>
      </c>
      <c r="M864" t="s">
        <v>359</v>
      </c>
      <c r="N864" t="s">
        <v>4433</v>
      </c>
      <c r="O864" t="s">
        <v>84</v>
      </c>
    </row>
    <row r="865" spans="1:15" x14ac:dyDescent="0.45">
      <c r="A865">
        <v>1386</v>
      </c>
      <c r="B865" t="s">
        <v>7941</v>
      </c>
      <c r="C865" t="s">
        <v>6327</v>
      </c>
      <c r="D865" t="s">
        <v>4410</v>
      </c>
      <c r="E865" t="s">
        <v>5573</v>
      </c>
      <c r="F865">
        <v>2</v>
      </c>
      <c r="G865">
        <v>3.01</v>
      </c>
      <c r="H865" t="s">
        <v>443</v>
      </c>
      <c r="J865" t="s">
        <v>7942</v>
      </c>
      <c r="K865" t="s">
        <v>218</v>
      </c>
      <c r="L865" t="s">
        <v>7943</v>
      </c>
      <c r="M865" t="s">
        <v>219</v>
      </c>
      <c r="N865" t="s">
        <v>4620</v>
      </c>
      <c r="O865" t="s">
        <v>84</v>
      </c>
    </row>
    <row r="866" spans="1:15" x14ac:dyDescent="0.45">
      <c r="A866">
        <v>1387</v>
      </c>
      <c r="B866" t="s">
        <v>7944</v>
      </c>
      <c r="C866" t="s">
        <v>7945</v>
      </c>
      <c r="D866" t="s">
        <v>4410</v>
      </c>
      <c r="E866" t="s">
        <v>5573</v>
      </c>
      <c r="F866">
        <v>2</v>
      </c>
      <c r="G866">
        <v>3.01</v>
      </c>
      <c r="H866" t="s">
        <v>443</v>
      </c>
      <c r="J866" t="s">
        <v>722</v>
      </c>
      <c r="K866" t="s">
        <v>7946</v>
      </c>
      <c r="L866" t="s">
        <v>723</v>
      </c>
      <c r="M866" t="s">
        <v>7947</v>
      </c>
      <c r="N866" t="s">
        <v>4528</v>
      </c>
      <c r="O866" t="s">
        <v>84</v>
      </c>
    </row>
    <row r="867" spans="1:15" x14ac:dyDescent="0.45">
      <c r="A867">
        <v>1388</v>
      </c>
      <c r="B867" t="s">
        <v>7948</v>
      </c>
      <c r="C867" t="s">
        <v>7949</v>
      </c>
      <c r="D867" t="s">
        <v>4410</v>
      </c>
      <c r="E867" t="s">
        <v>5573</v>
      </c>
      <c r="F867">
        <v>2</v>
      </c>
      <c r="G867">
        <v>3.01</v>
      </c>
      <c r="H867" t="s">
        <v>443</v>
      </c>
      <c r="J867" t="s">
        <v>7950</v>
      </c>
      <c r="K867" t="s">
        <v>421</v>
      </c>
      <c r="L867" t="s">
        <v>7951</v>
      </c>
      <c r="M867" t="s">
        <v>423</v>
      </c>
      <c r="N867" t="s">
        <v>7952</v>
      </c>
      <c r="O867" t="s">
        <v>84</v>
      </c>
    </row>
    <row r="868" spans="1:15" x14ac:dyDescent="0.45">
      <c r="A868">
        <v>1389</v>
      </c>
      <c r="B868" t="s">
        <v>7953</v>
      </c>
      <c r="C868" t="s">
        <v>7954</v>
      </c>
      <c r="D868" t="s">
        <v>4410</v>
      </c>
      <c r="E868" t="s">
        <v>5573</v>
      </c>
      <c r="F868">
        <v>2</v>
      </c>
      <c r="G868">
        <v>3.01</v>
      </c>
      <c r="H868" t="s">
        <v>443</v>
      </c>
      <c r="J868" t="s">
        <v>182</v>
      </c>
      <c r="K868" t="s">
        <v>743</v>
      </c>
      <c r="L868" t="s">
        <v>184</v>
      </c>
      <c r="M868" t="s">
        <v>745</v>
      </c>
      <c r="N868" t="s">
        <v>1851</v>
      </c>
      <c r="O868" t="s">
        <v>84</v>
      </c>
    </row>
    <row r="869" spans="1:15" x14ac:dyDescent="0.45">
      <c r="A869">
        <v>1390</v>
      </c>
      <c r="B869" t="s">
        <v>7955</v>
      </c>
      <c r="C869" t="s">
        <v>7956</v>
      </c>
      <c r="D869" t="s">
        <v>4410</v>
      </c>
      <c r="E869" t="s">
        <v>5573</v>
      </c>
      <c r="F869">
        <v>2</v>
      </c>
      <c r="G869">
        <v>3.01</v>
      </c>
      <c r="H869" t="s">
        <v>443</v>
      </c>
      <c r="J869" t="s">
        <v>7957</v>
      </c>
      <c r="K869" t="s">
        <v>134</v>
      </c>
      <c r="L869" t="s">
        <v>7958</v>
      </c>
      <c r="M869" t="s">
        <v>136</v>
      </c>
      <c r="N869" t="s">
        <v>4690</v>
      </c>
      <c r="O869" t="s">
        <v>84</v>
      </c>
    </row>
    <row r="870" spans="1:15" x14ac:dyDescent="0.45">
      <c r="A870">
        <v>1391</v>
      </c>
      <c r="B870" t="s">
        <v>5178</v>
      </c>
      <c r="C870" t="s">
        <v>7959</v>
      </c>
      <c r="D870" t="s">
        <v>4410</v>
      </c>
      <c r="E870" t="s">
        <v>5573</v>
      </c>
      <c r="F870">
        <v>2</v>
      </c>
      <c r="G870">
        <v>3.01</v>
      </c>
      <c r="H870" t="s">
        <v>443</v>
      </c>
      <c r="J870" t="s">
        <v>243</v>
      </c>
      <c r="K870" t="s">
        <v>3836</v>
      </c>
      <c r="L870" t="s">
        <v>244</v>
      </c>
      <c r="M870" t="s">
        <v>7881</v>
      </c>
      <c r="N870" t="s">
        <v>5691</v>
      </c>
      <c r="O870" t="s">
        <v>84</v>
      </c>
    </row>
    <row r="871" spans="1:15" x14ac:dyDescent="0.45">
      <c r="A871">
        <v>1392</v>
      </c>
      <c r="B871" t="s">
        <v>7960</v>
      </c>
      <c r="C871" t="s">
        <v>7961</v>
      </c>
      <c r="D871" t="s">
        <v>4410</v>
      </c>
      <c r="E871" t="s">
        <v>5573</v>
      </c>
      <c r="F871">
        <v>2</v>
      </c>
      <c r="G871">
        <v>3.01</v>
      </c>
      <c r="H871" t="s">
        <v>443</v>
      </c>
      <c r="J871" t="s">
        <v>1116</v>
      </c>
      <c r="K871" t="s">
        <v>237</v>
      </c>
      <c r="L871" t="s">
        <v>1117</v>
      </c>
      <c r="M871" t="s">
        <v>238</v>
      </c>
      <c r="N871" t="s">
        <v>7962</v>
      </c>
      <c r="O871" t="s">
        <v>84</v>
      </c>
    </row>
    <row r="872" spans="1:15" x14ac:dyDescent="0.45">
      <c r="A872">
        <v>1393</v>
      </c>
      <c r="E872" t="s">
        <v>5518</v>
      </c>
    </row>
    <row r="873" spans="1:15" x14ac:dyDescent="0.45">
      <c r="A873">
        <v>1394</v>
      </c>
      <c r="B873" t="s">
        <v>7963</v>
      </c>
      <c r="C873" t="s">
        <v>7964</v>
      </c>
      <c r="D873" t="s">
        <v>4410</v>
      </c>
      <c r="E873" t="s">
        <v>5573</v>
      </c>
      <c r="F873">
        <v>2</v>
      </c>
      <c r="G873">
        <v>3.01</v>
      </c>
      <c r="H873" t="s">
        <v>443</v>
      </c>
      <c r="J873" t="s">
        <v>7965</v>
      </c>
      <c r="K873" t="s">
        <v>7966</v>
      </c>
      <c r="L873" t="s">
        <v>7967</v>
      </c>
      <c r="M873" t="s">
        <v>7968</v>
      </c>
      <c r="N873" t="s">
        <v>7969</v>
      </c>
      <c r="O873" t="s">
        <v>84</v>
      </c>
    </row>
    <row r="874" spans="1:15" x14ac:dyDescent="0.45">
      <c r="A874">
        <v>1395</v>
      </c>
      <c r="B874" t="s">
        <v>5906</v>
      </c>
      <c r="C874" t="s">
        <v>7970</v>
      </c>
      <c r="D874" t="s">
        <v>4410</v>
      </c>
      <c r="E874" t="s">
        <v>5573</v>
      </c>
      <c r="F874">
        <v>2</v>
      </c>
      <c r="G874">
        <v>3.01</v>
      </c>
      <c r="H874" t="s">
        <v>443</v>
      </c>
      <c r="J874" t="s">
        <v>383</v>
      </c>
      <c r="K874" t="s">
        <v>4146</v>
      </c>
      <c r="L874" t="s">
        <v>384</v>
      </c>
      <c r="M874" t="s">
        <v>4148</v>
      </c>
      <c r="N874" t="s">
        <v>6745</v>
      </c>
      <c r="O874" t="s">
        <v>84</v>
      </c>
    </row>
    <row r="875" spans="1:15" x14ac:dyDescent="0.45">
      <c r="A875">
        <v>1396</v>
      </c>
      <c r="B875" t="s">
        <v>5632</v>
      </c>
      <c r="C875" t="s">
        <v>7971</v>
      </c>
      <c r="D875" t="s">
        <v>4410</v>
      </c>
      <c r="E875" t="s">
        <v>5573</v>
      </c>
      <c r="F875">
        <v>2</v>
      </c>
      <c r="G875">
        <v>3.01</v>
      </c>
      <c r="H875" t="s">
        <v>443</v>
      </c>
      <c r="J875" t="s">
        <v>197</v>
      </c>
      <c r="K875" t="s">
        <v>7972</v>
      </c>
      <c r="L875" t="s">
        <v>198</v>
      </c>
      <c r="M875" t="s">
        <v>7973</v>
      </c>
      <c r="N875" t="s">
        <v>2701</v>
      </c>
      <c r="O875" t="s">
        <v>84</v>
      </c>
    </row>
    <row r="876" spans="1:15" x14ac:dyDescent="0.45">
      <c r="A876">
        <v>1397</v>
      </c>
      <c r="B876" t="s">
        <v>5632</v>
      </c>
      <c r="C876" t="s">
        <v>7974</v>
      </c>
      <c r="D876" t="s">
        <v>4410</v>
      </c>
      <c r="E876" t="s">
        <v>5573</v>
      </c>
      <c r="F876">
        <v>2</v>
      </c>
      <c r="G876">
        <v>3.01</v>
      </c>
      <c r="H876" t="s">
        <v>443</v>
      </c>
      <c r="J876" t="s">
        <v>197</v>
      </c>
      <c r="K876" t="s">
        <v>104</v>
      </c>
      <c r="L876" t="s">
        <v>198</v>
      </c>
      <c r="M876" t="s">
        <v>105</v>
      </c>
      <c r="N876" t="s">
        <v>7975</v>
      </c>
      <c r="O876" t="s">
        <v>84</v>
      </c>
    </row>
    <row r="877" spans="1:15" x14ac:dyDescent="0.45">
      <c r="A877">
        <v>1398</v>
      </c>
      <c r="B877" t="s">
        <v>7976</v>
      </c>
      <c r="C877" t="s">
        <v>7977</v>
      </c>
      <c r="D877" t="s">
        <v>4410</v>
      </c>
      <c r="E877" t="s">
        <v>5573</v>
      </c>
      <c r="F877">
        <v>2</v>
      </c>
      <c r="G877">
        <v>3.01</v>
      </c>
      <c r="H877" t="s">
        <v>443</v>
      </c>
      <c r="J877" t="s">
        <v>778</v>
      </c>
      <c r="K877" t="s">
        <v>387</v>
      </c>
      <c r="L877" t="s">
        <v>779</v>
      </c>
      <c r="M877" t="s">
        <v>388</v>
      </c>
      <c r="N877" t="s">
        <v>5523</v>
      </c>
      <c r="O877" t="s">
        <v>84</v>
      </c>
    </row>
    <row r="878" spans="1:15" x14ac:dyDescent="0.45">
      <c r="A878">
        <v>1399</v>
      </c>
      <c r="B878" t="s">
        <v>5637</v>
      </c>
      <c r="C878" t="s">
        <v>7978</v>
      </c>
      <c r="D878" t="s">
        <v>4410</v>
      </c>
      <c r="E878" t="s">
        <v>5573</v>
      </c>
      <c r="F878">
        <v>2</v>
      </c>
      <c r="G878">
        <v>3.01</v>
      </c>
      <c r="H878" t="s">
        <v>443</v>
      </c>
      <c r="J878" t="s">
        <v>329</v>
      </c>
      <c r="K878" t="s">
        <v>192</v>
      </c>
      <c r="L878" t="s">
        <v>330</v>
      </c>
      <c r="M878" t="s">
        <v>193</v>
      </c>
      <c r="N878" t="s">
        <v>7969</v>
      </c>
      <c r="O878" t="s">
        <v>84</v>
      </c>
    </row>
    <row r="879" spans="1:15" x14ac:dyDescent="0.45">
      <c r="A879">
        <v>1400</v>
      </c>
      <c r="B879" t="s">
        <v>5637</v>
      </c>
      <c r="C879" t="s">
        <v>7979</v>
      </c>
      <c r="D879" t="s">
        <v>4410</v>
      </c>
      <c r="E879" t="s">
        <v>5573</v>
      </c>
      <c r="F879">
        <v>2</v>
      </c>
      <c r="G879">
        <v>3.01</v>
      </c>
      <c r="H879" t="s">
        <v>443</v>
      </c>
      <c r="J879" t="s">
        <v>329</v>
      </c>
      <c r="K879" t="s">
        <v>7980</v>
      </c>
      <c r="L879" t="s">
        <v>330</v>
      </c>
      <c r="M879" t="s">
        <v>7981</v>
      </c>
      <c r="N879" t="s">
        <v>1770</v>
      </c>
      <c r="O879" t="s">
        <v>84</v>
      </c>
    </row>
    <row r="880" spans="1:15" x14ac:dyDescent="0.45">
      <c r="A880">
        <v>1401</v>
      </c>
      <c r="B880" t="s">
        <v>7982</v>
      </c>
      <c r="C880" t="s">
        <v>7983</v>
      </c>
      <c r="D880" t="s">
        <v>4410</v>
      </c>
      <c r="E880" t="s">
        <v>5573</v>
      </c>
      <c r="F880">
        <v>2</v>
      </c>
      <c r="G880">
        <v>3.01</v>
      </c>
      <c r="H880" t="s">
        <v>443</v>
      </c>
      <c r="J880" t="s">
        <v>7984</v>
      </c>
      <c r="K880" t="s">
        <v>279</v>
      </c>
      <c r="L880" t="s">
        <v>7985</v>
      </c>
      <c r="M880" t="s">
        <v>280</v>
      </c>
      <c r="N880" t="s">
        <v>2501</v>
      </c>
      <c r="O880" t="s">
        <v>84</v>
      </c>
    </row>
    <row r="881" spans="1:15" x14ac:dyDescent="0.45">
      <c r="A881">
        <v>1402</v>
      </c>
      <c r="E881" t="s">
        <v>5518</v>
      </c>
    </row>
    <row r="882" spans="1:15" x14ac:dyDescent="0.45">
      <c r="A882">
        <v>1403</v>
      </c>
      <c r="B882" t="s">
        <v>7986</v>
      </c>
      <c r="C882" t="s">
        <v>7987</v>
      </c>
      <c r="D882" t="s">
        <v>4410</v>
      </c>
      <c r="E882" t="s">
        <v>5573</v>
      </c>
      <c r="F882">
        <v>2</v>
      </c>
      <c r="G882">
        <v>3.01</v>
      </c>
      <c r="H882" t="s">
        <v>443</v>
      </c>
      <c r="J882" t="s">
        <v>7988</v>
      </c>
      <c r="K882" t="s">
        <v>89</v>
      </c>
      <c r="L882" t="s">
        <v>7989</v>
      </c>
      <c r="M882" t="s">
        <v>91</v>
      </c>
      <c r="N882" t="s">
        <v>4600</v>
      </c>
      <c r="O882" t="s">
        <v>84</v>
      </c>
    </row>
    <row r="883" spans="1:15" x14ac:dyDescent="0.45">
      <c r="A883">
        <v>1404</v>
      </c>
      <c r="B883" t="s">
        <v>7990</v>
      </c>
      <c r="C883" t="s">
        <v>7991</v>
      </c>
      <c r="D883" t="s">
        <v>4410</v>
      </c>
      <c r="E883" t="s">
        <v>5573</v>
      </c>
      <c r="F883">
        <v>2</v>
      </c>
      <c r="G883">
        <v>3.01</v>
      </c>
      <c r="H883" t="s">
        <v>443</v>
      </c>
      <c r="J883" t="s">
        <v>7992</v>
      </c>
      <c r="K883" t="s">
        <v>104</v>
      </c>
      <c r="L883" t="s">
        <v>7993</v>
      </c>
      <c r="M883" t="s">
        <v>105</v>
      </c>
      <c r="N883" t="s">
        <v>2425</v>
      </c>
      <c r="O883" t="s">
        <v>84</v>
      </c>
    </row>
    <row r="884" spans="1:15" x14ac:dyDescent="0.45">
      <c r="A884">
        <v>1405</v>
      </c>
      <c r="B884" t="s">
        <v>7994</v>
      </c>
      <c r="C884" t="s">
        <v>7995</v>
      </c>
      <c r="D884" t="s">
        <v>4410</v>
      </c>
      <c r="E884" t="s">
        <v>5573</v>
      </c>
      <c r="F884">
        <v>2</v>
      </c>
      <c r="G884">
        <v>3.01</v>
      </c>
      <c r="H884" t="s">
        <v>443</v>
      </c>
      <c r="J884" t="s">
        <v>7996</v>
      </c>
      <c r="K884" t="s">
        <v>7997</v>
      </c>
      <c r="L884" t="s">
        <v>7998</v>
      </c>
      <c r="M884" t="s">
        <v>7999</v>
      </c>
      <c r="N884" t="s">
        <v>2345</v>
      </c>
      <c r="O884" t="s">
        <v>84</v>
      </c>
    </row>
    <row r="885" spans="1:15" x14ac:dyDescent="0.45">
      <c r="A885">
        <v>1406</v>
      </c>
      <c r="B885" t="s">
        <v>8000</v>
      </c>
      <c r="C885" t="s">
        <v>8001</v>
      </c>
      <c r="D885" t="s">
        <v>4410</v>
      </c>
      <c r="E885" t="s">
        <v>5573</v>
      </c>
      <c r="F885">
        <v>2</v>
      </c>
      <c r="G885">
        <v>3.01</v>
      </c>
      <c r="H885" t="s">
        <v>443</v>
      </c>
      <c r="J885" t="s">
        <v>1019</v>
      </c>
      <c r="K885" t="s">
        <v>711</v>
      </c>
      <c r="L885" t="s">
        <v>296</v>
      </c>
      <c r="M885" t="s">
        <v>317</v>
      </c>
      <c r="N885" t="s">
        <v>5205</v>
      </c>
      <c r="O885" t="s">
        <v>84</v>
      </c>
    </row>
    <row r="886" spans="1:15" x14ac:dyDescent="0.45">
      <c r="A886">
        <v>1407</v>
      </c>
      <c r="B886" t="s">
        <v>8002</v>
      </c>
      <c r="C886" t="s">
        <v>8003</v>
      </c>
      <c r="D886" t="s">
        <v>4410</v>
      </c>
      <c r="E886" t="s">
        <v>5573</v>
      </c>
      <c r="F886">
        <v>2</v>
      </c>
      <c r="G886">
        <v>3.01</v>
      </c>
      <c r="H886" t="s">
        <v>443</v>
      </c>
      <c r="J886" t="s">
        <v>8004</v>
      </c>
      <c r="K886" t="s">
        <v>6490</v>
      </c>
      <c r="L886" t="s">
        <v>8005</v>
      </c>
      <c r="M886" t="s">
        <v>6492</v>
      </c>
      <c r="N886" t="s">
        <v>5729</v>
      </c>
      <c r="O886" t="s">
        <v>84</v>
      </c>
    </row>
    <row r="887" spans="1:15" x14ac:dyDescent="0.45">
      <c r="A887">
        <v>1408</v>
      </c>
      <c r="B887" t="s">
        <v>8006</v>
      </c>
      <c r="C887" t="s">
        <v>8007</v>
      </c>
      <c r="D887" t="s">
        <v>4410</v>
      </c>
      <c r="E887" t="s">
        <v>5647</v>
      </c>
      <c r="F887">
        <v>3</v>
      </c>
      <c r="G887">
        <v>3.01</v>
      </c>
      <c r="H887" t="s">
        <v>443</v>
      </c>
      <c r="J887" t="s">
        <v>338</v>
      </c>
      <c r="K887" t="s">
        <v>264</v>
      </c>
      <c r="L887" t="s">
        <v>339</v>
      </c>
      <c r="M887" t="s">
        <v>265</v>
      </c>
      <c r="N887" t="s">
        <v>7377</v>
      </c>
      <c r="O887" t="s">
        <v>84</v>
      </c>
    </row>
    <row r="888" spans="1:15" x14ac:dyDescent="0.45">
      <c r="A888">
        <v>1409</v>
      </c>
      <c r="B888" t="s">
        <v>8008</v>
      </c>
      <c r="C888" t="s">
        <v>8009</v>
      </c>
      <c r="D888" t="s">
        <v>4410</v>
      </c>
      <c r="E888" t="s">
        <v>5647</v>
      </c>
      <c r="F888">
        <v>3</v>
      </c>
      <c r="G888">
        <v>3.01</v>
      </c>
      <c r="H888" t="s">
        <v>2007</v>
      </c>
      <c r="J888" t="s">
        <v>8010</v>
      </c>
      <c r="K888" t="s">
        <v>295</v>
      </c>
      <c r="L888" t="s">
        <v>8011</v>
      </c>
      <c r="M888" t="s">
        <v>288</v>
      </c>
      <c r="N888" t="s">
        <v>5420</v>
      </c>
      <c r="O888" t="s">
        <v>84</v>
      </c>
    </row>
    <row r="889" spans="1:15" x14ac:dyDescent="0.45">
      <c r="A889">
        <v>1410</v>
      </c>
      <c r="B889" t="s">
        <v>4496</v>
      </c>
      <c r="C889" t="s">
        <v>8012</v>
      </c>
      <c r="D889" t="s">
        <v>4410</v>
      </c>
      <c r="E889" t="s">
        <v>5647</v>
      </c>
      <c r="F889">
        <v>3</v>
      </c>
      <c r="G889">
        <v>3.01</v>
      </c>
      <c r="H889" t="s">
        <v>2007</v>
      </c>
      <c r="J889" t="s">
        <v>4498</v>
      </c>
      <c r="K889" t="s">
        <v>8013</v>
      </c>
      <c r="L889" t="s">
        <v>396</v>
      </c>
      <c r="M889" t="s">
        <v>8014</v>
      </c>
      <c r="N889" t="s">
        <v>8015</v>
      </c>
      <c r="O889" t="s">
        <v>84</v>
      </c>
    </row>
    <row r="890" spans="1:15" x14ac:dyDescent="0.45">
      <c r="A890">
        <v>1411</v>
      </c>
      <c r="B890" t="s">
        <v>8016</v>
      </c>
      <c r="C890" t="s">
        <v>1467</v>
      </c>
      <c r="D890" t="s">
        <v>4410</v>
      </c>
      <c r="E890" t="s">
        <v>5647</v>
      </c>
      <c r="F890">
        <v>3</v>
      </c>
      <c r="G890">
        <v>3.01</v>
      </c>
      <c r="H890" t="s">
        <v>2007</v>
      </c>
      <c r="J890" t="s">
        <v>8017</v>
      </c>
      <c r="K890" t="s">
        <v>268</v>
      </c>
      <c r="L890" t="s">
        <v>8018</v>
      </c>
      <c r="M890" t="s">
        <v>269</v>
      </c>
      <c r="N890" t="s">
        <v>955</v>
      </c>
      <c r="O890" t="s">
        <v>84</v>
      </c>
    </row>
    <row r="891" spans="1:15" x14ac:dyDescent="0.45">
      <c r="A891">
        <v>1412</v>
      </c>
      <c r="B891" t="s">
        <v>8019</v>
      </c>
      <c r="C891" t="s">
        <v>7370</v>
      </c>
      <c r="D891" t="s">
        <v>4410</v>
      </c>
      <c r="E891" t="s">
        <v>5647</v>
      </c>
      <c r="F891">
        <v>3</v>
      </c>
      <c r="G891">
        <v>3.01</v>
      </c>
      <c r="H891" t="s">
        <v>2007</v>
      </c>
      <c r="J891" t="s">
        <v>8020</v>
      </c>
      <c r="K891" t="s">
        <v>180</v>
      </c>
      <c r="L891" t="s">
        <v>8021</v>
      </c>
      <c r="M891" t="s">
        <v>3853</v>
      </c>
      <c r="N891" t="s">
        <v>5503</v>
      </c>
      <c r="O891" t="s">
        <v>84</v>
      </c>
    </row>
    <row r="892" spans="1:15" x14ac:dyDescent="0.45">
      <c r="A892">
        <v>1413</v>
      </c>
      <c r="B892" t="s">
        <v>8022</v>
      </c>
      <c r="C892" t="s">
        <v>8023</v>
      </c>
      <c r="D892" t="s">
        <v>4410</v>
      </c>
      <c r="E892" t="s">
        <v>5647</v>
      </c>
      <c r="F892">
        <v>3</v>
      </c>
      <c r="G892">
        <v>3.01</v>
      </c>
      <c r="H892" t="s">
        <v>2007</v>
      </c>
      <c r="J892" t="s">
        <v>8024</v>
      </c>
      <c r="K892" t="s">
        <v>3894</v>
      </c>
      <c r="L892" t="s">
        <v>8025</v>
      </c>
      <c r="M892" t="s">
        <v>3896</v>
      </c>
      <c r="N892" t="s">
        <v>1581</v>
      </c>
      <c r="O892" t="s">
        <v>84</v>
      </c>
    </row>
    <row r="893" spans="1:15" x14ac:dyDescent="0.45">
      <c r="A893">
        <v>1414</v>
      </c>
      <c r="B893" t="s">
        <v>7351</v>
      </c>
      <c r="C893" t="s">
        <v>8026</v>
      </c>
      <c r="D893" t="s">
        <v>4410</v>
      </c>
      <c r="E893" t="s">
        <v>5647</v>
      </c>
      <c r="F893">
        <v>3</v>
      </c>
      <c r="G893">
        <v>3.01</v>
      </c>
      <c r="H893" t="s">
        <v>2007</v>
      </c>
      <c r="J893" t="s">
        <v>6905</v>
      </c>
      <c r="K893" t="s">
        <v>785</v>
      </c>
      <c r="L893" t="s">
        <v>6906</v>
      </c>
      <c r="M893" t="s">
        <v>787</v>
      </c>
      <c r="N893" t="s">
        <v>6985</v>
      </c>
      <c r="O893" t="s">
        <v>84</v>
      </c>
    </row>
    <row r="894" spans="1:15" x14ac:dyDescent="0.45">
      <c r="A894">
        <v>1415</v>
      </c>
      <c r="B894" t="s">
        <v>6125</v>
      </c>
      <c r="C894" t="s">
        <v>8027</v>
      </c>
      <c r="D894" t="s">
        <v>4410</v>
      </c>
      <c r="E894" t="s">
        <v>5647</v>
      </c>
      <c r="F894">
        <v>3</v>
      </c>
      <c r="G894">
        <v>3.01</v>
      </c>
      <c r="H894" t="s">
        <v>2007</v>
      </c>
      <c r="J894" t="s">
        <v>2699</v>
      </c>
      <c r="K894" t="s">
        <v>113</v>
      </c>
      <c r="L894" t="s">
        <v>3622</v>
      </c>
      <c r="M894" t="s">
        <v>115</v>
      </c>
      <c r="N894" t="s">
        <v>879</v>
      </c>
      <c r="O894" t="s">
        <v>84</v>
      </c>
    </row>
    <row r="895" spans="1:15" x14ac:dyDescent="0.45">
      <c r="A895">
        <v>1416</v>
      </c>
      <c r="B895" t="s">
        <v>4795</v>
      </c>
      <c r="C895" t="s">
        <v>4796</v>
      </c>
      <c r="D895" t="s">
        <v>4410</v>
      </c>
      <c r="E895" t="s">
        <v>5647</v>
      </c>
      <c r="F895">
        <v>3</v>
      </c>
      <c r="G895">
        <v>3.01</v>
      </c>
      <c r="H895" t="s">
        <v>2007</v>
      </c>
      <c r="J895" t="s">
        <v>1019</v>
      </c>
      <c r="K895" t="s">
        <v>4797</v>
      </c>
      <c r="L895" t="s">
        <v>296</v>
      </c>
      <c r="M895" t="s">
        <v>4798</v>
      </c>
      <c r="N895" t="s">
        <v>5417</v>
      </c>
      <c r="O895" t="s">
        <v>84</v>
      </c>
    </row>
    <row r="896" spans="1:15" x14ac:dyDescent="0.45">
      <c r="A896">
        <v>1417</v>
      </c>
      <c r="B896" t="s">
        <v>8028</v>
      </c>
      <c r="C896" t="s">
        <v>8029</v>
      </c>
      <c r="D896" t="s">
        <v>4410</v>
      </c>
      <c r="E896" t="s">
        <v>5647</v>
      </c>
      <c r="F896">
        <v>3</v>
      </c>
      <c r="G896">
        <v>3.01</v>
      </c>
      <c r="H896" t="s">
        <v>443</v>
      </c>
      <c r="J896" t="s">
        <v>8030</v>
      </c>
      <c r="K896" t="s">
        <v>8031</v>
      </c>
      <c r="L896" t="s">
        <v>8032</v>
      </c>
      <c r="M896" t="s">
        <v>8033</v>
      </c>
      <c r="N896" t="s">
        <v>8034</v>
      </c>
      <c r="O896" t="s">
        <v>84</v>
      </c>
    </row>
    <row r="897" spans="1:15" x14ac:dyDescent="0.45">
      <c r="A897">
        <v>1418</v>
      </c>
      <c r="B897" t="s">
        <v>8035</v>
      </c>
      <c r="C897" t="s">
        <v>8036</v>
      </c>
      <c r="D897" t="s">
        <v>4410</v>
      </c>
      <c r="E897" t="s">
        <v>5647</v>
      </c>
      <c r="F897">
        <v>2</v>
      </c>
      <c r="G897">
        <v>3.01</v>
      </c>
      <c r="H897" t="s">
        <v>443</v>
      </c>
      <c r="J897" t="s">
        <v>7062</v>
      </c>
      <c r="K897" t="s">
        <v>8037</v>
      </c>
      <c r="L897" t="s">
        <v>7063</v>
      </c>
      <c r="M897" t="s">
        <v>8038</v>
      </c>
      <c r="N897" t="s">
        <v>7617</v>
      </c>
      <c r="O897" t="s">
        <v>84</v>
      </c>
    </row>
    <row r="898" spans="1:15" x14ac:dyDescent="0.45">
      <c r="A898">
        <v>1419</v>
      </c>
      <c r="B898" t="s">
        <v>5452</v>
      </c>
      <c r="C898" t="s">
        <v>8039</v>
      </c>
      <c r="D898" t="s">
        <v>4410</v>
      </c>
      <c r="E898" t="s">
        <v>5647</v>
      </c>
      <c r="F898">
        <v>2</v>
      </c>
      <c r="G898">
        <v>3.01</v>
      </c>
      <c r="H898" t="s">
        <v>443</v>
      </c>
      <c r="J898" t="s">
        <v>283</v>
      </c>
      <c r="K898" t="s">
        <v>107</v>
      </c>
      <c r="L898" t="s">
        <v>284</v>
      </c>
      <c r="M898" t="s">
        <v>568</v>
      </c>
      <c r="N898" t="s">
        <v>5355</v>
      </c>
      <c r="O898" t="s">
        <v>84</v>
      </c>
    </row>
    <row r="899" spans="1:15" x14ac:dyDescent="0.45">
      <c r="A899">
        <v>1420</v>
      </c>
      <c r="B899" t="s">
        <v>4065</v>
      </c>
      <c r="C899" t="s">
        <v>6750</v>
      </c>
      <c r="D899" t="s">
        <v>4410</v>
      </c>
      <c r="E899" t="s">
        <v>5647</v>
      </c>
      <c r="F899">
        <v>2</v>
      </c>
      <c r="G899">
        <v>3.01</v>
      </c>
      <c r="H899" t="s">
        <v>443</v>
      </c>
      <c r="J899" t="s">
        <v>329</v>
      </c>
      <c r="K899" t="s">
        <v>168</v>
      </c>
      <c r="L899" t="s">
        <v>330</v>
      </c>
      <c r="M899" t="s">
        <v>169</v>
      </c>
      <c r="N899" t="s">
        <v>8040</v>
      </c>
      <c r="O899" t="s">
        <v>84</v>
      </c>
    </row>
    <row r="900" spans="1:15" x14ac:dyDescent="0.45">
      <c r="A900">
        <v>1421</v>
      </c>
      <c r="B900" t="s">
        <v>6229</v>
      </c>
      <c r="C900" t="s">
        <v>8041</v>
      </c>
      <c r="D900" t="s">
        <v>4410</v>
      </c>
      <c r="E900" t="s">
        <v>5647</v>
      </c>
      <c r="F900">
        <v>2</v>
      </c>
      <c r="G900">
        <v>3.01</v>
      </c>
      <c r="H900" t="s">
        <v>443</v>
      </c>
      <c r="J900" t="s">
        <v>6231</v>
      </c>
      <c r="K900" t="s">
        <v>360</v>
      </c>
      <c r="L900" t="s">
        <v>6232</v>
      </c>
      <c r="M900" t="s">
        <v>6649</v>
      </c>
      <c r="N900" t="s">
        <v>2503</v>
      </c>
      <c r="O900" t="s">
        <v>84</v>
      </c>
    </row>
    <row r="901" spans="1:15" x14ac:dyDescent="0.45">
      <c r="A901">
        <v>1422</v>
      </c>
      <c r="B901" t="s">
        <v>8042</v>
      </c>
      <c r="C901" t="s">
        <v>7705</v>
      </c>
      <c r="D901" t="s">
        <v>4410</v>
      </c>
      <c r="E901" t="s">
        <v>5647</v>
      </c>
      <c r="F901">
        <v>2</v>
      </c>
      <c r="G901">
        <v>3.01</v>
      </c>
      <c r="H901" t="s">
        <v>443</v>
      </c>
      <c r="J901" t="s">
        <v>4520</v>
      </c>
      <c r="K901" t="s">
        <v>571</v>
      </c>
      <c r="L901" t="s">
        <v>4521</v>
      </c>
      <c r="M901" t="s">
        <v>573</v>
      </c>
      <c r="N901" t="s">
        <v>4113</v>
      </c>
      <c r="O901" t="s">
        <v>84</v>
      </c>
    </row>
    <row r="902" spans="1:15" x14ac:dyDescent="0.45">
      <c r="A902">
        <v>1423</v>
      </c>
      <c r="B902" t="s">
        <v>8043</v>
      </c>
      <c r="C902" t="s">
        <v>8044</v>
      </c>
      <c r="D902" t="s">
        <v>4410</v>
      </c>
      <c r="E902" t="s">
        <v>5647</v>
      </c>
      <c r="F902">
        <v>2</v>
      </c>
      <c r="G902">
        <v>3.01</v>
      </c>
      <c r="H902" t="s">
        <v>443</v>
      </c>
      <c r="J902" t="s">
        <v>8045</v>
      </c>
      <c r="K902" t="s">
        <v>8046</v>
      </c>
      <c r="L902" t="s">
        <v>8047</v>
      </c>
      <c r="M902" t="s">
        <v>8048</v>
      </c>
      <c r="N902" t="s">
        <v>1736</v>
      </c>
      <c r="O902" t="s">
        <v>84</v>
      </c>
    </row>
    <row r="903" spans="1:15" x14ac:dyDescent="0.45">
      <c r="A903">
        <v>1424</v>
      </c>
      <c r="B903" t="s">
        <v>8049</v>
      </c>
      <c r="C903" t="s">
        <v>8050</v>
      </c>
      <c r="D903" t="s">
        <v>7099</v>
      </c>
      <c r="E903" t="s">
        <v>5703</v>
      </c>
      <c r="F903">
        <v>3</v>
      </c>
      <c r="G903">
        <v>3.01</v>
      </c>
      <c r="H903" t="s">
        <v>7524</v>
      </c>
      <c r="J903" t="s">
        <v>5413</v>
      </c>
      <c r="K903" t="s">
        <v>218</v>
      </c>
      <c r="L903" t="s">
        <v>5414</v>
      </c>
      <c r="M903" t="s">
        <v>219</v>
      </c>
      <c r="N903" t="s">
        <v>500</v>
      </c>
      <c r="O903" t="s">
        <v>84</v>
      </c>
    </row>
    <row r="904" spans="1:15" x14ac:dyDescent="0.45">
      <c r="A904">
        <v>1425</v>
      </c>
      <c r="B904" t="s">
        <v>8051</v>
      </c>
      <c r="C904" t="s">
        <v>8052</v>
      </c>
      <c r="D904" t="s">
        <v>7099</v>
      </c>
      <c r="E904" t="s">
        <v>5703</v>
      </c>
      <c r="F904">
        <v>3</v>
      </c>
      <c r="G904">
        <v>3.01</v>
      </c>
      <c r="H904" t="s">
        <v>7524</v>
      </c>
      <c r="J904" t="s">
        <v>8053</v>
      </c>
      <c r="K904" t="s">
        <v>1413</v>
      </c>
      <c r="L904" t="s">
        <v>8054</v>
      </c>
      <c r="M904" t="s">
        <v>8055</v>
      </c>
      <c r="N904" t="s">
        <v>8056</v>
      </c>
      <c r="O904" t="s">
        <v>84</v>
      </c>
    </row>
    <row r="905" spans="1:15" x14ac:dyDescent="0.45">
      <c r="A905">
        <v>1426</v>
      </c>
      <c r="B905" t="s">
        <v>8057</v>
      </c>
      <c r="C905" t="s">
        <v>8058</v>
      </c>
      <c r="D905" t="s">
        <v>7099</v>
      </c>
      <c r="E905" t="s">
        <v>5703</v>
      </c>
      <c r="F905">
        <v>3</v>
      </c>
      <c r="G905">
        <v>3.01</v>
      </c>
      <c r="H905" t="s">
        <v>7524</v>
      </c>
      <c r="J905" t="s">
        <v>8059</v>
      </c>
      <c r="K905" t="s">
        <v>113</v>
      </c>
      <c r="L905" t="s">
        <v>8060</v>
      </c>
      <c r="M905" t="s">
        <v>115</v>
      </c>
      <c r="N905" t="s">
        <v>5095</v>
      </c>
      <c r="O905" t="s">
        <v>84</v>
      </c>
    </row>
    <row r="906" spans="1:15" x14ac:dyDescent="0.45">
      <c r="A906">
        <v>1427</v>
      </c>
      <c r="B906" t="s">
        <v>4487</v>
      </c>
      <c r="C906" t="s">
        <v>8061</v>
      </c>
      <c r="D906" t="s">
        <v>4410</v>
      </c>
      <c r="E906" t="s">
        <v>5703</v>
      </c>
      <c r="F906">
        <v>3</v>
      </c>
      <c r="G906">
        <v>3.01</v>
      </c>
      <c r="H906" t="s">
        <v>2007</v>
      </c>
      <c r="J906" t="s">
        <v>1779</v>
      </c>
      <c r="K906" t="s">
        <v>8062</v>
      </c>
      <c r="L906" t="s">
        <v>8063</v>
      </c>
      <c r="M906" t="s">
        <v>8064</v>
      </c>
      <c r="N906" t="s">
        <v>5480</v>
      </c>
      <c r="O906" t="s">
        <v>84</v>
      </c>
    </row>
    <row r="907" spans="1:15" x14ac:dyDescent="0.45">
      <c r="A907">
        <v>1428</v>
      </c>
      <c r="B907" t="s">
        <v>4420</v>
      </c>
      <c r="C907" t="s">
        <v>8065</v>
      </c>
      <c r="D907" t="s">
        <v>7099</v>
      </c>
      <c r="E907" t="s">
        <v>5703</v>
      </c>
      <c r="F907">
        <v>3</v>
      </c>
      <c r="G907">
        <v>3.01</v>
      </c>
      <c r="H907" t="s">
        <v>7524</v>
      </c>
      <c r="J907" t="s">
        <v>3835</v>
      </c>
      <c r="K907" t="s">
        <v>166</v>
      </c>
      <c r="L907" t="s">
        <v>3837</v>
      </c>
      <c r="M907" t="s">
        <v>167</v>
      </c>
      <c r="N907" t="s">
        <v>8066</v>
      </c>
      <c r="O907" t="s">
        <v>84</v>
      </c>
    </row>
    <row r="908" spans="1:15" x14ac:dyDescent="0.45">
      <c r="A908">
        <v>1429</v>
      </c>
      <c r="B908" t="s">
        <v>8067</v>
      </c>
      <c r="C908" t="s">
        <v>8068</v>
      </c>
      <c r="D908" t="s">
        <v>4410</v>
      </c>
      <c r="E908" t="s">
        <v>5703</v>
      </c>
      <c r="F908">
        <v>3</v>
      </c>
      <c r="G908">
        <v>3.01</v>
      </c>
      <c r="H908" t="s">
        <v>2007</v>
      </c>
      <c r="J908" t="s">
        <v>8069</v>
      </c>
      <c r="K908" t="s">
        <v>5353</v>
      </c>
      <c r="L908" t="s">
        <v>8070</v>
      </c>
      <c r="M908" t="s">
        <v>5354</v>
      </c>
      <c r="N908" t="s">
        <v>7768</v>
      </c>
      <c r="O908" t="s">
        <v>84</v>
      </c>
    </row>
    <row r="909" spans="1:15" x14ac:dyDescent="0.45">
      <c r="A909">
        <v>1430</v>
      </c>
      <c r="B909" t="s">
        <v>8071</v>
      </c>
      <c r="C909" t="s">
        <v>8072</v>
      </c>
      <c r="D909" t="s">
        <v>7099</v>
      </c>
      <c r="E909" t="s">
        <v>5703</v>
      </c>
      <c r="F909">
        <v>3</v>
      </c>
      <c r="G909">
        <v>3.01</v>
      </c>
      <c r="H909" t="s">
        <v>7524</v>
      </c>
      <c r="J909" t="s">
        <v>8073</v>
      </c>
      <c r="K909" t="s">
        <v>192</v>
      </c>
      <c r="L909" t="s">
        <v>8074</v>
      </c>
      <c r="M909" t="s">
        <v>193</v>
      </c>
      <c r="N909" t="s">
        <v>8075</v>
      </c>
      <c r="O909" t="s">
        <v>84</v>
      </c>
    </row>
    <row r="910" spans="1:15" x14ac:dyDescent="0.45">
      <c r="A910">
        <v>1431</v>
      </c>
      <c r="B910" t="s">
        <v>8076</v>
      </c>
      <c r="C910" t="s">
        <v>8077</v>
      </c>
      <c r="D910" t="s">
        <v>7099</v>
      </c>
      <c r="E910" t="s">
        <v>5703</v>
      </c>
      <c r="F910">
        <v>3</v>
      </c>
      <c r="G910">
        <v>3.01</v>
      </c>
      <c r="H910" t="s">
        <v>7524</v>
      </c>
      <c r="J910" t="s">
        <v>8078</v>
      </c>
      <c r="K910" t="s">
        <v>122</v>
      </c>
      <c r="L910" t="s">
        <v>8079</v>
      </c>
      <c r="M910" t="s">
        <v>123</v>
      </c>
      <c r="N910" t="s">
        <v>8080</v>
      </c>
      <c r="O910" t="s">
        <v>84</v>
      </c>
    </row>
    <row r="911" spans="1:15" x14ac:dyDescent="0.45">
      <c r="A911">
        <v>1432</v>
      </c>
      <c r="B911" t="s">
        <v>8081</v>
      </c>
      <c r="C911" t="s">
        <v>8082</v>
      </c>
      <c r="D911" t="s">
        <v>7099</v>
      </c>
      <c r="E911" t="s">
        <v>5703</v>
      </c>
      <c r="F911">
        <v>3</v>
      </c>
      <c r="G911">
        <v>3.01</v>
      </c>
      <c r="H911" t="s">
        <v>7524</v>
      </c>
      <c r="J911" t="s">
        <v>8083</v>
      </c>
      <c r="K911" t="s">
        <v>4886</v>
      </c>
      <c r="L911" t="s">
        <v>8084</v>
      </c>
      <c r="M911" t="s">
        <v>4887</v>
      </c>
      <c r="N911" t="s">
        <v>7127</v>
      </c>
      <c r="O911" t="s">
        <v>84</v>
      </c>
    </row>
    <row r="912" spans="1:15" x14ac:dyDescent="0.45">
      <c r="A912">
        <v>1433</v>
      </c>
      <c r="B912" t="s">
        <v>8085</v>
      </c>
      <c r="C912" t="s">
        <v>8086</v>
      </c>
      <c r="D912" t="s">
        <v>7099</v>
      </c>
      <c r="E912" t="s">
        <v>5703</v>
      </c>
      <c r="F912">
        <v>3</v>
      </c>
      <c r="G912">
        <v>3.01</v>
      </c>
      <c r="H912" t="s">
        <v>7524</v>
      </c>
      <c r="J912" t="s">
        <v>8087</v>
      </c>
      <c r="K912" t="s">
        <v>8088</v>
      </c>
      <c r="L912" t="s">
        <v>8089</v>
      </c>
      <c r="M912" t="s">
        <v>8090</v>
      </c>
      <c r="N912" t="s">
        <v>5485</v>
      </c>
      <c r="O912" t="s">
        <v>84</v>
      </c>
    </row>
    <row r="913" spans="1:15" x14ac:dyDescent="0.45">
      <c r="A913">
        <v>1434</v>
      </c>
      <c r="B913" t="s">
        <v>8091</v>
      </c>
      <c r="C913" t="s">
        <v>8092</v>
      </c>
      <c r="D913" t="s">
        <v>7099</v>
      </c>
      <c r="E913" t="s">
        <v>5703</v>
      </c>
      <c r="F913">
        <v>3</v>
      </c>
      <c r="G913">
        <v>3.01</v>
      </c>
      <c r="H913" t="s">
        <v>7524</v>
      </c>
      <c r="J913" t="s">
        <v>8093</v>
      </c>
      <c r="K913" t="s">
        <v>3846</v>
      </c>
      <c r="L913" t="s">
        <v>8094</v>
      </c>
      <c r="M913" t="s">
        <v>3847</v>
      </c>
      <c r="N913" t="s">
        <v>5034</v>
      </c>
      <c r="O913" t="s">
        <v>84</v>
      </c>
    </row>
    <row r="914" spans="1:15" x14ac:dyDescent="0.45">
      <c r="A914">
        <v>1435</v>
      </c>
      <c r="B914" t="s">
        <v>8095</v>
      </c>
      <c r="C914" t="s">
        <v>6680</v>
      </c>
      <c r="D914" t="s">
        <v>4410</v>
      </c>
      <c r="E914" t="s">
        <v>5703</v>
      </c>
      <c r="F914">
        <v>2</v>
      </c>
      <c r="G914">
        <v>3.01</v>
      </c>
      <c r="H914" t="s">
        <v>443</v>
      </c>
      <c r="J914" t="s">
        <v>8096</v>
      </c>
      <c r="K914" t="s">
        <v>255</v>
      </c>
      <c r="L914" t="s">
        <v>8097</v>
      </c>
      <c r="M914" t="s">
        <v>355</v>
      </c>
      <c r="N914" t="s">
        <v>1815</v>
      </c>
      <c r="O914" t="s">
        <v>84</v>
      </c>
    </row>
    <row r="915" spans="1:15" x14ac:dyDescent="0.45">
      <c r="A915">
        <v>1436</v>
      </c>
      <c r="B915" t="s">
        <v>8098</v>
      </c>
      <c r="C915" t="s">
        <v>8099</v>
      </c>
      <c r="D915" t="s">
        <v>4410</v>
      </c>
      <c r="E915" t="s">
        <v>5703</v>
      </c>
      <c r="F915">
        <v>2</v>
      </c>
      <c r="G915">
        <v>3.01</v>
      </c>
      <c r="H915" t="s">
        <v>443</v>
      </c>
      <c r="J915" t="s">
        <v>8100</v>
      </c>
      <c r="K915" t="s">
        <v>286</v>
      </c>
      <c r="L915" t="s">
        <v>8101</v>
      </c>
      <c r="M915" t="s">
        <v>287</v>
      </c>
      <c r="N915" t="s">
        <v>8102</v>
      </c>
      <c r="O915" t="s">
        <v>84</v>
      </c>
    </row>
    <row r="916" spans="1:15" x14ac:dyDescent="0.45">
      <c r="A916">
        <v>1437</v>
      </c>
      <c r="B916" t="s">
        <v>8103</v>
      </c>
      <c r="C916" t="s">
        <v>8104</v>
      </c>
      <c r="D916" t="s">
        <v>4410</v>
      </c>
      <c r="E916" t="s">
        <v>5703</v>
      </c>
      <c r="F916">
        <v>2</v>
      </c>
      <c r="G916">
        <v>3.01</v>
      </c>
      <c r="H916" t="s">
        <v>443</v>
      </c>
      <c r="J916" t="s">
        <v>8105</v>
      </c>
      <c r="K916" t="s">
        <v>8106</v>
      </c>
      <c r="L916" t="s">
        <v>8107</v>
      </c>
      <c r="M916" t="s">
        <v>8108</v>
      </c>
      <c r="N916" t="s">
        <v>1746</v>
      </c>
      <c r="O916" t="s">
        <v>84</v>
      </c>
    </row>
    <row r="917" spans="1:15" x14ac:dyDescent="0.45">
      <c r="A917">
        <v>1438</v>
      </c>
      <c r="B917" t="s">
        <v>7652</v>
      </c>
      <c r="C917" t="s">
        <v>8109</v>
      </c>
      <c r="D917" t="s">
        <v>4410</v>
      </c>
      <c r="E917" t="s">
        <v>5236</v>
      </c>
      <c r="F917">
        <v>2</v>
      </c>
      <c r="G917">
        <v>5.0199999999999996</v>
      </c>
      <c r="H917" t="s">
        <v>443</v>
      </c>
      <c r="J917" t="s">
        <v>5743</v>
      </c>
      <c r="K917" t="s">
        <v>8110</v>
      </c>
      <c r="L917" t="s">
        <v>5744</v>
      </c>
      <c r="M917" t="s">
        <v>8111</v>
      </c>
      <c r="N917" t="s">
        <v>4715</v>
      </c>
      <c r="O917" t="s">
        <v>84</v>
      </c>
    </row>
    <row r="918" spans="1:15" x14ac:dyDescent="0.45">
      <c r="A918">
        <v>1439</v>
      </c>
      <c r="B918" t="s">
        <v>4596</v>
      </c>
      <c r="C918" t="s">
        <v>8112</v>
      </c>
      <c r="D918" t="s">
        <v>4410</v>
      </c>
      <c r="E918" t="s">
        <v>5703</v>
      </c>
      <c r="F918">
        <v>2</v>
      </c>
      <c r="G918">
        <v>3.01</v>
      </c>
      <c r="H918" t="s">
        <v>443</v>
      </c>
      <c r="J918" t="s">
        <v>197</v>
      </c>
      <c r="K918" t="s">
        <v>8113</v>
      </c>
      <c r="L918" t="s">
        <v>198</v>
      </c>
      <c r="M918" t="s">
        <v>8114</v>
      </c>
      <c r="N918" t="s">
        <v>2345</v>
      </c>
      <c r="O918" t="s">
        <v>84</v>
      </c>
    </row>
    <row r="919" spans="1:15" x14ac:dyDescent="0.45">
      <c r="A919">
        <v>1440</v>
      </c>
      <c r="B919" t="s">
        <v>8115</v>
      </c>
      <c r="C919" t="s">
        <v>8116</v>
      </c>
      <c r="D919" t="s">
        <v>4410</v>
      </c>
      <c r="E919" t="s">
        <v>5703</v>
      </c>
      <c r="F919">
        <v>2</v>
      </c>
      <c r="G919">
        <v>3.01</v>
      </c>
      <c r="H919" t="s">
        <v>443</v>
      </c>
      <c r="J919" t="s">
        <v>8037</v>
      </c>
      <c r="K919" t="s">
        <v>8117</v>
      </c>
      <c r="L919" t="s">
        <v>8118</v>
      </c>
      <c r="M919" t="s">
        <v>8119</v>
      </c>
      <c r="N919" t="s">
        <v>7962</v>
      </c>
      <c r="O919" t="s">
        <v>84</v>
      </c>
    </row>
    <row r="920" spans="1:15" x14ac:dyDescent="0.45">
      <c r="A920">
        <v>1441</v>
      </c>
      <c r="B920" t="s">
        <v>6751</v>
      </c>
      <c r="C920" t="s">
        <v>8120</v>
      </c>
      <c r="D920" t="s">
        <v>4410</v>
      </c>
      <c r="E920" t="s">
        <v>5703</v>
      </c>
      <c r="F920">
        <v>2</v>
      </c>
      <c r="G920">
        <v>3.01</v>
      </c>
      <c r="H920" t="s">
        <v>443</v>
      </c>
      <c r="J920" t="s">
        <v>6753</v>
      </c>
      <c r="K920" t="s">
        <v>166</v>
      </c>
      <c r="L920" t="s">
        <v>6755</v>
      </c>
      <c r="M920" t="s">
        <v>167</v>
      </c>
      <c r="N920" t="s">
        <v>8121</v>
      </c>
      <c r="O920" t="s">
        <v>84</v>
      </c>
    </row>
    <row r="921" spans="1:15" x14ac:dyDescent="0.45">
      <c r="A921">
        <v>1442</v>
      </c>
      <c r="B921" t="s">
        <v>8122</v>
      </c>
      <c r="C921" t="s">
        <v>8123</v>
      </c>
      <c r="D921" t="s">
        <v>4410</v>
      </c>
      <c r="E921" t="s">
        <v>5703</v>
      </c>
      <c r="F921">
        <v>2</v>
      </c>
      <c r="G921">
        <v>3.01</v>
      </c>
      <c r="H921" t="s">
        <v>443</v>
      </c>
      <c r="J921" t="s">
        <v>8124</v>
      </c>
      <c r="K921" t="s">
        <v>358</v>
      </c>
      <c r="L921" t="s">
        <v>8125</v>
      </c>
      <c r="M921" t="s">
        <v>359</v>
      </c>
      <c r="N921" t="s">
        <v>5815</v>
      </c>
      <c r="O921" t="s">
        <v>84</v>
      </c>
    </row>
    <row r="922" spans="1:15" x14ac:dyDescent="0.45">
      <c r="A922">
        <v>1443</v>
      </c>
      <c r="B922" t="s">
        <v>8126</v>
      </c>
      <c r="C922" t="s">
        <v>7653</v>
      </c>
      <c r="D922" t="s">
        <v>4410</v>
      </c>
      <c r="E922" t="s">
        <v>5703</v>
      </c>
      <c r="F922">
        <v>2</v>
      </c>
      <c r="G922">
        <v>3.01</v>
      </c>
      <c r="H922" t="s">
        <v>443</v>
      </c>
      <c r="J922" t="s">
        <v>8127</v>
      </c>
      <c r="K922" t="s">
        <v>562</v>
      </c>
      <c r="L922" t="s">
        <v>8128</v>
      </c>
      <c r="M922" t="s">
        <v>564</v>
      </c>
      <c r="N922" t="s">
        <v>7434</v>
      </c>
      <c r="O922" t="s">
        <v>84</v>
      </c>
    </row>
    <row r="923" spans="1:15" x14ac:dyDescent="0.45">
      <c r="A923">
        <v>1444</v>
      </c>
      <c r="B923" t="s">
        <v>8129</v>
      </c>
      <c r="C923" t="s">
        <v>6673</v>
      </c>
      <c r="D923" t="s">
        <v>4410</v>
      </c>
      <c r="E923" t="s">
        <v>5703</v>
      </c>
      <c r="F923">
        <v>2</v>
      </c>
      <c r="G923">
        <v>3.01</v>
      </c>
      <c r="H923" t="s">
        <v>443</v>
      </c>
      <c r="J923" t="s">
        <v>8130</v>
      </c>
      <c r="K923" t="s">
        <v>1823</v>
      </c>
      <c r="L923" t="s">
        <v>8131</v>
      </c>
      <c r="M923" t="s">
        <v>1967</v>
      </c>
      <c r="N923" t="s">
        <v>8132</v>
      </c>
      <c r="O923" t="s">
        <v>84</v>
      </c>
    </row>
    <row r="924" spans="1:15" x14ac:dyDescent="0.45">
      <c r="A924">
        <v>1445</v>
      </c>
      <c r="B924" t="s">
        <v>3504</v>
      </c>
      <c r="C924" t="s">
        <v>8133</v>
      </c>
      <c r="D924" t="s">
        <v>4410</v>
      </c>
      <c r="E924" t="s">
        <v>5703</v>
      </c>
      <c r="F924">
        <v>2</v>
      </c>
      <c r="G924">
        <v>3.01</v>
      </c>
      <c r="H924" t="s">
        <v>443</v>
      </c>
      <c r="J924" t="s">
        <v>432</v>
      </c>
      <c r="K924" t="s">
        <v>209</v>
      </c>
      <c r="L924" t="s">
        <v>771</v>
      </c>
      <c r="M924" t="s">
        <v>211</v>
      </c>
      <c r="N924" t="s">
        <v>1770</v>
      </c>
      <c r="O924" t="s">
        <v>84</v>
      </c>
    </row>
    <row r="925" spans="1:15" x14ac:dyDescent="0.45">
      <c r="A925">
        <v>1446</v>
      </c>
      <c r="B925" t="s">
        <v>8134</v>
      </c>
      <c r="C925" t="s">
        <v>8135</v>
      </c>
      <c r="D925" t="s">
        <v>4410</v>
      </c>
      <c r="E925" t="s">
        <v>5703</v>
      </c>
      <c r="F925">
        <v>2</v>
      </c>
      <c r="G925">
        <v>3.01</v>
      </c>
      <c r="H925" t="s">
        <v>443</v>
      </c>
      <c r="J925" t="s">
        <v>8136</v>
      </c>
      <c r="K925" t="s">
        <v>8137</v>
      </c>
      <c r="L925" t="s">
        <v>8138</v>
      </c>
      <c r="M925" t="s">
        <v>8139</v>
      </c>
      <c r="N925" t="s">
        <v>8140</v>
      </c>
      <c r="O925" t="s">
        <v>84</v>
      </c>
    </row>
    <row r="926" spans="1:15" x14ac:dyDescent="0.45">
      <c r="A926">
        <v>1447</v>
      </c>
      <c r="B926" t="s">
        <v>8141</v>
      </c>
      <c r="C926" t="s">
        <v>8142</v>
      </c>
      <c r="D926" t="s">
        <v>4410</v>
      </c>
      <c r="E926" t="s">
        <v>5733</v>
      </c>
      <c r="F926">
        <v>3</v>
      </c>
      <c r="G926">
        <v>3.01</v>
      </c>
      <c r="H926" t="s">
        <v>443</v>
      </c>
      <c r="J926" t="s">
        <v>6299</v>
      </c>
      <c r="K926" t="s">
        <v>8143</v>
      </c>
      <c r="L926" t="s">
        <v>6300</v>
      </c>
      <c r="M926" t="s">
        <v>8144</v>
      </c>
      <c r="N926" t="s">
        <v>4550</v>
      </c>
      <c r="O926" t="s">
        <v>84</v>
      </c>
    </row>
    <row r="927" spans="1:15" x14ac:dyDescent="0.45">
      <c r="A927">
        <v>1448</v>
      </c>
      <c r="B927" t="s">
        <v>8145</v>
      </c>
      <c r="C927" t="s">
        <v>8146</v>
      </c>
      <c r="D927" t="s">
        <v>4410</v>
      </c>
      <c r="E927" t="s">
        <v>5733</v>
      </c>
      <c r="F927">
        <v>3</v>
      </c>
      <c r="G927">
        <v>3.01</v>
      </c>
      <c r="H927" t="s">
        <v>443</v>
      </c>
      <c r="J927" t="s">
        <v>8147</v>
      </c>
      <c r="K927" t="s">
        <v>8148</v>
      </c>
      <c r="L927" t="s">
        <v>8149</v>
      </c>
      <c r="M927" t="s">
        <v>8150</v>
      </c>
      <c r="N927" t="s">
        <v>4844</v>
      </c>
      <c r="O927" t="s">
        <v>84</v>
      </c>
    </row>
    <row r="928" spans="1:15" x14ac:dyDescent="0.45">
      <c r="A928">
        <v>1449</v>
      </c>
      <c r="B928" t="s">
        <v>8151</v>
      </c>
      <c r="C928" t="s">
        <v>8152</v>
      </c>
      <c r="D928" t="s">
        <v>4410</v>
      </c>
      <c r="E928" t="s">
        <v>5733</v>
      </c>
      <c r="F928">
        <v>3</v>
      </c>
      <c r="G928">
        <v>3.01</v>
      </c>
      <c r="H928" t="s">
        <v>2007</v>
      </c>
      <c r="J928" t="s">
        <v>814</v>
      </c>
      <c r="K928" t="s">
        <v>8153</v>
      </c>
      <c r="L928" t="s">
        <v>816</v>
      </c>
      <c r="M928" t="s">
        <v>8154</v>
      </c>
      <c r="N928" t="s">
        <v>7305</v>
      </c>
      <c r="O928" t="s">
        <v>84</v>
      </c>
    </row>
    <row r="929" spans="1:15" x14ac:dyDescent="0.45">
      <c r="A929">
        <v>1450</v>
      </c>
      <c r="B929" t="s">
        <v>4065</v>
      </c>
      <c r="C929" t="s">
        <v>8155</v>
      </c>
      <c r="D929" t="s">
        <v>4410</v>
      </c>
      <c r="E929" t="s">
        <v>5733</v>
      </c>
      <c r="F929">
        <v>3</v>
      </c>
      <c r="G929">
        <v>3.01</v>
      </c>
      <c r="H929" t="s">
        <v>2007</v>
      </c>
      <c r="J929" t="s">
        <v>329</v>
      </c>
      <c r="K929" t="s">
        <v>800</v>
      </c>
      <c r="L929" t="s">
        <v>330</v>
      </c>
      <c r="M929" t="s">
        <v>801</v>
      </c>
      <c r="N929" t="s">
        <v>1265</v>
      </c>
      <c r="O929" t="s">
        <v>84</v>
      </c>
    </row>
    <row r="930" spans="1:15" x14ac:dyDescent="0.45">
      <c r="A930">
        <v>1451</v>
      </c>
      <c r="B930" t="s">
        <v>8156</v>
      </c>
      <c r="C930" t="s">
        <v>8157</v>
      </c>
      <c r="D930" t="s">
        <v>4410</v>
      </c>
      <c r="E930" t="s">
        <v>5733</v>
      </c>
      <c r="F930">
        <v>3</v>
      </c>
      <c r="G930">
        <v>3.01</v>
      </c>
      <c r="H930" t="s">
        <v>443</v>
      </c>
      <c r="J930" t="s">
        <v>174</v>
      </c>
      <c r="K930" t="s">
        <v>8158</v>
      </c>
      <c r="L930" t="s">
        <v>175</v>
      </c>
      <c r="M930" t="s">
        <v>8159</v>
      </c>
      <c r="N930" t="s">
        <v>6771</v>
      </c>
      <c r="O930" t="s">
        <v>84</v>
      </c>
    </row>
    <row r="931" spans="1:15" x14ac:dyDescent="0.45">
      <c r="A931">
        <v>1452</v>
      </c>
      <c r="B931" t="s">
        <v>8160</v>
      </c>
      <c r="C931" t="s">
        <v>8161</v>
      </c>
      <c r="D931" t="s">
        <v>4410</v>
      </c>
      <c r="E931" t="s">
        <v>5733</v>
      </c>
      <c r="F931">
        <v>3</v>
      </c>
      <c r="G931">
        <v>3.01</v>
      </c>
      <c r="H931" t="s">
        <v>443</v>
      </c>
      <c r="J931" t="s">
        <v>174</v>
      </c>
      <c r="K931" t="s">
        <v>5422</v>
      </c>
      <c r="L931" t="s">
        <v>175</v>
      </c>
      <c r="M931" t="s">
        <v>5423</v>
      </c>
      <c r="N931" t="s">
        <v>8162</v>
      </c>
      <c r="O931" t="s">
        <v>84</v>
      </c>
    </row>
    <row r="932" spans="1:15" x14ac:dyDescent="0.45">
      <c r="A932">
        <v>1453</v>
      </c>
      <c r="B932" t="s">
        <v>8163</v>
      </c>
      <c r="C932" t="s">
        <v>8164</v>
      </c>
      <c r="D932" t="s">
        <v>4410</v>
      </c>
      <c r="E932" t="s">
        <v>5733</v>
      </c>
      <c r="F932">
        <v>3</v>
      </c>
      <c r="G932">
        <v>3.01</v>
      </c>
      <c r="H932" t="s">
        <v>443</v>
      </c>
      <c r="J932" t="s">
        <v>6905</v>
      </c>
      <c r="K932" t="s">
        <v>110</v>
      </c>
      <c r="L932" t="s">
        <v>6906</v>
      </c>
      <c r="M932" t="s">
        <v>111</v>
      </c>
      <c r="N932" t="s">
        <v>8034</v>
      </c>
      <c r="O932" t="s">
        <v>84</v>
      </c>
    </row>
    <row r="933" spans="1:15" x14ac:dyDescent="0.45">
      <c r="A933">
        <v>1454</v>
      </c>
      <c r="B933" t="s">
        <v>8165</v>
      </c>
      <c r="C933" t="s">
        <v>8166</v>
      </c>
      <c r="D933" t="s">
        <v>4410</v>
      </c>
      <c r="E933" t="s">
        <v>5733</v>
      </c>
      <c r="F933">
        <v>3</v>
      </c>
      <c r="G933">
        <v>3.01</v>
      </c>
      <c r="H933" t="s">
        <v>443</v>
      </c>
      <c r="J933" t="s">
        <v>4511</v>
      </c>
      <c r="K933" t="s">
        <v>7923</v>
      </c>
      <c r="L933" t="s">
        <v>4513</v>
      </c>
      <c r="M933" t="s">
        <v>7925</v>
      </c>
      <c r="N933" t="s">
        <v>2510</v>
      </c>
      <c r="O933" t="s">
        <v>84</v>
      </c>
    </row>
    <row r="934" spans="1:15" x14ac:dyDescent="0.45">
      <c r="A934">
        <v>1455</v>
      </c>
      <c r="B934" t="s">
        <v>8167</v>
      </c>
      <c r="C934" t="s">
        <v>8168</v>
      </c>
      <c r="D934" t="s">
        <v>4410</v>
      </c>
      <c r="E934" t="s">
        <v>5733</v>
      </c>
      <c r="F934">
        <v>3</v>
      </c>
      <c r="G934">
        <v>3.01</v>
      </c>
      <c r="H934" t="s">
        <v>443</v>
      </c>
      <c r="J934" t="s">
        <v>534</v>
      </c>
      <c r="K934" t="s">
        <v>1787</v>
      </c>
      <c r="L934" t="s">
        <v>1048</v>
      </c>
      <c r="M934" t="s">
        <v>8169</v>
      </c>
      <c r="N934" t="s">
        <v>6785</v>
      </c>
      <c r="O934" t="s">
        <v>84</v>
      </c>
    </row>
    <row r="935" spans="1:15" x14ac:dyDescent="0.45">
      <c r="A935">
        <v>1456</v>
      </c>
      <c r="B935" t="s">
        <v>8170</v>
      </c>
      <c r="C935" t="s">
        <v>8171</v>
      </c>
      <c r="D935" t="s">
        <v>4410</v>
      </c>
      <c r="E935" t="s">
        <v>5733</v>
      </c>
      <c r="F935">
        <v>3</v>
      </c>
      <c r="G935">
        <v>3.01</v>
      </c>
      <c r="H935" t="s">
        <v>443</v>
      </c>
      <c r="J935" t="s">
        <v>277</v>
      </c>
      <c r="K935" t="s">
        <v>8172</v>
      </c>
      <c r="L935" t="s">
        <v>278</v>
      </c>
      <c r="M935" t="s">
        <v>8173</v>
      </c>
      <c r="N935" t="s">
        <v>4766</v>
      </c>
      <c r="O935" t="s">
        <v>84</v>
      </c>
    </row>
    <row r="936" spans="1:15" x14ac:dyDescent="0.45">
      <c r="A936">
        <v>1457</v>
      </c>
      <c r="B936" t="s">
        <v>8174</v>
      </c>
      <c r="C936" t="s">
        <v>8175</v>
      </c>
      <c r="D936" t="s">
        <v>4410</v>
      </c>
      <c r="E936" t="s">
        <v>5733</v>
      </c>
      <c r="F936">
        <v>3</v>
      </c>
      <c r="G936">
        <v>3.01</v>
      </c>
      <c r="H936" t="s">
        <v>443</v>
      </c>
      <c r="J936" t="s">
        <v>8176</v>
      </c>
      <c r="K936" t="s">
        <v>8177</v>
      </c>
      <c r="L936" t="s">
        <v>8178</v>
      </c>
      <c r="M936" t="s">
        <v>8179</v>
      </c>
      <c r="N936" t="s">
        <v>7361</v>
      </c>
      <c r="O936" t="s">
        <v>84</v>
      </c>
    </row>
    <row r="937" spans="1:15" x14ac:dyDescent="0.45">
      <c r="A937">
        <v>1458</v>
      </c>
      <c r="B937" t="s">
        <v>1556</v>
      </c>
      <c r="C937" t="s">
        <v>8180</v>
      </c>
      <c r="D937" t="s">
        <v>4410</v>
      </c>
      <c r="E937" t="s">
        <v>5733</v>
      </c>
      <c r="F937">
        <v>2</v>
      </c>
      <c r="G937">
        <v>3.01</v>
      </c>
      <c r="H937" t="s">
        <v>2007</v>
      </c>
      <c r="J937" t="s">
        <v>194</v>
      </c>
      <c r="K937" t="s">
        <v>8181</v>
      </c>
      <c r="L937" t="s">
        <v>195</v>
      </c>
      <c r="M937" t="s">
        <v>8182</v>
      </c>
      <c r="N937" t="s">
        <v>1723</v>
      </c>
      <c r="O937" t="s">
        <v>84</v>
      </c>
    </row>
    <row r="938" spans="1:15" x14ac:dyDescent="0.45">
      <c r="A938">
        <v>1459</v>
      </c>
      <c r="B938" t="s">
        <v>6343</v>
      </c>
      <c r="C938" t="s">
        <v>8183</v>
      </c>
      <c r="D938" t="s">
        <v>4410</v>
      </c>
      <c r="E938" t="s">
        <v>5733</v>
      </c>
      <c r="F938">
        <v>2</v>
      </c>
      <c r="G938">
        <v>3.01</v>
      </c>
      <c r="H938" t="s">
        <v>2007</v>
      </c>
      <c r="J938" t="s">
        <v>476</v>
      </c>
      <c r="K938" t="s">
        <v>8184</v>
      </c>
      <c r="L938" t="s">
        <v>477</v>
      </c>
      <c r="M938" t="s">
        <v>8185</v>
      </c>
      <c r="N938" t="s">
        <v>1740</v>
      </c>
      <c r="O938" t="s">
        <v>84</v>
      </c>
    </row>
    <row r="939" spans="1:15" x14ac:dyDescent="0.45">
      <c r="A939">
        <v>1460</v>
      </c>
      <c r="B939" t="s">
        <v>8186</v>
      </c>
      <c r="C939" t="s">
        <v>8187</v>
      </c>
      <c r="D939" t="s">
        <v>4410</v>
      </c>
      <c r="E939" t="s">
        <v>5733</v>
      </c>
      <c r="F939">
        <v>2</v>
      </c>
      <c r="G939">
        <v>3.01</v>
      </c>
      <c r="H939" t="s">
        <v>2007</v>
      </c>
      <c r="J939" t="s">
        <v>8188</v>
      </c>
      <c r="K939" t="s">
        <v>162</v>
      </c>
      <c r="L939" t="s">
        <v>8189</v>
      </c>
      <c r="M939" t="s">
        <v>163</v>
      </c>
      <c r="N939" t="s">
        <v>2142</v>
      </c>
      <c r="O939" t="s">
        <v>84</v>
      </c>
    </row>
    <row r="940" spans="1:15" x14ac:dyDescent="0.45">
      <c r="A940">
        <v>1461</v>
      </c>
      <c r="B940" t="s">
        <v>8190</v>
      </c>
      <c r="C940" t="s">
        <v>8191</v>
      </c>
      <c r="D940" t="s">
        <v>4410</v>
      </c>
      <c r="E940" t="s">
        <v>5733</v>
      </c>
      <c r="F940">
        <v>2</v>
      </c>
      <c r="G940">
        <v>3.01</v>
      </c>
      <c r="H940" t="s">
        <v>2007</v>
      </c>
      <c r="J940" t="s">
        <v>8192</v>
      </c>
      <c r="K940" t="s">
        <v>295</v>
      </c>
      <c r="L940" t="s">
        <v>8193</v>
      </c>
      <c r="M940" t="s">
        <v>288</v>
      </c>
      <c r="N940" t="s">
        <v>1790</v>
      </c>
      <c r="O940" t="s">
        <v>84</v>
      </c>
    </row>
    <row r="941" spans="1:15" x14ac:dyDescent="0.45">
      <c r="A941">
        <v>1462</v>
      </c>
      <c r="B941" t="s">
        <v>8194</v>
      </c>
      <c r="C941" t="s">
        <v>7370</v>
      </c>
      <c r="D941" t="s">
        <v>4410</v>
      </c>
      <c r="E941" t="s">
        <v>5733</v>
      </c>
      <c r="F941">
        <v>2</v>
      </c>
      <c r="G941">
        <v>3.01</v>
      </c>
      <c r="H941" t="s">
        <v>2007</v>
      </c>
      <c r="J941" t="s">
        <v>8195</v>
      </c>
      <c r="K941" t="s">
        <v>180</v>
      </c>
      <c r="L941" t="s">
        <v>8196</v>
      </c>
      <c r="M941" t="s">
        <v>3853</v>
      </c>
      <c r="N941" t="s">
        <v>8197</v>
      </c>
      <c r="O941" t="s">
        <v>84</v>
      </c>
    </row>
    <row r="942" spans="1:15" x14ac:dyDescent="0.45">
      <c r="A942">
        <v>1463</v>
      </c>
      <c r="B942" t="s">
        <v>8198</v>
      </c>
      <c r="C942" t="s">
        <v>8199</v>
      </c>
      <c r="D942" t="s">
        <v>4410</v>
      </c>
      <c r="E942" t="s">
        <v>5733</v>
      </c>
      <c r="F942">
        <v>2</v>
      </c>
      <c r="G942">
        <v>3.01</v>
      </c>
      <c r="H942" t="s">
        <v>2007</v>
      </c>
      <c r="J942" t="s">
        <v>8200</v>
      </c>
      <c r="K942" t="s">
        <v>8201</v>
      </c>
      <c r="L942" t="s">
        <v>8202</v>
      </c>
      <c r="M942" t="s">
        <v>8203</v>
      </c>
      <c r="N942" t="s">
        <v>5619</v>
      </c>
      <c r="O942" t="s">
        <v>84</v>
      </c>
    </row>
    <row r="943" spans="1:15" x14ac:dyDescent="0.45">
      <c r="A943">
        <v>1464</v>
      </c>
      <c r="B943" t="s">
        <v>8204</v>
      </c>
      <c r="C943" t="s">
        <v>8205</v>
      </c>
      <c r="D943" t="s">
        <v>4410</v>
      </c>
      <c r="E943" t="s">
        <v>5733</v>
      </c>
      <c r="F943">
        <v>2</v>
      </c>
      <c r="G943">
        <v>3.01</v>
      </c>
      <c r="H943" t="s">
        <v>2007</v>
      </c>
      <c r="J943" t="s">
        <v>3563</v>
      </c>
      <c r="K943" t="s">
        <v>8206</v>
      </c>
      <c r="L943" t="s">
        <v>8207</v>
      </c>
      <c r="M943" t="s">
        <v>8208</v>
      </c>
      <c r="N943" t="s">
        <v>1751</v>
      </c>
      <c r="O943" t="s">
        <v>84</v>
      </c>
    </row>
    <row r="944" spans="1:15" x14ac:dyDescent="0.45">
      <c r="A944">
        <v>1465</v>
      </c>
      <c r="B944" t="s">
        <v>5245</v>
      </c>
      <c r="C944" t="s">
        <v>8209</v>
      </c>
      <c r="D944" t="s">
        <v>4410</v>
      </c>
      <c r="E944" t="s">
        <v>5733</v>
      </c>
      <c r="F944">
        <v>2</v>
      </c>
      <c r="G944">
        <v>3.01</v>
      </c>
      <c r="H944" t="s">
        <v>2007</v>
      </c>
      <c r="J944" t="s">
        <v>120</v>
      </c>
      <c r="K944" t="s">
        <v>107</v>
      </c>
      <c r="L944" t="s">
        <v>121</v>
      </c>
      <c r="M944" t="s">
        <v>568</v>
      </c>
      <c r="N944" t="s">
        <v>5338</v>
      </c>
      <c r="O944" t="s">
        <v>84</v>
      </c>
    </row>
    <row r="945" spans="1:15" x14ac:dyDescent="0.45">
      <c r="A945">
        <v>1466</v>
      </c>
      <c r="B945" t="s">
        <v>5452</v>
      </c>
      <c r="C945" t="s">
        <v>8210</v>
      </c>
      <c r="D945" t="s">
        <v>4410</v>
      </c>
      <c r="E945" t="s">
        <v>5733</v>
      </c>
      <c r="F945">
        <v>2</v>
      </c>
      <c r="G945">
        <v>3.01</v>
      </c>
      <c r="H945" t="s">
        <v>2007</v>
      </c>
      <c r="J945" t="s">
        <v>283</v>
      </c>
      <c r="K945" t="s">
        <v>8211</v>
      </c>
      <c r="L945" t="s">
        <v>284</v>
      </c>
      <c r="M945" t="s">
        <v>8212</v>
      </c>
      <c r="N945" t="s">
        <v>7188</v>
      </c>
      <c r="O945" t="s">
        <v>84</v>
      </c>
    </row>
    <row r="946" spans="1:15" x14ac:dyDescent="0.45">
      <c r="A946">
        <v>1467</v>
      </c>
      <c r="B946" t="s">
        <v>4738</v>
      </c>
      <c r="C946" t="s">
        <v>8213</v>
      </c>
      <c r="D946" t="s">
        <v>4410</v>
      </c>
      <c r="E946" t="s">
        <v>5733</v>
      </c>
      <c r="F946">
        <v>2</v>
      </c>
      <c r="G946">
        <v>3.01</v>
      </c>
      <c r="H946" t="s">
        <v>2007</v>
      </c>
      <c r="J946" t="s">
        <v>137</v>
      </c>
      <c r="K946" t="s">
        <v>428</v>
      </c>
      <c r="L946" t="s">
        <v>138</v>
      </c>
      <c r="M946" t="s">
        <v>429</v>
      </c>
      <c r="N946" t="s">
        <v>7229</v>
      </c>
      <c r="O946" t="s">
        <v>84</v>
      </c>
    </row>
    <row r="947" spans="1:15" x14ac:dyDescent="0.45">
      <c r="A947">
        <v>1468</v>
      </c>
      <c r="B947" t="s">
        <v>4596</v>
      </c>
      <c r="C947" t="s">
        <v>7004</v>
      </c>
      <c r="D947" t="s">
        <v>4410</v>
      </c>
      <c r="E947" t="s">
        <v>5733</v>
      </c>
      <c r="F947">
        <v>2</v>
      </c>
      <c r="G947">
        <v>3.01</v>
      </c>
      <c r="H947" t="s">
        <v>2007</v>
      </c>
      <c r="J947" t="s">
        <v>197</v>
      </c>
      <c r="K947" t="s">
        <v>87</v>
      </c>
      <c r="L947" t="s">
        <v>8214</v>
      </c>
      <c r="M947" t="s">
        <v>661</v>
      </c>
      <c r="N947" t="s">
        <v>8215</v>
      </c>
      <c r="O947" t="s">
        <v>84</v>
      </c>
    </row>
    <row r="948" spans="1:15" x14ac:dyDescent="0.45">
      <c r="A948">
        <v>1469</v>
      </c>
      <c r="B948" t="s">
        <v>8216</v>
      </c>
      <c r="C948" t="s">
        <v>8217</v>
      </c>
      <c r="D948" t="s">
        <v>4410</v>
      </c>
      <c r="E948" t="s">
        <v>5733</v>
      </c>
      <c r="F948">
        <v>2</v>
      </c>
      <c r="G948">
        <v>3.01</v>
      </c>
      <c r="H948" t="s">
        <v>2007</v>
      </c>
      <c r="J948" t="s">
        <v>8218</v>
      </c>
      <c r="K948" t="s">
        <v>107</v>
      </c>
      <c r="L948" t="s">
        <v>8219</v>
      </c>
      <c r="M948" t="s">
        <v>568</v>
      </c>
      <c r="N948" t="s">
        <v>4789</v>
      </c>
      <c r="O948" t="s">
        <v>84</v>
      </c>
    </row>
    <row r="949" spans="1:15" x14ac:dyDescent="0.45">
      <c r="A949">
        <v>1470</v>
      </c>
      <c r="B949" t="s">
        <v>1926</v>
      </c>
      <c r="C949" t="s">
        <v>8220</v>
      </c>
      <c r="D949" t="s">
        <v>4410</v>
      </c>
      <c r="E949" t="s">
        <v>5733</v>
      </c>
      <c r="F949">
        <v>2</v>
      </c>
      <c r="G949">
        <v>3.01</v>
      </c>
      <c r="H949" t="s">
        <v>2007</v>
      </c>
      <c r="J949" t="s">
        <v>398</v>
      </c>
      <c r="K949" t="s">
        <v>124</v>
      </c>
      <c r="L949" t="s">
        <v>399</v>
      </c>
      <c r="M949" t="s">
        <v>145</v>
      </c>
      <c r="N949" t="s">
        <v>7166</v>
      </c>
      <c r="O949" t="s">
        <v>84</v>
      </c>
    </row>
    <row r="950" spans="1:15" x14ac:dyDescent="0.45">
      <c r="A950">
        <v>1471</v>
      </c>
      <c r="B950" t="s">
        <v>8221</v>
      </c>
      <c r="C950" t="s">
        <v>8222</v>
      </c>
      <c r="D950" t="s">
        <v>4410</v>
      </c>
      <c r="E950" t="s">
        <v>5733</v>
      </c>
      <c r="F950">
        <v>2</v>
      </c>
      <c r="G950">
        <v>3.01</v>
      </c>
      <c r="H950" t="s">
        <v>2007</v>
      </c>
      <c r="J950" t="s">
        <v>8223</v>
      </c>
      <c r="K950" t="s">
        <v>8224</v>
      </c>
      <c r="L950" t="s">
        <v>8225</v>
      </c>
      <c r="M950" t="s">
        <v>8226</v>
      </c>
      <c r="N950" t="s">
        <v>8227</v>
      </c>
      <c r="O950" t="s">
        <v>84</v>
      </c>
    </row>
    <row r="951" spans="1:15" x14ac:dyDescent="0.45">
      <c r="A951">
        <v>1472</v>
      </c>
      <c r="B951" t="s">
        <v>8228</v>
      </c>
      <c r="C951" t="s">
        <v>8229</v>
      </c>
      <c r="D951" t="s">
        <v>4410</v>
      </c>
      <c r="E951" t="s">
        <v>5733</v>
      </c>
      <c r="F951">
        <v>2</v>
      </c>
      <c r="G951">
        <v>3.01</v>
      </c>
      <c r="H951" t="s">
        <v>2007</v>
      </c>
      <c r="J951" t="s">
        <v>978</v>
      </c>
      <c r="K951" t="s">
        <v>126</v>
      </c>
      <c r="L951" t="s">
        <v>979</v>
      </c>
      <c r="M951" t="s">
        <v>8230</v>
      </c>
      <c r="N951" t="s">
        <v>8231</v>
      </c>
      <c r="O951" t="s">
        <v>84</v>
      </c>
    </row>
    <row r="952" spans="1:15" x14ac:dyDescent="0.45">
      <c r="A952">
        <v>1473</v>
      </c>
      <c r="B952" t="s">
        <v>8232</v>
      </c>
      <c r="C952" t="s">
        <v>8233</v>
      </c>
      <c r="D952" t="s">
        <v>4410</v>
      </c>
      <c r="E952" t="s">
        <v>5733</v>
      </c>
      <c r="F952">
        <v>2</v>
      </c>
      <c r="G952">
        <v>3.01</v>
      </c>
      <c r="H952" t="s">
        <v>2007</v>
      </c>
      <c r="J952" t="s">
        <v>8234</v>
      </c>
      <c r="K952" t="s">
        <v>7282</v>
      </c>
      <c r="L952" t="s">
        <v>8235</v>
      </c>
      <c r="M952" t="s">
        <v>7284</v>
      </c>
      <c r="N952" t="s">
        <v>4964</v>
      </c>
      <c r="O952" t="s">
        <v>84</v>
      </c>
    </row>
    <row r="953" spans="1:15" x14ac:dyDescent="0.45">
      <c r="A953">
        <v>1474</v>
      </c>
      <c r="B953" t="s">
        <v>8236</v>
      </c>
      <c r="C953" t="s">
        <v>8237</v>
      </c>
      <c r="D953" t="s">
        <v>4410</v>
      </c>
      <c r="E953" t="s">
        <v>5733</v>
      </c>
      <c r="F953">
        <v>2</v>
      </c>
      <c r="G953">
        <v>3.01</v>
      </c>
      <c r="H953" t="s">
        <v>2007</v>
      </c>
      <c r="J953" t="s">
        <v>8238</v>
      </c>
      <c r="K953" t="s">
        <v>4198</v>
      </c>
      <c r="L953" t="s">
        <v>8239</v>
      </c>
      <c r="M953" t="s">
        <v>8240</v>
      </c>
      <c r="N953" t="s">
        <v>8241</v>
      </c>
      <c r="O953" t="s">
        <v>84</v>
      </c>
    </row>
    <row r="954" spans="1:15" x14ac:dyDescent="0.45">
      <c r="A954">
        <v>1475</v>
      </c>
      <c r="B954" t="s">
        <v>8242</v>
      </c>
      <c r="C954" t="s">
        <v>8243</v>
      </c>
      <c r="D954" t="s">
        <v>4410</v>
      </c>
      <c r="E954" t="s">
        <v>5733</v>
      </c>
      <c r="F954">
        <v>2</v>
      </c>
      <c r="G954">
        <v>3.01</v>
      </c>
      <c r="H954" t="s">
        <v>2007</v>
      </c>
      <c r="J954" t="s">
        <v>8244</v>
      </c>
      <c r="K954" t="s">
        <v>8245</v>
      </c>
      <c r="L954" t="s">
        <v>8246</v>
      </c>
      <c r="M954" t="s">
        <v>8247</v>
      </c>
      <c r="N954" t="s">
        <v>8248</v>
      </c>
      <c r="O954" t="s">
        <v>84</v>
      </c>
    </row>
    <row r="955" spans="1:15" x14ac:dyDescent="0.45">
      <c r="A955">
        <v>1476</v>
      </c>
      <c r="B955" t="s">
        <v>8249</v>
      </c>
      <c r="C955" t="s">
        <v>8250</v>
      </c>
      <c r="D955" t="s">
        <v>4410</v>
      </c>
      <c r="E955" t="s">
        <v>5733</v>
      </c>
      <c r="F955">
        <v>2</v>
      </c>
      <c r="G955">
        <v>3.01</v>
      </c>
      <c r="H955" t="s">
        <v>2007</v>
      </c>
      <c r="J955" t="s">
        <v>176</v>
      </c>
      <c r="K955" t="s">
        <v>140</v>
      </c>
      <c r="L955" t="s">
        <v>177</v>
      </c>
      <c r="M955" t="s">
        <v>301</v>
      </c>
      <c r="N955" t="s">
        <v>8251</v>
      </c>
      <c r="O955" t="s">
        <v>84</v>
      </c>
    </row>
    <row r="956" spans="1:15" x14ac:dyDescent="0.45">
      <c r="A956">
        <v>1477</v>
      </c>
      <c r="B956" t="s">
        <v>8252</v>
      </c>
      <c r="C956" t="s">
        <v>8253</v>
      </c>
      <c r="D956" t="s">
        <v>4410</v>
      </c>
      <c r="E956" t="s">
        <v>5733</v>
      </c>
      <c r="F956">
        <v>2</v>
      </c>
      <c r="G956">
        <v>3.01</v>
      </c>
      <c r="H956" t="s">
        <v>2007</v>
      </c>
      <c r="J956" t="s">
        <v>8254</v>
      </c>
      <c r="K956" t="s">
        <v>8255</v>
      </c>
      <c r="L956" t="s">
        <v>8256</v>
      </c>
      <c r="M956" t="s">
        <v>8257</v>
      </c>
      <c r="N956" t="s">
        <v>4595</v>
      </c>
      <c r="O956" t="s">
        <v>84</v>
      </c>
    </row>
    <row r="957" spans="1:15" x14ac:dyDescent="0.45">
      <c r="A957">
        <v>1478</v>
      </c>
      <c r="B957" t="s">
        <v>7292</v>
      </c>
      <c r="C957" t="s">
        <v>8258</v>
      </c>
      <c r="D957" t="s">
        <v>4410</v>
      </c>
      <c r="E957" t="s">
        <v>5733</v>
      </c>
      <c r="F957">
        <v>2</v>
      </c>
      <c r="G957">
        <v>3.01</v>
      </c>
      <c r="H957" t="s">
        <v>2007</v>
      </c>
      <c r="J957" t="s">
        <v>1080</v>
      </c>
      <c r="K957" t="s">
        <v>124</v>
      </c>
      <c r="L957" t="s">
        <v>1081</v>
      </c>
      <c r="M957" t="s">
        <v>145</v>
      </c>
      <c r="N957" t="s">
        <v>2405</v>
      </c>
      <c r="O957" t="s">
        <v>84</v>
      </c>
    </row>
    <row r="958" spans="1:15" x14ac:dyDescent="0.45">
      <c r="A958">
        <v>1479</v>
      </c>
      <c r="B958" t="s">
        <v>8259</v>
      </c>
      <c r="C958" t="s">
        <v>8260</v>
      </c>
      <c r="D958" t="s">
        <v>4410</v>
      </c>
      <c r="E958" t="s">
        <v>5733</v>
      </c>
      <c r="F958">
        <v>2</v>
      </c>
      <c r="G958">
        <v>3.01</v>
      </c>
      <c r="H958" t="s">
        <v>2007</v>
      </c>
      <c r="J958" t="s">
        <v>8261</v>
      </c>
      <c r="K958" t="s">
        <v>147</v>
      </c>
      <c r="L958" t="s">
        <v>8262</v>
      </c>
      <c r="M958" t="s">
        <v>149</v>
      </c>
      <c r="N958" t="s">
        <v>1718</v>
      </c>
      <c r="O958" t="s">
        <v>84</v>
      </c>
    </row>
    <row r="959" spans="1:15" x14ac:dyDescent="0.45">
      <c r="A959">
        <v>1480</v>
      </c>
      <c r="B959" t="s">
        <v>1906</v>
      </c>
      <c r="C959" t="s">
        <v>8263</v>
      </c>
      <c r="D959" t="s">
        <v>4436</v>
      </c>
      <c r="E959" t="s">
        <v>5834</v>
      </c>
      <c r="F959">
        <v>3</v>
      </c>
      <c r="G959">
        <v>3.01</v>
      </c>
      <c r="H959" t="s">
        <v>443</v>
      </c>
      <c r="J959" t="s">
        <v>1037</v>
      </c>
      <c r="K959" t="s">
        <v>8264</v>
      </c>
      <c r="L959" t="s">
        <v>1038</v>
      </c>
      <c r="M959" t="s">
        <v>8265</v>
      </c>
      <c r="N959" t="s">
        <v>963</v>
      </c>
      <c r="O959" t="s">
        <v>84</v>
      </c>
    </row>
    <row r="960" spans="1:15" x14ac:dyDescent="0.45">
      <c r="A960">
        <v>1481</v>
      </c>
      <c r="B960" t="s">
        <v>7294</v>
      </c>
      <c r="C960" t="s">
        <v>8266</v>
      </c>
      <c r="D960" t="s">
        <v>4436</v>
      </c>
      <c r="E960" t="s">
        <v>5834</v>
      </c>
      <c r="F960">
        <v>3</v>
      </c>
      <c r="G960">
        <v>3.01</v>
      </c>
      <c r="H960" t="s">
        <v>443</v>
      </c>
      <c r="J960" t="s">
        <v>959</v>
      </c>
      <c r="K960" t="s">
        <v>8267</v>
      </c>
      <c r="L960" t="s">
        <v>961</v>
      </c>
      <c r="M960" t="s">
        <v>8268</v>
      </c>
      <c r="N960" t="s">
        <v>7541</v>
      </c>
      <c r="O960" t="s">
        <v>84</v>
      </c>
    </row>
    <row r="961" spans="1:15" x14ac:dyDescent="0.45">
      <c r="A961">
        <v>1482</v>
      </c>
      <c r="B961" t="s">
        <v>4462</v>
      </c>
      <c r="C961" t="s">
        <v>8269</v>
      </c>
      <c r="D961" t="s">
        <v>4436</v>
      </c>
      <c r="E961" t="s">
        <v>5834</v>
      </c>
      <c r="F961">
        <v>3</v>
      </c>
      <c r="G961">
        <v>3.01</v>
      </c>
      <c r="H961" t="s">
        <v>443</v>
      </c>
      <c r="J961" t="s">
        <v>312</v>
      </c>
      <c r="K961" t="s">
        <v>8270</v>
      </c>
      <c r="L961" t="s">
        <v>313</v>
      </c>
      <c r="M961" t="s">
        <v>8271</v>
      </c>
      <c r="N961" t="s">
        <v>8272</v>
      </c>
      <c r="O961" t="s">
        <v>84</v>
      </c>
    </row>
    <row r="962" spans="1:15" x14ac:dyDescent="0.45">
      <c r="A962">
        <v>1483</v>
      </c>
      <c r="B962" t="s">
        <v>4596</v>
      </c>
      <c r="C962" t="s">
        <v>8273</v>
      </c>
      <c r="D962" t="s">
        <v>4436</v>
      </c>
      <c r="E962" t="s">
        <v>5834</v>
      </c>
      <c r="F962">
        <v>3</v>
      </c>
      <c r="G962">
        <v>3.01</v>
      </c>
      <c r="H962" t="s">
        <v>443</v>
      </c>
      <c r="J962" t="s">
        <v>197</v>
      </c>
      <c r="K962" t="s">
        <v>113</v>
      </c>
      <c r="L962" t="s">
        <v>6613</v>
      </c>
      <c r="M962" t="s">
        <v>115</v>
      </c>
      <c r="N962" t="s">
        <v>8274</v>
      </c>
      <c r="O962" t="s">
        <v>84</v>
      </c>
    </row>
    <row r="963" spans="1:15" x14ac:dyDescent="0.45">
      <c r="A963">
        <v>1484</v>
      </c>
      <c r="B963" t="s">
        <v>8275</v>
      </c>
      <c r="C963" t="s">
        <v>8276</v>
      </c>
      <c r="D963" t="s">
        <v>4436</v>
      </c>
      <c r="E963" t="s">
        <v>5834</v>
      </c>
      <c r="F963">
        <v>3</v>
      </c>
      <c r="G963">
        <v>3.01</v>
      </c>
      <c r="H963" t="s">
        <v>443</v>
      </c>
      <c r="J963" t="s">
        <v>7727</v>
      </c>
      <c r="K963" t="s">
        <v>87</v>
      </c>
      <c r="L963" t="s">
        <v>7728</v>
      </c>
      <c r="M963" t="s">
        <v>2290</v>
      </c>
      <c r="N963" t="s">
        <v>8034</v>
      </c>
      <c r="O963" t="s">
        <v>84</v>
      </c>
    </row>
    <row r="964" spans="1:15" x14ac:dyDescent="0.45">
      <c r="A964">
        <v>1485</v>
      </c>
      <c r="B964" t="s">
        <v>4642</v>
      </c>
      <c r="C964" t="s">
        <v>7837</v>
      </c>
      <c r="D964" t="s">
        <v>4436</v>
      </c>
      <c r="E964" t="s">
        <v>5834</v>
      </c>
      <c r="F964">
        <v>3</v>
      </c>
      <c r="G964">
        <v>3.01</v>
      </c>
      <c r="H964" t="s">
        <v>443</v>
      </c>
      <c r="J964" t="s">
        <v>174</v>
      </c>
      <c r="K964" t="s">
        <v>7104</v>
      </c>
      <c r="L964" t="s">
        <v>175</v>
      </c>
      <c r="M964" t="s">
        <v>8277</v>
      </c>
      <c r="N964" t="s">
        <v>8278</v>
      </c>
      <c r="O964" t="s">
        <v>84</v>
      </c>
    </row>
    <row r="965" spans="1:15" x14ac:dyDescent="0.45">
      <c r="A965">
        <v>1486</v>
      </c>
      <c r="B965" t="s">
        <v>5020</v>
      </c>
      <c r="C965" t="s">
        <v>8279</v>
      </c>
      <c r="D965" t="s">
        <v>4436</v>
      </c>
      <c r="E965" t="s">
        <v>5834</v>
      </c>
      <c r="F965">
        <v>2</v>
      </c>
      <c r="G965">
        <v>3.01</v>
      </c>
      <c r="H965" t="s">
        <v>443</v>
      </c>
      <c r="J965" t="s">
        <v>1492</v>
      </c>
      <c r="K965" t="s">
        <v>180</v>
      </c>
      <c r="L965" t="s">
        <v>1493</v>
      </c>
      <c r="M965" t="s">
        <v>181</v>
      </c>
      <c r="N965" t="s">
        <v>7046</v>
      </c>
      <c r="O965" t="s">
        <v>84</v>
      </c>
    </row>
    <row r="966" spans="1:15" x14ac:dyDescent="0.45">
      <c r="A966">
        <v>1487</v>
      </c>
      <c r="B966" t="s">
        <v>8280</v>
      </c>
      <c r="C966" t="s">
        <v>7177</v>
      </c>
      <c r="D966" t="s">
        <v>4410</v>
      </c>
      <c r="E966" t="s">
        <v>5846</v>
      </c>
      <c r="F966">
        <v>3</v>
      </c>
      <c r="G966">
        <v>3.01</v>
      </c>
      <c r="H966" t="s">
        <v>2007</v>
      </c>
      <c r="J966" t="s">
        <v>8281</v>
      </c>
      <c r="K966" t="s">
        <v>107</v>
      </c>
      <c r="L966" t="s">
        <v>4080</v>
      </c>
      <c r="M966" t="s">
        <v>109</v>
      </c>
      <c r="N966" t="s">
        <v>7803</v>
      </c>
      <c r="O966" t="s">
        <v>84</v>
      </c>
    </row>
    <row r="967" spans="1:15" x14ac:dyDescent="0.45">
      <c r="A967">
        <v>1488</v>
      </c>
      <c r="B967" t="s">
        <v>8282</v>
      </c>
      <c r="C967" t="s">
        <v>8283</v>
      </c>
      <c r="D967" t="s">
        <v>4410</v>
      </c>
      <c r="E967" t="s">
        <v>5846</v>
      </c>
      <c r="F967">
        <v>3</v>
      </c>
      <c r="G967">
        <v>3.01</v>
      </c>
      <c r="H967" t="s">
        <v>2007</v>
      </c>
      <c r="J967" t="s">
        <v>8284</v>
      </c>
      <c r="K967" t="s">
        <v>255</v>
      </c>
      <c r="L967" t="s">
        <v>8285</v>
      </c>
      <c r="M967" t="s">
        <v>256</v>
      </c>
      <c r="N967" t="s">
        <v>5081</v>
      </c>
      <c r="O967" t="s">
        <v>84</v>
      </c>
    </row>
    <row r="968" spans="1:15" x14ac:dyDescent="0.45">
      <c r="A968">
        <v>1489</v>
      </c>
      <c r="B968" t="s">
        <v>8286</v>
      </c>
      <c r="C968" t="s">
        <v>7956</v>
      </c>
      <c r="D968" t="s">
        <v>4410</v>
      </c>
      <c r="E968" t="s">
        <v>5846</v>
      </c>
      <c r="F968">
        <v>3</v>
      </c>
      <c r="G968">
        <v>3.01</v>
      </c>
      <c r="H968" t="s">
        <v>2007</v>
      </c>
      <c r="J968" t="s">
        <v>190</v>
      </c>
      <c r="K968" t="s">
        <v>134</v>
      </c>
      <c r="L968" t="s">
        <v>191</v>
      </c>
      <c r="M968" t="s">
        <v>136</v>
      </c>
      <c r="N968" t="s">
        <v>4486</v>
      </c>
      <c r="O968" t="s">
        <v>84</v>
      </c>
    </row>
    <row r="969" spans="1:15" x14ac:dyDescent="0.45">
      <c r="A969">
        <v>1490</v>
      </c>
      <c r="B969" t="s">
        <v>8287</v>
      </c>
      <c r="C969" t="s">
        <v>8288</v>
      </c>
      <c r="D969" t="s">
        <v>4410</v>
      </c>
      <c r="E969" t="s">
        <v>5846</v>
      </c>
      <c r="F969">
        <v>3</v>
      </c>
      <c r="G969">
        <v>3.01</v>
      </c>
      <c r="H969" t="s">
        <v>2007</v>
      </c>
      <c r="J969" t="s">
        <v>3552</v>
      </c>
      <c r="K969" t="s">
        <v>8289</v>
      </c>
      <c r="L969" t="s">
        <v>3554</v>
      </c>
      <c r="M969" t="s">
        <v>8290</v>
      </c>
      <c r="N969" t="s">
        <v>588</v>
      </c>
      <c r="O969" t="s">
        <v>84</v>
      </c>
    </row>
    <row r="970" spans="1:15" x14ac:dyDescent="0.45">
      <c r="A970">
        <v>1491</v>
      </c>
      <c r="B970" t="s">
        <v>4738</v>
      </c>
      <c r="C970" t="s">
        <v>8291</v>
      </c>
      <c r="D970" t="s">
        <v>4410</v>
      </c>
      <c r="E970" t="s">
        <v>5846</v>
      </c>
      <c r="F970">
        <v>3</v>
      </c>
      <c r="G970">
        <v>3.01</v>
      </c>
      <c r="H970" t="s">
        <v>2007</v>
      </c>
      <c r="J970" t="s">
        <v>137</v>
      </c>
      <c r="K970" t="s">
        <v>168</v>
      </c>
      <c r="L970" t="s">
        <v>138</v>
      </c>
      <c r="M970" t="s">
        <v>169</v>
      </c>
      <c r="N970" t="s">
        <v>7305</v>
      </c>
      <c r="O970" t="s">
        <v>84</v>
      </c>
    </row>
    <row r="971" spans="1:15" x14ac:dyDescent="0.45">
      <c r="A971">
        <v>1492</v>
      </c>
      <c r="B971" t="s">
        <v>8292</v>
      </c>
      <c r="C971" t="s">
        <v>8293</v>
      </c>
      <c r="D971" t="s">
        <v>4410</v>
      </c>
      <c r="E971" t="s">
        <v>5846</v>
      </c>
      <c r="F971">
        <v>3</v>
      </c>
      <c r="G971">
        <v>3.01</v>
      </c>
      <c r="H971" t="s">
        <v>2007</v>
      </c>
      <c r="J971" t="s">
        <v>8294</v>
      </c>
      <c r="K971" t="s">
        <v>2320</v>
      </c>
      <c r="L971" t="s">
        <v>8295</v>
      </c>
      <c r="M971" t="s">
        <v>2321</v>
      </c>
      <c r="N971" t="s">
        <v>1588</v>
      </c>
      <c r="O971" t="s">
        <v>84</v>
      </c>
    </row>
    <row r="972" spans="1:15" x14ac:dyDescent="0.45">
      <c r="A972">
        <v>1493</v>
      </c>
      <c r="B972" t="s">
        <v>8296</v>
      </c>
      <c r="C972" t="s">
        <v>8297</v>
      </c>
      <c r="D972" t="s">
        <v>4410</v>
      </c>
      <c r="E972" t="s">
        <v>5846</v>
      </c>
      <c r="F972">
        <v>3</v>
      </c>
      <c r="G972">
        <v>3.01</v>
      </c>
      <c r="H972" t="s">
        <v>2007</v>
      </c>
      <c r="J972" t="s">
        <v>8298</v>
      </c>
      <c r="K972" t="s">
        <v>8299</v>
      </c>
      <c r="L972" t="s">
        <v>8300</v>
      </c>
      <c r="M972" t="s">
        <v>8301</v>
      </c>
      <c r="N972" t="s">
        <v>7516</v>
      </c>
      <c r="O972" t="s">
        <v>84</v>
      </c>
    </row>
    <row r="973" spans="1:15" x14ac:dyDescent="0.45">
      <c r="A973">
        <v>1494</v>
      </c>
      <c r="B973" t="s">
        <v>2172</v>
      </c>
      <c r="C973" t="s">
        <v>8302</v>
      </c>
      <c r="D973" t="s">
        <v>4410</v>
      </c>
      <c r="E973" t="s">
        <v>5846</v>
      </c>
      <c r="F973">
        <v>3</v>
      </c>
      <c r="G973">
        <v>3.01</v>
      </c>
      <c r="H973" t="s">
        <v>2007</v>
      </c>
      <c r="J973" t="s">
        <v>2173</v>
      </c>
      <c r="K973" t="s">
        <v>126</v>
      </c>
      <c r="L973" t="s">
        <v>2174</v>
      </c>
      <c r="M973" t="s">
        <v>127</v>
      </c>
      <c r="N973" t="s">
        <v>7803</v>
      </c>
      <c r="O973" t="s">
        <v>84</v>
      </c>
    </row>
    <row r="974" spans="1:15" x14ac:dyDescent="0.45">
      <c r="A974">
        <v>1495</v>
      </c>
      <c r="B974" t="s">
        <v>1937</v>
      </c>
      <c r="C974" t="s">
        <v>8303</v>
      </c>
      <c r="D974" t="s">
        <v>4410</v>
      </c>
      <c r="E974" t="s">
        <v>5846</v>
      </c>
      <c r="F974">
        <v>3</v>
      </c>
      <c r="G974">
        <v>3.01</v>
      </c>
      <c r="H974" t="s">
        <v>2007</v>
      </c>
      <c r="J974" t="s">
        <v>534</v>
      </c>
      <c r="K974" t="s">
        <v>785</v>
      </c>
      <c r="L974" t="s">
        <v>1048</v>
      </c>
      <c r="M974" t="s">
        <v>787</v>
      </c>
      <c r="N974" t="s">
        <v>8304</v>
      </c>
      <c r="O974" t="s">
        <v>84</v>
      </c>
    </row>
    <row r="975" spans="1:15" x14ac:dyDescent="0.45">
      <c r="A975">
        <v>1496</v>
      </c>
      <c r="B975" t="s">
        <v>4814</v>
      </c>
      <c r="C975" t="s">
        <v>8305</v>
      </c>
      <c r="D975" t="s">
        <v>4410</v>
      </c>
      <c r="E975" t="s">
        <v>5846</v>
      </c>
      <c r="F975">
        <v>3</v>
      </c>
      <c r="G975">
        <v>3.01</v>
      </c>
      <c r="H975" t="s">
        <v>2007</v>
      </c>
      <c r="J975" t="s">
        <v>277</v>
      </c>
      <c r="K975" t="s">
        <v>162</v>
      </c>
      <c r="L975" t="s">
        <v>278</v>
      </c>
      <c r="M975" t="s">
        <v>163</v>
      </c>
      <c r="N975" t="s">
        <v>4577</v>
      </c>
      <c r="O975" t="s">
        <v>84</v>
      </c>
    </row>
    <row r="976" spans="1:15" x14ac:dyDescent="0.45">
      <c r="A976">
        <v>1497</v>
      </c>
      <c r="B976" t="s">
        <v>8306</v>
      </c>
      <c r="C976" t="s">
        <v>8307</v>
      </c>
      <c r="D976" t="s">
        <v>4410</v>
      </c>
      <c r="E976" t="s">
        <v>5846</v>
      </c>
      <c r="F976">
        <v>3</v>
      </c>
      <c r="G976">
        <v>3.01</v>
      </c>
      <c r="H976" t="s">
        <v>2007</v>
      </c>
      <c r="J976" t="s">
        <v>8308</v>
      </c>
      <c r="K976" t="s">
        <v>168</v>
      </c>
      <c r="L976" t="s">
        <v>8309</v>
      </c>
      <c r="M976" t="s">
        <v>169</v>
      </c>
      <c r="N976" t="s">
        <v>1575</v>
      </c>
      <c r="O976" t="s">
        <v>84</v>
      </c>
    </row>
    <row r="977" spans="1:15" x14ac:dyDescent="0.45">
      <c r="A977">
        <v>1498</v>
      </c>
      <c r="B977" t="s">
        <v>6676</v>
      </c>
      <c r="C977" t="s">
        <v>8310</v>
      </c>
      <c r="D977" t="s">
        <v>4410</v>
      </c>
      <c r="E977" t="s">
        <v>5846</v>
      </c>
      <c r="F977">
        <v>3</v>
      </c>
      <c r="G977">
        <v>3.01</v>
      </c>
      <c r="H977" t="s">
        <v>2007</v>
      </c>
      <c r="J977" t="s">
        <v>6678</v>
      </c>
      <c r="K977" t="s">
        <v>8311</v>
      </c>
      <c r="L977" t="s">
        <v>6679</v>
      </c>
      <c r="M977" t="s">
        <v>8312</v>
      </c>
      <c r="N977" t="s">
        <v>2258</v>
      </c>
      <c r="O977" t="s">
        <v>84</v>
      </c>
    </row>
    <row r="978" spans="1:15" x14ac:dyDescent="0.45">
      <c r="A978">
        <v>1499</v>
      </c>
      <c r="E978" t="s">
        <v>5518</v>
      </c>
    </row>
    <row r="979" spans="1:15" x14ac:dyDescent="0.45">
      <c r="A979">
        <v>1500</v>
      </c>
      <c r="B979" t="s">
        <v>8313</v>
      </c>
      <c r="C979" t="s">
        <v>8314</v>
      </c>
      <c r="D979" t="s">
        <v>4410</v>
      </c>
      <c r="E979" t="s">
        <v>5846</v>
      </c>
      <c r="F979">
        <v>3</v>
      </c>
      <c r="G979">
        <v>3.01</v>
      </c>
      <c r="H979" t="s">
        <v>2007</v>
      </c>
      <c r="J979" t="s">
        <v>8315</v>
      </c>
      <c r="K979" t="s">
        <v>8316</v>
      </c>
      <c r="L979" t="s">
        <v>8317</v>
      </c>
      <c r="M979" t="s">
        <v>8318</v>
      </c>
      <c r="N979" t="s">
        <v>8319</v>
      </c>
      <c r="O979" t="s">
        <v>84</v>
      </c>
    </row>
    <row r="980" spans="1:15" x14ac:dyDescent="0.45">
      <c r="A980">
        <v>1501</v>
      </c>
      <c r="B980" t="s">
        <v>8320</v>
      </c>
      <c r="C980" t="s">
        <v>8321</v>
      </c>
      <c r="D980" t="s">
        <v>4410</v>
      </c>
      <c r="E980" t="s">
        <v>5846</v>
      </c>
      <c r="F980">
        <v>2</v>
      </c>
      <c r="G980">
        <v>3.01</v>
      </c>
      <c r="H980" t="s">
        <v>443</v>
      </c>
      <c r="J980" t="s">
        <v>7066</v>
      </c>
      <c r="K980" t="s">
        <v>1595</v>
      </c>
      <c r="L980" t="s">
        <v>7067</v>
      </c>
      <c r="M980" t="s">
        <v>1597</v>
      </c>
      <c r="N980" t="s">
        <v>1840</v>
      </c>
      <c r="O980" t="s">
        <v>84</v>
      </c>
    </row>
    <row r="981" spans="1:15" x14ac:dyDescent="0.45">
      <c r="A981">
        <v>1502</v>
      </c>
      <c r="B981" t="s">
        <v>8322</v>
      </c>
      <c r="C981" t="s">
        <v>8323</v>
      </c>
      <c r="D981" t="s">
        <v>4410</v>
      </c>
      <c r="E981" t="s">
        <v>5846</v>
      </c>
      <c r="F981">
        <v>2</v>
      </c>
      <c r="G981">
        <v>3.01</v>
      </c>
      <c r="H981" t="s">
        <v>443</v>
      </c>
      <c r="J981" t="s">
        <v>8324</v>
      </c>
      <c r="K981" t="s">
        <v>247</v>
      </c>
      <c r="L981" t="s">
        <v>8325</v>
      </c>
      <c r="M981" t="s">
        <v>248</v>
      </c>
      <c r="N981" t="s">
        <v>5210</v>
      </c>
      <c r="O981" t="s">
        <v>84</v>
      </c>
    </row>
    <row r="982" spans="1:15" x14ac:dyDescent="0.45">
      <c r="A982">
        <v>1503</v>
      </c>
      <c r="B982" t="s">
        <v>8326</v>
      </c>
      <c r="C982" t="s">
        <v>8327</v>
      </c>
      <c r="D982" t="s">
        <v>4410</v>
      </c>
      <c r="E982" t="s">
        <v>5846</v>
      </c>
      <c r="F982">
        <v>2</v>
      </c>
      <c r="G982">
        <v>3.01</v>
      </c>
      <c r="H982" t="s">
        <v>443</v>
      </c>
      <c r="J982" t="s">
        <v>8328</v>
      </c>
      <c r="K982" t="s">
        <v>8329</v>
      </c>
      <c r="L982" t="s">
        <v>8330</v>
      </c>
      <c r="M982" t="s">
        <v>8331</v>
      </c>
      <c r="N982" t="s">
        <v>2425</v>
      </c>
      <c r="O982" t="s">
        <v>84</v>
      </c>
    </row>
    <row r="983" spans="1:15" x14ac:dyDescent="0.45">
      <c r="A983">
        <v>1504</v>
      </c>
      <c r="B983" t="s">
        <v>8332</v>
      </c>
      <c r="C983" t="s">
        <v>8333</v>
      </c>
      <c r="D983" t="s">
        <v>4410</v>
      </c>
      <c r="E983" t="s">
        <v>5846</v>
      </c>
      <c r="F983">
        <v>2</v>
      </c>
      <c r="G983">
        <v>3.01</v>
      </c>
      <c r="H983" t="s">
        <v>443</v>
      </c>
      <c r="J983" t="s">
        <v>2566</v>
      </c>
      <c r="K983" t="s">
        <v>8334</v>
      </c>
      <c r="L983" t="s">
        <v>2567</v>
      </c>
      <c r="M983" t="s">
        <v>8335</v>
      </c>
      <c r="N983" t="s">
        <v>4939</v>
      </c>
      <c r="O983" t="s">
        <v>84</v>
      </c>
    </row>
    <row r="984" spans="1:15" x14ac:dyDescent="0.45">
      <c r="A984">
        <v>1505</v>
      </c>
      <c r="B984" t="s">
        <v>6074</v>
      </c>
      <c r="C984" t="s">
        <v>8336</v>
      </c>
      <c r="D984" t="s">
        <v>4410</v>
      </c>
      <c r="E984" t="s">
        <v>5846</v>
      </c>
      <c r="F984">
        <v>2</v>
      </c>
      <c r="G984">
        <v>3.01</v>
      </c>
      <c r="H984" t="s">
        <v>443</v>
      </c>
      <c r="J984" t="s">
        <v>368</v>
      </c>
      <c r="K984" t="s">
        <v>5458</v>
      </c>
      <c r="L984" t="s">
        <v>369</v>
      </c>
      <c r="M984" t="s">
        <v>5460</v>
      </c>
      <c r="N984" t="s">
        <v>1886</v>
      </c>
      <c r="O984" t="s">
        <v>84</v>
      </c>
    </row>
    <row r="985" spans="1:15" x14ac:dyDescent="0.45">
      <c r="A985">
        <v>1506</v>
      </c>
      <c r="B985" t="s">
        <v>5906</v>
      </c>
      <c r="C985" t="s">
        <v>8337</v>
      </c>
      <c r="D985" t="s">
        <v>4410</v>
      </c>
      <c r="E985" t="s">
        <v>5846</v>
      </c>
      <c r="F985">
        <v>2</v>
      </c>
      <c r="G985">
        <v>3.01</v>
      </c>
      <c r="H985" t="s">
        <v>443</v>
      </c>
      <c r="J985" t="s">
        <v>383</v>
      </c>
      <c r="K985" t="s">
        <v>350</v>
      </c>
      <c r="L985" t="s">
        <v>384</v>
      </c>
      <c r="M985" t="s">
        <v>351</v>
      </c>
      <c r="N985" t="s">
        <v>1846</v>
      </c>
      <c r="O985" t="s">
        <v>84</v>
      </c>
    </row>
    <row r="986" spans="1:15" x14ac:dyDescent="0.45">
      <c r="A986">
        <v>1507</v>
      </c>
      <c r="B986" t="s">
        <v>8338</v>
      </c>
      <c r="C986" t="s">
        <v>8339</v>
      </c>
      <c r="D986" t="s">
        <v>4410</v>
      </c>
      <c r="E986" t="s">
        <v>5846</v>
      </c>
      <c r="F986">
        <v>2</v>
      </c>
      <c r="G986">
        <v>3.01</v>
      </c>
      <c r="H986" t="s">
        <v>443</v>
      </c>
      <c r="J986" t="s">
        <v>668</v>
      </c>
      <c r="K986" t="s">
        <v>1933</v>
      </c>
      <c r="L986" t="s">
        <v>670</v>
      </c>
      <c r="M986" t="s">
        <v>1935</v>
      </c>
      <c r="N986" t="s">
        <v>1835</v>
      </c>
      <c r="O986" t="s">
        <v>84</v>
      </c>
    </row>
    <row r="987" spans="1:15" x14ac:dyDescent="0.45">
      <c r="A987">
        <v>1508</v>
      </c>
      <c r="B987" t="s">
        <v>8340</v>
      </c>
      <c r="C987" t="s">
        <v>8341</v>
      </c>
      <c r="D987" t="s">
        <v>4410</v>
      </c>
      <c r="E987" t="s">
        <v>5846</v>
      </c>
      <c r="F987">
        <v>2</v>
      </c>
      <c r="G987">
        <v>3.01</v>
      </c>
      <c r="H987" t="s">
        <v>443</v>
      </c>
      <c r="J987" t="s">
        <v>8342</v>
      </c>
      <c r="K987" t="s">
        <v>1823</v>
      </c>
      <c r="L987" t="s">
        <v>8343</v>
      </c>
      <c r="M987" t="s">
        <v>1967</v>
      </c>
      <c r="N987" t="s">
        <v>7400</v>
      </c>
      <c r="O987" t="s">
        <v>84</v>
      </c>
    </row>
    <row r="988" spans="1:15" x14ac:dyDescent="0.45">
      <c r="A988">
        <v>1509</v>
      </c>
      <c r="B988" t="s">
        <v>4065</v>
      </c>
      <c r="C988" t="s">
        <v>8344</v>
      </c>
      <c r="D988" t="s">
        <v>4410</v>
      </c>
      <c r="E988" t="s">
        <v>5846</v>
      </c>
      <c r="F988">
        <v>2</v>
      </c>
      <c r="G988">
        <v>3.01</v>
      </c>
      <c r="H988" t="s">
        <v>443</v>
      </c>
      <c r="J988" t="s">
        <v>329</v>
      </c>
      <c r="K988" t="s">
        <v>214</v>
      </c>
      <c r="L988" t="s">
        <v>330</v>
      </c>
      <c r="M988" t="s">
        <v>215</v>
      </c>
      <c r="N988" t="s">
        <v>7617</v>
      </c>
      <c r="O988" t="s">
        <v>84</v>
      </c>
    </row>
    <row r="989" spans="1:15" x14ac:dyDescent="0.45">
      <c r="A989">
        <v>1510</v>
      </c>
      <c r="B989" t="s">
        <v>8345</v>
      </c>
      <c r="C989" t="s">
        <v>8346</v>
      </c>
      <c r="D989" t="s">
        <v>4410</v>
      </c>
      <c r="E989" t="s">
        <v>5846</v>
      </c>
      <c r="F989">
        <v>2</v>
      </c>
      <c r="G989">
        <v>3.01</v>
      </c>
      <c r="H989" t="s">
        <v>443</v>
      </c>
      <c r="J989" t="s">
        <v>8347</v>
      </c>
      <c r="K989" t="s">
        <v>8348</v>
      </c>
      <c r="L989" t="s">
        <v>8349</v>
      </c>
      <c r="M989" t="s">
        <v>8350</v>
      </c>
      <c r="N989" t="s">
        <v>1834</v>
      </c>
      <c r="O989" t="s">
        <v>84</v>
      </c>
    </row>
    <row r="990" spans="1:15" x14ac:dyDescent="0.45">
      <c r="A990">
        <v>1511</v>
      </c>
      <c r="B990" t="s">
        <v>1937</v>
      </c>
      <c r="C990" t="s">
        <v>8351</v>
      </c>
      <c r="D990" t="s">
        <v>4410</v>
      </c>
      <c r="E990" t="s">
        <v>5846</v>
      </c>
      <c r="F990">
        <v>2</v>
      </c>
      <c r="G990">
        <v>3.01</v>
      </c>
      <c r="H990" t="s">
        <v>443</v>
      </c>
      <c r="J990" t="s">
        <v>534</v>
      </c>
      <c r="K990" t="s">
        <v>927</v>
      </c>
      <c r="L990" t="s">
        <v>1048</v>
      </c>
      <c r="M990" t="s">
        <v>929</v>
      </c>
      <c r="N990" t="s">
        <v>8352</v>
      </c>
      <c r="O990" t="s">
        <v>84</v>
      </c>
    </row>
    <row r="991" spans="1:15" x14ac:dyDescent="0.45">
      <c r="A991">
        <v>1512</v>
      </c>
      <c r="B991" t="s">
        <v>8353</v>
      </c>
      <c r="C991" t="s">
        <v>6691</v>
      </c>
      <c r="D991" t="s">
        <v>4410</v>
      </c>
      <c r="E991" t="s">
        <v>5846</v>
      </c>
      <c r="F991">
        <v>2</v>
      </c>
      <c r="G991">
        <v>3.01</v>
      </c>
      <c r="H991" t="s">
        <v>443</v>
      </c>
      <c r="J991" t="s">
        <v>8354</v>
      </c>
      <c r="K991" t="s">
        <v>1484</v>
      </c>
      <c r="L991" t="s">
        <v>8355</v>
      </c>
      <c r="M991" t="s">
        <v>1485</v>
      </c>
      <c r="N991" t="s">
        <v>4595</v>
      </c>
      <c r="O991" t="s">
        <v>84</v>
      </c>
    </row>
    <row r="992" spans="1:15" x14ac:dyDescent="0.45">
      <c r="A992">
        <v>1513</v>
      </c>
      <c r="B992" t="s">
        <v>8356</v>
      </c>
      <c r="C992" t="s">
        <v>8357</v>
      </c>
      <c r="D992" t="s">
        <v>4410</v>
      </c>
      <c r="E992" t="s">
        <v>5846</v>
      </c>
      <c r="F992">
        <v>2</v>
      </c>
      <c r="G992">
        <v>3.01</v>
      </c>
      <c r="H992" t="s">
        <v>443</v>
      </c>
      <c r="J992" t="s">
        <v>8358</v>
      </c>
      <c r="K992" t="s">
        <v>237</v>
      </c>
      <c r="L992" t="s">
        <v>8359</v>
      </c>
      <c r="M992" t="s">
        <v>238</v>
      </c>
      <c r="N992" t="s">
        <v>1704</v>
      </c>
      <c r="O992" t="s">
        <v>84</v>
      </c>
    </row>
    <row r="993" spans="1:15" x14ac:dyDescent="0.45">
      <c r="A993">
        <v>1514</v>
      </c>
      <c r="B993" t="s">
        <v>8360</v>
      </c>
      <c r="C993" t="s">
        <v>8361</v>
      </c>
      <c r="D993" t="s">
        <v>4410</v>
      </c>
      <c r="E993" t="s">
        <v>5932</v>
      </c>
      <c r="F993">
        <v>3</v>
      </c>
      <c r="G993">
        <v>3.01</v>
      </c>
      <c r="H993" t="s">
        <v>443</v>
      </c>
      <c r="J993" t="s">
        <v>194</v>
      </c>
      <c r="K993" t="s">
        <v>8362</v>
      </c>
      <c r="L993" t="s">
        <v>195</v>
      </c>
      <c r="M993" t="s">
        <v>8363</v>
      </c>
      <c r="N993" t="s">
        <v>614</v>
      </c>
      <c r="O993" t="s">
        <v>84</v>
      </c>
    </row>
    <row r="994" spans="1:15" x14ac:dyDescent="0.45">
      <c r="A994">
        <v>1515</v>
      </c>
      <c r="B994" t="s">
        <v>8364</v>
      </c>
      <c r="C994" t="s">
        <v>8365</v>
      </c>
      <c r="D994" t="s">
        <v>4410</v>
      </c>
      <c r="E994" t="s">
        <v>5932</v>
      </c>
      <c r="F994">
        <v>3</v>
      </c>
      <c r="G994">
        <v>3.01</v>
      </c>
      <c r="H994" t="s">
        <v>443</v>
      </c>
      <c r="J994" t="s">
        <v>4106</v>
      </c>
      <c r="K994" t="s">
        <v>948</v>
      </c>
      <c r="L994" t="s">
        <v>4108</v>
      </c>
      <c r="M994" t="s">
        <v>950</v>
      </c>
      <c r="N994" t="s">
        <v>8366</v>
      </c>
      <c r="O994" t="s">
        <v>84</v>
      </c>
    </row>
    <row r="995" spans="1:15" x14ac:dyDescent="0.45">
      <c r="A995">
        <v>1516</v>
      </c>
      <c r="B995" t="s">
        <v>5930</v>
      </c>
      <c r="C995" t="s">
        <v>8367</v>
      </c>
      <c r="D995" t="s">
        <v>4410</v>
      </c>
      <c r="E995" t="s">
        <v>5932</v>
      </c>
      <c r="F995">
        <v>3</v>
      </c>
      <c r="G995">
        <v>3.01</v>
      </c>
      <c r="H995" t="s">
        <v>443</v>
      </c>
      <c r="J995" t="s">
        <v>243</v>
      </c>
      <c r="K995" t="s">
        <v>648</v>
      </c>
      <c r="L995" t="s">
        <v>244</v>
      </c>
      <c r="M995" t="s">
        <v>649</v>
      </c>
      <c r="N995" t="s">
        <v>5884</v>
      </c>
      <c r="O995" t="s">
        <v>84</v>
      </c>
    </row>
    <row r="996" spans="1:15" x14ac:dyDescent="0.45">
      <c r="A996">
        <v>1517</v>
      </c>
      <c r="B996" t="s">
        <v>8368</v>
      </c>
      <c r="C996" t="s">
        <v>8369</v>
      </c>
      <c r="D996" t="s">
        <v>4410</v>
      </c>
      <c r="E996" t="s">
        <v>5932</v>
      </c>
      <c r="F996">
        <v>3</v>
      </c>
      <c r="G996">
        <v>3.01</v>
      </c>
      <c r="H996" t="s">
        <v>443</v>
      </c>
      <c r="J996" t="s">
        <v>6777</v>
      </c>
      <c r="K996" t="s">
        <v>104</v>
      </c>
      <c r="L996" t="s">
        <v>6778</v>
      </c>
      <c r="M996" t="s">
        <v>105</v>
      </c>
      <c r="N996" t="s">
        <v>7268</v>
      </c>
      <c r="O996" t="s">
        <v>84</v>
      </c>
    </row>
    <row r="997" spans="1:15" x14ac:dyDescent="0.45">
      <c r="A997">
        <v>1518</v>
      </c>
      <c r="B997" t="s">
        <v>8370</v>
      </c>
      <c r="C997" t="s">
        <v>8371</v>
      </c>
      <c r="D997" t="s">
        <v>4410</v>
      </c>
      <c r="E997" t="s">
        <v>5932</v>
      </c>
      <c r="F997">
        <v>3</v>
      </c>
      <c r="G997">
        <v>3.01</v>
      </c>
      <c r="H997" t="s">
        <v>443</v>
      </c>
      <c r="J997" t="s">
        <v>8372</v>
      </c>
      <c r="K997" t="s">
        <v>166</v>
      </c>
      <c r="L997" t="s">
        <v>8373</v>
      </c>
      <c r="M997" t="s">
        <v>167</v>
      </c>
      <c r="N997" t="s">
        <v>1303</v>
      </c>
      <c r="O997" t="s">
        <v>84</v>
      </c>
    </row>
    <row r="998" spans="1:15" x14ac:dyDescent="0.45">
      <c r="A998">
        <v>1519</v>
      </c>
      <c r="B998" t="s">
        <v>8374</v>
      </c>
      <c r="C998" t="s">
        <v>8375</v>
      </c>
      <c r="D998" t="s">
        <v>4410</v>
      </c>
      <c r="E998" t="s">
        <v>5932</v>
      </c>
      <c r="F998">
        <v>3</v>
      </c>
      <c r="G998">
        <v>3.01</v>
      </c>
      <c r="H998" t="s">
        <v>443</v>
      </c>
      <c r="J998" t="s">
        <v>8376</v>
      </c>
      <c r="K998" t="s">
        <v>147</v>
      </c>
      <c r="L998" t="s">
        <v>8377</v>
      </c>
      <c r="M998" t="s">
        <v>149</v>
      </c>
      <c r="N998" t="s">
        <v>1151</v>
      </c>
      <c r="O998" t="s">
        <v>84</v>
      </c>
    </row>
    <row r="999" spans="1:15" x14ac:dyDescent="0.45">
      <c r="A999">
        <v>1520</v>
      </c>
      <c r="B999" t="s">
        <v>8378</v>
      </c>
      <c r="C999" t="s">
        <v>8379</v>
      </c>
      <c r="D999" t="s">
        <v>4410</v>
      </c>
      <c r="E999" t="s">
        <v>5932</v>
      </c>
      <c r="F999">
        <v>3</v>
      </c>
      <c r="G999">
        <v>3.01</v>
      </c>
      <c r="H999" t="s">
        <v>443</v>
      </c>
      <c r="J999" t="s">
        <v>1594</v>
      </c>
      <c r="K999" t="s">
        <v>8334</v>
      </c>
      <c r="L999" t="s">
        <v>8380</v>
      </c>
      <c r="M999" t="s">
        <v>8335</v>
      </c>
      <c r="N999" t="s">
        <v>8381</v>
      </c>
      <c r="O999" t="s">
        <v>84</v>
      </c>
    </row>
    <row r="1000" spans="1:15" x14ac:dyDescent="0.45">
      <c r="A1000">
        <v>1521</v>
      </c>
      <c r="B1000" t="s">
        <v>8382</v>
      </c>
      <c r="C1000" t="s">
        <v>8383</v>
      </c>
      <c r="D1000" t="s">
        <v>4410</v>
      </c>
      <c r="E1000" t="s">
        <v>5932</v>
      </c>
      <c r="F1000">
        <v>3</v>
      </c>
      <c r="G1000">
        <v>3.01</v>
      </c>
      <c r="H1000" t="s">
        <v>443</v>
      </c>
      <c r="J1000" t="s">
        <v>197</v>
      </c>
      <c r="K1000" t="s">
        <v>506</v>
      </c>
      <c r="L1000" t="s">
        <v>6613</v>
      </c>
      <c r="M1000" t="s">
        <v>508</v>
      </c>
      <c r="N1000" t="s">
        <v>1221</v>
      </c>
      <c r="O1000" t="s">
        <v>84</v>
      </c>
    </row>
    <row r="1001" spans="1:15" x14ac:dyDescent="0.45">
      <c r="A1001">
        <v>1522</v>
      </c>
      <c r="B1001" t="s">
        <v>8384</v>
      </c>
      <c r="C1001" t="s">
        <v>8385</v>
      </c>
      <c r="D1001" t="s">
        <v>4410</v>
      </c>
      <c r="E1001" t="s">
        <v>5932</v>
      </c>
      <c r="F1001">
        <v>3</v>
      </c>
      <c r="G1001">
        <v>3.01</v>
      </c>
      <c r="H1001" t="s">
        <v>443</v>
      </c>
      <c r="J1001" t="s">
        <v>1832</v>
      </c>
      <c r="K1001" t="s">
        <v>845</v>
      </c>
      <c r="L1001" t="s">
        <v>1833</v>
      </c>
      <c r="M1001" t="s">
        <v>847</v>
      </c>
      <c r="N1001" t="s">
        <v>1588</v>
      </c>
      <c r="O1001" t="s">
        <v>84</v>
      </c>
    </row>
    <row r="1002" spans="1:15" x14ac:dyDescent="0.45">
      <c r="A1002">
        <v>1523</v>
      </c>
      <c r="B1002" t="s">
        <v>8386</v>
      </c>
      <c r="C1002" t="s">
        <v>8387</v>
      </c>
      <c r="D1002" t="s">
        <v>4410</v>
      </c>
      <c r="E1002" t="s">
        <v>5932</v>
      </c>
      <c r="F1002">
        <v>3</v>
      </c>
      <c r="G1002">
        <v>3.01</v>
      </c>
      <c r="H1002" t="s">
        <v>443</v>
      </c>
      <c r="J1002" t="s">
        <v>8388</v>
      </c>
      <c r="K1002" t="s">
        <v>113</v>
      </c>
      <c r="L1002" t="s">
        <v>8389</v>
      </c>
      <c r="M1002" t="s">
        <v>115</v>
      </c>
      <c r="N1002" t="s">
        <v>8390</v>
      </c>
      <c r="O1002" t="s">
        <v>84</v>
      </c>
    </row>
    <row r="1003" spans="1:15" x14ac:dyDescent="0.45">
      <c r="A1003">
        <v>1524</v>
      </c>
      <c r="B1003" t="s">
        <v>8391</v>
      </c>
      <c r="C1003" t="s">
        <v>8392</v>
      </c>
      <c r="D1003" t="s">
        <v>4410</v>
      </c>
      <c r="E1003" t="s">
        <v>5932</v>
      </c>
      <c r="F1003">
        <v>3</v>
      </c>
      <c r="G1003">
        <v>3.01</v>
      </c>
      <c r="H1003" t="s">
        <v>443</v>
      </c>
      <c r="J1003" t="s">
        <v>8393</v>
      </c>
      <c r="K1003" t="s">
        <v>8394</v>
      </c>
      <c r="L1003" t="s">
        <v>8395</v>
      </c>
      <c r="M1003" t="s">
        <v>8396</v>
      </c>
      <c r="N1003" t="s">
        <v>1588</v>
      </c>
      <c r="O1003" t="s">
        <v>84</v>
      </c>
    </row>
    <row r="1004" spans="1:15" x14ac:dyDescent="0.45">
      <c r="A1004">
        <v>1525</v>
      </c>
      <c r="B1004" t="s">
        <v>8397</v>
      </c>
      <c r="C1004" t="s">
        <v>8398</v>
      </c>
      <c r="D1004" t="s">
        <v>4410</v>
      </c>
      <c r="E1004" t="s">
        <v>5932</v>
      </c>
      <c r="F1004">
        <v>3</v>
      </c>
      <c r="G1004">
        <v>3.01</v>
      </c>
      <c r="H1004" t="s">
        <v>443</v>
      </c>
      <c r="J1004" t="s">
        <v>8399</v>
      </c>
      <c r="K1004" t="s">
        <v>1686</v>
      </c>
      <c r="L1004" t="s">
        <v>8400</v>
      </c>
      <c r="M1004" t="s">
        <v>3723</v>
      </c>
      <c r="N1004" t="s">
        <v>5470</v>
      </c>
      <c r="O1004" t="s">
        <v>84</v>
      </c>
    </row>
    <row r="1005" spans="1:15" x14ac:dyDescent="0.45">
      <c r="A1005">
        <v>1526</v>
      </c>
      <c r="B1005" t="s">
        <v>8401</v>
      </c>
      <c r="C1005" t="s">
        <v>8402</v>
      </c>
      <c r="D1005" t="s">
        <v>4410</v>
      </c>
      <c r="E1005" t="s">
        <v>5932</v>
      </c>
      <c r="F1005">
        <v>3</v>
      </c>
      <c r="G1005">
        <v>3.01</v>
      </c>
      <c r="H1005" t="s">
        <v>443</v>
      </c>
      <c r="J1005" t="s">
        <v>176</v>
      </c>
      <c r="K1005" t="s">
        <v>128</v>
      </c>
      <c r="L1005" t="s">
        <v>177</v>
      </c>
      <c r="M1005" t="s">
        <v>129</v>
      </c>
      <c r="N1005" t="s">
        <v>2258</v>
      </c>
      <c r="O1005" t="s">
        <v>84</v>
      </c>
    </row>
    <row r="1006" spans="1:15" x14ac:dyDescent="0.45">
      <c r="A1006">
        <v>1527</v>
      </c>
      <c r="B1006" t="s">
        <v>8403</v>
      </c>
      <c r="C1006" t="s">
        <v>8404</v>
      </c>
      <c r="D1006" t="s">
        <v>4410</v>
      </c>
      <c r="E1006" t="s">
        <v>5932</v>
      </c>
      <c r="F1006">
        <v>3</v>
      </c>
      <c r="G1006">
        <v>3.01</v>
      </c>
      <c r="H1006" t="s">
        <v>443</v>
      </c>
      <c r="J1006" t="s">
        <v>430</v>
      </c>
      <c r="K1006" t="s">
        <v>7143</v>
      </c>
      <c r="L1006" t="s">
        <v>431</v>
      </c>
      <c r="M1006" t="s">
        <v>7144</v>
      </c>
      <c r="N1006" t="s">
        <v>8304</v>
      </c>
      <c r="O1006" t="s">
        <v>84</v>
      </c>
    </row>
    <row r="1007" spans="1:15" x14ac:dyDescent="0.45">
      <c r="A1007">
        <v>1528</v>
      </c>
      <c r="B1007" t="s">
        <v>8405</v>
      </c>
      <c r="C1007" t="s">
        <v>8406</v>
      </c>
      <c r="D1007" t="s">
        <v>4410</v>
      </c>
      <c r="E1007" t="s">
        <v>5932</v>
      </c>
      <c r="F1007">
        <v>3</v>
      </c>
      <c r="G1007">
        <v>3.01</v>
      </c>
      <c r="H1007" t="s">
        <v>443</v>
      </c>
      <c r="J1007" t="s">
        <v>6267</v>
      </c>
      <c r="K1007" t="s">
        <v>286</v>
      </c>
      <c r="L1007" t="s">
        <v>6268</v>
      </c>
      <c r="M1007" t="s">
        <v>287</v>
      </c>
      <c r="N1007" t="s">
        <v>7289</v>
      </c>
      <c r="O1007" t="s">
        <v>84</v>
      </c>
    </row>
    <row r="1008" spans="1:15" x14ac:dyDescent="0.45">
      <c r="A1008">
        <v>1529</v>
      </c>
      <c r="B1008" t="s">
        <v>8407</v>
      </c>
      <c r="C1008" t="s">
        <v>8408</v>
      </c>
      <c r="D1008" t="s">
        <v>4410</v>
      </c>
      <c r="E1008" t="s">
        <v>5932</v>
      </c>
      <c r="F1008">
        <v>3</v>
      </c>
      <c r="G1008">
        <v>3.01</v>
      </c>
      <c r="H1008" t="s">
        <v>443</v>
      </c>
      <c r="J1008" t="s">
        <v>239</v>
      </c>
      <c r="K1008" t="s">
        <v>87</v>
      </c>
      <c r="L1008" t="s">
        <v>240</v>
      </c>
      <c r="M1008" t="s">
        <v>2290</v>
      </c>
      <c r="N1008" t="s">
        <v>8409</v>
      </c>
      <c r="O1008" t="s">
        <v>84</v>
      </c>
    </row>
    <row r="1009" spans="1:15" x14ac:dyDescent="0.45">
      <c r="A1009">
        <v>1530</v>
      </c>
      <c r="B1009" t="s">
        <v>8410</v>
      </c>
      <c r="C1009" t="s">
        <v>7157</v>
      </c>
      <c r="D1009" t="s">
        <v>4410</v>
      </c>
      <c r="E1009" t="s">
        <v>5932</v>
      </c>
      <c r="F1009">
        <v>2</v>
      </c>
      <c r="G1009">
        <v>3.01</v>
      </c>
      <c r="H1009" t="s">
        <v>443</v>
      </c>
      <c r="J1009" t="s">
        <v>8411</v>
      </c>
      <c r="K1009" t="s">
        <v>7030</v>
      </c>
      <c r="L1009" t="s">
        <v>8412</v>
      </c>
      <c r="M1009" t="s">
        <v>7031</v>
      </c>
      <c r="N1009" t="s">
        <v>6896</v>
      </c>
      <c r="O1009" t="s">
        <v>84</v>
      </c>
    </row>
    <row r="1010" spans="1:15" x14ac:dyDescent="0.45">
      <c r="A1010">
        <v>1531</v>
      </c>
      <c r="B1010" t="s">
        <v>8413</v>
      </c>
      <c r="C1010" t="s">
        <v>8414</v>
      </c>
      <c r="D1010" t="s">
        <v>4410</v>
      </c>
      <c r="E1010" t="s">
        <v>5932</v>
      </c>
      <c r="F1010">
        <v>2</v>
      </c>
      <c r="G1010">
        <v>3.01</v>
      </c>
      <c r="H1010" t="s">
        <v>443</v>
      </c>
      <c r="J1010" t="s">
        <v>8415</v>
      </c>
      <c r="K1010" t="s">
        <v>226</v>
      </c>
      <c r="L1010" t="s">
        <v>8416</v>
      </c>
      <c r="M1010" t="s">
        <v>227</v>
      </c>
      <c r="N1010" t="s">
        <v>8352</v>
      </c>
      <c r="O1010" t="s">
        <v>84</v>
      </c>
    </row>
    <row r="1011" spans="1:15" x14ac:dyDescent="0.45">
      <c r="A1011">
        <v>1532</v>
      </c>
      <c r="B1011" t="s">
        <v>8417</v>
      </c>
      <c r="C1011" t="s">
        <v>7382</v>
      </c>
      <c r="D1011" t="s">
        <v>4410</v>
      </c>
      <c r="E1011" t="s">
        <v>5932</v>
      </c>
      <c r="F1011">
        <v>2</v>
      </c>
      <c r="G1011">
        <v>3.01</v>
      </c>
      <c r="H1011" t="s">
        <v>443</v>
      </c>
      <c r="J1011" t="s">
        <v>8418</v>
      </c>
      <c r="K1011" t="s">
        <v>126</v>
      </c>
      <c r="L1011" t="s">
        <v>8419</v>
      </c>
      <c r="M1011" t="s">
        <v>8230</v>
      </c>
      <c r="N1011" t="s">
        <v>4964</v>
      </c>
      <c r="O1011" t="s">
        <v>84</v>
      </c>
    </row>
    <row r="1012" spans="1:15" x14ac:dyDescent="0.45">
      <c r="A1012">
        <v>1533</v>
      </c>
      <c r="B1012" t="s">
        <v>8420</v>
      </c>
      <c r="C1012" t="s">
        <v>7236</v>
      </c>
      <c r="D1012" t="s">
        <v>4410</v>
      </c>
      <c r="E1012" t="s">
        <v>5972</v>
      </c>
      <c r="F1012">
        <v>2</v>
      </c>
      <c r="G1012">
        <v>3.01</v>
      </c>
      <c r="H1012" t="s">
        <v>443</v>
      </c>
      <c r="J1012" t="s">
        <v>8421</v>
      </c>
      <c r="K1012" t="s">
        <v>255</v>
      </c>
      <c r="L1012" t="s">
        <v>8422</v>
      </c>
      <c r="M1012" t="s">
        <v>355</v>
      </c>
      <c r="N1012" t="s">
        <v>4455</v>
      </c>
      <c r="O1012" t="s">
        <v>84</v>
      </c>
    </row>
    <row r="1013" spans="1:15" x14ac:dyDescent="0.45">
      <c r="A1013">
        <v>1534</v>
      </c>
      <c r="B1013" t="s">
        <v>4333</v>
      </c>
      <c r="C1013" t="s">
        <v>8423</v>
      </c>
      <c r="D1013" t="s">
        <v>4410</v>
      </c>
      <c r="E1013" t="s">
        <v>5972</v>
      </c>
      <c r="F1013">
        <v>2</v>
      </c>
      <c r="G1013">
        <v>3.01</v>
      </c>
      <c r="H1013" t="s">
        <v>443</v>
      </c>
      <c r="J1013" t="s">
        <v>4335</v>
      </c>
      <c r="K1013" t="s">
        <v>8424</v>
      </c>
      <c r="L1013" t="s">
        <v>4337</v>
      </c>
      <c r="M1013" t="s">
        <v>8425</v>
      </c>
      <c r="N1013" t="s">
        <v>8251</v>
      </c>
      <c r="O1013" t="s">
        <v>84</v>
      </c>
    </row>
    <row r="1014" spans="1:15" x14ac:dyDescent="0.45">
      <c r="A1014">
        <v>1535</v>
      </c>
      <c r="B1014" t="s">
        <v>8426</v>
      </c>
      <c r="C1014" t="s">
        <v>8427</v>
      </c>
      <c r="D1014" t="s">
        <v>4410</v>
      </c>
      <c r="E1014" t="s">
        <v>5972</v>
      </c>
      <c r="F1014">
        <v>2</v>
      </c>
      <c r="G1014">
        <v>3.01</v>
      </c>
      <c r="H1014" t="s">
        <v>443</v>
      </c>
      <c r="J1014" t="s">
        <v>8428</v>
      </c>
      <c r="K1014" t="s">
        <v>1883</v>
      </c>
      <c r="L1014" t="s">
        <v>8429</v>
      </c>
      <c r="M1014" t="s">
        <v>1885</v>
      </c>
      <c r="N1014" t="s">
        <v>7240</v>
      </c>
      <c r="O1014" t="s">
        <v>84</v>
      </c>
    </row>
    <row r="1015" spans="1:15" x14ac:dyDescent="0.45">
      <c r="A1015">
        <v>1536</v>
      </c>
      <c r="B1015" t="s">
        <v>2372</v>
      </c>
      <c r="C1015" t="s">
        <v>8430</v>
      </c>
      <c r="D1015" t="s">
        <v>4410</v>
      </c>
      <c r="E1015" t="s">
        <v>5972</v>
      </c>
      <c r="F1015">
        <v>2</v>
      </c>
      <c r="G1015">
        <v>3.01</v>
      </c>
      <c r="H1015" t="s">
        <v>443</v>
      </c>
      <c r="J1015" t="s">
        <v>984</v>
      </c>
      <c r="K1015" t="s">
        <v>5168</v>
      </c>
      <c r="L1015" t="s">
        <v>8431</v>
      </c>
      <c r="M1015" t="s">
        <v>5169</v>
      </c>
      <c r="N1015" t="s">
        <v>7412</v>
      </c>
      <c r="O1015" t="s">
        <v>84</v>
      </c>
    </row>
    <row r="1016" spans="1:15" x14ac:dyDescent="0.45">
      <c r="A1016">
        <v>1537</v>
      </c>
      <c r="B1016" t="s">
        <v>8432</v>
      </c>
      <c r="C1016" t="s">
        <v>7729</v>
      </c>
      <c r="D1016" t="s">
        <v>4410</v>
      </c>
      <c r="E1016" t="s">
        <v>5972</v>
      </c>
      <c r="F1016">
        <v>2</v>
      </c>
      <c r="G1016">
        <v>3.01</v>
      </c>
      <c r="H1016" t="s">
        <v>443</v>
      </c>
      <c r="J1016" t="s">
        <v>8433</v>
      </c>
      <c r="K1016" t="s">
        <v>130</v>
      </c>
      <c r="L1016" t="s">
        <v>8434</v>
      </c>
      <c r="M1016" t="s">
        <v>2336</v>
      </c>
      <c r="N1016" t="s">
        <v>2088</v>
      </c>
      <c r="O1016" t="s">
        <v>84</v>
      </c>
    </row>
    <row r="1017" spans="1:15" x14ac:dyDescent="0.45">
      <c r="A1017">
        <v>1538</v>
      </c>
      <c r="B1017" t="s">
        <v>8435</v>
      </c>
      <c r="C1017" t="s">
        <v>5814</v>
      </c>
      <c r="D1017" t="s">
        <v>4410</v>
      </c>
      <c r="E1017" t="s">
        <v>5972</v>
      </c>
      <c r="F1017">
        <v>2</v>
      </c>
      <c r="G1017">
        <v>3.01</v>
      </c>
      <c r="H1017" t="s">
        <v>443</v>
      </c>
      <c r="J1017" t="s">
        <v>8436</v>
      </c>
      <c r="K1017" t="s">
        <v>2449</v>
      </c>
      <c r="L1017" t="s">
        <v>8437</v>
      </c>
      <c r="M1017" t="s">
        <v>2450</v>
      </c>
      <c r="N1017" t="s">
        <v>5614</v>
      </c>
      <c r="O1017" t="s">
        <v>84</v>
      </c>
    </row>
    <row r="1018" spans="1:15" x14ac:dyDescent="0.45">
      <c r="A1018">
        <v>1539</v>
      </c>
      <c r="B1018" t="s">
        <v>8438</v>
      </c>
      <c r="C1018" t="s">
        <v>8439</v>
      </c>
      <c r="D1018" t="s">
        <v>4410</v>
      </c>
      <c r="E1018" t="s">
        <v>5972</v>
      </c>
      <c r="F1018">
        <v>2</v>
      </c>
      <c r="G1018">
        <v>3.01</v>
      </c>
      <c r="H1018" t="s">
        <v>443</v>
      </c>
      <c r="J1018" t="s">
        <v>8440</v>
      </c>
      <c r="K1018" t="s">
        <v>255</v>
      </c>
      <c r="L1018" t="s">
        <v>8441</v>
      </c>
      <c r="M1018" t="s">
        <v>355</v>
      </c>
      <c r="N1018" t="s">
        <v>5175</v>
      </c>
      <c r="O1018" t="s">
        <v>84</v>
      </c>
    </row>
    <row r="1019" spans="1:15" x14ac:dyDescent="0.45">
      <c r="A1019">
        <v>1540</v>
      </c>
      <c r="B1019" t="s">
        <v>8442</v>
      </c>
      <c r="C1019" t="s">
        <v>8443</v>
      </c>
      <c r="D1019" t="s">
        <v>4410</v>
      </c>
      <c r="E1019" t="s">
        <v>5972</v>
      </c>
      <c r="F1019">
        <v>2</v>
      </c>
      <c r="G1019">
        <v>3.01</v>
      </c>
      <c r="H1019" t="s">
        <v>443</v>
      </c>
      <c r="J1019" t="s">
        <v>8444</v>
      </c>
      <c r="K1019" t="s">
        <v>7966</v>
      </c>
      <c r="L1019" t="s">
        <v>8445</v>
      </c>
      <c r="M1019" t="s">
        <v>7968</v>
      </c>
      <c r="N1019" t="s">
        <v>2352</v>
      </c>
      <c r="O1019" t="s">
        <v>84</v>
      </c>
    </row>
    <row r="1020" spans="1:15" x14ac:dyDescent="0.45">
      <c r="A1020">
        <v>1541</v>
      </c>
      <c r="B1020" t="s">
        <v>4825</v>
      </c>
      <c r="C1020" t="s">
        <v>8446</v>
      </c>
      <c r="D1020" t="s">
        <v>4410</v>
      </c>
      <c r="E1020" t="s">
        <v>5972</v>
      </c>
      <c r="F1020">
        <v>2</v>
      </c>
      <c r="G1020">
        <v>3.01</v>
      </c>
      <c r="H1020" t="s">
        <v>443</v>
      </c>
      <c r="J1020" t="s">
        <v>415</v>
      </c>
      <c r="K1020" t="s">
        <v>268</v>
      </c>
      <c r="L1020" t="s">
        <v>417</v>
      </c>
      <c r="M1020" t="s">
        <v>269</v>
      </c>
      <c r="N1020" t="s">
        <v>5818</v>
      </c>
      <c r="O1020" t="s">
        <v>84</v>
      </c>
    </row>
    <row r="1021" spans="1:15" x14ac:dyDescent="0.45">
      <c r="A1021">
        <v>1542</v>
      </c>
      <c r="B1021" t="s">
        <v>8447</v>
      </c>
      <c r="C1021" t="s">
        <v>8448</v>
      </c>
      <c r="D1021" t="s">
        <v>4410</v>
      </c>
      <c r="E1021" t="s">
        <v>5972</v>
      </c>
      <c r="F1021">
        <v>2</v>
      </c>
      <c r="G1021">
        <v>3.01</v>
      </c>
      <c r="H1021" t="s">
        <v>443</v>
      </c>
      <c r="J1021" t="s">
        <v>8449</v>
      </c>
      <c r="K1021" t="s">
        <v>126</v>
      </c>
      <c r="L1021" t="s">
        <v>8450</v>
      </c>
      <c r="M1021" t="s">
        <v>8230</v>
      </c>
      <c r="N1021" t="s">
        <v>5333</v>
      </c>
      <c r="O1021" t="s">
        <v>84</v>
      </c>
    </row>
    <row r="1022" spans="1:15" x14ac:dyDescent="0.45">
      <c r="A1022">
        <v>1543</v>
      </c>
      <c r="B1022" t="s">
        <v>5516</v>
      </c>
      <c r="C1022" t="s">
        <v>8451</v>
      </c>
      <c r="D1022" t="s">
        <v>4410</v>
      </c>
      <c r="E1022" t="s">
        <v>5972</v>
      </c>
      <c r="F1022">
        <v>2</v>
      </c>
      <c r="G1022">
        <v>3.01</v>
      </c>
      <c r="H1022" t="s">
        <v>443</v>
      </c>
      <c r="J1022" t="s">
        <v>4718</v>
      </c>
      <c r="K1022" t="s">
        <v>1805</v>
      </c>
      <c r="L1022" t="s">
        <v>4719</v>
      </c>
      <c r="M1022" t="s">
        <v>6806</v>
      </c>
      <c r="N1022" t="s">
        <v>4495</v>
      </c>
      <c r="O1022" t="s">
        <v>84</v>
      </c>
    </row>
    <row r="1023" spans="1:15" x14ac:dyDescent="0.45">
      <c r="A1023">
        <v>1544</v>
      </c>
      <c r="B1023" t="s">
        <v>2382</v>
      </c>
      <c r="C1023" t="s">
        <v>8452</v>
      </c>
      <c r="D1023" t="s">
        <v>4410</v>
      </c>
      <c r="E1023" t="s">
        <v>5976</v>
      </c>
      <c r="F1023">
        <v>3</v>
      </c>
      <c r="G1023">
        <v>3.01</v>
      </c>
      <c r="H1023" t="s">
        <v>443</v>
      </c>
      <c r="J1023" t="s">
        <v>2384</v>
      </c>
      <c r="K1023" t="s">
        <v>183</v>
      </c>
      <c r="L1023" t="s">
        <v>2385</v>
      </c>
      <c r="M1023" t="s">
        <v>185</v>
      </c>
      <c r="N1023" t="s">
        <v>8453</v>
      </c>
      <c r="O1023" t="s">
        <v>84</v>
      </c>
    </row>
    <row r="1024" spans="1:15" x14ac:dyDescent="0.45">
      <c r="A1024">
        <v>1545</v>
      </c>
      <c r="B1024" t="s">
        <v>2372</v>
      </c>
      <c r="C1024" t="s">
        <v>7004</v>
      </c>
      <c r="D1024" t="s">
        <v>4410</v>
      </c>
      <c r="E1024" t="s">
        <v>5976</v>
      </c>
      <c r="F1024">
        <v>3</v>
      </c>
      <c r="G1024">
        <v>3.01</v>
      </c>
      <c r="H1024" t="s">
        <v>443</v>
      </c>
      <c r="J1024" t="s">
        <v>984</v>
      </c>
      <c r="K1024" t="s">
        <v>87</v>
      </c>
      <c r="L1024" t="s">
        <v>2373</v>
      </c>
      <c r="M1024" t="s">
        <v>2290</v>
      </c>
      <c r="N1024" t="s">
        <v>2510</v>
      </c>
      <c r="O1024" t="s">
        <v>84</v>
      </c>
    </row>
    <row r="1025" spans="1:15" x14ac:dyDescent="0.45">
      <c r="A1025">
        <v>1546</v>
      </c>
      <c r="B1025" t="s">
        <v>8454</v>
      </c>
      <c r="C1025" t="s">
        <v>8455</v>
      </c>
      <c r="D1025" t="s">
        <v>4410</v>
      </c>
      <c r="E1025" t="s">
        <v>5976</v>
      </c>
      <c r="F1025">
        <v>3</v>
      </c>
      <c r="G1025">
        <v>3.01</v>
      </c>
      <c r="H1025" t="s">
        <v>443</v>
      </c>
      <c r="J1025" t="s">
        <v>2152</v>
      </c>
      <c r="K1025" t="s">
        <v>7282</v>
      </c>
      <c r="L1025" t="s">
        <v>2153</v>
      </c>
      <c r="M1025" t="s">
        <v>7284</v>
      </c>
      <c r="N1025" t="s">
        <v>495</v>
      </c>
      <c r="O1025" t="s">
        <v>84</v>
      </c>
    </row>
    <row r="1026" spans="1:15" x14ac:dyDescent="0.45">
      <c r="A1026">
        <v>1547</v>
      </c>
      <c r="B1026" t="s">
        <v>8456</v>
      </c>
      <c r="C1026" t="s">
        <v>8457</v>
      </c>
      <c r="D1026" t="s">
        <v>4410</v>
      </c>
      <c r="E1026" t="s">
        <v>5976</v>
      </c>
      <c r="F1026">
        <v>3</v>
      </c>
      <c r="G1026">
        <v>3.01</v>
      </c>
      <c r="H1026" t="s">
        <v>443</v>
      </c>
      <c r="J1026" t="s">
        <v>789</v>
      </c>
      <c r="K1026" t="s">
        <v>4146</v>
      </c>
      <c r="L1026" t="s">
        <v>791</v>
      </c>
      <c r="M1026" t="s">
        <v>4148</v>
      </c>
      <c r="N1026" t="s">
        <v>558</v>
      </c>
      <c r="O1026" t="s">
        <v>84</v>
      </c>
    </row>
    <row r="1027" spans="1:15" x14ac:dyDescent="0.45">
      <c r="A1027">
        <v>1548</v>
      </c>
      <c r="B1027" t="s">
        <v>8458</v>
      </c>
      <c r="C1027" t="s">
        <v>8459</v>
      </c>
      <c r="D1027" t="s">
        <v>4410</v>
      </c>
      <c r="E1027" t="s">
        <v>5976</v>
      </c>
      <c r="F1027">
        <v>3</v>
      </c>
      <c r="G1027">
        <v>3.01</v>
      </c>
      <c r="H1027" t="s">
        <v>443</v>
      </c>
      <c r="J1027" t="s">
        <v>8460</v>
      </c>
      <c r="K1027" t="s">
        <v>1683</v>
      </c>
      <c r="L1027" t="s">
        <v>8461</v>
      </c>
      <c r="M1027" t="s">
        <v>1684</v>
      </c>
      <c r="N1027" t="s">
        <v>7909</v>
      </c>
      <c r="O1027" t="s">
        <v>84</v>
      </c>
    </row>
    <row r="1028" spans="1:15" x14ac:dyDescent="0.45">
      <c r="A1028">
        <v>1549</v>
      </c>
      <c r="B1028" t="s">
        <v>8462</v>
      </c>
      <c r="C1028" t="s">
        <v>8463</v>
      </c>
      <c r="D1028" t="s">
        <v>4410</v>
      </c>
      <c r="E1028" t="s">
        <v>5976</v>
      </c>
      <c r="F1028">
        <v>3</v>
      </c>
      <c r="G1028">
        <v>3.01</v>
      </c>
      <c r="H1028" t="s">
        <v>443</v>
      </c>
      <c r="J1028" t="s">
        <v>8464</v>
      </c>
      <c r="K1028" t="s">
        <v>8465</v>
      </c>
      <c r="L1028" t="s">
        <v>8466</v>
      </c>
      <c r="M1028" t="s">
        <v>8467</v>
      </c>
      <c r="N1028" t="s">
        <v>788</v>
      </c>
      <c r="O1028" t="s">
        <v>84</v>
      </c>
    </row>
    <row r="1029" spans="1:15" x14ac:dyDescent="0.45">
      <c r="A1029">
        <v>1550</v>
      </c>
      <c r="B1029" t="s">
        <v>8468</v>
      </c>
      <c r="C1029" t="s">
        <v>7713</v>
      </c>
      <c r="D1029" t="s">
        <v>4410</v>
      </c>
      <c r="E1029" t="s">
        <v>5976</v>
      </c>
      <c r="F1029">
        <v>3</v>
      </c>
      <c r="G1029">
        <v>3.01</v>
      </c>
      <c r="H1029" t="s">
        <v>443</v>
      </c>
      <c r="J1029" t="s">
        <v>8469</v>
      </c>
      <c r="K1029" t="s">
        <v>113</v>
      </c>
      <c r="L1029" t="s">
        <v>8470</v>
      </c>
      <c r="M1029" t="s">
        <v>115</v>
      </c>
      <c r="N1029" t="s">
        <v>6521</v>
      </c>
      <c r="O1029" t="s">
        <v>84</v>
      </c>
    </row>
    <row r="1030" spans="1:15" x14ac:dyDescent="0.45">
      <c r="A1030">
        <v>1551</v>
      </c>
      <c r="B1030" t="s">
        <v>8471</v>
      </c>
      <c r="C1030" t="s">
        <v>8472</v>
      </c>
      <c r="D1030" t="s">
        <v>4410</v>
      </c>
      <c r="E1030" t="s">
        <v>5976</v>
      </c>
      <c r="F1030">
        <v>2</v>
      </c>
      <c r="G1030">
        <v>3.01</v>
      </c>
      <c r="H1030" t="s">
        <v>443</v>
      </c>
      <c r="J1030" t="s">
        <v>8473</v>
      </c>
      <c r="K1030" t="s">
        <v>8474</v>
      </c>
      <c r="L1030" t="s">
        <v>8475</v>
      </c>
      <c r="M1030" t="s">
        <v>8476</v>
      </c>
      <c r="N1030" t="s">
        <v>8477</v>
      </c>
      <c r="O1030" t="s">
        <v>84</v>
      </c>
    </row>
    <row r="1031" spans="1:15" x14ac:dyDescent="0.45">
      <c r="A1031">
        <v>1552</v>
      </c>
      <c r="B1031" t="s">
        <v>4980</v>
      </c>
      <c r="C1031" t="s">
        <v>8478</v>
      </c>
      <c r="D1031" t="s">
        <v>4410</v>
      </c>
      <c r="E1031" t="s">
        <v>5976</v>
      </c>
      <c r="F1031">
        <v>2</v>
      </c>
      <c r="G1031">
        <v>3.01</v>
      </c>
      <c r="H1031" t="s">
        <v>443</v>
      </c>
      <c r="J1031" t="s">
        <v>1075</v>
      </c>
      <c r="K1031" t="s">
        <v>8479</v>
      </c>
      <c r="L1031" t="s">
        <v>8480</v>
      </c>
      <c r="M1031" t="s">
        <v>8481</v>
      </c>
      <c r="N1031" t="s">
        <v>7847</v>
      </c>
      <c r="O1031" t="s">
        <v>84</v>
      </c>
    </row>
    <row r="1032" spans="1:15" x14ac:dyDescent="0.45">
      <c r="A1032">
        <v>1553</v>
      </c>
      <c r="B1032" t="s">
        <v>8482</v>
      </c>
      <c r="C1032" t="s">
        <v>8483</v>
      </c>
      <c r="D1032" t="s">
        <v>4410</v>
      </c>
      <c r="E1032" t="s">
        <v>5976</v>
      </c>
      <c r="F1032">
        <v>2</v>
      </c>
      <c r="G1032">
        <v>3.01</v>
      </c>
      <c r="H1032" t="s">
        <v>443</v>
      </c>
      <c r="J1032" t="s">
        <v>1002</v>
      </c>
      <c r="K1032" t="s">
        <v>266</v>
      </c>
      <c r="L1032" t="s">
        <v>1003</v>
      </c>
      <c r="M1032" t="s">
        <v>267</v>
      </c>
      <c r="N1032" t="s">
        <v>7651</v>
      </c>
      <c r="O1032" t="s">
        <v>84</v>
      </c>
    </row>
    <row r="1033" spans="1:15" x14ac:dyDescent="0.45">
      <c r="A1033">
        <v>1554</v>
      </c>
      <c r="B1033" t="s">
        <v>8484</v>
      </c>
      <c r="C1033" t="s">
        <v>8485</v>
      </c>
      <c r="D1033" t="s">
        <v>4410</v>
      </c>
      <c r="E1033" t="s">
        <v>5976</v>
      </c>
      <c r="F1033">
        <v>2</v>
      </c>
      <c r="G1033">
        <v>3.01</v>
      </c>
      <c r="H1033" t="s">
        <v>443</v>
      </c>
      <c r="J1033" t="s">
        <v>7163</v>
      </c>
      <c r="K1033" t="s">
        <v>255</v>
      </c>
      <c r="L1033" t="s">
        <v>7164</v>
      </c>
      <c r="M1033" t="s">
        <v>355</v>
      </c>
      <c r="N1033" t="s">
        <v>8486</v>
      </c>
      <c r="O1033" t="s">
        <v>84</v>
      </c>
    </row>
    <row r="1034" spans="1:15" x14ac:dyDescent="0.45">
      <c r="A1034">
        <v>1555</v>
      </c>
      <c r="B1034" t="s">
        <v>8487</v>
      </c>
      <c r="C1034" t="s">
        <v>8488</v>
      </c>
      <c r="D1034" t="s">
        <v>4410</v>
      </c>
      <c r="E1034" t="s">
        <v>5976</v>
      </c>
      <c r="F1034">
        <v>2</v>
      </c>
      <c r="G1034">
        <v>3.01</v>
      </c>
      <c r="H1034" t="s">
        <v>443</v>
      </c>
      <c r="J1034" t="s">
        <v>8489</v>
      </c>
      <c r="K1034" t="s">
        <v>253</v>
      </c>
      <c r="L1034" t="s">
        <v>8490</v>
      </c>
      <c r="M1034" t="s">
        <v>254</v>
      </c>
      <c r="N1034" t="s">
        <v>1863</v>
      </c>
      <c r="O1034" t="s">
        <v>84</v>
      </c>
    </row>
    <row r="1035" spans="1:15" x14ac:dyDescent="0.45">
      <c r="A1035">
        <v>1556</v>
      </c>
      <c r="B1035" t="s">
        <v>8491</v>
      </c>
      <c r="C1035" t="s">
        <v>8492</v>
      </c>
      <c r="D1035" t="s">
        <v>4410</v>
      </c>
      <c r="E1035" t="s">
        <v>5976</v>
      </c>
      <c r="F1035">
        <v>2</v>
      </c>
      <c r="G1035">
        <v>3.01</v>
      </c>
      <c r="H1035" t="s">
        <v>443</v>
      </c>
      <c r="J1035" t="s">
        <v>545</v>
      </c>
      <c r="K1035" t="s">
        <v>8062</v>
      </c>
      <c r="L1035" t="s">
        <v>546</v>
      </c>
      <c r="M1035" t="s">
        <v>8064</v>
      </c>
      <c r="N1035" t="s">
        <v>5200</v>
      </c>
      <c r="O1035" t="s">
        <v>84</v>
      </c>
    </row>
    <row r="1036" spans="1:15" x14ac:dyDescent="0.45">
      <c r="A1036">
        <v>1557</v>
      </c>
      <c r="B1036" t="s">
        <v>8493</v>
      </c>
      <c r="C1036" t="s">
        <v>8494</v>
      </c>
      <c r="D1036" t="s">
        <v>4410</v>
      </c>
      <c r="E1036" t="s">
        <v>5976</v>
      </c>
      <c r="F1036">
        <v>2</v>
      </c>
      <c r="G1036">
        <v>3.01</v>
      </c>
      <c r="H1036" t="s">
        <v>443</v>
      </c>
      <c r="J1036" t="s">
        <v>5994</v>
      </c>
      <c r="K1036" t="s">
        <v>206</v>
      </c>
      <c r="L1036" t="s">
        <v>5995</v>
      </c>
      <c r="M1036" t="s">
        <v>207</v>
      </c>
      <c r="N1036" t="s">
        <v>4856</v>
      </c>
      <c r="O1036" t="s">
        <v>84</v>
      </c>
    </row>
    <row r="1037" spans="1:15" x14ac:dyDescent="0.45">
      <c r="A1037">
        <v>1558</v>
      </c>
      <c r="B1037" t="s">
        <v>8495</v>
      </c>
      <c r="C1037" t="s">
        <v>8496</v>
      </c>
      <c r="D1037" t="s">
        <v>4410</v>
      </c>
      <c r="E1037" t="s">
        <v>5976</v>
      </c>
      <c r="F1037">
        <v>2</v>
      </c>
      <c r="G1037">
        <v>3.01</v>
      </c>
      <c r="H1037" t="s">
        <v>443</v>
      </c>
      <c r="J1037" t="s">
        <v>8497</v>
      </c>
      <c r="K1037" t="s">
        <v>8498</v>
      </c>
      <c r="L1037" t="s">
        <v>8499</v>
      </c>
      <c r="M1037" t="s">
        <v>8500</v>
      </c>
      <c r="N1037" t="s">
        <v>7020</v>
      </c>
      <c r="O1037" t="s">
        <v>84</v>
      </c>
    </row>
    <row r="1038" spans="1:15" x14ac:dyDescent="0.45">
      <c r="A1038">
        <v>1559</v>
      </c>
      <c r="B1038" t="s">
        <v>7862</v>
      </c>
      <c r="C1038" t="s">
        <v>8501</v>
      </c>
      <c r="D1038" t="s">
        <v>4410</v>
      </c>
      <c r="E1038" t="s">
        <v>5976</v>
      </c>
      <c r="F1038">
        <v>2</v>
      </c>
      <c r="G1038">
        <v>3.01</v>
      </c>
      <c r="H1038" t="s">
        <v>2007</v>
      </c>
      <c r="J1038" t="s">
        <v>7864</v>
      </c>
      <c r="K1038" t="s">
        <v>6735</v>
      </c>
      <c r="L1038" t="s">
        <v>7865</v>
      </c>
      <c r="M1038" t="s">
        <v>6737</v>
      </c>
      <c r="N1038" t="s">
        <v>8502</v>
      </c>
      <c r="O1038" t="s">
        <v>84</v>
      </c>
    </row>
    <row r="1039" spans="1:15" x14ac:dyDescent="0.45">
      <c r="A1039">
        <v>1560</v>
      </c>
      <c r="B1039" t="s">
        <v>5885</v>
      </c>
      <c r="C1039" t="s">
        <v>8503</v>
      </c>
      <c r="D1039" t="s">
        <v>4410</v>
      </c>
      <c r="E1039" t="s">
        <v>5976</v>
      </c>
      <c r="F1039">
        <v>2</v>
      </c>
      <c r="G1039">
        <v>3.01</v>
      </c>
      <c r="H1039" t="s">
        <v>443</v>
      </c>
      <c r="J1039" t="s">
        <v>5887</v>
      </c>
      <c r="K1039" t="s">
        <v>206</v>
      </c>
      <c r="L1039" t="s">
        <v>5888</v>
      </c>
      <c r="M1039" t="s">
        <v>207</v>
      </c>
      <c r="N1039" t="s">
        <v>5189</v>
      </c>
      <c r="O1039" t="s">
        <v>84</v>
      </c>
    </row>
    <row r="1040" spans="1:15" x14ac:dyDescent="0.45">
      <c r="A1040">
        <v>1561</v>
      </c>
      <c r="B1040" t="s">
        <v>8504</v>
      </c>
      <c r="C1040" t="s">
        <v>8505</v>
      </c>
      <c r="D1040" t="s">
        <v>4410</v>
      </c>
      <c r="E1040" t="s">
        <v>5987</v>
      </c>
      <c r="F1040">
        <v>3</v>
      </c>
      <c r="G1040">
        <v>3.01</v>
      </c>
      <c r="H1040" t="s">
        <v>443</v>
      </c>
      <c r="J1040" t="s">
        <v>8506</v>
      </c>
      <c r="K1040" t="s">
        <v>186</v>
      </c>
      <c r="L1040" t="s">
        <v>8507</v>
      </c>
      <c r="M1040" t="s">
        <v>187</v>
      </c>
      <c r="N1040" t="s">
        <v>5127</v>
      </c>
      <c r="O1040" t="s">
        <v>84</v>
      </c>
    </row>
    <row r="1041" spans="1:15" x14ac:dyDescent="0.45">
      <c r="A1041">
        <v>1562</v>
      </c>
      <c r="B1041" t="s">
        <v>8508</v>
      </c>
      <c r="C1041" t="s">
        <v>8509</v>
      </c>
      <c r="D1041" t="s">
        <v>4410</v>
      </c>
      <c r="E1041" t="s">
        <v>5987</v>
      </c>
      <c r="F1041">
        <v>3</v>
      </c>
      <c r="G1041">
        <v>3.01</v>
      </c>
      <c r="H1041" t="s">
        <v>443</v>
      </c>
      <c r="J1041" t="s">
        <v>8510</v>
      </c>
      <c r="K1041" t="s">
        <v>381</v>
      </c>
      <c r="L1041" t="s">
        <v>8511</v>
      </c>
      <c r="M1041" t="s">
        <v>382</v>
      </c>
      <c r="N1041" t="s">
        <v>6641</v>
      </c>
      <c r="O1041" t="s">
        <v>84</v>
      </c>
    </row>
    <row r="1042" spans="1:15" x14ac:dyDescent="0.45">
      <c r="A1042">
        <v>1563</v>
      </c>
      <c r="B1042" t="s">
        <v>8512</v>
      </c>
      <c r="C1042" t="s">
        <v>8513</v>
      </c>
      <c r="D1042" t="s">
        <v>4410</v>
      </c>
      <c r="E1042" t="s">
        <v>5987</v>
      </c>
      <c r="F1042">
        <v>3</v>
      </c>
      <c r="G1042">
        <v>3.01</v>
      </c>
      <c r="H1042" t="s">
        <v>443</v>
      </c>
      <c r="J1042" t="s">
        <v>8514</v>
      </c>
      <c r="K1042" t="s">
        <v>394</v>
      </c>
      <c r="L1042" t="s">
        <v>8515</v>
      </c>
      <c r="M1042" t="s">
        <v>395</v>
      </c>
      <c r="N1042" t="s">
        <v>8516</v>
      </c>
      <c r="O1042" t="s">
        <v>84</v>
      </c>
    </row>
    <row r="1043" spans="1:15" x14ac:dyDescent="0.45">
      <c r="A1043">
        <v>1564</v>
      </c>
      <c r="B1043" t="s">
        <v>1937</v>
      </c>
      <c r="C1043" t="s">
        <v>8517</v>
      </c>
      <c r="D1043" t="s">
        <v>4410</v>
      </c>
      <c r="E1043" t="s">
        <v>5987</v>
      </c>
      <c r="F1043">
        <v>3</v>
      </c>
      <c r="G1043">
        <v>3.01</v>
      </c>
      <c r="H1043" t="s">
        <v>2007</v>
      </c>
      <c r="J1043" t="s">
        <v>534</v>
      </c>
      <c r="K1043" t="s">
        <v>107</v>
      </c>
      <c r="L1043" t="s">
        <v>1048</v>
      </c>
      <c r="M1043" t="s">
        <v>109</v>
      </c>
      <c r="N1043" t="s">
        <v>8518</v>
      </c>
      <c r="O1043" t="s">
        <v>84</v>
      </c>
    </row>
    <row r="1044" spans="1:15" x14ac:dyDescent="0.45">
      <c r="A1044">
        <v>1565</v>
      </c>
      <c r="B1044" t="s">
        <v>6214</v>
      </c>
      <c r="C1044" t="s">
        <v>8519</v>
      </c>
      <c r="D1044" t="s">
        <v>4410</v>
      </c>
      <c r="E1044" t="s">
        <v>5987</v>
      </c>
      <c r="F1044">
        <v>3</v>
      </c>
      <c r="G1044">
        <v>3.01</v>
      </c>
      <c r="H1044" t="s">
        <v>443</v>
      </c>
      <c r="J1044" t="s">
        <v>8520</v>
      </c>
      <c r="K1044" t="s">
        <v>8046</v>
      </c>
      <c r="L1044" t="s">
        <v>8521</v>
      </c>
      <c r="M1044" t="s">
        <v>8048</v>
      </c>
      <c r="N1044" t="s">
        <v>1581</v>
      </c>
      <c r="O1044" t="s">
        <v>84</v>
      </c>
    </row>
    <row r="1045" spans="1:15" x14ac:dyDescent="0.45">
      <c r="A1045">
        <v>1566</v>
      </c>
      <c r="B1045" t="s">
        <v>8522</v>
      </c>
      <c r="C1045" t="s">
        <v>8523</v>
      </c>
      <c r="D1045" t="s">
        <v>4410</v>
      </c>
      <c r="E1045" t="s">
        <v>5987</v>
      </c>
      <c r="F1045">
        <v>3</v>
      </c>
      <c r="G1045">
        <v>3.01</v>
      </c>
      <c r="H1045" t="s">
        <v>443</v>
      </c>
      <c r="J1045" t="s">
        <v>8524</v>
      </c>
      <c r="K1045" t="s">
        <v>8525</v>
      </c>
      <c r="L1045" t="s">
        <v>8526</v>
      </c>
      <c r="M1045" t="s">
        <v>8527</v>
      </c>
      <c r="N1045" t="s">
        <v>6771</v>
      </c>
      <c r="O1045" t="s">
        <v>84</v>
      </c>
    </row>
    <row r="1046" spans="1:15" x14ac:dyDescent="0.45">
      <c r="A1046">
        <v>1567</v>
      </c>
      <c r="B1046" t="s">
        <v>7602</v>
      </c>
      <c r="C1046" t="s">
        <v>8528</v>
      </c>
      <c r="D1046" t="s">
        <v>4410</v>
      </c>
      <c r="E1046" t="s">
        <v>5987</v>
      </c>
      <c r="F1046">
        <v>3</v>
      </c>
      <c r="G1046">
        <v>3.01</v>
      </c>
      <c r="H1046" t="s">
        <v>443</v>
      </c>
      <c r="J1046" t="s">
        <v>3519</v>
      </c>
      <c r="K1046" t="s">
        <v>6900</v>
      </c>
      <c r="L1046" t="s">
        <v>3521</v>
      </c>
      <c r="M1046" t="s">
        <v>6902</v>
      </c>
      <c r="N1046" t="s">
        <v>5120</v>
      </c>
      <c r="O1046" t="s">
        <v>84</v>
      </c>
    </row>
    <row r="1047" spans="1:15" x14ac:dyDescent="0.45">
      <c r="A1047">
        <v>1568</v>
      </c>
      <c r="B1047" t="s">
        <v>8529</v>
      </c>
      <c r="C1047" t="s">
        <v>8530</v>
      </c>
      <c r="D1047" t="s">
        <v>4410</v>
      </c>
      <c r="E1047" t="s">
        <v>5987</v>
      </c>
      <c r="F1047">
        <v>2</v>
      </c>
      <c r="G1047">
        <v>3.01</v>
      </c>
      <c r="H1047" t="s">
        <v>2007</v>
      </c>
      <c r="J1047" t="s">
        <v>182</v>
      </c>
      <c r="K1047" t="s">
        <v>648</v>
      </c>
      <c r="L1047" t="s">
        <v>184</v>
      </c>
      <c r="M1047" t="s">
        <v>649</v>
      </c>
      <c r="N1047" t="s">
        <v>5691</v>
      </c>
      <c r="O1047" t="s">
        <v>84</v>
      </c>
    </row>
    <row r="1048" spans="1:15" x14ac:dyDescent="0.45">
      <c r="A1048">
        <v>1569</v>
      </c>
      <c r="B1048" t="s">
        <v>8531</v>
      </c>
      <c r="C1048" t="s">
        <v>8532</v>
      </c>
      <c r="D1048" t="s">
        <v>4410</v>
      </c>
      <c r="E1048" t="s">
        <v>5987</v>
      </c>
      <c r="F1048">
        <v>2</v>
      </c>
      <c r="G1048">
        <v>3.01</v>
      </c>
      <c r="H1048" t="s">
        <v>2007</v>
      </c>
      <c r="J1048" t="s">
        <v>8533</v>
      </c>
      <c r="K1048" t="s">
        <v>358</v>
      </c>
      <c r="L1048" t="s">
        <v>8534</v>
      </c>
      <c r="M1048" t="s">
        <v>359</v>
      </c>
      <c r="N1048" t="s">
        <v>8535</v>
      </c>
      <c r="O1048" t="s">
        <v>84</v>
      </c>
    </row>
    <row r="1049" spans="1:15" x14ac:dyDescent="0.45">
      <c r="A1049">
        <v>1570</v>
      </c>
      <c r="B1049" t="s">
        <v>8536</v>
      </c>
      <c r="C1049" t="s">
        <v>8537</v>
      </c>
      <c r="D1049" t="s">
        <v>4410</v>
      </c>
      <c r="E1049" t="s">
        <v>5987</v>
      </c>
      <c r="F1049">
        <v>2</v>
      </c>
      <c r="G1049">
        <v>3.01</v>
      </c>
      <c r="H1049" t="s">
        <v>2007</v>
      </c>
      <c r="J1049" t="s">
        <v>5377</v>
      </c>
      <c r="K1049" t="s">
        <v>268</v>
      </c>
      <c r="L1049" t="s">
        <v>5378</v>
      </c>
      <c r="M1049" t="s">
        <v>269</v>
      </c>
      <c r="N1049" t="s">
        <v>1682</v>
      </c>
      <c r="O1049" t="s">
        <v>84</v>
      </c>
    </row>
    <row r="1050" spans="1:15" x14ac:dyDescent="0.45">
      <c r="A1050">
        <v>1571</v>
      </c>
      <c r="B1050" t="s">
        <v>8538</v>
      </c>
      <c r="C1050" t="s">
        <v>8539</v>
      </c>
      <c r="D1050" t="s">
        <v>4410</v>
      </c>
      <c r="E1050" t="s">
        <v>5987</v>
      </c>
      <c r="F1050">
        <v>2</v>
      </c>
      <c r="G1050">
        <v>3.01</v>
      </c>
      <c r="H1050" t="s">
        <v>2007</v>
      </c>
      <c r="J1050" t="s">
        <v>8538</v>
      </c>
      <c r="K1050" t="s">
        <v>186</v>
      </c>
      <c r="L1050" t="s">
        <v>8540</v>
      </c>
      <c r="M1050" t="s">
        <v>187</v>
      </c>
      <c r="N1050" t="s">
        <v>4874</v>
      </c>
      <c r="O1050" t="s">
        <v>84</v>
      </c>
    </row>
    <row r="1051" spans="1:15" x14ac:dyDescent="0.45">
      <c r="A1051">
        <v>1572</v>
      </c>
      <c r="B1051" t="s">
        <v>8541</v>
      </c>
      <c r="C1051" t="s">
        <v>7676</v>
      </c>
      <c r="D1051" t="s">
        <v>4410</v>
      </c>
      <c r="E1051" t="s">
        <v>5987</v>
      </c>
      <c r="F1051">
        <v>2</v>
      </c>
      <c r="G1051">
        <v>3.01</v>
      </c>
      <c r="H1051" t="s">
        <v>2007</v>
      </c>
      <c r="J1051" t="s">
        <v>5727</v>
      </c>
      <c r="K1051" t="s">
        <v>353</v>
      </c>
      <c r="L1051" t="s">
        <v>7666</v>
      </c>
      <c r="M1051" t="s">
        <v>354</v>
      </c>
      <c r="N1051" t="s">
        <v>1802</v>
      </c>
      <c r="O1051" t="s">
        <v>84</v>
      </c>
    </row>
    <row r="1052" spans="1:15" x14ac:dyDescent="0.45">
      <c r="A1052">
        <v>1573</v>
      </c>
      <c r="B1052" t="s">
        <v>8542</v>
      </c>
      <c r="C1052" t="s">
        <v>8543</v>
      </c>
      <c r="D1052" t="s">
        <v>4410</v>
      </c>
      <c r="E1052" t="s">
        <v>4530</v>
      </c>
      <c r="F1052">
        <v>3</v>
      </c>
      <c r="G1052">
        <v>3.2</v>
      </c>
      <c r="H1052" t="s">
        <v>443</v>
      </c>
      <c r="J1052" t="s">
        <v>8544</v>
      </c>
      <c r="K1052" t="s">
        <v>8545</v>
      </c>
      <c r="L1052" t="s">
        <v>8546</v>
      </c>
      <c r="M1052" t="s">
        <v>8547</v>
      </c>
      <c r="N1052" t="s">
        <v>7758</v>
      </c>
      <c r="O1052" t="s">
        <v>84</v>
      </c>
    </row>
    <row r="1053" spans="1:15" x14ac:dyDescent="0.45">
      <c r="A1053">
        <v>1574</v>
      </c>
      <c r="B1053" t="s">
        <v>8548</v>
      </c>
      <c r="C1053" t="s">
        <v>8549</v>
      </c>
      <c r="D1053" t="s">
        <v>4410</v>
      </c>
      <c r="E1053" t="s">
        <v>4530</v>
      </c>
      <c r="F1053">
        <v>3</v>
      </c>
      <c r="G1053">
        <v>3.2</v>
      </c>
      <c r="H1053" t="s">
        <v>443</v>
      </c>
      <c r="J1053" t="s">
        <v>8550</v>
      </c>
      <c r="K1053" t="s">
        <v>89</v>
      </c>
      <c r="L1053" t="s">
        <v>8551</v>
      </c>
      <c r="M1053" t="s">
        <v>91</v>
      </c>
      <c r="N1053" t="s">
        <v>498</v>
      </c>
      <c r="O1053" t="s">
        <v>84</v>
      </c>
    </row>
    <row r="1054" spans="1:15" x14ac:dyDescent="0.45">
      <c r="A1054">
        <v>1575</v>
      </c>
      <c r="B1054" t="s">
        <v>8552</v>
      </c>
      <c r="C1054" t="s">
        <v>8553</v>
      </c>
      <c r="D1054" t="s">
        <v>4410</v>
      </c>
      <c r="E1054" t="s">
        <v>4458</v>
      </c>
      <c r="F1054">
        <v>3</v>
      </c>
      <c r="G1054">
        <v>3.29</v>
      </c>
      <c r="H1054" t="s">
        <v>443</v>
      </c>
      <c r="J1054" t="s">
        <v>8554</v>
      </c>
      <c r="K1054" t="s">
        <v>147</v>
      </c>
      <c r="L1054" t="s">
        <v>8555</v>
      </c>
      <c r="M1054" t="s">
        <v>149</v>
      </c>
      <c r="N1054" t="s">
        <v>7364</v>
      </c>
      <c r="O1054" t="s">
        <v>84</v>
      </c>
    </row>
    <row r="1055" spans="1:15" x14ac:dyDescent="0.45">
      <c r="A1055">
        <v>1576</v>
      </c>
      <c r="B1055" t="s">
        <v>8556</v>
      </c>
      <c r="C1055" t="s">
        <v>8557</v>
      </c>
      <c r="D1055" t="s">
        <v>4410</v>
      </c>
      <c r="E1055" t="s">
        <v>4530</v>
      </c>
      <c r="F1055">
        <v>2</v>
      </c>
      <c r="G1055">
        <v>4.25</v>
      </c>
      <c r="H1055" t="s">
        <v>443</v>
      </c>
      <c r="J1055" t="s">
        <v>8558</v>
      </c>
      <c r="K1055" t="s">
        <v>8474</v>
      </c>
      <c r="L1055" t="s">
        <v>8559</v>
      </c>
      <c r="M1055" t="s">
        <v>8476</v>
      </c>
      <c r="N1055" t="s">
        <v>5729</v>
      </c>
      <c r="O1055" t="s">
        <v>84</v>
      </c>
    </row>
    <row r="1056" spans="1:15" x14ac:dyDescent="0.45">
      <c r="A1056">
        <v>1577</v>
      </c>
      <c r="B1056" t="s">
        <v>8560</v>
      </c>
      <c r="C1056" t="s">
        <v>8561</v>
      </c>
      <c r="D1056" t="s">
        <v>4410</v>
      </c>
      <c r="E1056" t="s">
        <v>4530</v>
      </c>
      <c r="F1056">
        <v>2</v>
      </c>
      <c r="G1056">
        <v>4.25</v>
      </c>
      <c r="H1056" t="s">
        <v>443</v>
      </c>
      <c r="J1056" t="s">
        <v>1044</v>
      </c>
      <c r="K1056" t="s">
        <v>997</v>
      </c>
      <c r="L1056" t="s">
        <v>1045</v>
      </c>
      <c r="M1056" t="s">
        <v>1004</v>
      </c>
      <c r="N1056" t="s">
        <v>8562</v>
      </c>
      <c r="O1056" t="s">
        <v>84</v>
      </c>
    </row>
    <row r="1057" spans="1:15" x14ac:dyDescent="0.45">
      <c r="A1057">
        <v>1578</v>
      </c>
      <c r="B1057" t="s">
        <v>8563</v>
      </c>
      <c r="C1057" t="s">
        <v>8564</v>
      </c>
      <c r="D1057" t="s">
        <v>4410</v>
      </c>
      <c r="E1057" t="s">
        <v>4530</v>
      </c>
      <c r="F1057">
        <v>1</v>
      </c>
      <c r="G1057">
        <v>4.25</v>
      </c>
      <c r="H1057" t="s">
        <v>443</v>
      </c>
      <c r="J1057" t="s">
        <v>4028</v>
      </c>
      <c r="K1057" t="s">
        <v>116</v>
      </c>
      <c r="L1057" t="s">
        <v>4029</v>
      </c>
      <c r="M1057" t="s">
        <v>117</v>
      </c>
      <c r="N1057" t="s">
        <v>4099</v>
      </c>
      <c r="O1057" t="s">
        <v>84</v>
      </c>
    </row>
    <row r="1058" spans="1:15" x14ac:dyDescent="0.45">
      <c r="A1058">
        <v>1579</v>
      </c>
      <c r="B1058" t="s">
        <v>8565</v>
      </c>
      <c r="C1058" t="s">
        <v>8566</v>
      </c>
      <c r="D1058" t="s">
        <v>4410</v>
      </c>
      <c r="E1058" t="s">
        <v>4530</v>
      </c>
      <c r="F1058">
        <v>1</v>
      </c>
      <c r="G1058">
        <v>4.25</v>
      </c>
      <c r="H1058" t="s">
        <v>443</v>
      </c>
      <c r="J1058" t="s">
        <v>740</v>
      </c>
      <c r="K1058" t="s">
        <v>268</v>
      </c>
      <c r="L1058" t="s">
        <v>741</v>
      </c>
      <c r="M1058" t="s">
        <v>269</v>
      </c>
      <c r="N1058" t="s">
        <v>8567</v>
      </c>
      <c r="O1058" t="s">
        <v>84</v>
      </c>
    </row>
    <row r="1059" spans="1:15" x14ac:dyDescent="0.45">
      <c r="A1059">
        <v>1580</v>
      </c>
      <c r="B1059" t="s">
        <v>8568</v>
      </c>
      <c r="C1059" t="s">
        <v>8569</v>
      </c>
      <c r="D1059" t="s">
        <v>4410</v>
      </c>
      <c r="E1059" t="s">
        <v>4530</v>
      </c>
      <c r="F1059">
        <v>1</v>
      </c>
      <c r="G1059">
        <v>4.25</v>
      </c>
      <c r="H1059" t="s">
        <v>443</v>
      </c>
      <c r="J1059" t="s">
        <v>8570</v>
      </c>
      <c r="K1059" t="s">
        <v>8571</v>
      </c>
      <c r="L1059" t="s">
        <v>8572</v>
      </c>
      <c r="M1059" t="s">
        <v>8573</v>
      </c>
      <c r="N1059" t="s">
        <v>8574</v>
      </c>
      <c r="O1059" t="s">
        <v>84</v>
      </c>
    </row>
    <row r="1060" spans="1:15" x14ac:dyDescent="0.45">
      <c r="A1060">
        <v>1581</v>
      </c>
      <c r="B1060" t="s">
        <v>8575</v>
      </c>
      <c r="C1060" t="s">
        <v>8576</v>
      </c>
      <c r="D1060" t="s">
        <v>4410</v>
      </c>
      <c r="E1060" t="s">
        <v>4530</v>
      </c>
      <c r="F1060">
        <v>1</v>
      </c>
      <c r="G1060">
        <v>4.25</v>
      </c>
      <c r="H1060" t="s">
        <v>443</v>
      </c>
      <c r="J1060" t="s">
        <v>3815</v>
      </c>
      <c r="K1060" t="s">
        <v>387</v>
      </c>
      <c r="L1060" t="s">
        <v>3816</v>
      </c>
      <c r="M1060" t="s">
        <v>388</v>
      </c>
      <c r="N1060">
        <v>2010.1016999999999</v>
      </c>
      <c r="O1060" t="s">
        <v>84</v>
      </c>
    </row>
    <row r="1061" spans="1:15" x14ac:dyDescent="0.45">
      <c r="A1061">
        <v>1582</v>
      </c>
      <c r="B1061" t="s">
        <v>8575</v>
      </c>
      <c r="C1061" t="s">
        <v>8577</v>
      </c>
      <c r="D1061" t="s">
        <v>4410</v>
      </c>
      <c r="E1061" t="s">
        <v>4530</v>
      </c>
      <c r="F1061">
        <v>1</v>
      </c>
      <c r="G1061">
        <v>4.25</v>
      </c>
      <c r="H1061" t="s">
        <v>443</v>
      </c>
      <c r="J1061" t="s">
        <v>3815</v>
      </c>
      <c r="K1061" t="s">
        <v>316</v>
      </c>
      <c r="L1061" t="s">
        <v>3816</v>
      </c>
      <c r="M1061" t="s">
        <v>317</v>
      </c>
      <c r="N1061" t="s">
        <v>8578</v>
      </c>
      <c r="O1061" t="s">
        <v>84</v>
      </c>
    </row>
    <row r="1062" spans="1:15" x14ac:dyDescent="0.45">
      <c r="A1062">
        <v>1583</v>
      </c>
      <c r="B1062" t="s">
        <v>5249</v>
      </c>
      <c r="C1062" t="s">
        <v>7389</v>
      </c>
      <c r="D1062" t="s">
        <v>4410</v>
      </c>
      <c r="E1062" t="s">
        <v>4530</v>
      </c>
      <c r="F1062">
        <v>1</v>
      </c>
      <c r="G1062">
        <v>4.25</v>
      </c>
      <c r="H1062" t="s">
        <v>443</v>
      </c>
      <c r="J1062" t="s">
        <v>5251</v>
      </c>
      <c r="K1062" t="s">
        <v>1982</v>
      </c>
      <c r="L1062" t="s">
        <v>5253</v>
      </c>
      <c r="M1062" t="s">
        <v>1983</v>
      </c>
      <c r="N1062" t="s">
        <v>3579</v>
      </c>
      <c r="O1062" t="s">
        <v>84</v>
      </c>
    </row>
    <row r="1063" spans="1:15" x14ac:dyDescent="0.45">
      <c r="A1063">
        <v>1584</v>
      </c>
      <c r="B1063" t="s">
        <v>4738</v>
      </c>
      <c r="C1063" t="s">
        <v>8579</v>
      </c>
      <c r="D1063" t="s">
        <v>4410</v>
      </c>
      <c r="E1063" t="s">
        <v>4530</v>
      </c>
      <c r="F1063">
        <v>1</v>
      </c>
      <c r="G1063">
        <v>4.25</v>
      </c>
      <c r="H1063" t="s">
        <v>443</v>
      </c>
      <c r="J1063" t="s">
        <v>137</v>
      </c>
      <c r="K1063" t="s">
        <v>492</v>
      </c>
      <c r="L1063" t="s">
        <v>138</v>
      </c>
      <c r="M1063" t="s">
        <v>494</v>
      </c>
      <c r="N1063" t="s">
        <v>8580</v>
      </c>
      <c r="O1063" t="s">
        <v>84</v>
      </c>
    </row>
    <row r="1064" spans="1:15" x14ac:dyDescent="0.45">
      <c r="A1064">
        <v>1585</v>
      </c>
      <c r="B1064" t="s">
        <v>4738</v>
      </c>
      <c r="C1064" t="s">
        <v>8581</v>
      </c>
      <c r="D1064" t="s">
        <v>4410</v>
      </c>
      <c r="E1064" t="s">
        <v>4530</v>
      </c>
      <c r="F1064">
        <v>1</v>
      </c>
      <c r="G1064">
        <v>4.25</v>
      </c>
      <c r="H1064" t="s">
        <v>443</v>
      </c>
      <c r="J1064" t="s">
        <v>137</v>
      </c>
      <c r="K1064" t="s">
        <v>8582</v>
      </c>
      <c r="L1064" t="s">
        <v>138</v>
      </c>
      <c r="M1064" t="s">
        <v>8583</v>
      </c>
      <c r="N1064" t="s">
        <v>8584</v>
      </c>
      <c r="O1064" t="s">
        <v>84</v>
      </c>
    </row>
    <row r="1065" spans="1:15" x14ac:dyDescent="0.45">
      <c r="A1065">
        <v>1586</v>
      </c>
      <c r="B1065" t="s">
        <v>4588</v>
      </c>
      <c r="C1065" t="s">
        <v>8585</v>
      </c>
      <c r="D1065" t="s">
        <v>4410</v>
      </c>
      <c r="E1065" t="s">
        <v>4530</v>
      </c>
      <c r="F1065">
        <v>1</v>
      </c>
      <c r="G1065">
        <v>4.25</v>
      </c>
      <c r="H1065" t="s">
        <v>443</v>
      </c>
      <c r="J1065" t="s">
        <v>383</v>
      </c>
      <c r="K1065" t="s">
        <v>160</v>
      </c>
      <c r="L1065" t="s">
        <v>384</v>
      </c>
      <c r="M1065" t="s">
        <v>161</v>
      </c>
      <c r="N1065" t="s">
        <v>6454</v>
      </c>
      <c r="O1065" t="s">
        <v>84</v>
      </c>
    </row>
    <row r="1066" spans="1:15" x14ac:dyDescent="0.45">
      <c r="A1066">
        <v>1587</v>
      </c>
      <c r="B1066" t="s">
        <v>8586</v>
      </c>
      <c r="C1066" t="s">
        <v>8587</v>
      </c>
      <c r="D1066" t="s">
        <v>4410</v>
      </c>
      <c r="E1066" t="s">
        <v>4530</v>
      </c>
      <c r="F1066">
        <v>1</v>
      </c>
      <c r="G1066">
        <v>4.25</v>
      </c>
      <c r="H1066" t="s">
        <v>443</v>
      </c>
      <c r="J1066" t="s">
        <v>8588</v>
      </c>
      <c r="K1066" t="s">
        <v>8589</v>
      </c>
      <c r="L1066" t="s">
        <v>8590</v>
      </c>
      <c r="M1066" t="s">
        <v>8591</v>
      </c>
      <c r="N1066" t="s">
        <v>6228</v>
      </c>
      <c r="O1066" t="s">
        <v>84</v>
      </c>
    </row>
    <row r="1067" spans="1:15" x14ac:dyDescent="0.45">
      <c r="A1067">
        <v>1588</v>
      </c>
      <c r="B1067" t="s">
        <v>5866</v>
      </c>
      <c r="C1067" t="s">
        <v>6673</v>
      </c>
      <c r="D1067" t="s">
        <v>4410</v>
      </c>
      <c r="E1067" t="s">
        <v>4530</v>
      </c>
      <c r="F1067">
        <v>1</v>
      </c>
      <c r="G1067">
        <v>4.25</v>
      </c>
      <c r="H1067" t="s">
        <v>443</v>
      </c>
      <c r="J1067" t="s">
        <v>5868</v>
      </c>
      <c r="K1067" t="s">
        <v>1823</v>
      </c>
      <c r="L1067" t="s">
        <v>5869</v>
      </c>
      <c r="M1067" t="s">
        <v>1967</v>
      </c>
      <c r="N1067" t="s">
        <v>6187</v>
      </c>
      <c r="O1067" t="s">
        <v>84</v>
      </c>
    </row>
    <row r="1068" spans="1:15" x14ac:dyDescent="0.45">
      <c r="A1068">
        <v>1589</v>
      </c>
      <c r="B1068" t="s">
        <v>8592</v>
      </c>
      <c r="C1068" t="s">
        <v>8593</v>
      </c>
      <c r="D1068" t="s">
        <v>4410</v>
      </c>
      <c r="E1068" t="s">
        <v>4530</v>
      </c>
      <c r="F1068">
        <v>1</v>
      </c>
      <c r="G1068">
        <v>4.25</v>
      </c>
      <c r="H1068" t="s">
        <v>443</v>
      </c>
      <c r="J1068" t="s">
        <v>8594</v>
      </c>
      <c r="K1068" t="s">
        <v>459</v>
      </c>
      <c r="L1068" t="s">
        <v>8595</v>
      </c>
      <c r="M1068" t="s">
        <v>460</v>
      </c>
      <c r="N1068" t="s">
        <v>6177</v>
      </c>
      <c r="O1068" t="s">
        <v>84</v>
      </c>
    </row>
    <row r="1069" spans="1:15" x14ac:dyDescent="0.45">
      <c r="A1069">
        <v>1590</v>
      </c>
      <c r="B1069" t="s">
        <v>7703</v>
      </c>
      <c r="C1069" t="s">
        <v>8596</v>
      </c>
      <c r="D1069" t="s">
        <v>4410</v>
      </c>
      <c r="E1069" t="s">
        <v>4530</v>
      </c>
      <c r="F1069">
        <v>1</v>
      </c>
      <c r="G1069">
        <v>4.25</v>
      </c>
      <c r="H1069" t="s">
        <v>443</v>
      </c>
      <c r="J1069" t="s">
        <v>4307</v>
      </c>
      <c r="K1069" t="s">
        <v>147</v>
      </c>
      <c r="L1069" t="s">
        <v>4309</v>
      </c>
      <c r="M1069" t="s">
        <v>149</v>
      </c>
      <c r="N1069" t="s">
        <v>8597</v>
      </c>
      <c r="O1069" t="s">
        <v>84</v>
      </c>
    </row>
    <row r="1070" spans="1:15" x14ac:dyDescent="0.45">
      <c r="A1070">
        <v>1591</v>
      </c>
      <c r="B1070" t="s">
        <v>8006</v>
      </c>
      <c r="C1070" t="s">
        <v>8598</v>
      </c>
      <c r="D1070" t="s">
        <v>4410</v>
      </c>
      <c r="E1070" t="s">
        <v>5412</v>
      </c>
      <c r="F1070">
        <v>1</v>
      </c>
      <c r="G1070">
        <v>4.2699999999999996</v>
      </c>
      <c r="H1070" t="s">
        <v>2007</v>
      </c>
      <c r="J1070" t="s">
        <v>338</v>
      </c>
      <c r="K1070" t="s">
        <v>2305</v>
      </c>
      <c r="L1070" t="s">
        <v>339</v>
      </c>
      <c r="M1070" t="s">
        <v>2307</v>
      </c>
      <c r="N1070" t="s">
        <v>6081</v>
      </c>
      <c r="O1070" t="s">
        <v>84</v>
      </c>
    </row>
    <row r="1071" spans="1:15" x14ac:dyDescent="0.45">
      <c r="A1071">
        <v>1592</v>
      </c>
      <c r="B1071" t="s">
        <v>8599</v>
      </c>
      <c r="C1071" t="s">
        <v>8600</v>
      </c>
      <c r="D1071" t="s">
        <v>4410</v>
      </c>
      <c r="E1071" t="s">
        <v>5412</v>
      </c>
      <c r="F1071">
        <v>1</v>
      </c>
      <c r="G1071">
        <v>4.2699999999999996</v>
      </c>
      <c r="H1071" t="s">
        <v>2007</v>
      </c>
      <c r="J1071" t="s">
        <v>8601</v>
      </c>
      <c r="K1071" t="s">
        <v>1280</v>
      </c>
      <c r="L1071" t="s">
        <v>8602</v>
      </c>
      <c r="M1071" t="s">
        <v>1281</v>
      </c>
      <c r="N1071" t="s">
        <v>8603</v>
      </c>
      <c r="O1071" t="s">
        <v>84</v>
      </c>
    </row>
    <row r="1072" spans="1:15" x14ac:dyDescent="0.45">
      <c r="A1072">
        <v>1593</v>
      </c>
      <c r="B1072" t="s">
        <v>8338</v>
      </c>
      <c r="C1072" t="s">
        <v>8604</v>
      </c>
      <c r="D1072" t="s">
        <v>4410</v>
      </c>
      <c r="E1072" t="s">
        <v>5412</v>
      </c>
      <c r="F1072">
        <v>1</v>
      </c>
      <c r="G1072">
        <v>4.2699999999999996</v>
      </c>
      <c r="H1072" t="s">
        <v>2007</v>
      </c>
      <c r="J1072" t="s">
        <v>668</v>
      </c>
      <c r="K1072" t="s">
        <v>4198</v>
      </c>
      <c r="L1072" t="s">
        <v>670</v>
      </c>
      <c r="M1072" t="s">
        <v>4199</v>
      </c>
      <c r="N1072" t="s">
        <v>8605</v>
      </c>
      <c r="O1072" t="s">
        <v>84</v>
      </c>
    </row>
    <row r="1073" spans="1:15" x14ac:dyDescent="0.45">
      <c r="A1073">
        <v>1594</v>
      </c>
      <c r="B1073" t="s">
        <v>7703</v>
      </c>
      <c r="C1073" t="s">
        <v>8606</v>
      </c>
      <c r="D1073" t="s">
        <v>4410</v>
      </c>
      <c r="E1073" t="s">
        <v>5412</v>
      </c>
      <c r="F1073">
        <v>1</v>
      </c>
      <c r="G1073">
        <v>4.2699999999999996</v>
      </c>
      <c r="H1073" t="s">
        <v>2007</v>
      </c>
      <c r="J1073" t="s">
        <v>4307</v>
      </c>
      <c r="K1073" t="s">
        <v>8607</v>
      </c>
      <c r="L1073" t="s">
        <v>4309</v>
      </c>
      <c r="M1073" t="s">
        <v>8608</v>
      </c>
      <c r="N1073" t="s">
        <v>6411</v>
      </c>
      <c r="O1073" t="s">
        <v>84</v>
      </c>
    </row>
    <row r="1074" spans="1:15" x14ac:dyDescent="0.45">
      <c r="A1074">
        <v>1595</v>
      </c>
      <c r="B1074" t="s">
        <v>8609</v>
      </c>
      <c r="C1074" t="s">
        <v>7729</v>
      </c>
      <c r="D1074" t="s">
        <v>4410</v>
      </c>
      <c r="E1074" t="s">
        <v>5412</v>
      </c>
      <c r="F1074">
        <v>1</v>
      </c>
      <c r="G1074">
        <v>4.2699999999999996</v>
      </c>
      <c r="H1074" t="s">
        <v>2007</v>
      </c>
      <c r="J1074" t="s">
        <v>8610</v>
      </c>
      <c r="K1074" t="s">
        <v>130</v>
      </c>
      <c r="L1074" t="s">
        <v>8611</v>
      </c>
      <c r="M1074" t="s">
        <v>2336</v>
      </c>
      <c r="N1074" t="s">
        <v>8612</v>
      </c>
      <c r="O1074" t="s">
        <v>84</v>
      </c>
    </row>
    <row r="1075" spans="1:15" x14ac:dyDescent="0.45">
      <c r="A1075">
        <v>1596</v>
      </c>
      <c r="B1075" t="s">
        <v>8613</v>
      </c>
      <c r="C1075" t="s">
        <v>8614</v>
      </c>
      <c r="D1075" t="s">
        <v>4410</v>
      </c>
      <c r="E1075" t="s">
        <v>5412</v>
      </c>
      <c r="F1075">
        <v>1</v>
      </c>
      <c r="G1075">
        <v>4.2699999999999996</v>
      </c>
      <c r="H1075" t="s">
        <v>2007</v>
      </c>
      <c r="J1075" t="s">
        <v>5457</v>
      </c>
      <c r="K1075" t="s">
        <v>295</v>
      </c>
      <c r="L1075" t="s">
        <v>5459</v>
      </c>
      <c r="M1075" t="s">
        <v>288</v>
      </c>
      <c r="N1075" t="s">
        <v>8615</v>
      </c>
      <c r="O1075" t="s">
        <v>84</v>
      </c>
    </row>
    <row r="1076" spans="1:15" x14ac:dyDescent="0.45">
      <c r="A1076">
        <v>1597</v>
      </c>
      <c r="B1076" t="s">
        <v>8616</v>
      </c>
      <c r="C1076" t="s">
        <v>8617</v>
      </c>
      <c r="D1076" t="s">
        <v>4410</v>
      </c>
      <c r="E1076" t="s">
        <v>5412</v>
      </c>
      <c r="F1076">
        <v>1</v>
      </c>
      <c r="G1076">
        <v>4.2699999999999996</v>
      </c>
      <c r="H1076" t="s">
        <v>2007</v>
      </c>
      <c r="J1076" t="s">
        <v>8618</v>
      </c>
      <c r="K1076" t="s">
        <v>8619</v>
      </c>
      <c r="L1076" t="s">
        <v>8620</v>
      </c>
      <c r="M1076" t="s">
        <v>8621</v>
      </c>
      <c r="N1076" t="s">
        <v>8622</v>
      </c>
      <c r="O1076" t="s">
        <v>84</v>
      </c>
    </row>
    <row r="1077" spans="1:15" x14ac:dyDescent="0.45">
      <c r="A1077">
        <v>1598</v>
      </c>
      <c r="B1077" t="s">
        <v>4767</v>
      </c>
      <c r="C1077" t="s">
        <v>8623</v>
      </c>
      <c r="D1077" t="s">
        <v>4410</v>
      </c>
      <c r="E1077" t="s">
        <v>5412</v>
      </c>
      <c r="F1077">
        <v>1</v>
      </c>
      <c r="G1077">
        <v>4.2699999999999996</v>
      </c>
      <c r="H1077" t="s">
        <v>2007</v>
      </c>
      <c r="J1077" t="s">
        <v>4769</v>
      </c>
      <c r="K1077" t="s">
        <v>2457</v>
      </c>
      <c r="L1077" t="s">
        <v>4770</v>
      </c>
      <c r="M1077" t="s">
        <v>2458</v>
      </c>
      <c r="N1077" t="s">
        <v>3542</v>
      </c>
      <c r="O1077" t="s">
        <v>84</v>
      </c>
    </row>
    <row r="1078" spans="1:15" x14ac:dyDescent="0.45">
      <c r="A1078">
        <v>1599</v>
      </c>
      <c r="B1078" t="s">
        <v>8624</v>
      </c>
      <c r="C1078" t="s">
        <v>8625</v>
      </c>
      <c r="D1078" t="s">
        <v>4410</v>
      </c>
      <c r="E1078" t="s">
        <v>5412</v>
      </c>
      <c r="F1078">
        <v>1</v>
      </c>
      <c r="G1078">
        <v>4.2699999999999996</v>
      </c>
      <c r="H1078" t="s">
        <v>2007</v>
      </c>
      <c r="J1078" t="s">
        <v>8626</v>
      </c>
      <c r="K1078" t="s">
        <v>8117</v>
      </c>
      <c r="L1078" t="s">
        <v>8627</v>
      </c>
      <c r="M1078" t="s">
        <v>8119</v>
      </c>
      <c r="N1078" t="s">
        <v>8628</v>
      </c>
      <c r="O1078" t="s">
        <v>84</v>
      </c>
    </row>
    <row r="1079" spans="1:15" x14ac:dyDescent="0.45">
      <c r="A1079">
        <v>1600</v>
      </c>
      <c r="B1079" t="s">
        <v>1906</v>
      </c>
      <c r="C1079" t="s">
        <v>8629</v>
      </c>
      <c r="D1079" t="s">
        <v>4410</v>
      </c>
      <c r="E1079" t="s">
        <v>6097</v>
      </c>
      <c r="F1079">
        <v>1</v>
      </c>
      <c r="G1079">
        <v>4.2699999999999996</v>
      </c>
      <c r="H1079" t="s">
        <v>2007</v>
      </c>
      <c r="J1079" t="s">
        <v>1037</v>
      </c>
      <c r="K1079" t="s">
        <v>625</v>
      </c>
      <c r="L1079" t="s">
        <v>1038</v>
      </c>
      <c r="M1079" t="s">
        <v>627</v>
      </c>
      <c r="N1079" t="s">
        <v>4140</v>
      </c>
      <c r="O1079" t="s">
        <v>84</v>
      </c>
    </row>
    <row r="1080" spans="1:15" x14ac:dyDescent="0.45">
      <c r="A1080">
        <v>1601</v>
      </c>
      <c r="B1080" t="s">
        <v>8630</v>
      </c>
      <c r="C1080" t="s">
        <v>8631</v>
      </c>
      <c r="D1080" t="s">
        <v>4410</v>
      </c>
      <c r="E1080" t="s">
        <v>6097</v>
      </c>
      <c r="F1080">
        <v>1</v>
      </c>
      <c r="G1080">
        <v>4.2699999999999996</v>
      </c>
      <c r="H1080" t="s">
        <v>2007</v>
      </c>
      <c r="J1080" t="s">
        <v>8632</v>
      </c>
      <c r="K1080" t="s">
        <v>8633</v>
      </c>
      <c r="L1080" t="s">
        <v>8634</v>
      </c>
      <c r="M1080" t="s">
        <v>8635</v>
      </c>
      <c r="N1080" t="s">
        <v>6177</v>
      </c>
      <c r="O1080" t="s">
        <v>84</v>
      </c>
    </row>
    <row r="1081" spans="1:15" x14ac:dyDescent="0.45">
      <c r="A1081">
        <v>1602</v>
      </c>
      <c r="B1081" t="s">
        <v>4980</v>
      </c>
      <c r="C1081" t="s">
        <v>7187</v>
      </c>
      <c r="D1081" t="s">
        <v>4410</v>
      </c>
      <c r="E1081" t="s">
        <v>6097</v>
      </c>
      <c r="F1081">
        <v>1</v>
      </c>
      <c r="G1081">
        <v>4.2699999999999996</v>
      </c>
      <c r="H1081" t="s">
        <v>2007</v>
      </c>
      <c r="J1081" t="s">
        <v>1075</v>
      </c>
      <c r="K1081" t="s">
        <v>1743</v>
      </c>
      <c r="L1081" t="s">
        <v>4983</v>
      </c>
      <c r="M1081" t="s">
        <v>1745</v>
      </c>
      <c r="N1081" t="s">
        <v>8578</v>
      </c>
      <c r="O1081" t="s">
        <v>84</v>
      </c>
    </row>
    <row r="1082" spans="1:15" x14ac:dyDescent="0.45">
      <c r="A1082">
        <v>1603</v>
      </c>
      <c r="B1082" t="s">
        <v>8636</v>
      </c>
      <c r="C1082" t="s">
        <v>8637</v>
      </c>
      <c r="D1082" t="s">
        <v>4410</v>
      </c>
      <c r="E1082" t="s">
        <v>6097</v>
      </c>
      <c r="F1082">
        <v>1</v>
      </c>
      <c r="G1082">
        <v>4.2699999999999996</v>
      </c>
      <c r="H1082" t="s">
        <v>2007</v>
      </c>
      <c r="J1082" t="s">
        <v>444</v>
      </c>
      <c r="K1082" t="s">
        <v>214</v>
      </c>
      <c r="L1082" t="s">
        <v>445</v>
      </c>
      <c r="M1082" t="s">
        <v>215</v>
      </c>
      <c r="N1082" t="s">
        <v>8578</v>
      </c>
      <c r="O1082" t="s">
        <v>84</v>
      </c>
    </row>
    <row r="1083" spans="1:15" x14ac:dyDescent="0.45">
      <c r="A1083">
        <v>1604</v>
      </c>
      <c r="B1083" t="s">
        <v>8638</v>
      </c>
      <c r="C1083" t="s">
        <v>8639</v>
      </c>
      <c r="D1083" t="s">
        <v>4410</v>
      </c>
      <c r="E1083" t="s">
        <v>6097</v>
      </c>
      <c r="F1083">
        <v>1</v>
      </c>
      <c r="G1083">
        <v>4.2699999999999996</v>
      </c>
      <c r="H1083" t="s">
        <v>2007</v>
      </c>
      <c r="J1083" t="s">
        <v>8640</v>
      </c>
      <c r="K1083" t="s">
        <v>997</v>
      </c>
      <c r="L1083" t="s">
        <v>8641</v>
      </c>
      <c r="M1083" t="s">
        <v>1004</v>
      </c>
      <c r="N1083" t="s">
        <v>4089</v>
      </c>
      <c r="O1083" t="s">
        <v>84</v>
      </c>
    </row>
    <row r="1084" spans="1:15" x14ac:dyDescent="0.45">
      <c r="A1084">
        <v>1605</v>
      </c>
      <c r="B1084" t="s">
        <v>8642</v>
      </c>
      <c r="C1084" t="s">
        <v>8643</v>
      </c>
      <c r="D1084" t="s">
        <v>4410</v>
      </c>
      <c r="E1084" t="s">
        <v>6097</v>
      </c>
      <c r="F1084">
        <v>1</v>
      </c>
      <c r="G1084">
        <v>4.2699999999999996</v>
      </c>
      <c r="H1084" t="s">
        <v>2007</v>
      </c>
      <c r="J1084" t="s">
        <v>8644</v>
      </c>
      <c r="K1084" t="s">
        <v>8645</v>
      </c>
      <c r="L1084" t="s">
        <v>8646</v>
      </c>
      <c r="M1084" t="s">
        <v>8647</v>
      </c>
      <c r="N1084" t="s">
        <v>6373</v>
      </c>
      <c r="O1084" t="s">
        <v>84</v>
      </c>
    </row>
    <row r="1085" spans="1:15" x14ac:dyDescent="0.45">
      <c r="A1085">
        <v>1606</v>
      </c>
      <c r="B1085" t="s">
        <v>5866</v>
      </c>
      <c r="C1085" t="s">
        <v>8648</v>
      </c>
      <c r="D1085" t="s">
        <v>4410</v>
      </c>
      <c r="E1085" t="s">
        <v>6097</v>
      </c>
      <c r="F1085">
        <v>1</v>
      </c>
      <c r="G1085">
        <v>4.2699999999999996</v>
      </c>
      <c r="H1085" t="s">
        <v>2007</v>
      </c>
      <c r="J1085" t="s">
        <v>5868</v>
      </c>
      <c r="K1085" t="s">
        <v>1484</v>
      </c>
      <c r="L1085" t="s">
        <v>5869</v>
      </c>
      <c r="M1085" t="s">
        <v>1485</v>
      </c>
      <c r="N1085" t="s">
        <v>8649</v>
      </c>
      <c r="O1085" t="s">
        <v>84</v>
      </c>
    </row>
    <row r="1086" spans="1:15" x14ac:dyDescent="0.45">
      <c r="A1086">
        <v>1607</v>
      </c>
      <c r="B1086" t="s">
        <v>8650</v>
      </c>
      <c r="C1086" t="s">
        <v>8651</v>
      </c>
      <c r="D1086" t="s">
        <v>4410</v>
      </c>
      <c r="E1086" t="s">
        <v>6097</v>
      </c>
      <c r="F1086">
        <v>1</v>
      </c>
      <c r="G1086">
        <v>4.2699999999999996</v>
      </c>
      <c r="H1086" t="s">
        <v>2007</v>
      </c>
      <c r="J1086" t="s">
        <v>8652</v>
      </c>
      <c r="K1086" t="s">
        <v>2457</v>
      </c>
      <c r="L1086" t="s">
        <v>8653</v>
      </c>
      <c r="M1086" t="s">
        <v>2458</v>
      </c>
      <c r="N1086" t="s">
        <v>8654</v>
      </c>
      <c r="O1086" t="s">
        <v>84</v>
      </c>
    </row>
    <row r="1087" spans="1:15" x14ac:dyDescent="0.45">
      <c r="A1087">
        <v>1608</v>
      </c>
      <c r="B1087" t="s">
        <v>8655</v>
      </c>
      <c r="C1087" t="s">
        <v>8656</v>
      </c>
      <c r="D1087" t="s">
        <v>4410</v>
      </c>
      <c r="E1087" t="s">
        <v>6097</v>
      </c>
      <c r="F1087">
        <v>1</v>
      </c>
      <c r="G1087">
        <v>4.2699999999999996</v>
      </c>
      <c r="H1087" t="s">
        <v>2007</v>
      </c>
      <c r="J1087" t="s">
        <v>8657</v>
      </c>
      <c r="K1087" t="s">
        <v>89</v>
      </c>
      <c r="L1087" t="s">
        <v>8658</v>
      </c>
      <c r="M1087" t="s">
        <v>91</v>
      </c>
      <c r="N1087" t="s">
        <v>4191</v>
      </c>
      <c r="O1087" t="s">
        <v>84</v>
      </c>
    </row>
    <row r="1088" spans="1:15" x14ac:dyDescent="0.45">
      <c r="A1088">
        <v>1609</v>
      </c>
      <c r="B1088" t="s">
        <v>8659</v>
      </c>
      <c r="C1088" t="s">
        <v>8660</v>
      </c>
      <c r="D1088" t="s">
        <v>4410</v>
      </c>
      <c r="E1088" t="s">
        <v>4411</v>
      </c>
      <c r="F1088">
        <v>1</v>
      </c>
      <c r="G1088">
        <v>4.2699999999999996</v>
      </c>
      <c r="H1088" t="s">
        <v>2007</v>
      </c>
      <c r="J1088" t="s">
        <v>8661</v>
      </c>
      <c r="K1088" t="s">
        <v>226</v>
      </c>
      <c r="L1088" t="s">
        <v>8662</v>
      </c>
      <c r="M1088" t="s">
        <v>227</v>
      </c>
      <c r="N1088" t="s">
        <v>8663</v>
      </c>
      <c r="O1088" t="s">
        <v>84</v>
      </c>
    </row>
    <row r="1089" spans="1:15" x14ac:dyDescent="0.45">
      <c r="A1089">
        <v>1610</v>
      </c>
      <c r="B1089" t="s">
        <v>8664</v>
      </c>
      <c r="C1089" t="s">
        <v>8665</v>
      </c>
      <c r="D1089" t="s">
        <v>4410</v>
      </c>
      <c r="E1089" t="s">
        <v>4411</v>
      </c>
      <c r="F1089">
        <v>1</v>
      </c>
      <c r="G1089">
        <v>4.2699999999999996</v>
      </c>
      <c r="H1089" t="s">
        <v>2007</v>
      </c>
      <c r="J1089" t="s">
        <v>8666</v>
      </c>
      <c r="K1089" t="s">
        <v>7456</v>
      </c>
      <c r="L1089" t="s">
        <v>8667</v>
      </c>
      <c r="M1089" t="s">
        <v>8668</v>
      </c>
      <c r="N1089" t="s">
        <v>4152</v>
      </c>
      <c r="O1089" t="s">
        <v>84</v>
      </c>
    </row>
    <row r="1090" spans="1:15" x14ac:dyDescent="0.45">
      <c r="A1090">
        <v>1611</v>
      </c>
      <c r="B1090" t="s">
        <v>4065</v>
      </c>
      <c r="C1090" t="s">
        <v>8669</v>
      </c>
      <c r="D1090" t="s">
        <v>4410</v>
      </c>
      <c r="E1090" t="s">
        <v>4411</v>
      </c>
      <c r="F1090">
        <v>1</v>
      </c>
      <c r="G1090">
        <v>4.2699999999999996</v>
      </c>
      <c r="H1090" t="s">
        <v>2007</v>
      </c>
      <c r="J1090" t="s">
        <v>329</v>
      </c>
      <c r="K1090" t="s">
        <v>134</v>
      </c>
      <c r="L1090" t="s">
        <v>330</v>
      </c>
      <c r="M1090" t="s">
        <v>136</v>
      </c>
      <c r="N1090" t="s">
        <v>6228</v>
      </c>
      <c r="O1090" t="s">
        <v>84</v>
      </c>
    </row>
    <row r="1091" spans="1:15" x14ac:dyDescent="0.45">
      <c r="A1091">
        <v>1612</v>
      </c>
      <c r="B1091" t="s">
        <v>4602</v>
      </c>
      <c r="C1091" t="s">
        <v>8670</v>
      </c>
      <c r="D1091" t="s">
        <v>4410</v>
      </c>
      <c r="E1091" t="s">
        <v>4411</v>
      </c>
      <c r="F1091">
        <v>1</v>
      </c>
      <c r="G1091">
        <v>4.2699999999999996</v>
      </c>
      <c r="H1091" t="s">
        <v>2007</v>
      </c>
      <c r="J1091" t="s">
        <v>978</v>
      </c>
      <c r="K1091" t="s">
        <v>113</v>
      </c>
      <c r="L1091" t="s">
        <v>979</v>
      </c>
      <c r="M1091" t="s">
        <v>115</v>
      </c>
      <c r="N1091" t="s">
        <v>6625</v>
      </c>
      <c r="O1091" t="s">
        <v>84</v>
      </c>
    </row>
    <row r="1092" spans="1:15" x14ac:dyDescent="0.45">
      <c r="A1092">
        <v>1613</v>
      </c>
      <c r="B1092" t="s">
        <v>7172</v>
      </c>
      <c r="C1092" t="s">
        <v>8671</v>
      </c>
      <c r="D1092" t="s">
        <v>4410</v>
      </c>
      <c r="E1092" t="s">
        <v>4411</v>
      </c>
      <c r="F1092">
        <v>1</v>
      </c>
      <c r="G1092">
        <v>4.2699999999999996</v>
      </c>
      <c r="H1092" t="s">
        <v>2007</v>
      </c>
      <c r="J1092" t="s">
        <v>174</v>
      </c>
      <c r="K1092" t="s">
        <v>8672</v>
      </c>
      <c r="L1092" t="s">
        <v>175</v>
      </c>
      <c r="M1092" t="s">
        <v>8673</v>
      </c>
      <c r="N1092" t="s">
        <v>6175</v>
      </c>
      <c r="O1092" t="s">
        <v>84</v>
      </c>
    </row>
    <row r="1093" spans="1:15" x14ac:dyDescent="0.45">
      <c r="A1093">
        <v>1614</v>
      </c>
      <c r="B1093" t="s">
        <v>6588</v>
      </c>
      <c r="C1093" t="s">
        <v>8674</v>
      </c>
      <c r="D1093" t="s">
        <v>4410</v>
      </c>
      <c r="E1093" t="s">
        <v>4411</v>
      </c>
      <c r="F1093">
        <v>1</v>
      </c>
      <c r="G1093">
        <v>4.2699999999999996</v>
      </c>
      <c r="H1093" t="s">
        <v>2007</v>
      </c>
      <c r="J1093" t="s">
        <v>6590</v>
      </c>
      <c r="K1093" t="s">
        <v>6490</v>
      </c>
      <c r="L1093" t="s">
        <v>6591</v>
      </c>
      <c r="M1093" t="s">
        <v>6492</v>
      </c>
      <c r="N1093" t="s">
        <v>6386</v>
      </c>
      <c r="O1093" t="s">
        <v>84</v>
      </c>
    </row>
    <row r="1094" spans="1:15" x14ac:dyDescent="0.45">
      <c r="A1094">
        <v>1615</v>
      </c>
      <c r="B1094" t="s">
        <v>6125</v>
      </c>
      <c r="C1094" t="s">
        <v>8675</v>
      </c>
      <c r="D1094" t="s">
        <v>4410</v>
      </c>
      <c r="E1094" t="s">
        <v>4411</v>
      </c>
      <c r="F1094">
        <v>1</v>
      </c>
      <c r="G1094">
        <v>4.2699999999999996</v>
      </c>
      <c r="H1094" t="s">
        <v>2007</v>
      </c>
      <c r="J1094" t="s">
        <v>2699</v>
      </c>
      <c r="K1094" t="s">
        <v>295</v>
      </c>
      <c r="L1094" t="s">
        <v>3622</v>
      </c>
      <c r="M1094" t="s">
        <v>288</v>
      </c>
      <c r="N1094" t="s">
        <v>8676</v>
      </c>
      <c r="O1094" t="s">
        <v>84</v>
      </c>
    </row>
    <row r="1095" spans="1:15" x14ac:dyDescent="0.45">
      <c r="A1095">
        <v>1616</v>
      </c>
      <c r="B1095" t="s">
        <v>8677</v>
      </c>
      <c r="C1095" t="s">
        <v>8678</v>
      </c>
      <c r="D1095" t="s">
        <v>4410</v>
      </c>
      <c r="E1095" t="s">
        <v>4411</v>
      </c>
      <c r="F1095">
        <v>1</v>
      </c>
      <c r="G1095">
        <v>4.2699999999999996</v>
      </c>
      <c r="H1095" t="s">
        <v>2007</v>
      </c>
      <c r="J1095" t="s">
        <v>8679</v>
      </c>
      <c r="K1095" t="s">
        <v>8680</v>
      </c>
      <c r="L1095" t="s">
        <v>8681</v>
      </c>
      <c r="M1095" t="s">
        <v>8682</v>
      </c>
      <c r="N1095" t="s">
        <v>6586</v>
      </c>
      <c r="O1095" t="s">
        <v>84</v>
      </c>
    </row>
    <row r="1096" spans="1:15" x14ac:dyDescent="0.45">
      <c r="A1096">
        <v>1617</v>
      </c>
      <c r="B1096" t="s">
        <v>8683</v>
      </c>
      <c r="C1096" t="s">
        <v>8684</v>
      </c>
      <c r="D1096" t="s">
        <v>4410</v>
      </c>
      <c r="E1096" t="s">
        <v>4411</v>
      </c>
      <c r="F1096">
        <v>1</v>
      </c>
      <c r="G1096">
        <v>4.2699999999999996</v>
      </c>
      <c r="H1096" t="s">
        <v>2007</v>
      </c>
      <c r="J1096" t="s">
        <v>1747</v>
      </c>
      <c r="K1096" t="s">
        <v>6490</v>
      </c>
      <c r="L1096" t="s">
        <v>1749</v>
      </c>
      <c r="M1096" t="s">
        <v>6492</v>
      </c>
      <c r="N1096" t="s">
        <v>8685</v>
      </c>
      <c r="O1096" t="s">
        <v>84</v>
      </c>
    </row>
    <row r="1097" spans="1:15" x14ac:dyDescent="0.45">
      <c r="A1097">
        <v>1618</v>
      </c>
      <c r="B1097" t="s">
        <v>4621</v>
      </c>
      <c r="C1097" t="s">
        <v>8686</v>
      </c>
      <c r="D1097" t="s">
        <v>4410</v>
      </c>
      <c r="E1097" t="s">
        <v>5846</v>
      </c>
      <c r="F1097">
        <v>1</v>
      </c>
      <c r="G1097">
        <v>4.2699999999999996</v>
      </c>
      <c r="H1097" t="s">
        <v>443</v>
      </c>
      <c r="J1097" t="s">
        <v>4624</v>
      </c>
      <c r="K1097" t="s">
        <v>7531</v>
      </c>
      <c r="L1097" t="s">
        <v>4625</v>
      </c>
      <c r="M1097" t="s">
        <v>7532</v>
      </c>
      <c r="N1097" t="s">
        <v>6612</v>
      </c>
      <c r="O1097" t="s">
        <v>84</v>
      </c>
    </row>
    <row r="1098" spans="1:15" x14ac:dyDescent="0.45">
      <c r="A1098">
        <v>1619</v>
      </c>
      <c r="B1098" t="s">
        <v>8687</v>
      </c>
      <c r="C1098" t="s">
        <v>8688</v>
      </c>
      <c r="D1098" t="s">
        <v>4410</v>
      </c>
      <c r="E1098" t="s">
        <v>5846</v>
      </c>
      <c r="F1098">
        <v>1</v>
      </c>
      <c r="G1098">
        <v>4.2699999999999996</v>
      </c>
      <c r="H1098" t="s">
        <v>443</v>
      </c>
      <c r="J1098" t="s">
        <v>8689</v>
      </c>
      <c r="K1098" t="s">
        <v>126</v>
      </c>
      <c r="L1098" t="s">
        <v>8690</v>
      </c>
      <c r="M1098" t="s">
        <v>127</v>
      </c>
      <c r="N1098" t="s">
        <v>4152</v>
      </c>
      <c r="O1098" t="s">
        <v>84</v>
      </c>
    </row>
    <row r="1099" spans="1:15" x14ac:dyDescent="0.45">
      <c r="A1099">
        <v>1620</v>
      </c>
      <c r="B1099" t="s">
        <v>5796</v>
      </c>
      <c r="C1099" t="s">
        <v>8691</v>
      </c>
      <c r="D1099" t="s">
        <v>4410</v>
      </c>
      <c r="E1099" t="s">
        <v>5846</v>
      </c>
      <c r="F1099">
        <v>1</v>
      </c>
      <c r="G1099">
        <v>4.2699999999999996</v>
      </c>
      <c r="H1099" t="s">
        <v>443</v>
      </c>
      <c r="J1099" t="s">
        <v>188</v>
      </c>
      <c r="K1099" t="s">
        <v>421</v>
      </c>
      <c r="L1099" t="s">
        <v>189</v>
      </c>
      <c r="M1099" t="s">
        <v>423</v>
      </c>
      <c r="N1099" t="s">
        <v>8692</v>
      </c>
      <c r="O1099" t="s">
        <v>84</v>
      </c>
    </row>
    <row r="1100" spans="1:15" x14ac:dyDescent="0.45">
      <c r="A1100">
        <v>1621</v>
      </c>
      <c r="B1100" t="s">
        <v>8693</v>
      </c>
      <c r="C1100" t="s">
        <v>7243</v>
      </c>
      <c r="D1100" t="s">
        <v>4410</v>
      </c>
      <c r="E1100" t="s">
        <v>5846</v>
      </c>
      <c r="F1100">
        <v>1</v>
      </c>
      <c r="G1100">
        <v>4.2699999999999996</v>
      </c>
      <c r="H1100" t="s">
        <v>443</v>
      </c>
      <c r="J1100" t="s">
        <v>426</v>
      </c>
      <c r="K1100" t="s">
        <v>110</v>
      </c>
      <c r="L1100" t="s">
        <v>427</v>
      </c>
      <c r="M1100" t="s">
        <v>111</v>
      </c>
      <c r="N1100" t="s">
        <v>8694</v>
      </c>
      <c r="O1100" t="s">
        <v>84</v>
      </c>
    </row>
    <row r="1101" spans="1:15" x14ac:dyDescent="0.45">
      <c r="A1101">
        <v>1622</v>
      </c>
      <c r="B1101" t="s">
        <v>8695</v>
      </c>
      <c r="C1101" t="s">
        <v>8696</v>
      </c>
      <c r="D1101" t="s">
        <v>4410</v>
      </c>
      <c r="E1101" t="s">
        <v>5846</v>
      </c>
      <c r="F1101">
        <v>1</v>
      </c>
      <c r="G1101">
        <v>4.2699999999999996</v>
      </c>
      <c r="H1101" t="s">
        <v>443</v>
      </c>
      <c r="J1101" t="s">
        <v>8697</v>
      </c>
      <c r="K1101" t="s">
        <v>168</v>
      </c>
      <c r="L1101" t="s">
        <v>8698</v>
      </c>
      <c r="M1101" t="s">
        <v>169</v>
      </c>
      <c r="N1101" t="s">
        <v>8699</v>
      </c>
      <c r="O1101" t="s">
        <v>84</v>
      </c>
    </row>
    <row r="1102" spans="1:15" x14ac:dyDescent="0.45">
      <c r="A1102">
        <v>1623</v>
      </c>
      <c r="B1102" t="s">
        <v>6286</v>
      </c>
      <c r="C1102" t="s">
        <v>8700</v>
      </c>
      <c r="D1102" t="s">
        <v>4410</v>
      </c>
      <c r="E1102" t="s">
        <v>5972</v>
      </c>
      <c r="F1102">
        <v>2</v>
      </c>
      <c r="G1102">
        <v>4.2699999999999996</v>
      </c>
      <c r="H1102" t="s">
        <v>443</v>
      </c>
      <c r="J1102" t="s">
        <v>6288</v>
      </c>
      <c r="K1102" t="s">
        <v>7490</v>
      </c>
      <c r="L1102" t="s">
        <v>6289</v>
      </c>
      <c r="M1102" t="s">
        <v>3912</v>
      </c>
      <c r="N1102" t="s">
        <v>6013</v>
      </c>
      <c r="O1102" t="s">
        <v>84</v>
      </c>
    </row>
    <row r="1103" spans="1:15" x14ac:dyDescent="0.45">
      <c r="A1103">
        <v>1624</v>
      </c>
      <c r="B1103" t="s">
        <v>3580</v>
      </c>
      <c r="C1103" t="s">
        <v>8701</v>
      </c>
      <c r="D1103" t="s">
        <v>4410</v>
      </c>
      <c r="E1103" t="s">
        <v>5972</v>
      </c>
      <c r="F1103">
        <v>1</v>
      </c>
      <c r="G1103">
        <v>4.2699999999999996</v>
      </c>
      <c r="H1103" t="s">
        <v>443</v>
      </c>
      <c r="J1103" t="s">
        <v>182</v>
      </c>
      <c r="K1103" t="s">
        <v>8424</v>
      </c>
      <c r="L1103" t="s">
        <v>184</v>
      </c>
      <c r="M1103" t="s">
        <v>8702</v>
      </c>
      <c r="N1103" t="s">
        <v>6479</v>
      </c>
      <c r="O1103" t="s">
        <v>84</v>
      </c>
    </row>
    <row r="1104" spans="1:15" x14ac:dyDescent="0.45">
      <c r="A1104">
        <v>1625</v>
      </c>
      <c r="B1104" t="s">
        <v>5891</v>
      </c>
      <c r="C1104" t="s">
        <v>8703</v>
      </c>
      <c r="D1104" t="s">
        <v>4410</v>
      </c>
      <c r="E1104" t="s">
        <v>5846</v>
      </c>
      <c r="F1104">
        <v>1</v>
      </c>
      <c r="G1104">
        <v>4.28</v>
      </c>
      <c r="H1104" t="s">
        <v>443</v>
      </c>
      <c r="J1104" t="s">
        <v>1990</v>
      </c>
      <c r="K1104" t="s">
        <v>927</v>
      </c>
      <c r="L1104" t="s">
        <v>1991</v>
      </c>
      <c r="M1104" t="s">
        <v>929</v>
      </c>
      <c r="N1104" t="s">
        <v>4086</v>
      </c>
      <c r="O1104" t="s">
        <v>84</v>
      </c>
    </row>
    <row r="1105" spans="1:15" x14ac:dyDescent="0.45">
      <c r="A1105">
        <v>1626</v>
      </c>
      <c r="B1105" t="s">
        <v>8704</v>
      </c>
      <c r="C1105" t="s">
        <v>8705</v>
      </c>
      <c r="D1105" t="s">
        <v>4410</v>
      </c>
      <c r="E1105" t="s">
        <v>5846</v>
      </c>
      <c r="F1105">
        <v>1</v>
      </c>
      <c r="G1105">
        <v>4.28</v>
      </c>
      <c r="H1105" t="s">
        <v>443</v>
      </c>
      <c r="J1105" t="s">
        <v>8706</v>
      </c>
      <c r="K1105" t="s">
        <v>8707</v>
      </c>
      <c r="L1105" t="s">
        <v>8708</v>
      </c>
      <c r="M1105" t="s">
        <v>8709</v>
      </c>
      <c r="N1105" t="s">
        <v>8710</v>
      </c>
      <c r="O1105" t="s">
        <v>84</v>
      </c>
    </row>
    <row r="1106" spans="1:15" x14ac:dyDescent="0.45">
      <c r="A1106">
        <v>1627</v>
      </c>
      <c r="B1106" t="s">
        <v>8711</v>
      </c>
      <c r="C1106" t="s">
        <v>7243</v>
      </c>
      <c r="D1106" t="s">
        <v>4410</v>
      </c>
      <c r="E1106" t="s">
        <v>5846</v>
      </c>
      <c r="F1106">
        <v>1</v>
      </c>
      <c r="G1106">
        <v>4.28</v>
      </c>
      <c r="H1106" t="s">
        <v>443</v>
      </c>
      <c r="J1106" t="s">
        <v>291</v>
      </c>
      <c r="K1106" t="s">
        <v>110</v>
      </c>
      <c r="L1106" t="s">
        <v>292</v>
      </c>
      <c r="M1106" t="s">
        <v>111</v>
      </c>
      <c r="N1106" t="s">
        <v>8712</v>
      </c>
      <c r="O1106" t="s">
        <v>84</v>
      </c>
    </row>
    <row r="1107" spans="1:15" x14ac:dyDescent="0.45">
      <c r="A1107">
        <v>1628</v>
      </c>
      <c r="B1107" t="s">
        <v>6119</v>
      </c>
      <c r="C1107" t="s">
        <v>8713</v>
      </c>
      <c r="D1107" t="s">
        <v>4410</v>
      </c>
      <c r="E1107" t="s">
        <v>5846</v>
      </c>
      <c r="F1107">
        <v>1</v>
      </c>
      <c r="G1107">
        <v>4.28</v>
      </c>
      <c r="H1107" t="s">
        <v>443</v>
      </c>
      <c r="J1107" t="s">
        <v>2037</v>
      </c>
      <c r="K1107" t="s">
        <v>711</v>
      </c>
      <c r="L1107" t="s">
        <v>2039</v>
      </c>
      <c r="M1107" t="s">
        <v>8714</v>
      </c>
      <c r="N1107" t="s">
        <v>6140</v>
      </c>
      <c r="O1107" t="s">
        <v>84</v>
      </c>
    </row>
    <row r="1108" spans="1:15" x14ac:dyDescent="0.45">
      <c r="A1108">
        <v>1629</v>
      </c>
      <c r="B1108" t="s">
        <v>8715</v>
      </c>
      <c r="C1108" t="s">
        <v>8716</v>
      </c>
      <c r="D1108" t="s">
        <v>4410</v>
      </c>
      <c r="E1108" t="s">
        <v>5846</v>
      </c>
      <c r="F1108">
        <v>1</v>
      </c>
      <c r="G1108">
        <v>4.28</v>
      </c>
      <c r="H1108" t="s">
        <v>443</v>
      </c>
      <c r="J1108" t="s">
        <v>8717</v>
      </c>
      <c r="K1108" t="s">
        <v>711</v>
      </c>
      <c r="L1108" t="s">
        <v>8718</v>
      </c>
      <c r="M1108" t="s">
        <v>8714</v>
      </c>
      <c r="N1108" t="s">
        <v>6127</v>
      </c>
      <c r="O1108" t="s">
        <v>84</v>
      </c>
    </row>
    <row r="1109" spans="1:15" x14ac:dyDescent="0.45">
      <c r="A1109">
        <v>1630</v>
      </c>
      <c r="B1109" t="s">
        <v>8719</v>
      </c>
      <c r="C1109" t="s">
        <v>8720</v>
      </c>
      <c r="D1109" t="s">
        <v>4410</v>
      </c>
      <c r="E1109" t="s">
        <v>5647</v>
      </c>
      <c r="F1109">
        <v>2</v>
      </c>
      <c r="G1109">
        <v>4.28</v>
      </c>
      <c r="H1109" t="s">
        <v>2007</v>
      </c>
      <c r="J1109" t="s">
        <v>8721</v>
      </c>
      <c r="K1109" t="s">
        <v>8722</v>
      </c>
      <c r="L1109" t="s">
        <v>8723</v>
      </c>
      <c r="M1109" t="s">
        <v>8724</v>
      </c>
      <c r="N1109" t="s">
        <v>5928</v>
      </c>
      <c r="O1109" t="s">
        <v>84</v>
      </c>
    </row>
    <row r="1110" spans="1:15" x14ac:dyDescent="0.45">
      <c r="A1110">
        <v>1631</v>
      </c>
      <c r="B1110" t="s">
        <v>8725</v>
      </c>
      <c r="C1110" t="s">
        <v>8726</v>
      </c>
      <c r="D1110" t="s">
        <v>4410</v>
      </c>
      <c r="E1110" t="s">
        <v>5647</v>
      </c>
      <c r="F1110">
        <v>1</v>
      </c>
      <c r="G1110">
        <v>4.28</v>
      </c>
      <c r="H1110" t="s">
        <v>2007</v>
      </c>
      <c r="J1110" t="s">
        <v>8727</v>
      </c>
      <c r="K1110" t="s">
        <v>1706</v>
      </c>
      <c r="L1110" t="s">
        <v>8728</v>
      </c>
      <c r="M1110" t="s">
        <v>1708</v>
      </c>
      <c r="N1110" t="s">
        <v>8729</v>
      </c>
      <c r="O1110" t="s">
        <v>84</v>
      </c>
    </row>
    <row r="1111" spans="1:15" x14ac:dyDescent="0.45">
      <c r="A1111">
        <v>1632</v>
      </c>
      <c r="B1111" t="s">
        <v>8730</v>
      </c>
      <c r="C1111" t="s">
        <v>8731</v>
      </c>
      <c r="D1111" t="s">
        <v>4410</v>
      </c>
      <c r="E1111" t="s">
        <v>5647</v>
      </c>
      <c r="F1111">
        <v>1</v>
      </c>
      <c r="G1111">
        <v>4.28</v>
      </c>
      <c r="H1111" t="s">
        <v>2007</v>
      </c>
      <c r="J1111" t="s">
        <v>370</v>
      </c>
      <c r="K1111" t="s">
        <v>711</v>
      </c>
      <c r="L1111" t="s">
        <v>371</v>
      </c>
      <c r="M1111" t="s">
        <v>8714</v>
      </c>
      <c r="N1111" t="s">
        <v>8732</v>
      </c>
      <c r="O1111" t="s">
        <v>84</v>
      </c>
    </row>
    <row r="1112" spans="1:15" x14ac:dyDescent="0.45">
      <c r="A1112">
        <v>1633</v>
      </c>
      <c r="B1112" t="s">
        <v>5767</v>
      </c>
      <c r="C1112" t="s">
        <v>8191</v>
      </c>
      <c r="D1112" t="s">
        <v>4410</v>
      </c>
      <c r="E1112" t="s">
        <v>5647</v>
      </c>
      <c r="F1112">
        <v>1</v>
      </c>
      <c r="G1112">
        <v>4.28</v>
      </c>
      <c r="H1112" t="s">
        <v>2007</v>
      </c>
      <c r="J1112" t="s">
        <v>1694</v>
      </c>
      <c r="K1112" t="s">
        <v>295</v>
      </c>
      <c r="L1112" t="s">
        <v>1695</v>
      </c>
      <c r="M1112" t="s">
        <v>288</v>
      </c>
      <c r="N1112" t="s">
        <v>8733</v>
      </c>
      <c r="O1112" t="s">
        <v>84</v>
      </c>
    </row>
    <row r="1113" spans="1:15" x14ac:dyDescent="0.45">
      <c r="A1113">
        <v>1634</v>
      </c>
      <c r="B1113" t="s">
        <v>8734</v>
      </c>
      <c r="C1113" t="s">
        <v>7601</v>
      </c>
      <c r="D1113" t="s">
        <v>4410</v>
      </c>
      <c r="E1113" t="s">
        <v>5647</v>
      </c>
      <c r="F1113">
        <v>1</v>
      </c>
      <c r="G1113">
        <v>4.28</v>
      </c>
      <c r="H1113" t="s">
        <v>2007</v>
      </c>
      <c r="J1113" t="s">
        <v>8735</v>
      </c>
      <c r="K1113" t="s">
        <v>389</v>
      </c>
      <c r="L1113" t="s">
        <v>8736</v>
      </c>
      <c r="M1113" t="s">
        <v>1681</v>
      </c>
      <c r="N1113" t="s">
        <v>8737</v>
      </c>
      <c r="O1113" t="s">
        <v>84</v>
      </c>
    </row>
    <row r="1114" spans="1:15" x14ac:dyDescent="0.45">
      <c r="A1114">
        <v>1635</v>
      </c>
      <c r="B1114" t="s">
        <v>8738</v>
      </c>
      <c r="C1114" t="s">
        <v>8739</v>
      </c>
      <c r="D1114" t="s">
        <v>4410</v>
      </c>
      <c r="E1114" t="s">
        <v>5647</v>
      </c>
      <c r="F1114">
        <v>1</v>
      </c>
      <c r="G1114">
        <v>4.28</v>
      </c>
      <c r="H1114" t="s">
        <v>2007</v>
      </c>
      <c r="J1114" t="s">
        <v>8740</v>
      </c>
      <c r="K1114" t="s">
        <v>93</v>
      </c>
      <c r="L1114" t="s">
        <v>8741</v>
      </c>
      <c r="M1114" t="s">
        <v>8742</v>
      </c>
      <c r="N1114" t="s">
        <v>6584</v>
      </c>
      <c r="O1114" t="s">
        <v>84</v>
      </c>
    </row>
    <row r="1115" spans="1:15" x14ac:dyDescent="0.45">
      <c r="A1115">
        <v>1636</v>
      </c>
      <c r="B1115" t="s">
        <v>8743</v>
      </c>
      <c r="C1115" t="s">
        <v>8744</v>
      </c>
      <c r="D1115" t="s">
        <v>4410</v>
      </c>
      <c r="E1115" t="s">
        <v>5647</v>
      </c>
      <c r="F1115">
        <v>1</v>
      </c>
      <c r="G1115">
        <v>4.28</v>
      </c>
      <c r="H1115" t="s">
        <v>2007</v>
      </c>
      <c r="J1115" t="s">
        <v>8745</v>
      </c>
      <c r="K1115" t="s">
        <v>8746</v>
      </c>
      <c r="L1115" t="s">
        <v>8747</v>
      </c>
      <c r="M1115" t="s">
        <v>8748</v>
      </c>
      <c r="N1115" t="s">
        <v>8749</v>
      </c>
      <c r="O1115" t="s">
        <v>84</v>
      </c>
    </row>
    <row r="1116" spans="1:15" x14ac:dyDescent="0.45">
      <c r="A1116">
        <v>1637</v>
      </c>
      <c r="B1116" t="s">
        <v>8750</v>
      </c>
      <c r="C1116" t="s">
        <v>8751</v>
      </c>
      <c r="D1116" t="s">
        <v>4410</v>
      </c>
      <c r="E1116" t="s">
        <v>5647</v>
      </c>
      <c r="F1116">
        <v>1</v>
      </c>
      <c r="G1116">
        <v>4.28</v>
      </c>
      <c r="H1116" t="s">
        <v>2007</v>
      </c>
      <c r="J1116" t="s">
        <v>842</v>
      </c>
      <c r="K1116" t="s">
        <v>192</v>
      </c>
      <c r="L1116" t="s">
        <v>8752</v>
      </c>
      <c r="M1116" t="s">
        <v>193</v>
      </c>
      <c r="N1116" t="s">
        <v>6192</v>
      </c>
      <c r="O1116" t="s">
        <v>84</v>
      </c>
    </row>
    <row r="1117" spans="1:15" x14ac:dyDescent="0.45">
      <c r="A1117">
        <v>1638</v>
      </c>
      <c r="B1117" t="s">
        <v>5813</v>
      </c>
      <c r="C1117" t="s">
        <v>8753</v>
      </c>
      <c r="D1117" t="s">
        <v>4410</v>
      </c>
      <c r="E1117" t="s">
        <v>5647</v>
      </c>
      <c r="F1117">
        <v>1</v>
      </c>
      <c r="G1117">
        <v>4.28</v>
      </c>
      <c r="H1117" t="s">
        <v>2007</v>
      </c>
      <c r="J1117" t="s">
        <v>424</v>
      </c>
      <c r="K1117" t="s">
        <v>726</v>
      </c>
      <c r="L1117" t="s">
        <v>425</v>
      </c>
      <c r="M1117" t="s">
        <v>728</v>
      </c>
      <c r="N1117" t="s">
        <v>8754</v>
      </c>
      <c r="O1117" t="s">
        <v>84</v>
      </c>
    </row>
    <row r="1118" spans="1:15" x14ac:dyDescent="0.45">
      <c r="A1118">
        <v>1639</v>
      </c>
      <c r="B1118" t="s">
        <v>8755</v>
      </c>
      <c r="C1118" t="s">
        <v>8756</v>
      </c>
      <c r="D1118" t="s">
        <v>4410</v>
      </c>
      <c r="E1118" t="s">
        <v>5647</v>
      </c>
      <c r="F1118">
        <v>1</v>
      </c>
      <c r="G1118">
        <v>4.28</v>
      </c>
      <c r="H1118" t="s">
        <v>2007</v>
      </c>
      <c r="J1118" t="s">
        <v>8757</v>
      </c>
      <c r="K1118" t="s">
        <v>2449</v>
      </c>
      <c r="L1118" t="s">
        <v>8758</v>
      </c>
      <c r="M1118" t="s">
        <v>2450</v>
      </c>
      <c r="N1118" t="s">
        <v>8729</v>
      </c>
      <c r="O1118" t="s">
        <v>84</v>
      </c>
    </row>
    <row r="1119" spans="1:15" x14ac:dyDescent="0.45">
      <c r="A1119">
        <v>1640</v>
      </c>
      <c r="B1119" t="s">
        <v>8759</v>
      </c>
      <c r="C1119" t="s">
        <v>8760</v>
      </c>
      <c r="D1119" t="s">
        <v>4410</v>
      </c>
      <c r="E1119" t="s">
        <v>5647</v>
      </c>
      <c r="F1119">
        <v>1</v>
      </c>
      <c r="G1119">
        <v>4.28</v>
      </c>
      <c r="H1119" t="s">
        <v>2007</v>
      </c>
      <c r="J1119" t="s">
        <v>505</v>
      </c>
      <c r="K1119" t="s">
        <v>700</v>
      </c>
      <c r="L1119" t="s">
        <v>507</v>
      </c>
      <c r="M1119" t="s">
        <v>702</v>
      </c>
      <c r="N1119" t="s">
        <v>3603</v>
      </c>
      <c r="O1119" t="s">
        <v>84</v>
      </c>
    </row>
    <row r="1120" spans="1:15" x14ac:dyDescent="0.45">
      <c r="A1120">
        <v>1641</v>
      </c>
      <c r="B1120" t="s">
        <v>8761</v>
      </c>
      <c r="C1120" t="s">
        <v>8762</v>
      </c>
      <c r="D1120" t="s">
        <v>4410</v>
      </c>
      <c r="E1120" t="s">
        <v>5647</v>
      </c>
      <c r="F1120">
        <v>1</v>
      </c>
      <c r="G1120">
        <v>4.28</v>
      </c>
      <c r="H1120" t="s">
        <v>2007</v>
      </c>
      <c r="J1120" t="s">
        <v>6570</v>
      </c>
      <c r="K1120" t="s">
        <v>719</v>
      </c>
      <c r="L1120" t="s">
        <v>6571</v>
      </c>
      <c r="M1120" t="s">
        <v>721</v>
      </c>
      <c r="N1120" t="s">
        <v>8763</v>
      </c>
      <c r="O1120" t="s">
        <v>84</v>
      </c>
    </row>
    <row r="1121" spans="1:15" x14ac:dyDescent="0.45">
      <c r="A1121">
        <v>1642</v>
      </c>
      <c r="B1121" t="s">
        <v>8764</v>
      </c>
      <c r="C1121" t="s">
        <v>8765</v>
      </c>
      <c r="D1121" t="s">
        <v>4410</v>
      </c>
      <c r="E1121" t="s">
        <v>5647</v>
      </c>
      <c r="F1121">
        <v>1</v>
      </c>
      <c r="G1121">
        <v>4.28</v>
      </c>
      <c r="H1121" t="s">
        <v>2007</v>
      </c>
      <c r="J1121" t="s">
        <v>7639</v>
      </c>
      <c r="K1121" t="s">
        <v>4016</v>
      </c>
      <c r="L1121" t="s">
        <v>7640</v>
      </c>
      <c r="M1121" t="s">
        <v>8766</v>
      </c>
      <c r="N1121" t="s">
        <v>6329</v>
      </c>
      <c r="O1121" t="s">
        <v>84</v>
      </c>
    </row>
    <row r="1122" spans="1:15" x14ac:dyDescent="0.45">
      <c r="A1122">
        <v>1643</v>
      </c>
      <c r="B1122" t="s">
        <v>8767</v>
      </c>
      <c r="C1122" t="s">
        <v>8768</v>
      </c>
      <c r="D1122" t="s">
        <v>4410</v>
      </c>
      <c r="E1122" t="s">
        <v>5647</v>
      </c>
      <c r="F1122">
        <v>1</v>
      </c>
      <c r="G1122">
        <v>4.28</v>
      </c>
      <c r="H1122" t="s">
        <v>2007</v>
      </c>
      <c r="J1122" t="s">
        <v>5232</v>
      </c>
      <c r="K1122" t="s">
        <v>107</v>
      </c>
      <c r="L1122" t="s">
        <v>5233</v>
      </c>
      <c r="M1122" t="s">
        <v>568</v>
      </c>
      <c r="N1122" t="s">
        <v>8769</v>
      </c>
      <c r="O1122" t="s">
        <v>84</v>
      </c>
    </row>
    <row r="1123" spans="1:15" x14ac:dyDescent="0.45">
      <c r="A1123">
        <v>1644</v>
      </c>
      <c r="B1123" t="s">
        <v>6248</v>
      </c>
      <c r="C1123" t="s">
        <v>8770</v>
      </c>
      <c r="D1123" t="s">
        <v>4410</v>
      </c>
      <c r="E1123" t="s">
        <v>5703</v>
      </c>
      <c r="F1123">
        <v>1</v>
      </c>
      <c r="G1123">
        <v>4.29</v>
      </c>
      <c r="H1123" t="s">
        <v>443</v>
      </c>
      <c r="J1123" t="s">
        <v>362</v>
      </c>
      <c r="K1123" t="s">
        <v>761</v>
      </c>
      <c r="L1123" t="s">
        <v>363</v>
      </c>
      <c r="M1123" t="s">
        <v>763</v>
      </c>
      <c r="N1123" t="s">
        <v>6534</v>
      </c>
      <c r="O1123" t="s">
        <v>84</v>
      </c>
    </row>
    <row r="1124" spans="1:15" x14ac:dyDescent="0.45">
      <c r="A1124">
        <v>1645</v>
      </c>
      <c r="B1124" t="s">
        <v>8771</v>
      </c>
      <c r="C1124" t="s">
        <v>8772</v>
      </c>
      <c r="D1124" t="s">
        <v>4410</v>
      </c>
      <c r="E1124" t="s">
        <v>5703</v>
      </c>
      <c r="F1124">
        <v>1</v>
      </c>
      <c r="G1124">
        <v>4.29</v>
      </c>
      <c r="H1124" t="s">
        <v>443</v>
      </c>
      <c r="J1124" t="s">
        <v>8773</v>
      </c>
      <c r="K1124" t="s">
        <v>147</v>
      </c>
      <c r="L1124" t="s">
        <v>8774</v>
      </c>
      <c r="M1124" t="s">
        <v>149</v>
      </c>
      <c r="N1124" t="s">
        <v>8775</v>
      </c>
      <c r="O1124" t="s">
        <v>84</v>
      </c>
    </row>
    <row r="1125" spans="1:15" x14ac:dyDescent="0.45">
      <c r="A1125">
        <v>1646</v>
      </c>
      <c r="B1125" t="s">
        <v>8776</v>
      </c>
      <c r="C1125" t="s">
        <v>8777</v>
      </c>
      <c r="D1125" t="s">
        <v>4410</v>
      </c>
      <c r="E1125" t="s">
        <v>5703</v>
      </c>
      <c r="F1125">
        <v>1</v>
      </c>
      <c r="G1125">
        <v>4.29</v>
      </c>
      <c r="H1125" t="s">
        <v>443</v>
      </c>
      <c r="J1125" t="s">
        <v>4624</v>
      </c>
      <c r="K1125" t="s">
        <v>6849</v>
      </c>
      <c r="L1125" t="s">
        <v>4625</v>
      </c>
      <c r="M1125" t="s">
        <v>8778</v>
      </c>
      <c r="N1125" t="s">
        <v>6454</v>
      </c>
      <c r="O1125" t="s">
        <v>84</v>
      </c>
    </row>
    <row r="1126" spans="1:15" x14ac:dyDescent="0.45">
      <c r="A1126">
        <v>1647</v>
      </c>
      <c r="B1126" t="s">
        <v>6539</v>
      </c>
      <c r="C1126" t="s">
        <v>8779</v>
      </c>
      <c r="D1126" t="s">
        <v>4410</v>
      </c>
      <c r="E1126" t="s">
        <v>5703</v>
      </c>
      <c r="F1126">
        <v>1</v>
      </c>
      <c r="G1126">
        <v>4.29</v>
      </c>
      <c r="H1126" t="s">
        <v>443</v>
      </c>
      <c r="J1126" t="s">
        <v>137</v>
      </c>
      <c r="K1126" t="s">
        <v>7801</v>
      </c>
      <c r="L1126" t="s">
        <v>138</v>
      </c>
      <c r="M1126" t="s">
        <v>7802</v>
      </c>
      <c r="N1126" t="s">
        <v>6464</v>
      </c>
      <c r="O1126" t="s">
        <v>84</v>
      </c>
    </row>
    <row r="1127" spans="1:15" x14ac:dyDescent="0.45">
      <c r="A1127">
        <v>1648</v>
      </c>
      <c r="B1127" t="s">
        <v>6539</v>
      </c>
      <c r="C1127" t="s">
        <v>8780</v>
      </c>
      <c r="D1127" t="s">
        <v>4410</v>
      </c>
      <c r="E1127" t="s">
        <v>5703</v>
      </c>
      <c r="F1127">
        <v>1</v>
      </c>
      <c r="G1127">
        <v>4.29</v>
      </c>
      <c r="H1127" t="s">
        <v>443</v>
      </c>
      <c r="J1127" t="s">
        <v>137</v>
      </c>
      <c r="K1127" t="s">
        <v>8781</v>
      </c>
      <c r="L1127" t="s">
        <v>138</v>
      </c>
      <c r="M1127" t="s">
        <v>8782</v>
      </c>
      <c r="N1127" t="s">
        <v>8783</v>
      </c>
      <c r="O1127" t="s">
        <v>84</v>
      </c>
    </row>
    <row r="1128" spans="1:15" x14ac:dyDescent="0.45">
      <c r="A1128">
        <v>1649</v>
      </c>
      <c r="B1128" t="s">
        <v>4588</v>
      </c>
      <c r="C1128" t="s">
        <v>8784</v>
      </c>
      <c r="D1128" t="s">
        <v>4410</v>
      </c>
      <c r="E1128" t="s">
        <v>5703</v>
      </c>
      <c r="F1128">
        <v>1</v>
      </c>
      <c r="G1128">
        <v>4.29</v>
      </c>
      <c r="H1128" t="s">
        <v>443</v>
      </c>
      <c r="J1128" t="s">
        <v>383</v>
      </c>
      <c r="K1128" t="s">
        <v>8785</v>
      </c>
      <c r="L1128" t="s">
        <v>5753</v>
      </c>
      <c r="M1128" t="s">
        <v>8786</v>
      </c>
      <c r="N1128" t="s">
        <v>3659</v>
      </c>
      <c r="O1128" t="s">
        <v>84</v>
      </c>
    </row>
    <row r="1129" spans="1:15" x14ac:dyDescent="0.45">
      <c r="A1129">
        <v>1650</v>
      </c>
      <c r="B1129" t="s">
        <v>8787</v>
      </c>
      <c r="C1129" t="s">
        <v>8788</v>
      </c>
      <c r="D1129" t="s">
        <v>4410</v>
      </c>
      <c r="E1129" t="s">
        <v>5703</v>
      </c>
      <c r="F1129">
        <v>1</v>
      </c>
      <c r="G1129">
        <v>4.29</v>
      </c>
      <c r="H1129" t="s">
        <v>443</v>
      </c>
      <c r="J1129" t="s">
        <v>4778</v>
      </c>
      <c r="K1129" t="s">
        <v>166</v>
      </c>
      <c r="L1129" t="s">
        <v>4779</v>
      </c>
      <c r="M1129" t="s">
        <v>167</v>
      </c>
      <c r="N1129" t="s">
        <v>8789</v>
      </c>
      <c r="O1129" t="s">
        <v>84</v>
      </c>
    </row>
    <row r="1130" spans="1:15" x14ac:dyDescent="0.45">
      <c r="A1130">
        <v>1651</v>
      </c>
      <c r="B1130" t="s">
        <v>1182</v>
      </c>
      <c r="C1130" t="s">
        <v>8790</v>
      </c>
      <c r="D1130" t="s">
        <v>4410</v>
      </c>
      <c r="E1130" t="s">
        <v>5703</v>
      </c>
      <c r="F1130">
        <v>1</v>
      </c>
      <c r="G1130">
        <v>4.29</v>
      </c>
      <c r="H1130" t="s">
        <v>443</v>
      </c>
      <c r="J1130" t="s">
        <v>578</v>
      </c>
      <c r="K1130" t="s">
        <v>562</v>
      </c>
      <c r="L1130" t="s">
        <v>579</v>
      </c>
      <c r="M1130" t="s">
        <v>4794</v>
      </c>
      <c r="N1130" t="s">
        <v>8791</v>
      </c>
      <c r="O1130" t="s">
        <v>84</v>
      </c>
    </row>
    <row r="1131" spans="1:15" x14ac:dyDescent="0.45">
      <c r="A1131">
        <v>1652</v>
      </c>
      <c r="B1131" t="s">
        <v>8792</v>
      </c>
      <c r="C1131" t="s">
        <v>8793</v>
      </c>
      <c r="D1131" t="s">
        <v>4410</v>
      </c>
      <c r="E1131" t="s">
        <v>5703</v>
      </c>
      <c r="F1131">
        <v>1</v>
      </c>
      <c r="G1131">
        <v>4.29</v>
      </c>
      <c r="H1131" t="s">
        <v>443</v>
      </c>
      <c r="J1131" t="s">
        <v>112</v>
      </c>
      <c r="K1131" t="s">
        <v>245</v>
      </c>
      <c r="L1131" t="s">
        <v>114</v>
      </c>
      <c r="M1131" t="s">
        <v>8794</v>
      </c>
      <c r="N1131" t="s">
        <v>8795</v>
      </c>
      <c r="O1131" t="s">
        <v>84</v>
      </c>
    </row>
    <row r="1132" spans="1:15" x14ac:dyDescent="0.45">
      <c r="A1132">
        <v>1653</v>
      </c>
      <c r="B1132" t="s">
        <v>7604</v>
      </c>
      <c r="C1132" t="s">
        <v>8796</v>
      </c>
      <c r="D1132" t="s">
        <v>4410</v>
      </c>
      <c r="E1132" t="s">
        <v>5236</v>
      </c>
      <c r="F1132">
        <v>1</v>
      </c>
      <c r="G1132">
        <v>4.29</v>
      </c>
      <c r="H1132" t="s">
        <v>443</v>
      </c>
      <c r="J1132" t="s">
        <v>366</v>
      </c>
      <c r="K1132" t="s">
        <v>116</v>
      </c>
      <c r="L1132" t="s">
        <v>367</v>
      </c>
      <c r="M1132" t="s">
        <v>117</v>
      </c>
      <c r="N1132" t="s">
        <v>8710</v>
      </c>
      <c r="O1132" t="s">
        <v>84</v>
      </c>
    </row>
    <row r="1133" spans="1:15" x14ac:dyDescent="0.45">
      <c r="A1133">
        <v>1654</v>
      </c>
      <c r="B1133" t="s">
        <v>8797</v>
      </c>
      <c r="C1133" t="s">
        <v>6865</v>
      </c>
      <c r="D1133" t="s">
        <v>4410</v>
      </c>
      <c r="E1133" t="s">
        <v>5236</v>
      </c>
      <c r="F1133">
        <v>1</v>
      </c>
      <c r="G1133">
        <v>4.29</v>
      </c>
      <c r="H1133" t="s">
        <v>443</v>
      </c>
      <c r="J1133" t="s">
        <v>8798</v>
      </c>
      <c r="K1133" t="s">
        <v>218</v>
      </c>
      <c r="L1133" t="s">
        <v>8799</v>
      </c>
      <c r="M1133" t="s">
        <v>219</v>
      </c>
      <c r="N1133" t="s">
        <v>6447</v>
      </c>
      <c r="O1133" t="s">
        <v>84</v>
      </c>
    </row>
    <row r="1134" spans="1:15" x14ac:dyDescent="0.45">
      <c r="A1134">
        <v>1655</v>
      </c>
      <c r="B1134" t="s">
        <v>8800</v>
      </c>
      <c r="C1134" t="s">
        <v>8801</v>
      </c>
      <c r="D1134" t="s">
        <v>4410</v>
      </c>
      <c r="E1134" t="s">
        <v>5236</v>
      </c>
      <c r="F1134">
        <v>1</v>
      </c>
      <c r="G1134">
        <v>4.29</v>
      </c>
      <c r="H1134" t="s">
        <v>443</v>
      </c>
      <c r="J1134" t="s">
        <v>186</v>
      </c>
      <c r="K1134" t="s">
        <v>4198</v>
      </c>
      <c r="L1134" t="s">
        <v>2311</v>
      </c>
      <c r="M1134" t="s">
        <v>4199</v>
      </c>
      <c r="N1134" t="s">
        <v>8802</v>
      </c>
      <c r="O1134" t="s">
        <v>84</v>
      </c>
    </row>
    <row r="1135" spans="1:15" x14ac:dyDescent="0.45">
      <c r="A1135">
        <v>1656</v>
      </c>
      <c r="B1135" t="s">
        <v>8803</v>
      </c>
      <c r="C1135" t="s">
        <v>8804</v>
      </c>
      <c r="D1135" t="s">
        <v>4410</v>
      </c>
      <c r="E1135" t="s">
        <v>5236</v>
      </c>
      <c r="F1135">
        <v>1</v>
      </c>
      <c r="G1135">
        <v>4.29</v>
      </c>
      <c r="H1135" t="s">
        <v>443</v>
      </c>
      <c r="J1135" t="s">
        <v>4990</v>
      </c>
      <c r="K1135" t="s">
        <v>166</v>
      </c>
      <c r="L1135" t="s">
        <v>4991</v>
      </c>
      <c r="M1135" t="s">
        <v>167</v>
      </c>
      <c r="N1135" t="s">
        <v>6541</v>
      </c>
      <c r="O1135" t="s">
        <v>84</v>
      </c>
    </row>
    <row r="1136" spans="1:15" x14ac:dyDescent="0.45">
      <c r="A1136">
        <v>1657</v>
      </c>
      <c r="B1136" t="s">
        <v>8805</v>
      </c>
      <c r="C1136" t="s">
        <v>8806</v>
      </c>
      <c r="D1136" t="s">
        <v>4410</v>
      </c>
      <c r="E1136" t="s">
        <v>5236</v>
      </c>
      <c r="F1136">
        <v>1</v>
      </c>
      <c r="G1136">
        <v>4.29</v>
      </c>
      <c r="H1136" t="s">
        <v>443</v>
      </c>
      <c r="J1136" t="s">
        <v>8807</v>
      </c>
      <c r="K1136" t="s">
        <v>4016</v>
      </c>
      <c r="L1136" t="s">
        <v>8808</v>
      </c>
      <c r="M1136" t="s">
        <v>8766</v>
      </c>
      <c r="N1136" t="s">
        <v>8809</v>
      </c>
      <c r="O1136" t="s">
        <v>84</v>
      </c>
    </row>
    <row r="1137" spans="1:15" x14ac:dyDescent="0.45">
      <c r="A1137">
        <v>1658</v>
      </c>
      <c r="B1137" t="s">
        <v>8810</v>
      </c>
      <c r="C1137" t="s">
        <v>8811</v>
      </c>
      <c r="D1137" t="s">
        <v>4410</v>
      </c>
      <c r="E1137" t="s">
        <v>5236</v>
      </c>
      <c r="F1137">
        <v>1</v>
      </c>
      <c r="G1137">
        <v>4.29</v>
      </c>
      <c r="H1137" t="s">
        <v>443</v>
      </c>
      <c r="J1137" t="s">
        <v>8812</v>
      </c>
      <c r="K1137" t="s">
        <v>1661</v>
      </c>
      <c r="L1137" t="s">
        <v>8813</v>
      </c>
      <c r="M1137" t="s">
        <v>1662</v>
      </c>
      <c r="N1137" t="s">
        <v>6560</v>
      </c>
      <c r="O1137" t="s">
        <v>84</v>
      </c>
    </row>
    <row r="1138" spans="1:15" x14ac:dyDescent="0.45">
      <c r="A1138">
        <v>1659</v>
      </c>
      <c r="B1138" t="s">
        <v>8814</v>
      </c>
      <c r="C1138" t="s">
        <v>8815</v>
      </c>
      <c r="D1138" t="s">
        <v>4410</v>
      </c>
      <c r="E1138" t="s">
        <v>5236</v>
      </c>
      <c r="F1138">
        <v>1</v>
      </c>
      <c r="G1138">
        <v>4.29</v>
      </c>
      <c r="H1138" t="s">
        <v>443</v>
      </c>
      <c r="J1138" t="s">
        <v>8816</v>
      </c>
      <c r="K1138" t="s">
        <v>118</v>
      </c>
      <c r="L1138" t="s">
        <v>8817</v>
      </c>
      <c r="M1138" t="s">
        <v>119</v>
      </c>
      <c r="N1138" t="s">
        <v>8605</v>
      </c>
      <c r="O1138" t="s">
        <v>84</v>
      </c>
    </row>
    <row r="1139" spans="1:15" x14ac:dyDescent="0.45">
      <c r="A1139">
        <v>1660</v>
      </c>
      <c r="B1139" t="s">
        <v>8818</v>
      </c>
      <c r="C1139" t="s">
        <v>4997</v>
      </c>
      <c r="D1139" t="s">
        <v>4410</v>
      </c>
      <c r="E1139" t="s">
        <v>5236</v>
      </c>
      <c r="F1139">
        <v>1</v>
      </c>
      <c r="G1139">
        <v>4.29</v>
      </c>
      <c r="H1139" t="s">
        <v>443</v>
      </c>
      <c r="J1139" t="s">
        <v>8819</v>
      </c>
      <c r="K1139" t="s">
        <v>340</v>
      </c>
      <c r="L1139" t="s">
        <v>8820</v>
      </c>
      <c r="M1139" t="s">
        <v>341</v>
      </c>
      <c r="N1139" t="s">
        <v>8821</v>
      </c>
      <c r="O1139" t="s">
        <v>84</v>
      </c>
    </row>
    <row r="1140" spans="1:15" x14ac:dyDescent="0.45">
      <c r="A1140">
        <v>1661</v>
      </c>
      <c r="B1140" t="s">
        <v>8822</v>
      </c>
      <c r="C1140" t="s">
        <v>8823</v>
      </c>
      <c r="D1140" t="s">
        <v>4410</v>
      </c>
      <c r="E1140" t="s">
        <v>5236</v>
      </c>
      <c r="F1140">
        <v>1</v>
      </c>
      <c r="G1140">
        <v>4.29</v>
      </c>
      <c r="H1140" t="s">
        <v>443</v>
      </c>
      <c r="J1140" t="s">
        <v>8824</v>
      </c>
      <c r="K1140" t="s">
        <v>7560</v>
      </c>
      <c r="L1140" t="s">
        <v>8825</v>
      </c>
      <c r="M1140" t="s">
        <v>7561</v>
      </c>
      <c r="N1140" t="s">
        <v>8826</v>
      </c>
      <c r="O1140" t="s">
        <v>84</v>
      </c>
    </row>
    <row r="1141" spans="1:15" x14ac:dyDescent="0.45">
      <c r="A1141">
        <v>1662</v>
      </c>
      <c r="B1141" t="s">
        <v>5050</v>
      </c>
      <c r="C1141" t="s">
        <v>8827</v>
      </c>
      <c r="D1141" t="s">
        <v>4410</v>
      </c>
      <c r="E1141" t="s">
        <v>5236</v>
      </c>
      <c r="F1141">
        <v>1</v>
      </c>
      <c r="G1141">
        <v>4.29</v>
      </c>
      <c r="H1141" t="s">
        <v>443</v>
      </c>
      <c r="J1141" t="s">
        <v>364</v>
      </c>
      <c r="K1141" t="s">
        <v>7665</v>
      </c>
      <c r="L1141" t="s">
        <v>365</v>
      </c>
      <c r="M1141" t="s">
        <v>7667</v>
      </c>
      <c r="N1141" t="s">
        <v>8605</v>
      </c>
      <c r="O1141" t="s">
        <v>84</v>
      </c>
    </row>
    <row r="1142" spans="1:15" x14ac:dyDescent="0.45">
      <c r="A1142">
        <v>1663</v>
      </c>
      <c r="B1142" t="s">
        <v>8828</v>
      </c>
      <c r="C1142" t="s">
        <v>8829</v>
      </c>
      <c r="D1142" t="s">
        <v>4410</v>
      </c>
      <c r="E1142" t="s">
        <v>5236</v>
      </c>
      <c r="F1142">
        <v>1</v>
      </c>
      <c r="G1142">
        <v>4.29</v>
      </c>
      <c r="H1142" t="s">
        <v>443</v>
      </c>
      <c r="J1142" t="s">
        <v>7535</v>
      </c>
      <c r="K1142" t="s">
        <v>113</v>
      </c>
      <c r="L1142" t="s">
        <v>7536</v>
      </c>
      <c r="M1142" t="s">
        <v>115</v>
      </c>
      <c r="N1142" t="s">
        <v>8663</v>
      </c>
      <c r="O1142" t="s">
        <v>84</v>
      </c>
    </row>
    <row r="1143" spans="1:15" x14ac:dyDescent="0.45">
      <c r="A1143">
        <v>1664</v>
      </c>
      <c r="B1143" t="s">
        <v>8830</v>
      </c>
      <c r="C1143" t="s">
        <v>8831</v>
      </c>
      <c r="D1143" t="s">
        <v>4410</v>
      </c>
      <c r="E1143" t="s">
        <v>5236</v>
      </c>
      <c r="F1143">
        <v>1</v>
      </c>
      <c r="G1143">
        <v>4.29</v>
      </c>
      <c r="H1143" t="s">
        <v>443</v>
      </c>
      <c r="J1143" t="s">
        <v>7739</v>
      </c>
      <c r="K1143" t="s">
        <v>1706</v>
      </c>
      <c r="L1143" t="s">
        <v>8832</v>
      </c>
      <c r="M1143" t="s">
        <v>1708</v>
      </c>
      <c r="N1143" t="s">
        <v>8833</v>
      </c>
      <c r="O1143" t="s">
        <v>84</v>
      </c>
    </row>
    <row r="1144" spans="1:15" x14ac:dyDescent="0.45">
      <c r="A1144">
        <v>1665</v>
      </c>
      <c r="B1144" t="s">
        <v>5992</v>
      </c>
      <c r="C1144" t="s">
        <v>8834</v>
      </c>
      <c r="D1144" t="s">
        <v>4436</v>
      </c>
      <c r="E1144" t="s">
        <v>5065</v>
      </c>
      <c r="F1144">
        <v>2</v>
      </c>
      <c r="G1144">
        <v>4.29</v>
      </c>
      <c r="H1144" t="s">
        <v>443</v>
      </c>
      <c r="J1144" t="s">
        <v>5994</v>
      </c>
      <c r="K1144" t="s">
        <v>266</v>
      </c>
      <c r="L1144" t="s">
        <v>5995</v>
      </c>
      <c r="M1144" t="s">
        <v>267</v>
      </c>
      <c r="N1144" t="s">
        <v>8835</v>
      </c>
      <c r="O1144" t="s">
        <v>84</v>
      </c>
    </row>
    <row r="1145" spans="1:15" x14ac:dyDescent="0.45">
      <c r="A1145">
        <v>1666</v>
      </c>
      <c r="B1145" t="s">
        <v>8836</v>
      </c>
      <c r="C1145" t="s">
        <v>8837</v>
      </c>
      <c r="D1145" t="s">
        <v>4436</v>
      </c>
      <c r="E1145" t="s">
        <v>5065</v>
      </c>
      <c r="F1145">
        <v>1</v>
      </c>
      <c r="G1145">
        <v>4.29</v>
      </c>
      <c r="H1145" t="s">
        <v>443</v>
      </c>
      <c r="J1145" t="s">
        <v>6180</v>
      </c>
      <c r="K1145" t="s">
        <v>8838</v>
      </c>
      <c r="L1145" t="s">
        <v>6182</v>
      </c>
      <c r="M1145" t="s">
        <v>8839</v>
      </c>
      <c r="N1145" t="s">
        <v>6247</v>
      </c>
      <c r="O1145" t="s">
        <v>84</v>
      </c>
    </row>
    <row r="1146" spans="1:15" x14ac:dyDescent="0.45">
      <c r="A1146">
        <v>1667</v>
      </c>
      <c r="B1146" t="s">
        <v>8840</v>
      </c>
      <c r="C1146" t="s">
        <v>8841</v>
      </c>
      <c r="D1146" t="s">
        <v>4436</v>
      </c>
      <c r="E1146" t="s">
        <v>5065</v>
      </c>
      <c r="F1146">
        <v>1</v>
      </c>
      <c r="G1146">
        <v>4.29</v>
      </c>
      <c r="H1146" t="s">
        <v>443</v>
      </c>
      <c r="J1146" t="s">
        <v>6815</v>
      </c>
      <c r="K1146" t="s">
        <v>7966</v>
      </c>
      <c r="L1146" t="s">
        <v>6816</v>
      </c>
      <c r="M1146" t="s">
        <v>7968</v>
      </c>
      <c r="N1146" t="s">
        <v>6307</v>
      </c>
      <c r="O1146" t="s">
        <v>84</v>
      </c>
    </row>
    <row r="1147" spans="1:15" x14ac:dyDescent="0.45">
      <c r="A1147">
        <v>1668</v>
      </c>
      <c r="B1147" t="s">
        <v>8842</v>
      </c>
      <c r="C1147" t="s">
        <v>8843</v>
      </c>
      <c r="D1147" t="s">
        <v>4436</v>
      </c>
      <c r="E1147" t="s">
        <v>5065</v>
      </c>
      <c r="F1147">
        <v>1</v>
      </c>
      <c r="G1147">
        <v>4.29</v>
      </c>
      <c r="H1147" t="s">
        <v>443</v>
      </c>
      <c r="J1147" t="s">
        <v>984</v>
      </c>
      <c r="K1147" t="s">
        <v>237</v>
      </c>
      <c r="L1147" t="s">
        <v>2373</v>
      </c>
      <c r="M1147" t="s">
        <v>238</v>
      </c>
      <c r="N1147" t="s">
        <v>3544</v>
      </c>
      <c r="O1147" t="s">
        <v>84</v>
      </c>
    </row>
    <row r="1148" spans="1:15" x14ac:dyDescent="0.45">
      <c r="A1148">
        <v>1669</v>
      </c>
      <c r="B1148" t="s">
        <v>8844</v>
      </c>
      <c r="C1148" t="s">
        <v>8845</v>
      </c>
      <c r="D1148" t="s">
        <v>4436</v>
      </c>
      <c r="E1148" t="s">
        <v>5065</v>
      </c>
      <c r="F1148">
        <v>1</v>
      </c>
      <c r="G1148">
        <v>4.29</v>
      </c>
      <c r="H1148" t="s">
        <v>443</v>
      </c>
      <c r="J1148" t="s">
        <v>8846</v>
      </c>
      <c r="K1148" t="s">
        <v>8847</v>
      </c>
      <c r="L1148" t="s">
        <v>8848</v>
      </c>
      <c r="M1148" t="s">
        <v>132</v>
      </c>
      <c r="N1148" t="s">
        <v>8729</v>
      </c>
      <c r="O1148" t="s">
        <v>84</v>
      </c>
    </row>
    <row r="1149" spans="1:15" x14ac:dyDescent="0.45">
      <c r="A1149">
        <v>1670</v>
      </c>
      <c r="B1149" t="s">
        <v>8849</v>
      </c>
      <c r="C1149" t="s">
        <v>8850</v>
      </c>
      <c r="D1149" t="s">
        <v>4436</v>
      </c>
      <c r="E1149" t="s">
        <v>5065</v>
      </c>
      <c r="F1149">
        <v>1</v>
      </c>
      <c r="G1149">
        <v>4.29</v>
      </c>
      <c r="H1149" t="s">
        <v>443</v>
      </c>
      <c r="J1149" t="s">
        <v>8851</v>
      </c>
      <c r="K1149" t="s">
        <v>130</v>
      </c>
      <c r="L1149" t="s">
        <v>8852</v>
      </c>
      <c r="M1149" t="s">
        <v>2336</v>
      </c>
      <c r="N1149" t="s">
        <v>8853</v>
      </c>
      <c r="O1149" t="s">
        <v>84</v>
      </c>
    </row>
    <row r="1150" spans="1:15" x14ac:dyDescent="0.45">
      <c r="A1150">
        <v>1671</v>
      </c>
      <c r="B1150" t="s">
        <v>8854</v>
      </c>
      <c r="C1150" t="s">
        <v>7483</v>
      </c>
      <c r="D1150" t="s">
        <v>4436</v>
      </c>
      <c r="E1150" t="s">
        <v>5065</v>
      </c>
      <c r="F1150">
        <v>1</v>
      </c>
      <c r="G1150">
        <v>4.29</v>
      </c>
      <c r="H1150" t="s">
        <v>443</v>
      </c>
      <c r="J1150" t="s">
        <v>624</v>
      </c>
      <c r="K1150" t="s">
        <v>562</v>
      </c>
      <c r="L1150" t="s">
        <v>626</v>
      </c>
      <c r="M1150" t="s">
        <v>564</v>
      </c>
      <c r="N1150" t="s">
        <v>8855</v>
      </c>
      <c r="O1150" t="s">
        <v>84</v>
      </c>
    </row>
    <row r="1151" spans="1:15" x14ac:dyDescent="0.45">
      <c r="A1151">
        <v>1672</v>
      </c>
      <c r="B1151" t="s">
        <v>8856</v>
      </c>
      <c r="C1151" t="s">
        <v>8857</v>
      </c>
      <c r="D1151" t="s">
        <v>4436</v>
      </c>
      <c r="E1151" t="s">
        <v>5065</v>
      </c>
      <c r="F1151">
        <v>1</v>
      </c>
      <c r="G1151">
        <v>4.29</v>
      </c>
      <c r="H1151" t="s">
        <v>443</v>
      </c>
      <c r="J1151" t="s">
        <v>5018</v>
      </c>
      <c r="K1151" t="s">
        <v>89</v>
      </c>
      <c r="L1151" t="s">
        <v>5019</v>
      </c>
      <c r="M1151" t="s">
        <v>91</v>
      </c>
      <c r="N1151" t="s">
        <v>8858</v>
      </c>
      <c r="O1151" t="s">
        <v>84</v>
      </c>
    </row>
    <row r="1152" spans="1:15" x14ac:dyDescent="0.45">
      <c r="A1152">
        <v>1673</v>
      </c>
      <c r="B1152" t="s">
        <v>8859</v>
      </c>
      <c r="C1152" t="s">
        <v>8860</v>
      </c>
      <c r="D1152" t="s">
        <v>4436</v>
      </c>
      <c r="E1152" t="s">
        <v>5065</v>
      </c>
      <c r="F1152">
        <v>1</v>
      </c>
      <c r="G1152">
        <v>4.29</v>
      </c>
      <c r="H1152" t="s">
        <v>443</v>
      </c>
      <c r="J1152" t="s">
        <v>7639</v>
      </c>
      <c r="K1152" t="s">
        <v>800</v>
      </c>
      <c r="L1152" t="s">
        <v>7640</v>
      </c>
      <c r="M1152" t="s">
        <v>801</v>
      </c>
      <c r="N1152" t="s">
        <v>8769</v>
      </c>
      <c r="O1152" t="s">
        <v>84</v>
      </c>
    </row>
    <row r="1153" spans="1:15" x14ac:dyDescent="0.45">
      <c r="A1153">
        <v>1674</v>
      </c>
      <c r="B1153" t="s">
        <v>7463</v>
      </c>
      <c r="C1153" t="s">
        <v>8861</v>
      </c>
      <c r="D1153" t="s">
        <v>4436</v>
      </c>
      <c r="E1153" t="s">
        <v>5065</v>
      </c>
      <c r="F1153">
        <v>1</v>
      </c>
      <c r="G1153">
        <v>4.29</v>
      </c>
      <c r="H1153" t="s">
        <v>443</v>
      </c>
      <c r="J1153" t="s">
        <v>742</v>
      </c>
      <c r="K1153" t="s">
        <v>8862</v>
      </c>
      <c r="L1153" t="s">
        <v>744</v>
      </c>
      <c r="M1153" t="s">
        <v>8863</v>
      </c>
      <c r="N1153" t="s">
        <v>8864</v>
      </c>
      <c r="O1153" t="s">
        <v>84</v>
      </c>
    </row>
    <row r="1154" spans="1:15" x14ac:dyDescent="0.45">
      <c r="A1154">
        <v>1675</v>
      </c>
      <c r="B1154" t="s">
        <v>8865</v>
      </c>
      <c r="C1154" t="s">
        <v>8866</v>
      </c>
      <c r="D1154" t="s">
        <v>4436</v>
      </c>
      <c r="E1154" t="s">
        <v>5065</v>
      </c>
      <c r="F1154">
        <v>1</v>
      </c>
      <c r="G1154">
        <v>4.29</v>
      </c>
      <c r="H1154" t="s">
        <v>443</v>
      </c>
      <c r="J1154" t="s">
        <v>7371</v>
      </c>
      <c r="K1154" t="s">
        <v>160</v>
      </c>
      <c r="L1154" t="s">
        <v>7372</v>
      </c>
      <c r="M1154" t="s">
        <v>161</v>
      </c>
      <c r="N1154" t="s">
        <v>4279</v>
      </c>
      <c r="O1154" t="s">
        <v>84</v>
      </c>
    </row>
    <row r="1155" spans="1:15" x14ac:dyDescent="0.45">
      <c r="A1155">
        <v>1676</v>
      </c>
      <c r="B1155" t="s">
        <v>8867</v>
      </c>
      <c r="C1155" t="s">
        <v>8868</v>
      </c>
      <c r="D1155" t="s">
        <v>4436</v>
      </c>
      <c r="E1155" t="s">
        <v>5065</v>
      </c>
      <c r="F1155">
        <v>1</v>
      </c>
      <c r="G1155">
        <v>4.29</v>
      </c>
      <c r="H1155" t="s">
        <v>443</v>
      </c>
      <c r="J1155" t="s">
        <v>8869</v>
      </c>
      <c r="K1155" t="s">
        <v>8870</v>
      </c>
      <c r="L1155" t="s">
        <v>8871</v>
      </c>
      <c r="M1155" t="s">
        <v>8872</v>
      </c>
      <c r="N1155" t="s">
        <v>8873</v>
      </c>
      <c r="O1155" t="s">
        <v>84</v>
      </c>
    </row>
    <row r="1156" spans="1:15" x14ac:dyDescent="0.45">
      <c r="A1156">
        <v>1677</v>
      </c>
      <c r="B1156" t="s">
        <v>5222</v>
      </c>
      <c r="C1156" t="s">
        <v>8874</v>
      </c>
      <c r="D1156" t="s">
        <v>4436</v>
      </c>
      <c r="E1156" t="s">
        <v>5065</v>
      </c>
      <c r="F1156">
        <v>1</v>
      </c>
      <c r="G1156">
        <v>4.29</v>
      </c>
      <c r="H1156" t="s">
        <v>443</v>
      </c>
      <c r="J1156" t="s">
        <v>251</v>
      </c>
      <c r="K1156" t="s">
        <v>353</v>
      </c>
      <c r="L1156" t="s">
        <v>252</v>
      </c>
      <c r="M1156" t="s">
        <v>354</v>
      </c>
      <c r="N1156" t="s">
        <v>8875</v>
      </c>
      <c r="O1156" t="s">
        <v>84</v>
      </c>
    </row>
    <row r="1157" spans="1:15" x14ac:dyDescent="0.45">
      <c r="A1157">
        <v>1678</v>
      </c>
      <c r="B1157" t="s">
        <v>8876</v>
      </c>
      <c r="C1157" t="s">
        <v>8877</v>
      </c>
      <c r="D1157" t="s">
        <v>4436</v>
      </c>
      <c r="E1157" t="s">
        <v>5065</v>
      </c>
      <c r="F1157">
        <v>1</v>
      </c>
      <c r="G1157">
        <v>4.29</v>
      </c>
      <c r="H1157" t="s">
        <v>443</v>
      </c>
      <c r="J1157" t="s">
        <v>432</v>
      </c>
      <c r="K1157" t="s">
        <v>7665</v>
      </c>
      <c r="L1157" t="s">
        <v>771</v>
      </c>
      <c r="M1157" t="s">
        <v>7667</v>
      </c>
      <c r="N1157" t="s">
        <v>3393</v>
      </c>
      <c r="O1157" t="s">
        <v>84</v>
      </c>
    </row>
    <row r="1158" spans="1:15" x14ac:dyDescent="0.45">
      <c r="A1158">
        <v>1679</v>
      </c>
      <c r="B1158" t="s">
        <v>8878</v>
      </c>
      <c r="C1158" t="s">
        <v>8879</v>
      </c>
      <c r="D1158" t="s">
        <v>4436</v>
      </c>
      <c r="E1158" t="s">
        <v>5065</v>
      </c>
      <c r="F1158">
        <v>1</v>
      </c>
      <c r="G1158">
        <v>4.29</v>
      </c>
      <c r="H1158" t="s">
        <v>443</v>
      </c>
      <c r="J1158" t="s">
        <v>8880</v>
      </c>
      <c r="K1158" t="s">
        <v>201</v>
      </c>
      <c r="L1158" t="s">
        <v>8881</v>
      </c>
      <c r="M1158" t="s">
        <v>202</v>
      </c>
      <c r="N1158" t="s">
        <v>8882</v>
      </c>
      <c r="O1158" t="s">
        <v>84</v>
      </c>
    </row>
    <row r="1159" spans="1:15" x14ac:dyDescent="0.45">
      <c r="A1159">
        <v>1680</v>
      </c>
      <c r="B1159" t="s">
        <v>8883</v>
      </c>
      <c r="C1159" t="s">
        <v>8884</v>
      </c>
      <c r="D1159" t="s">
        <v>4436</v>
      </c>
      <c r="E1159" t="s">
        <v>5065</v>
      </c>
      <c r="F1159">
        <v>1</v>
      </c>
      <c r="G1159">
        <v>4.29</v>
      </c>
      <c r="H1159" t="s">
        <v>443</v>
      </c>
      <c r="J1159" t="s">
        <v>7380</v>
      </c>
      <c r="K1159" t="s">
        <v>166</v>
      </c>
      <c r="L1159" t="s">
        <v>7381</v>
      </c>
      <c r="M1159" t="s">
        <v>167</v>
      </c>
      <c r="N1159" t="s">
        <v>3907</v>
      </c>
      <c r="O1159" t="s">
        <v>84</v>
      </c>
    </row>
    <row r="1160" spans="1:15" x14ac:dyDescent="0.45">
      <c r="A1160">
        <v>1681</v>
      </c>
      <c r="B1160" t="s">
        <v>8885</v>
      </c>
      <c r="C1160" t="s">
        <v>8886</v>
      </c>
      <c r="D1160" t="s">
        <v>4436</v>
      </c>
      <c r="E1160" t="s">
        <v>5065</v>
      </c>
      <c r="F1160">
        <v>1</v>
      </c>
      <c r="G1160">
        <v>4.29</v>
      </c>
      <c r="H1160" t="s">
        <v>443</v>
      </c>
      <c r="J1160" t="s">
        <v>1044</v>
      </c>
      <c r="K1160" t="s">
        <v>358</v>
      </c>
      <c r="L1160" t="s">
        <v>1045</v>
      </c>
      <c r="M1160" t="s">
        <v>359</v>
      </c>
      <c r="N1160" t="s">
        <v>8887</v>
      </c>
      <c r="O1160" t="s">
        <v>84</v>
      </c>
    </row>
    <row r="1161" spans="1:15" x14ac:dyDescent="0.45">
      <c r="A1161">
        <v>1682</v>
      </c>
      <c r="B1161" t="s">
        <v>8888</v>
      </c>
      <c r="C1161" t="s">
        <v>8889</v>
      </c>
      <c r="D1161" t="s">
        <v>4436</v>
      </c>
      <c r="E1161" t="s">
        <v>5065</v>
      </c>
      <c r="F1161">
        <v>1</v>
      </c>
      <c r="G1161">
        <v>4.29</v>
      </c>
      <c r="H1161" t="s">
        <v>443</v>
      </c>
      <c r="J1161" t="s">
        <v>104</v>
      </c>
      <c r="K1161" t="s">
        <v>1982</v>
      </c>
      <c r="L1161" t="s">
        <v>8890</v>
      </c>
      <c r="M1161" t="s">
        <v>1983</v>
      </c>
      <c r="N1161" t="s">
        <v>6247</v>
      </c>
      <c r="O1161" t="s">
        <v>84</v>
      </c>
    </row>
    <row r="1162" spans="1:15" x14ac:dyDescent="0.45">
      <c r="A1162">
        <v>1683</v>
      </c>
      <c r="B1162" t="s">
        <v>5089</v>
      </c>
      <c r="C1162" t="s">
        <v>8891</v>
      </c>
      <c r="D1162" t="s">
        <v>4410</v>
      </c>
      <c r="E1162" t="s">
        <v>5647</v>
      </c>
      <c r="F1162">
        <v>1</v>
      </c>
      <c r="G1162">
        <v>5.01</v>
      </c>
      <c r="H1162" t="s">
        <v>2007</v>
      </c>
      <c r="J1162" t="s">
        <v>2000</v>
      </c>
      <c r="K1162" t="s">
        <v>1706</v>
      </c>
      <c r="L1162" t="s">
        <v>2002</v>
      </c>
      <c r="M1162" t="s">
        <v>1708</v>
      </c>
      <c r="N1162" t="s">
        <v>4099</v>
      </c>
      <c r="O1162" t="s">
        <v>84</v>
      </c>
    </row>
    <row r="1163" spans="1:15" x14ac:dyDescent="0.45">
      <c r="A1163">
        <v>1684</v>
      </c>
      <c r="B1163" t="s">
        <v>1896</v>
      </c>
      <c r="C1163" t="s">
        <v>8892</v>
      </c>
      <c r="D1163" t="s">
        <v>4410</v>
      </c>
      <c r="E1163" t="s">
        <v>4979</v>
      </c>
      <c r="F1163">
        <v>1</v>
      </c>
      <c r="G1163">
        <v>5.01</v>
      </c>
      <c r="H1163" t="s">
        <v>2007</v>
      </c>
      <c r="J1163" t="s">
        <v>362</v>
      </c>
      <c r="K1163" t="s">
        <v>166</v>
      </c>
      <c r="L1163" t="s">
        <v>363</v>
      </c>
      <c r="M1163" t="s">
        <v>167</v>
      </c>
      <c r="N1163" t="s">
        <v>6039</v>
      </c>
      <c r="O1163" t="s">
        <v>84</v>
      </c>
    </row>
    <row r="1164" spans="1:15" x14ac:dyDescent="0.45">
      <c r="A1164">
        <v>1685</v>
      </c>
      <c r="B1164" t="s">
        <v>8893</v>
      </c>
      <c r="C1164" t="s">
        <v>8894</v>
      </c>
      <c r="D1164" t="s">
        <v>4410</v>
      </c>
      <c r="E1164" t="s">
        <v>4979</v>
      </c>
      <c r="F1164">
        <v>1</v>
      </c>
      <c r="G1164">
        <v>5.01</v>
      </c>
      <c r="H1164" t="s">
        <v>443</v>
      </c>
      <c r="J1164" t="s">
        <v>8895</v>
      </c>
      <c r="K1164" t="s">
        <v>110</v>
      </c>
      <c r="L1164" t="s">
        <v>8896</v>
      </c>
      <c r="M1164" t="s">
        <v>111</v>
      </c>
      <c r="N1164" t="s">
        <v>8897</v>
      </c>
      <c r="O1164" t="s">
        <v>84</v>
      </c>
    </row>
    <row r="1165" spans="1:15" x14ac:dyDescent="0.45">
      <c r="A1165">
        <v>1686</v>
      </c>
      <c r="B1165" t="s">
        <v>8898</v>
      </c>
      <c r="C1165" t="s">
        <v>8899</v>
      </c>
      <c r="D1165" t="s">
        <v>4410</v>
      </c>
      <c r="E1165" t="s">
        <v>4979</v>
      </c>
      <c r="F1165">
        <v>1</v>
      </c>
      <c r="G1165">
        <v>5.01</v>
      </c>
      <c r="H1165" t="s">
        <v>443</v>
      </c>
      <c r="J1165" t="s">
        <v>8900</v>
      </c>
      <c r="K1165" t="s">
        <v>8270</v>
      </c>
      <c r="L1165" t="s">
        <v>8901</v>
      </c>
      <c r="M1165" t="s">
        <v>8271</v>
      </c>
      <c r="N1165" t="s">
        <v>6552</v>
      </c>
      <c r="O1165" t="s">
        <v>84</v>
      </c>
    </row>
    <row r="1166" spans="1:15" x14ac:dyDescent="0.45">
      <c r="A1166">
        <v>1687</v>
      </c>
      <c r="B1166" t="s">
        <v>5796</v>
      </c>
      <c r="C1166" t="s">
        <v>8902</v>
      </c>
      <c r="D1166" t="s">
        <v>4410</v>
      </c>
      <c r="E1166" t="s">
        <v>4979</v>
      </c>
      <c r="F1166">
        <v>1</v>
      </c>
      <c r="G1166">
        <v>5.01</v>
      </c>
      <c r="H1166" t="s">
        <v>443</v>
      </c>
      <c r="J1166" t="s">
        <v>188</v>
      </c>
      <c r="K1166" t="s">
        <v>2316</v>
      </c>
      <c r="L1166" t="s">
        <v>189</v>
      </c>
      <c r="M1166" t="s">
        <v>4151</v>
      </c>
      <c r="N1166" t="s">
        <v>6572</v>
      </c>
      <c r="O1166" t="s">
        <v>84</v>
      </c>
    </row>
    <row r="1167" spans="1:15" x14ac:dyDescent="0.45">
      <c r="A1167">
        <v>1688</v>
      </c>
      <c r="B1167" t="s">
        <v>8903</v>
      </c>
      <c r="C1167" t="s">
        <v>8904</v>
      </c>
      <c r="D1167" t="s">
        <v>4410</v>
      </c>
      <c r="E1167" t="s">
        <v>4979</v>
      </c>
      <c r="F1167">
        <v>1</v>
      </c>
      <c r="G1167">
        <v>5.01</v>
      </c>
      <c r="H1167" t="s">
        <v>2007</v>
      </c>
      <c r="J1167" t="s">
        <v>8905</v>
      </c>
      <c r="K1167" t="s">
        <v>8906</v>
      </c>
      <c r="L1167" t="s">
        <v>8907</v>
      </c>
      <c r="M1167" t="s">
        <v>8908</v>
      </c>
      <c r="N1167" t="s">
        <v>6454</v>
      </c>
      <c r="O1167" t="s">
        <v>84</v>
      </c>
    </row>
    <row r="1168" spans="1:15" x14ac:dyDescent="0.45">
      <c r="A1168">
        <v>1689</v>
      </c>
      <c r="B1168" t="s">
        <v>8909</v>
      </c>
      <c r="C1168" t="s">
        <v>8910</v>
      </c>
      <c r="D1168" t="s">
        <v>4410</v>
      </c>
      <c r="E1168" t="s">
        <v>4979</v>
      </c>
      <c r="F1168">
        <v>1</v>
      </c>
      <c r="G1168">
        <v>5.01</v>
      </c>
      <c r="H1168" t="s">
        <v>443</v>
      </c>
      <c r="J1168" t="s">
        <v>8911</v>
      </c>
      <c r="K1168" t="s">
        <v>166</v>
      </c>
      <c r="L1168" t="s">
        <v>8912</v>
      </c>
      <c r="M1168" t="s">
        <v>167</v>
      </c>
      <c r="N1168" t="s">
        <v>6073</v>
      </c>
      <c r="O1168" t="s">
        <v>84</v>
      </c>
    </row>
    <row r="1169" spans="1:15" x14ac:dyDescent="0.45">
      <c r="A1169">
        <v>1690</v>
      </c>
      <c r="B1169" t="s">
        <v>1907</v>
      </c>
      <c r="C1169" t="s">
        <v>4061</v>
      </c>
      <c r="D1169" t="s">
        <v>4410</v>
      </c>
      <c r="E1169" t="s">
        <v>4979</v>
      </c>
      <c r="F1169">
        <v>1</v>
      </c>
      <c r="G1169">
        <v>5.01</v>
      </c>
      <c r="H1169" t="s">
        <v>443</v>
      </c>
      <c r="J1169" t="s">
        <v>1105</v>
      </c>
      <c r="K1169" t="s">
        <v>126</v>
      </c>
      <c r="L1169" t="s">
        <v>1106</v>
      </c>
      <c r="M1169" t="s">
        <v>127</v>
      </c>
      <c r="N1169" t="s">
        <v>6251</v>
      </c>
      <c r="O1169" t="s">
        <v>84</v>
      </c>
    </row>
    <row r="1170" spans="1:15" x14ac:dyDescent="0.45">
      <c r="A1170">
        <v>1691</v>
      </c>
      <c r="B1170" t="s">
        <v>8913</v>
      </c>
      <c r="C1170" t="s">
        <v>8914</v>
      </c>
      <c r="D1170" t="s">
        <v>4410</v>
      </c>
      <c r="E1170" t="s">
        <v>4979</v>
      </c>
      <c r="F1170">
        <v>1</v>
      </c>
      <c r="G1170">
        <v>5.01</v>
      </c>
      <c r="H1170" t="s">
        <v>443</v>
      </c>
      <c r="J1170" t="s">
        <v>8915</v>
      </c>
      <c r="K1170" t="s">
        <v>8916</v>
      </c>
      <c r="L1170" t="s">
        <v>8917</v>
      </c>
      <c r="M1170" t="s">
        <v>8918</v>
      </c>
      <c r="N1170" t="s">
        <v>6250</v>
      </c>
      <c r="O1170" t="s">
        <v>84</v>
      </c>
    </row>
    <row r="1171" spans="1:15" x14ac:dyDescent="0.45">
      <c r="A1171">
        <v>1692</v>
      </c>
      <c r="B1171" t="s">
        <v>8919</v>
      </c>
      <c r="C1171" t="s">
        <v>8920</v>
      </c>
      <c r="D1171" t="s">
        <v>4410</v>
      </c>
      <c r="E1171" t="s">
        <v>4979</v>
      </c>
      <c r="F1171">
        <v>1</v>
      </c>
      <c r="G1171">
        <v>5.01</v>
      </c>
      <c r="H1171" t="s">
        <v>443</v>
      </c>
      <c r="J1171" t="s">
        <v>1129</v>
      </c>
      <c r="K1171" t="s">
        <v>228</v>
      </c>
      <c r="L1171" t="s">
        <v>1131</v>
      </c>
      <c r="M1171" t="s">
        <v>229</v>
      </c>
      <c r="N1171" t="s">
        <v>6356</v>
      </c>
      <c r="O1171" t="s">
        <v>84</v>
      </c>
    </row>
    <row r="1172" spans="1:15" x14ac:dyDescent="0.45">
      <c r="A1172">
        <v>1693</v>
      </c>
      <c r="B1172" t="s">
        <v>8921</v>
      </c>
      <c r="C1172" t="s">
        <v>8922</v>
      </c>
      <c r="D1172" t="s">
        <v>4410</v>
      </c>
      <c r="E1172" t="s">
        <v>4979</v>
      </c>
      <c r="F1172">
        <v>1</v>
      </c>
      <c r="G1172">
        <v>5.01</v>
      </c>
      <c r="H1172" t="s">
        <v>443</v>
      </c>
      <c r="J1172" t="s">
        <v>8923</v>
      </c>
      <c r="K1172" t="s">
        <v>8924</v>
      </c>
      <c r="L1172" t="s">
        <v>8925</v>
      </c>
      <c r="M1172" t="s">
        <v>8926</v>
      </c>
      <c r="N1172" t="s">
        <v>6429</v>
      </c>
      <c r="O1172" t="s">
        <v>84</v>
      </c>
    </row>
    <row r="1173" spans="1:15" x14ac:dyDescent="0.45">
      <c r="A1173">
        <v>1694</v>
      </c>
      <c r="B1173" t="s">
        <v>8927</v>
      </c>
      <c r="C1173" t="s">
        <v>8928</v>
      </c>
      <c r="D1173" t="s">
        <v>4410</v>
      </c>
      <c r="E1173" t="s">
        <v>4979</v>
      </c>
      <c r="F1173">
        <v>1</v>
      </c>
      <c r="G1173">
        <v>5.01</v>
      </c>
      <c r="H1173" t="s">
        <v>443</v>
      </c>
      <c r="J1173" t="s">
        <v>8929</v>
      </c>
      <c r="K1173" t="s">
        <v>89</v>
      </c>
      <c r="L1173" t="s">
        <v>8930</v>
      </c>
      <c r="M1173" t="s">
        <v>91</v>
      </c>
      <c r="N1173" t="s">
        <v>8931</v>
      </c>
      <c r="O1173" t="s">
        <v>84</v>
      </c>
    </row>
    <row r="1174" spans="1:15" x14ac:dyDescent="0.45">
      <c r="A1174">
        <v>1695</v>
      </c>
      <c r="B1174" t="s">
        <v>8932</v>
      </c>
      <c r="C1174" t="s">
        <v>8933</v>
      </c>
      <c r="D1174" t="s">
        <v>4410</v>
      </c>
      <c r="E1174" t="s">
        <v>5541</v>
      </c>
      <c r="F1174">
        <v>1</v>
      </c>
      <c r="G1174">
        <v>5.01</v>
      </c>
      <c r="H1174" t="s">
        <v>443</v>
      </c>
      <c r="J1174" t="s">
        <v>8934</v>
      </c>
      <c r="K1174" t="s">
        <v>247</v>
      </c>
      <c r="L1174" t="s">
        <v>8935</v>
      </c>
      <c r="M1174" t="s">
        <v>248</v>
      </c>
      <c r="N1174" t="s">
        <v>4320</v>
      </c>
      <c r="O1174" t="s">
        <v>84</v>
      </c>
    </row>
    <row r="1175" spans="1:15" x14ac:dyDescent="0.45">
      <c r="A1175">
        <v>1696</v>
      </c>
      <c r="B1175" t="s">
        <v>5891</v>
      </c>
      <c r="C1175" t="s">
        <v>8936</v>
      </c>
      <c r="D1175" t="s">
        <v>4410</v>
      </c>
      <c r="E1175" t="s">
        <v>5541</v>
      </c>
      <c r="F1175">
        <v>1</v>
      </c>
      <c r="G1175">
        <v>5.01</v>
      </c>
      <c r="H1175" t="s">
        <v>443</v>
      </c>
      <c r="J1175" t="s">
        <v>1990</v>
      </c>
      <c r="K1175" t="s">
        <v>7340</v>
      </c>
      <c r="L1175" t="s">
        <v>1991</v>
      </c>
      <c r="M1175" t="s">
        <v>7341</v>
      </c>
      <c r="N1175" t="s">
        <v>8733</v>
      </c>
      <c r="O1175" t="s">
        <v>84</v>
      </c>
    </row>
    <row r="1176" spans="1:15" x14ac:dyDescent="0.45">
      <c r="A1176">
        <v>1697</v>
      </c>
      <c r="B1176" t="s">
        <v>4496</v>
      </c>
      <c r="C1176" t="s">
        <v>8937</v>
      </c>
      <c r="D1176" t="s">
        <v>4410</v>
      </c>
      <c r="E1176" t="s">
        <v>5541</v>
      </c>
      <c r="F1176">
        <v>1</v>
      </c>
      <c r="G1176">
        <v>5.01</v>
      </c>
      <c r="H1176" t="s">
        <v>443</v>
      </c>
      <c r="J1176" t="s">
        <v>4498</v>
      </c>
      <c r="K1176" t="s">
        <v>7490</v>
      </c>
      <c r="L1176" t="s">
        <v>396</v>
      </c>
      <c r="M1176" t="s">
        <v>3912</v>
      </c>
      <c r="N1176" t="s">
        <v>4123</v>
      </c>
      <c r="O1176" t="s">
        <v>84</v>
      </c>
    </row>
    <row r="1177" spans="1:15" x14ac:dyDescent="0.45">
      <c r="A1177">
        <v>1698</v>
      </c>
      <c r="B1177" t="s">
        <v>5542</v>
      </c>
      <c r="C1177" t="s">
        <v>1899</v>
      </c>
      <c r="D1177" t="s">
        <v>4410</v>
      </c>
      <c r="E1177" t="s">
        <v>5541</v>
      </c>
      <c r="F1177">
        <v>1</v>
      </c>
      <c r="G1177">
        <v>5.01</v>
      </c>
      <c r="H1177" t="s">
        <v>443</v>
      </c>
      <c r="J1177" t="s">
        <v>356</v>
      </c>
      <c r="K1177" t="s">
        <v>170</v>
      </c>
      <c r="L1177" t="s">
        <v>8938</v>
      </c>
      <c r="M1177" t="s">
        <v>171</v>
      </c>
      <c r="N1177" t="s">
        <v>6105</v>
      </c>
      <c r="O1177" t="s">
        <v>84</v>
      </c>
    </row>
    <row r="1178" spans="1:15" x14ac:dyDescent="0.45">
      <c r="A1178">
        <v>1699</v>
      </c>
      <c r="B1178" t="s">
        <v>8939</v>
      </c>
      <c r="C1178" t="s">
        <v>8940</v>
      </c>
      <c r="D1178" t="s">
        <v>4410</v>
      </c>
      <c r="E1178" t="s">
        <v>5541</v>
      </c>
      <c r="F1178">
        <v>1</v>
      </c>
      <c r="G1178">
        <v>5.01</v>
      </c>
      <c r="H1178" t="s">
        <v>443</v>
      </c>
      <c r="J1178" t="s">
        <v>4247</v>
      </c>
      <c r="K1178" t="s">
        <v>279</v>
      </c>
      <c r="L1178" t="s">
        <v>4249</v>
      </c>
      <c r="M1178" t="s">
        <v>280</v>
      </c>
      <c r="N1178" t="s">
        <v>6356</v>
      </c>
      <c r="O1178" t="s">
        <v>84</v>
      </c>
    </row>
    <row r="1179" spans="1:15" x14ac:dyDescent="0.45">
      <c r="A1179">
        <v>1700</v>
      </c>
      <c r="B1179" t="s">
        <v>8016</v>
      </c>
      <c r="C1179" t="s">
        <v>8941</v>
      </c>
      <c r="D1179" t="s">
        <v>4410</v>
      </c>
      <c r="E1179" t="s">
        <v>5372</v>
      </c>
      <c r="F1179">
        <v>1</v>
      </c>
      <c r="G1179">
        <v>5.01</v>
      </c>
      <c r="H1179" t="s">
        <v>443</v>
      </c>
      <c r="J1179" t="s">
        <v>8017</v>
      </c>
      <c r="K1179" t="s">
        <v>2183</v>
      </c>
      <c r="L1179" t="s">
        <v>8018</v>
      </c>
      <c r="M1179" t="s">
        <v>2185</v>
      </c>
      <c r="N1179" t="s">
        <v>8942</v>
      </c>
      <c r="O1179" t="s">
        <v>84</v>
      </c>
    </row>
    <row r="1180" spans="1:15" x14ac:dyDescent="0.45">
      <c r="A1180">
        <v>1701</v>
      </c>
      <c r="B1180" t="s">
        <v>2114</v>
      </c>
      <c r="C1180" t="s">
        <v>8943</v>
      </c>
      <c r="D1180" t="s">
        <v>4410</v>
      </c>
      <c r="E1180" t="s">
        <v>5372</v>
      </c>
      <c r="F1180">
        <v>1</v>
      </c>
      <c r="G1180">
        <v>5.01</v>
      </c>
      <c r="H1180" t="s">
        <v>443</v>
      </c>
      <c r="J1180" t="s">
        <v>405</v>
      </c>
      <c r="K1180" t="s">
        <v>6053</v>
      </c>
      <c r="L1180" t="s">
        <v>377</v>
      </c>
      <c r="M1180" t="s">
        <v>6668</v>
      </c>
      <c r="N1180" t="s">
        <v>6238</v>
      </c>
      <c r="O1180" t="s">
        <v>84</v>
      </c>
    </row>
    <row r="1181" spans="1:15" x14ac:dyDescent="0.45">
      <c r="A1181">
        <v>1702</v>
      </c>
      <c r="B1181" t="s">
        <v>4642</v>
      </c>
      <c r="C1181" t="s">
        <v>8944</v>
      </c>
      <c r="D1181" t="s">
        <v>4410</v>
      </c>
      <c r="E1181" t="s">
        <v>5372</v>
      </c>
      <c r="F1181">
        <v>1</v>
      </c>
      <c r="G1181">
        <v>5.01</v>
      </c>
      <c r="H1181" t="s">
        <v>443</v>
      </c>
      <c r="J1181" t="s">
        <v>174</v>
      </c>
      <c r="K1181" t="s">
        <v>8945</v>
      </c>
      <c r="L1181" t="s">
        <v>175</v>
      </c>
      <c r="M1181" t="s">
        <v>8946</v>
      </c>
      <c r="N1181" t="s">
        <v>6250</v>
      </c>
      <c r="O1181" t="s">
        <v>84</v>
      </c>
    </row>
    <row r="1182" spans="1:15" x14ac:dyDescent="0.45">
      <c r="A1182">
        <v>1703</v>
      </c>
      <c r="B1182" t="s">
        <v>8947</v>
      </c>
      <c r="C1182" t="s">
        <v>8948</v>
      </c>
      <c r="D1182" t="s">
        <v>4410</v>
      </c>
      <c r="E1182" t="s">
        <v>5372</v>
      </c>
      <c r="F1182">
        <v>1</v>
      </c>
      <c r="G1182">
        <v>5.01</v>
      </c>
      <c r="H1182" t="s">
        <v>443</v>
      </c>
      <c r="J1182" t="s">
        <v>8949</v>
      </c>
      <c r="K1182" t="s">
        <v>7340</v>
      </c>
      <c r="L1182" t="s">
        <v>8950</v>
      </c>
      <c r="M1182" t="s">
        <v>7341</v>
      </c>
      <c r="N1182" t="s">
        <v>8951</v>
      </c>
      <c r="O1182" t="s">
        <v>84</v>
      </c>
    </row>
    <row r="1183" spans="1:15" x14ac:dyDescent="0.45">
      <c r="A1183">
        <v>1704</v>
      </c>
      <c r="B1183" t="s">
        <v>5532</v>
      </c>
      <c r="C1183" t="s">
        <v>8952</v>
      </c>
      <c r="D1183" t="s">
        <v>4410</v>
      </c>
      <c r="E1183" t="s">
        <v>5372</v>
      </c>
      <c r="F1183">
        <v>1</v>
      </c>
      <c r="G1183">
        <v>5.01</v>
      </c>
      <c r="H1183" t="s">
        <v>443</v>
      </c>
      <c r="J1183" t="s">
        <v>5534</v>
      </c>
      <c r="K1183" t="s">
        <v>8953</v>
      </c>
      <c r="L1183" t="s">
        <v>5535</v>
      </c>
      <c r="M1183" t="s">
        <v>8954</v>
      </c>
      <c r="N1183" t="s">
        <v>6296</v>
      </c>
      <c r="O1183" t="s">
        <v>84</v>
      </c>
    </row>
    <row r="1184" spans="1:15" x14ac:dyDescent="0.45">
      <c r="A1184">
        <v>1705</v>
      </c>
      <c r="B1184" t="s">
        <v>8955</v>
      </c>
      <c r="C1184" t="s">
        <v>8956</v>
      </c>
      <c r="D1184" t="s">
        <v>4410</v>
      </c>
      <c r="E1184" t="s">
        <v>5976</v>
      </c>
      <c r="F1184">
        <v>1</v>
      </c>
      <c r="G1184">
        <v>5.01</v>
      </c>
      <c r="H1184" t="s">
        <v>443</v>
      </c>
      <c r="J1184" t="s">
        <v>3525</v>
      </c>
      <c r="K1184" t="s">
        <v>232</v>
      </c>
      <c r="L1184" t="s">
        <v>3527</v>
      </c>
      <c r="M1184" t="s">
        <v>8957</v>
      </c>
      <c r="N1184" t="s">
        <v>3742</v>
      </c>
      <c r="O1184" t="s">
        <v>84</v>
      </c>
    </row>
    <row r="1185" spans="1:15" x14ac:dyDescent="0.45">
      <c r="A1185">
        <v>1706</v>
      </c>
      <c r="B1185" t="s">
        <v>5891</v>
      </c>
      <c r="C1185" t="s">
        <v>8958</v>
      </c>
      <c r="D1185" t="s">
        <v>4410</v>
      </c>
      <c r="E1185" t="s">
        <v>5976</v>
      </c>
      <c r="F1185">
        <v>1</v>
      </c>
      <c r="G1185">
        <v>5.01</v>
      </c>
      <c r="H1185" t="s">
        <v>443</v>
      </c>
      <c r="J1185" t="s">
        <v>1990</v>
      </c>
      <c r="K1185" t="s">
        <v>800</v>
      </c>
      <c r="L1185" t="s">
        <v>1991</v>
      </c>
      <c r="M1185" t="s">
        <v>801</v>
      </c>
      <c r="N1185" t="s">
        <v>6454</v>
      </c>
      <c r="O1185" t="s">
        <v>84</v>
      </c>
    </row>
    <row r="1186" spans="1:15" x14ac:dyDescent="0.45">
      <c r="A1186">
        <v>1707</v>
      </c>
      <c r="B1186" t="s">
        <v>8959</v>
      </c>
      <c r="C1186" t="s">
        <v>8960</v>
      </c>
      <c r="D1186" t="s">
        <v>4410</v>
      </c>
      <c r="E1186" t="s">
        <v>5976</v>
      </c>
      <c r="F1186">
        <v>1</v>
      </c>
      <c r="G1186">
        <v>5.01</v>
      </c>
      <c r="H1186" t="s">
        <v>443</v>
      </c>
      <c r="J1186" t="s">
        <v>722</v>
      </c>
      <c r="K1186" t="s">
        <v>203</v>
      </c>
      <c r="L1186" t="s">
        <v>723</v>
      </c>
      <c r="M1186" t="s">
        <v>205</v>
      </c>
      <c r="N1186" t="s">
        <v>8961</v>
      </c>
      <c r="O1186" t="s">
        <v>84</v>
      </c>
    </row>
    <row r="1187" spans="1:15" x14ac:dyDescent="0.45">
      <c r="A1187">
        <v>1708</v>
      </c>
      <c r="B1187" t="s">
        <v>2382</v>
      </c>
      <c r="C1187" t="s">
        <v>8962</v>
      </c>
      <c r="D1187" t="s">
        <v>4410</v>
      </c>
      <c r="E1187" t="s">
        <v>5976</v>
      </c>
      <c r="F1187">
        <v>1</v>
      </c>
      <c r="G1187">
        <v>5.01</v>
      </c>
      <c r="H1187" t="s">
        <v>443</v>
      </c>
      <c r="J1187" t="s">
        <v>2384</v>
      </c>
      <c r="K1187" t="s">
        <v>7077</v>
      </c>
      <c r="L1187" t="s">
        <v>2385</v>
      </c>
      <c r="M1187" t="s">
        <v>7079</v>
      </c>
      <c r="N1187" t="s">
        <v>8963</v>
      </c>
      <c r="O1187" t="s">
        <v>84</v>
      </c>
    </row>
    <row r="1188" spans="1:15" x14ac:dyDescent="0.45">
      <c r="A1188">
        <v>1709</v>
      </c>
      <c r="B1188" t="s">
        <v>8964</v>
      </c>
      <c r="C1188" t="s">
        <v>8965</v>
      </c>
      <c r="D1188" t="s">
        <v>4410</v>
      </c>
      <c r="E1188" t="s">
        <v>5976</v>
      </c>
      <c r="F1188">
        <v>1</v>
      </c>
      <c r="G1188">
        <v>5.01</v>
      </c>
      <c r="H1188" t="s">
        <v>443</v>
      </c>
      <c r="J1188" t="s">
        <v>174</v>
      </c>
      <c r="K1188" t="s">
        <v>8966</v>
      </c>
      <c r="L1188" t="s">
        <v>175</v>
      </c>
      <c r="M1188" t="s">
        <v>8967</v>
      </c>
      <c r="N1188" t="s">
        <v>3953</v>
      </c>
      <c r="O1188" t="s">
        <v>84</v>
      </c>
    </row>
    <row r="1189" spans="1:15" x14ac:dyDescent="0.45">
      <c r="A1189">
        <v>1710</v>
      </c>
      <c r="B1189" t="s">
        <v>8968</v>
      </c>
      <c r="C1189" t="s">
        <v>8969</v>
      </c>
      <c r="D1189" t="s">
        <v>4410</v>
      </c>
      <c r="E1189" t="s">
        <v>5976</v>
      </c>
      <c r="F1189">
        <v>1</v>
      </c>
      <c r="G1189">
        <v>5.01</v>
      </c>
      <c r="H1189" t="s">
        <v>443</v>
      </c>
      <c r="J1189" t="s">
        <v>5125</v>
      </c>
      <c r="K1189" t="s">
        <v>4016</v>
      </c>
      <c r="L1189" t="s">
        <v>5126</v>
      </c>
      <c r="M1189" t="s">
        <v>8766</v>
      </c>
      <c r="N1189" t="s">
        <v>8970</v>
      </c>
      <c r="O1189" t="s">
        <v>84</v>
      </c>
    </row>
    <row r="1190" spans="1:15" x14ac:dyDescent="0.45">
      <c r="A1190">
        <v>1711</v>
      </c>
      <c r="B1190" t="s">
        <v>8971</v>
      </c>
      <c r="C1190" t="s">
        <v>8972</v>
      </c>
      <c r="D1190" t="s">
        <v>4410</v>
      </c>
      <c r="E1190" t="s">
        <v>5236</v>
      </c>
      <c r="F1190">
        <v>1</v>
      </c>
      <c r="G1190">
        <v>5.0199999999999996</v>
      </c>
      <c r="H1190" t="s">
        <v>443</v>
      </c>
      <c r="J1190" t="s">
        <v>1105</v>
      </c>
      <c r="K1190" t="s">
        <v>8746</v>
      </c>
      <c r="L1190" t="s">
        <v>1106</v>
      </c>
      <c r="M1190" t="s">
        <v>8748</v>
      </c>
      <c r="N1190" t="s">
        <v>6361</v>
      </c>
      <c r="O1190" t="s">
        <v>84</v>
      </c>
    </row>
    <row r="1191" spans="1:15" x14ac:dyDescent="0.45">
      <c r="A1191">
        <v>1712</v>
      </c>
      <c r="B1191" t="s">
        <v>7604</v>
      </c>
      <c r="C1191" t="s">
        <v>8973</v>
      </c>
      <c r="D1191" t="s">
        <v>4410</v>
      </c>
      <c r="E1191" t="s">
        <v>5236</v>
      </c>
      <c r="F1191">
        <v>1</v>
      </c>
      <c r="G1191">
        <v>5.0199999999999996</v>
      </c>
      <c r="H1191" t="s">
        <v>443</v>
      </c>
      <c r="J1191" t="s">
        <v>366</v>
      </c>
      <c r="K1191" t="s">
        <v>7104</v>
      </c>
      <c r="L1191" t="s">
        <v>367</v>
      </c>
      <c r="M1191" t="s">
        <v>7105</v>
      </c>
      <c r="N1191" t="s">
        <v>3398</v>
      </c>
      <c r="O1191" t="s">
        <v>84</v>
      </c>
    </row>
    <row r="1192" spans="1:15" x14ac:dyDescent="0.45">
      <c r="A1192">
        <v>1713</v>
      </c>
      <c r="B1192" t="s">
        <v>8974</v>
      </c>
      <c r="C1192" t="s">
        <v>8975</v>
      </c>
      <c r="D1192" t="s">
        <v>4410</v>
      </c>
      <c r="E1192" t="s">
        <v>5236</v>
      </c>
      <c r="F1192">
        <v>1</v>
      </c>
      <c r="G1192">
        <v>5.0199999999999996</v>
      </c>
      <c r="H1192" t="s">
        <v>443</v>
      </c>
      <c r="J1192" t="s">
        <v>2037</v>
      </c>
      <c r="K1192" t="s">
        <v>268</v>
      </c>
      <c r="L1192" t="s">
        <v>2039</v>
      </c>
      <c r="M1192" t="s">
        <v>269</v>
      </c>
      <c r="N1192" t="s">
        <v>8976</v>
      </c>
      <c r="O1192" t="s">
        <v>84</v>
      </c>
    </row>
    <row r="1193" spans="1:15" x14ac:dyDescent="0.45">
      <c r="A1193">
        <v>1714</v>
      </c>
      <c r="B1193" t="s">
        <v>4891</v>
      </c>
      <c r="C1193" t="s">
        <v>8977</v>
      </c>
      <c r="D1193" t="s">
        <v>4410</v>
      </c>
      <c r="E1193" t="s">
        <v>5467</v>
      </c>
      <c r="F1193">
        <v>2</v>
      </c>
      <c r="G1193">
        <v>5.0199999999999996</v>
      </c>
      <c r="H1193" t="s">
        <v>443</v>
      </c>
      <c r="J1193" t="s">
        <v>578</v>
      </c>
      <c r="K1193" t="s">
        <v>4084</v>
      </c>
      <c r="L1193" t="s">
        <v>579</v>
      </c>
      <c r="M1193" t="s">
        <v>4085</v>
      </c>
      <c r="N1193" t="s">
        <v>1999</v>
      </c>
      <c r="O1193" t="s">
        <v>84</v>
      </c>
    </row>
    <row r="1194" spans="1:15" x14ac:dyDescent="0.45">
      <c r="A1194">
        <v>1715</v>
      </c>
      <c r="B1194" t="s">
        <v>4626</v>
      </c>
      <c r="C1194" t="s">
        <v>8978</v>
      </c>
      <c r="D1194" t="s">
        <v>4410</v>
      </c>
      <c r="E1194" t="s">
        <v>5467</v>
      </c>
      <c r="F1194">
        <v>1</v>
      </c>
      <c r="G1194">
        <v>5.0199999999999996</v>
      </c>
      <c r="H1194" t="s">
        <v>443</v>
      </c>
      <c r="J1194" t="s">
        <v>855</v>
      </c>
      <c r="K1194" t="s">
        <v>8979</v>
      </c>
      <c r="L1194" t="s">
        <v>856</v>
      </c>
      <c r="M1194" t="s">
        <v>8980</v>
      </c>
      <c r="N1194" t="s">
        <v>8981</v>
      </c>
      <c r="O1194" t="s">
        <v>84</v>
      </c>
    </row>
    <row r="1195" spans="1:15" x14ac:dyDescent="0.45">
      <c r="A1195">
        <v>1716</v>
      </c>
      <c r="B1195" t="s">
        <v>8982</v>
      </c>
      <c r="C1195" t="s">
        <v>8983</v>
      </c>
      <c r="D1195" t="s">
        <v>4410</v>
      </c>
      <c r="E1195" t="s">
        <v>5467</v>
      </c>
      <c r="F1195">
        <v>1</v>
      </c>
      <c r="G1195">
        <v>5.0199999999999996</v>
      </c>
      <c r="H1195" t="s">
        <v>443</v>
      </c>
      <c r="J1195" t="s">
        <v>8984</v>
      </c>
      <c r="K1195" t="s">
        <v>389</v>
      </c>
      <c r="L1195" t="s">
        <v>8985</v>
      </c>
      <c r="M1195" t="s">
        <v>1681</v>
      </c>
      <c r="N1195" t="s">
        <v>8775</v>
      </c>
      <c r="O1195" t="s">
        <v>84</v>
      </c>
    </row>
    <row r="1196" spans="1:15" x14ac:dyDescent="0.45">
      <c r="A1196">
        <v>1717</v>
      </c>
      <c r="B1196" t="s">
        <v>8986</v>
      </c>
      <c r="C1196" t="s">
        <v>8987</v>
      </c>
      <c r="D1196" t="s">
        <v>4410</v>
      </c>
      <c r="E1196" t="s">
        <v>5467</v>
      </c>
      <c r="F1196">
        <v>1</v>
      </c>
      <c r="G1196">
        <v>5.0199999999999996</v>
      </c>
      <c r="H1196" t="s">
        <v>443</v>
      </c>
      <c r="J1196" t="s">
        <v>5077</v>
      </c>
      <c r="K1196" t="s">
        <v>8988</v>
      </c>
      <c r="L1196" t="s">
        <v>5079</v>
      </c>
      <c r="M1196" t="s">
        <v>8989</v>
      </c>
      <c r="N1196" t="s">
        <v>4343</v>
      </c>
      <c r="O1196" t="s">
        <v>84</v>
      </c>
    </row>
    <row r="1197" spans="1:15" x14ac:dyDescent="0.45">
      <c r="A1197">
        <v>1718</v>
      </c>
      <c r="B1197" t="s">
        <v>5542</v>
      </c>
      <c r="C1197" t="s">
        <v>8990</v>
      </c>
      <c r="D1197" t="s">
        <v>4410</v>
      </c>
      <c r="E1197" t="s">
        <v>5467</v>
      </c>
      <c r="F1197">
        <v>1</v>
      </c>
      <c r="G1197">
        <v>5.0199999999999996</v>
      </c>
      <c r="H1197" t="s">
        <v>443</v>
      </c>
      <c r="J1197" t="s">
        <v>356</v>
      </c>
      <c r="K1197" t="s">
        <v>353</v>
      </c>
      <c r="L1197" t="s">
        <v>8938</v>
      </c>
      <c r="M1197" t="s">
        <v>354</v>
      </c>
      <c r="N1197" t="s">
        <v>3942</v>
      </c>
      <c r="O1197" t="s">
        <v>84</v>
      </c>
    </row>
    <row r="1198" spans="1:15" x14ac:dyDescent="0.45">
      <c r="A1198">
        <v>1719</v>
      </c>
      <c r="B1198" t="s">
        <v>8991</v>
      </c>
      <c r="C1198" t="s">
        <v>8992</v>
      </c>
      <c r="D1198" t="s">
        <v>4410</v>
      </c>
      <c r="E1198" t="s">
        <v>5467</v>
      </c>
      <c r="F1198">
        <v>1</v>
      </c>
      <c r="G1198">
        <v>5.0199999999999996</v>
      </c>
      <c r="H1198" t="s">
        <v>443</v>
      </c>
      <c r="J1198" t="s">
        <v>8993</v>
      </c>
      <c r="K1198" t="s">
        <v>8994</v>
      </c>
      <c r="L1198" t="s">
        <v>8995</v>
      </c>
      <c r="M1198" t="s">
        <v>8996</v>
      </c>
      <c r="N1198" t="s">
        <v>8864</v>
      </c>
      <c r="O1198" t="s">
        <v>84</v>
      </c>
    </row>
    <row r="1199" spans="1:15" x14ac:dyDescent="0.45">
      <c r="A1199">
        <v>1720</v>
      </c>
      <c r="B1199" t="s">
        <v>4065</v>
      </c>
      <c r="C1199" t="s">
        <v>8669</v>
      </c>
      <c r="D1199" t="s">
        <v>4410</v>
      </c>
      <c r="E1199" t="s">
        <v>5467</v>
      </c>
      <c r="F1199">
        <v>1</v>
      </c>
      <c r="G1199">
        <v>5.0199999999999996</v>
      </c>
      <c r="H1199" t="s">
        <v>443</v>
      </c>
      <c r="J1199" t="s">
        <v>329</v>
      </c>
      <c r="K1199" t="s">
        <v>134</v>
      </c>
      <c r="L1199" t="s">
        <v>330</v>
      </c>
      <c r="M1199" t="s">
        <v>1842</v>
      </c>
      <c r="N1199" t="s">
        <v>8997</v>
      </c>
      <c r="O1199" t="s">
        <v>84</v>
      </c>
    </row>
    <row r="1200" spans="1:15" x14ac:dyDescent="0.45">
      <c r="A1200">
        <v>1721</v>
      </c>
      <c r="B1200" t="s">
        <v>4482</v>
      </c>
      <c r="C1200" t="s">
        <v>8998</v>
      </c>
      <c r="D1200" t="s">
        <v>4410</v>
      </c>
      <c r="E1200" t="s">
        <v>5467</v>
      </c>
      <c r="F1200">
        <v>1</v>
      </c>
      <c r="G1200">
        <v>5.0199999999999996</v>
      </c>
      <c r="H1200" t="s">
        <v>443</v>
      </c>
      <c r="J1200" t="s">
        <v>133</v>
      </c>
      <c r="K1200" t="s">
        <v>8172</v>
      </c>
      <c r="L1200" t="s">
        <v>135</v>
      </c>
      <c r="M1200" t="s">
        <v>8173</v>
      </c>
      <c r="N1200" t="s">
        <v>4217</v>
      </c>
      <c r="O1200" t="s">
        <v>84</v>
      </c>
    </row>
    <row r="1201" spans="1:15" x14ac:dyDescent="0.45">
      <c r="A1201">
        <v>1722</v>
      </c>
      <c r="B1201" t="s">
        <v>5507</v>
      </c>
      <c r="C1201" t="s">
        <v>8999</v>
      </c>
      <c r="D1201" t="s">
        <v>4410</v>
      </c>
      <c r="E1201" t="s">
        <v>5467</v>
      </c>
      <c r="F1201">
        <v>1</v>
      </c>
      <c r="G1201">
        <v>5.0199999999999996</v>
      </c>
      <c r="H1201" t="s">
        <v>443</v>
      </c>
      <c r="J1201" t="s">
        <v>5509</v>
      </c>
      <c r="K1201" t="s">
        <v>150</v>
      </c>
      <c r="L1201" t="s">
        <v>5510</v>
      </c>
      <c r="M1201" t="s">
        <v>151</v>
      </c>
      <c r="N1201" t="s">
        <v>6622</v>
      </c>
      <c r="O1201" t="s">
        <v>84</v>
      </c>
    </row>
    <row r="1202" spans="1:15" x14ac:dyDescent="0.45">
      <c r="A1202">
        <v>1723</v>
      </c>
      <c r="B1202" t="s">
        <v>9000</v>
      </c>
      <c r="C1202" t="s">
        <v>9001</v>
      </c>
      <c r="D1202" t="s">
        <v>4410</v>
      </c>
      <c r="E1202" t="s">
        <v>5467</v>
      </c>
      <c r="F1202">
        <v>1</v>
      </c>
      <c r="G1202">
        <v>5.0199999999999996</v>
      </c>
      <c r="H1202" t="s">
        <v>443</v>
      </c>
      <c r="J1202" t="s">
        <v>2232</v>
      </c>
      <c r="K1202" t="s">
        <v>419</v>
      </c>
      <c r="L1202" t="s">
        <v>2234</v>
      </c>
      <c r="M1202" t="s">
        <v>285</v>
      </c>
      <c r="N1202" t="s">
        <v>9002</v>
      </c>
      <c r="O1202" t="s">
        <v>84</v>
      </c>
    </row>
    <row r="1203" spans="1:15" x14ac:dyDescent="0.45">
      <c r="A1203">
        <v>1724</v>
      </c>
      <c r="B1203" t="s">
        <v>9003</v>
      </c>
      <c r="C1203" t="s">
        <v>9004</v>
      </c>
      <c r="D1203" t="s">
        <v>4410</v>
      </c>
      <c r="E1203" t="s">
        <v>5467</v>
      </c>
      <c r="F1203">
        <v>1</v>
      </c>
      <c r="G1203">
        <v>5.0199999999999996</v>
      </c>
      <c r="H1203" t="s">
        <v>443</v>
      </c>
      <c r="J1203" t="s">
        <v>234</v>
      </c>
      <c r="K1203" t="s">
        <v>113</v>
      </c>
      <c r="L1203" t="s">
        <v>235</v>
      </c>
      <c r="M1203" t="s">
        <v>115</v>
      </c>
      <c r="N1203" t="s">
        <v>3537</v>
      </c>
      <c r="O1203" t="s">
        <v>84</v>
      </c>
    </row>
    <row r="1204" spans="1:15" x14ac:dyDescent="0.45">
      <c r="A1204">
        <v>1725</v>
      </c>
      <c r="B1204" t="s">
        <v>8810</v>
      </c>
      <c r="C1204" t="s">
        <v>9005</v>
      </c>
      <c r="D1204" t="s">
        <v>4410</v>
      </c>
      <c r="E1204" t="s">
        <v>4402</v>
      </c>
      <c r="F1204">
        <v>1</v>
      </c>
      <c r="G1204">
        <v>5.0199999999999996</v>
      </c>
      <c r="H1204" t="s">
        <v>443</v>
      </c>
      <c r="J1204" t="s">
        <v>8812</v>
      </c>
      <c r="K1204" t="s">
        <v>7030</v>
      </c>
      <c r="L1204" t="s">
        <v>8813</v>
      </c>
      <c r="M1204" t="s">
        <v>7031</v>
      </c>
      <c r="N1204" t="s">
        <v>8733</v>
      </c>
      <c r="O1204" t="s">
        <v>84</v>
      </c>
    </row>
    <row r="1205" spans="1:15" x14ac:dyDescent="0.45">
      <c r="A1205">
        <v>1726</v>
      </c>
      <c r="B1205" t="s">
        <v>9006</v>
      </c>
      <c r="C1205" t="s">
        <v>9007</v>
      </c>
      <c r="D1205" t="s">
        <v>4410</v>
      </c>
      <c r="E1205" t="s">
        <v>4402</v>
      </c>
      <c r="F1205">
        <v>1</v>
      </c>
      <c r="G1205">
        <v>5.0199999999999996</v>
      </c>
      <c r="H1205" t="s">
        <v>443</v>
      </c>
      <c r="J1205" t="s">
        <v>9008</v>
      </c>
      <c r="K1205" t="s">
        <v>700</v>
      </c>
      <c r="L1205" t="s">
        <v>9009</v>
      </c>
      <c r="M1205" t="s">
        <v>702</v>
      </c>
      <c r="N1205" t="s">
        <v>3393</v>
      </c>
      <c r="O1205" t="s">
        <v>84</v>
      </c>
    </row>
    <row r="1206" spans="1:15" x14ac:dyDescent="0.45">
      <c r="A1206">
        <v>1727</v>
      </c>
      <c r="B1206" t="s">
        <v>5486</v>
      </c>
      <c r="C1206" t="s">
        <v>8827</v>
      </c>
      <c r="D1206" t="s">
        <v>4410</v>
      </c>
      <c r="E1206" t="s">
        <v>4402</v>
      </c>
      <c r="F1206">
        <v>1</v>
      </c>
      <c r="G1206">
        <v>5.0199999999999996</v>
      </c>
      <c r="H1206" t="s">
        <v>443</v>
      </c>
      <c r="J1206" t="s">
        <v>5488</v>
      </c>
      <c r="K1206" t="s">
        <v>7665</v>
      </c>
      <c r="L1206" t="s">
        <v>5489</v>
      </c>
      <c r="M1206" t="s">
        <v>7667</v>
      </c>
      <c r="N1206" t="s">
        <v>8769</v>
      </c>
      <c r="O1206" t="s">
        <v>84</v>
      </c>
    </row>
    <row r="1207" spans="1:15" x14ac:dyDescent="0.45">
      <c r="A1207">
        <v>1728</v>
      </c>
      <c r="B1207" t="s">
        <v>6448</v>
      </c>
      <c r="C1207" t="s">
        <v>7773</v>
      </c>
      <c r="D1207" t="s">
        <v>4410</v>
      </c>
      <c r="E1207" t="s">
        <v>4402</v>
      </c>
      <c r="F1207">
        <v>1</v>
      </c>
      <c r="G1207">
        <v>5.0199999999999996</v>
      </c>
      <c r="H1207" t="s">
        <v>443</v>
      </c>
      <c r="J1207" t="s">
        <v>6450</v>
      </c>
      <c r="K1207" t="s">
        <v>7775</v>
      </c>
      <c r="L1207" t="s">
        <v>6452</v>
      </c>
      <c r="M1207" t="s">
        <v>9010</v>
      </c>
      <c r="N1207" t="s">
        <v>8763</v>
      </c>
      <c r="O1207" t="s">
        <v>84</v>
      </c>
    </row>
    <row r="1208" spans="1:15" x14ac:dyDescent="0.45">
      <c r="A1208">
        <v>1729</v>
      </c>
      <c r="B1208" t="s">
        <v>4980</v>
      </c>
      <c r="C1208" t="s">
        <v>1899</v>
      </c>
      <c r="D1208" t="s">
        <v>4410</v>
      </c>
      <c r="E1208" t="s">
        <v>4732</v>
      </c>
      <c r="F1208">
        <v>1</v>
      </c>
      <c r="G1208">
        <v>5.0199999999999996</v>
      </c>
      <c r="H1208" t="s">
        <v>443</v>
      </c>
      <c r="J1208" t="s">
        <v>1075</v>
      </c>
      <c r="K1208" t="s">
        <v>170</v>
      </c>
      <c r="L1208" t="s">
        <v>4983</v>
      </c>
      <c r="M1208" t="s">
        <v>171</v>
      </c>
      <c r="N1208" t="s">
        <v>8873</v>
      </c>
      <c r="O1208" t="s">
        <v>84</v>
      </c>
    </row>
    <row r="1209" spans="1:15" x14ac:dyDescent="0.45">
      <c r="A1209">
        <v>1730</v>
      </c>
      <c r="B1209" t="s">
        <v>4491</v>
      </c>
      <c r="C1209" t="s">
        <v>9011</v>
      </c>
      <c r="D1209" t="s">
        <v>4410</v>
      </c>
      <c r="E1209" t="s">
        <v>4732</v>
      </c>
      <c r="F1209">
        <v>1</v>
      </c>
      <c r="G1209">
        <v>5.0199999999999996</v>
      </c>
      <c r="H1209" t="s">
        <v>443</v>
      </c>
      <c r="J1209" t="s">
        <v>243</v>
      </c>
      <c r="K1209" t="s">
        <v>2316</v>
      </c>
      <c r="L1209" t="s">
        <v>244</v>
      </c>
      <c r="M1209" t="s">
        <v>4151</v>
      </c>
      <c r="N1209" t="s">
        <v>9012</v>
      </c>
      <c r="O1209" t="s">
        <v>84</v>
      </c>
    </row>
    <row r="1210" spans="1:15" x14ac:dyDescent="0.45">
      <c r="A1210">
        <v>1731</v>
      </c>
      <c r="B1210" t="s">
        <v>9013</v>
      </c>
      <c r="C1210" t="s">
        <v>9014</v>
      </c>
      <c r="D1210" t="s">
        <v>4410</v>
      </c>
      <c r="E1210" t="s">
        <v>4732</v>
      </c>
      <c r="F1210">
        <v>1</v>
      </c>
      <c r="G1210">
        <v>5.0199999999999996</v>
      </c>
      <c r="H1210" t="s">
        <v>443</v>
      </c>
      <c r="J1210" t="s">
        <v>9015</v>
      </c>
      <c r="K1210" t="s">
        <v>743</v>
      </c>
      <c r="L1210" t="s">
        <v>9016</v>
      </c>
      <c r="M1210" t="s">
        <v>745</v>
      </c>
      <c r="N1210" t="s">
        <v>6581</v>
      </c>
      <c r="O1210" t="s">
        <v>84</v>
      </c>
    </row>
    <row r="1211" spans="1:15" x14ac:dyDescent="0.45">
      <c r="A1211">
        <v>1732</v>
      </c>
      <c r="B1211" t="s">
        <v>5992</v>
      </c>
      <c r="C1211" t="s">
        <v>9017</v>
      </c>
      <c r="D1211" t="s">
        <v>4410</v>
      </c>
      <c r="E1211" t="s">
        <v>4732</v>
      </c>
      <c r="F1211">
        <v>1</v>
      </c>
      <c r="G1211">
        <v>5.0199999999999996</v>
      </c>
      <c r="H1211" t="s">
        <v>443</v>
      </c>
      <c r="J1211" t="s">
        <v>5994</v>
      </c>
      <c r="K1211" t="s">
        <v>270</v>
      </c>
      <c r="L1211" t="s">
        <v>5995</v>
      </c>
      <c r="M1211" t="s">
        <v>271</v>
      </c>
      <c r="N1211" t="s">
        <v>3843</v>
      </c>
      <c r="O1211" t="s">
        <v>84</v>
      </c>
    </row>
    <row r="1212" spans="1:15" x14ac:dyDescent="0.45">
      <c r="A1212">
        <v>1733</v>
      </c>
      <c r="B1212" t="s">
        <v>4814</v>
      </c>
      <c r="C1212" t="s">
        <v>9018</v>
      </c>
      <c r="D1212" t="s">
        <v>4410</v>
      </c>
      <c r="E1212" t="s">
        <v>4732</v>
      </c>
      <c r="F1212">
        <v>1</v>
      </c>
      <c r="G1212">
        <v>5.0199999999999996</v>
      </c>
      <c r="H1212" t="s">
        <v>443</v>
      </c>
      <c r="J1212" t="s">
        <v>277</v>
      </c>
      <c r="K1212" t="s">
        <v>7781</v>
      </c>
      <c r="L1212" t="s">
        <v>278</v>
      </c>
      <c r="M1212" t="s">
        <v>7782</v>
      </c>
      <c r="N1212" t="s">
        <v>6233</v>
      </c>
      <c r="O1212" t="s">
        <v>84</v>
      </c>
    </row>
    <row r="1213" spans="1:15" x14ac:dyDescent="0.45">
      <c r="A1213">
        <v>1734</v>
      </c>
      <c r="B1213" t="s">
        <v>6623</v>
      </c>
      <c r="C1213" t="s">
        <v>9019</v>
      </c>
      <c r="D1213" t="s">
        <v>4410</v>
      </c>
      <c r="E1213" t="s">
        <v>4732</v>
      </c>
      <c r="F1213">
        <v>1</v>
      </c>
      <c r="G1213">
        <v>5.0199999999999996</v>
      </c>
      <c r="H1213" t="s">
        <v>443</v>
      </c>
      <c r="J1213" t="s">
        <v>164</v>
      </c>
      <c r="K1213" t="s">
        <v>9020</v>
      </c>
      <c r="L1213" t="s">
        <v>165</v>
      </c>
      <c r="M1213" t="s">
        <v>9021</v>
      </c>
      <c r="N1213" t="s">
        <v>4363</v>
      </c>
      <c r="O1213" t="s">
        <v>84</v>
      </c>
    </row>
    <row r="1214" spans="1:15" x14ac:dyDescent="0.45">
      <c r="A1214">
        <v>1735</v>
      </c>
      <c r="B1214" t="s">
        <v>9022</v>
      </c>
      <c r="C1214" t="s">
        <v>7837</v>
      </c>
      <c r="D1214" t="s">
        <v>4410</v>
      </c>
      <c r="E1214" t="s">
        <v>4732</v>
      </c>
      <c r="F1214">
        <v>1</v>
      </c>
      <c r="G1214">
        <v>5.0199999999999996</v>
      </c>
      <c r="H1214" t="s">
        <v>443</v>
      </c>
      <c r="J1214" t="s">
        <v>9023</v>
      </c>
      <c r="K1214" t="s">
        <v>7104</v>
      </c>
      <c r="L1214" t="s">
        <v>9024</v>
      </c>
      <c r="M1214" t="s">
        <v>8277</v>
      </c>
      <c r="N1214" t="s">
        <v>3569</v>
      </c>
      <c r="O1214" t="s">
        <v>84</v>
      </c>
    </row>
    <row r="1215" spans="1:15" x14ac:dyDescent="0.45">
      <c r="A1215">
        <v>1736</v>
      </c>
      <c r="B1215" t="s">
        <v>9025</v>
      </c>
      <c r="C1215" t="s">
        <v>9026</v>
      </c>
      <c r="D1215" t="s">
        <v>4410</v>
      </c>
      <c r="E1215" t="s">
        <v>4732</v>
      </c>
      <c r="F1215">
        <v>1</v>
      </c>
      <c r="G1215">
        <v>5.0199999999999996</v>
      </c>
      <c r="H1215" t="s">
        <v>443</v>
      </c>
      <c r="J1215" t="s">
        <v>9027</v>
      </c>
      <c r="K1215" t="s">
        <v>9028</v>
      </c>
      <c r="L1215" t="s">
        <v>9029</v>
      </c>
      <c r="M1215" t="s">
        <v>9030</v>
      </c>
      <c r="N1215" t="s">
        <v>3861</v>
      </c>
      <c r="O1215" t="s">
        <v>84</v>
      </c>
    </row>
    <row r="1216" spans="1:15" x14ac:dyDescent="0.45">
      <c r="A1216">
        <v>1737</v>
      </c>
      <c r="B1216" t="s">
        <v>9031</v>
      </c>
      <c r="C1216" t="s">
        <v>9032</v>
      </c>
      <c r="D1216" t="s">
        <v>4410</v>
      </c>
      <c r="E1216" t="s">
        <v>4896</v>
      </c>
      <c r="F1216">
        <v>1</v>
      </c>
      <c r="G1216">
        <v>5.0199999999999996</v>
      </c>
      <c r="H1216" t="s">
        <v>443</v>
      </c>
      <c r="J1216" t="s">
        <v>7390</v>
      </c>
      <c r="K1216" t="s">
        <v>353</v>
      </c>
      <c r="L1216" t="s">
        <v>7391</v>
      </c>
      <c r="M1216" t="s">
        <v>354</v>
      </c>
      <c r="N1216" t="s">
        <v>9033</v>
      </c>
      <c r="O1216" t="s">
        <v>84</v>
      </c>
    </row>
    <row r="1217" spans="1:15" x14ac:dyDescent="0.45">
      <c r="A1217">
        <v>1738</v>
      </c>
      <c r="B1217" t="s">
        <v>1494</v>
      </c>
      <c r="C1217" t="s">
        <v>9034</v>
      </c>
      <c r="D1217" t="s">
        <v>4410</v>
      </c>
      <c r="E1217" t="s">
        <v>4896</v>
      </c>
      <c r="F1217">
        <v>1</v>
      </c>
      <c r="G1217">
        <v>5.0199999999999996</v>
      </c>
      <c r="H1217" t="s">
        <v>443</v>
      </c>
      <c r="J1217" t="s">
        <v>476</v>
      </c>
      <c r="K1217" t="s">
        <v>3858</v>
      </c>
      <c r="L1217" t="s">
        <v>477</v>
      </c>
      <c r="M1217" t="s">
        <v>3860</v>
      </c>
      <c r="N1217" t="s">
        <v>8676</v>
      </c>
      <c r="O1217" t="s">
        <v>84</v>
      </c>
    </row>
    <row r="1218" spans="1:15" x14ac:dyDescent="0.45">
      <c r="A1218">
        <v>1739</v>
      </c>
      <c r="B1218" t="s">
        <v>1988</v>
      </c>
      <c r="C1218" t="s">
        <v>2237</v>
      </c>
      <c r="D1218" t="s">
        <v>4410</v>
      </c>
      <c r="E1218" t="s">
        <v>4896</v>
      </c>
      <c r="F1218">
        <v>1</v>
      </c>
      <c r="G1218">
        <v>5.0199999999999996</v>
      </c>
      <c r="H1218" t="s">
        <v>443</v>
      </c>
      <c r="J1218" t="s">
        <v>1990</v>
      </c>
      <c r="K1218" t="s">
        <v>1484</v>
      </c>
      <c r="L1218" t="s">
        <v>1991</v>
      </c>
      <c r="M1218" t="s">
        <v>1485</v>
      </c>
      <c r="N1218" t="s">
        <v>9035</v>
      </c>
      <c r="O1218" t="s">
        <v>84</v>
      </c>
    </row>
    <row r="1219" spans="1:15" x14ac:dyDescent="0.45">
      <c r="A1219">
        <v>1740</v>
      </c>
      <c r="B1219" t="s">
        <v>9036</v>
      </c>
      <c r="C1219" t="s">
        <v>9037</v>
      </c>
      <c r="D1219" t="s">
        <v>4410</v>
      </c>
      <c r="E1219" t="s">
        <v>4896</v>
      </c>
      <c r="F1219">
        <v>1</v>
      </c>
      <c r="G1219">
        <v>5.0199999999999996</v>
      </c>
      <c r="H1219" t="s">
        <v>443</v>
      </c>
      <c r="J1219" t="s">
        <v>9038</v>
      </c>
      <c r="K1219" t="s">
        <v>7884</v>
      </c>
      <c r="L1219" t="s">
        <v>9039</v>
      </c>
      <c r="M1219" t="s">
        <v>7885</v>
      </c>
      <c r="N1219" t="s">
        <v>8853</v>
      </c>
      <c r="O1219" t="s">
        <v>84</v>
      </c>
    </row>
    <row r="1220" spans="1:15" x14ac:dyDescent="0.45">
      <c r="A1220">
        <v>1741</v>
      </c>
      <c r="B1220" t="s">
        <v>1189</v>
      </c>
      <c r="C1220" t="s">
        <v>9040</v>
      </c>
      <c r="D1220" t="s">
        <v>4410</v>
      </c>
      <c r="E1220" t="s">
        <v>4896</v>
      </c>
      <c r="F1220">
        <v>1</v>
      </c>
      <c r="G1220">
        <v>5.0199999999999996</v>
      </c>
      <c r="H1220" t="s">
        <v>443</v>
      </c>
      <c r="J1220" t="s">
        <v>88</v>
      </c>
      <c r="K1220" t="s">
        <v>2053</v>
      </c>
      <c r="L1220" t="s">
        <v>90</v>
      </c>
      <c r="M1220" t="s">
        <v>2055</v>
      </c>
      <c r="N1220" t="s">
        <v>9041</v>
      </c>
      <c r="O1220" t="s">
        <v>84</v>
      </c>
    </row>
    <row r="1221" spans="1:15" x14ac:dyDescent="0.45">
      <c r="A1221">
        <v>1742</v>
      </c>
      <c r="B1221" t="s">
        <v>9042</v>
      </c>
      <c r="C1221" t="s">
        <v>9043</v>
      </c>
      <c r="D1221" t="s">
        <v>4410</v>
      </c>
      <c r="E1221" t="s">
        <v>4896</v>
      </c>
      <c r="F1221">
        <v>1</v>
      </c>
      <c r="G1221">
        <v>5.0199999999999996</v>
      </c>
      <c r="H1221" t="s">
        <v>443</v>
      </c>
      <c r="J1221" t="s">
        <v>7419</v>
      </c>
      <c r="K1221" t="s">
        <v>9044</v>
      </c>
      <c r="L1221" t="s">
        <v>7421</v>
      </c>
      <c r="M1221" t="s">
        <v>9045</v>
      </c>
      <c r="N1221" t="s">
        <v>9046</v>
      </c>
      <c r="O1221" t="s">
        <v>84</v>
      </c>
    </row>
    <row r="1222" spans="1:15" x14ac:dyDescent="0.45">
      <c r="A1222">
        <v>1743</v>
      </c>
      <c r="B1222" t="s">
        <v>9047</v>
      </c>
      <c r="C1222" t="s">
        <v>9048</v>
      </c>
      <c r="D1222" t="s">
        <v>4410</v>
      </c>
      <c r="E1222" t="s">
        <v>4896</v>
      </c>
      <c r="F1222">
        <v>1</v>
      </c>
      <c r="G1222">
        <v>5.0199999999999996</v>
      </c>
      <c r="H1222" t="s">
        <v>443</v>
      </c>
      <c r="J1222" t="s">
        <v>9049</v>
      </c>
      <c r="K1222" t="s">
        <v>143</v>
      </c>
      <c r="L1222" t="s">
        <v>9050</v>
      </c>
      <c r="M1222" t="s">
        <v>144</v>
      </c>
      <c r="N1222" t="s">
        <v>8875</v>
      </c>
      <c r="O1222" t="s">
        <v>84</v>
      </c>
    </row>
    <row r="1223" spans="1:15" x14ac:dyDescent="0.45">
      <c r="A1223">
        <v>1744</v>
      </c>
      <c r="B1223" t="s">
        <v>9051</v>
      </c>
      <c r="C1223" t="s">
        <v>9052</v>
      </c>
      <c r="D1223" t="s">
        <v>4410</v>
      </c>
      <c r="E1223" t="s">
        <v>4896</v>
      </c>
      <c r="F1223">
        <v>1</v>
      </c>
      <c r="G1223">
        <v>5.0199999999999996</v>
      </c>
      <c r="H1223" t="s">
        <v>443</v>
      </c>
      <c r="J1223" t="s">
        <v>5257</v>
      </c>
      <c r="K1223" t="s">
        <v>124</v>
      </c>
      <c r="L1223" t="s">
        <v>5259</v>
      </c>
      <c r="M1223" t="s">
        <v>145</v>
      </c>
      <c r="N1223" t="s">
        <v>9053</v>
      </c>
      <c r="O1223" t="s">
        <v>84</v>
      </c>
    </row>
    <row r="1224" spans="1:15" x14ac:dyDescent="0.45">
      <c r="A1224">
        <v>1745</v>
      </c>
      <c r="B1224" t="s">
        <v>204</v>
      </c>
      <c r="C1224" t="s">
        <v>9054</v>
      </c>
      <c r="D1224" t="s">
        <v>4410</v>
      </c>
      <c r="E1224" t="s">
        <v>4896</v>
      </c>
      <c r="F1224">
        <v>1</v>
      </c>
      <c r="G1224">
        <v>5.0199999999999996</v>
      </c>
      <c r="H1224" t="s">
        <v>443</v>
      </c>
      <c r="J1224" t="s">
        <v>133</v>
      </c>
      <c r="K1224" t="s">
        <v>1805</v>
      </c>
      <c r="L1224" t="s">
        <v>135</v>
      </c>
      <c r="M1224" t="s">
        <v>7465</v>
      </c>
      <c r="N1224" t="s">
        <v>9055</v>
      </c>
      <c r="O1224" t="s">
        <v>84</v>
      </c>
    </row>
    <row r="1225" spans="1:15" x14ac:dyDescent="0.45">
      <c r="A1225">
        <v>1746</v>
      </c>
      <c r="B1225" t="s">
        <v>1179</v>
      </c>
      <c r="C1225" t="s">
        <v>9056</v>
      </c>
      <c r="D1225" t="s">
        <v>4410</v>
      </c>
      <c r="E1225" t="s">
        <v>4896</v>
      </c>
      <c r="F1225">
        <v>1</v>
      </c>
      <c r="G1225">
        <v>5.0199999999999996</v>
      </c>
      <c r="H1225" t="s">
        <v>443</v>
      </c>
      <c r="J1225" t="s">
        <v>277</v>
      </c>
      <c r="K1225" t="s">
        <v>4146</v>
      </c>
      <c r="L1225" t="s">
        <v>278</v>
      </c>
      <c r="M1225" t="s">
        <v>4148</v>
      </c>
      <c r="N1225" t="s">
        <v>3579</v>
      </c>
      <c r="O1225" t="s">
        <v>84</v>
      </c>
    </row>
    <row r="1226" spans="1:15" x14ac:dyDescent="0.45">
      <c r="A1226">
        <v>1747</v>
      </c>
      <c r="B1226" t="s">
        <v>9057</v>
      </c>
      <c r="C1226" t="s">
        <v>9058</v>
      </c>
      <c r="D1226" t="s">
        <v>4410</v>
      </c>
      <c r="E1226" t="s">
        <v>4896</v>
      </c>
      <c r="F1226">
        <v>1</v>
      </c>
      <c r="G1226">
        <v>5.0199999999999996</v>
      </c>
      <c r="H1226" t="s">
        <v>443</v>
      </c>
      <c r="J1226" t="s">
        <v>7125</v>
      </c>
      <c r="K1226" t="s">
        <v>143</v>
      </c>
      <c r="L1226" t="s">
        <v>7126</v>
      </c>
      <c r="M1226" t="s">
        <v>144</v>
      </c>
      <c r="N1226" t="s">
        <v>9059</v>
      </c>
      <c r="O1226" t="s">
        <v>84</v>
      </c>
    </row>
    <row r="1227" spans="1:15" x14ac:dyDescent="0.45">
      <c r="A1227">
        <v>1748</v>
      </c>
      <c r="B1227" t="s">
        <v>9060</v>
      </c>
      <c r="C1227" t="s">
        <v>9061</v>
      </c>
      <c r="D1227" t="s">
        <v>4410</v>
      </c>
      <c r="E1227" t="s">
        <v>4896</v>
      </c>
      <c r="F1227">
        <v>1</v>
      </c>
      <c r="G1227">
        <v>5.0199999999999996</v>
      </c>
      <c r="H1227" t="s">
        <v>443</v>
      </c>
      <c r="J1227" t="s">
        <v>6678</v>
      </c>
      <c r="K1227" t="s">
        <v>107</v>
      </c>
      <c r="L1227" t="s">
        <v>6679</v>
      </c>
      <c r="M1227" t="s">
        <v>109</v>
      </c>
      <c r="N1227" t="s">
        <v>9062</v>
      </c>
      <c r="O1227" t="s">
        <v>84</v>
      </c>
    </row>
    <row r="1228" spans="1:15" x14ac:dyDescent="0.45">
      <c r="A1228">
        <v>1749</v>
      </c>
      <c r="B1228" t="s">
        <v>9063</v>
      </c>
      <c r="C1228" t="s">
        <v>7788</v>
      </c>
      <c r="D1228" t="s">
        <v>4410</v>
      </c>
      <c r="E1228" t="s">
        <v>4896</v>
      </c>
      <c r="F1228">
        <v>1</v>
      </c>
      <c r="G1228">
        <v>5.0199999999999996</v>
      </c>
      <c r="H1228" t="s">
        <v>443</v>
      </c>
      <c r="J1228" t="s">
        <v>540</v>
      </c>
      <c r="K1228" t="s">
        <v>6999</v>
      </c>
      <c r="L1228" t="s">
        <v>541</v>
      </c>
      <c r="M1228" t="s">
        <v>9064</v>
      </c>
      <c r="N1228" t="s">
        <v>6123</v>
      </c>
      <c r="O1228" t="s">
        <v>84</v>
      </c>
    </row>
    <row r="1229" spans="1:15" x14ac:dyDescent="0.45">
      <c r="A1229">
        <v>1750</v>
      </c>
      <c r="B1229" t="s">
        <v>9065</v>
      </c>
      <c r="C1229" t="s">
        <v>9066</v>
      </c>
      <c r="D1229" t="s">
        <v>4410</v>
      </c>
      <c r="E1229" t="s">
        <v>4896</v>
      </c>
      <c r="F1229">
        <v>1</v>
      </c>
      <c r="G1229">
        <v>5.0199999999999996</v>
      </c>
      <c r="H1229" t="s">
        <v>443</v>
      </c>
      <c r="J1229" t="s">
        <v>9067</v>
      </c>
      <c r="K1229" t="s">
        <v>255</v>
      </c>
      <c r="L1229" t="s">
        <v>9068</v>
      </c>
      <c r="M1229" t="s">
        <v>256</v>
      </c>
      <c r="N1229" t="s">
        <v>9069</v>
      </c>
      <c r="O1229" t="s">
        <v>84</v>
      </c>
    </row>
    <row r="1230" spans="1:15" x14ac:dyDescent="0.45">
      <c r="A1230">
        <v>1751</v>
      </c>
      <c r="B1230" t="s">
        <v>9070</v>
      </c>
      <c r="C1230" t="s">
        <v>9071</v>
      </c>
      <c r="D1230" t="s">
        <v>4410</v>
      </c>
      <c r="E1230" t="s">
        <v>4896</v>
      </c>
      <c r="F1230">
        <v>1</v>
      </c>
      <c r="G1230">
        <v>5.0199999999999996</v>
      </c>
      <c r="H1230" t="s">
        <v>443</v>
      </c>
      <c r="J1230" t="s">
        <v>9072</v>
      </c>
      <c r="K1230" t="s">
        <v>160</v>
      </c>
      <c r="L1230" t="s">
        <v>9073</v>
      </c>
      <c r="M1230" t="s">
        <v>161</v>
      </c>
      <c r="N1230" t="s">
        <v>4076</v>
      </c>
      <c r="O1230" t="s">
        <v>84</v>
      </c>
    </row>
    <row r="1231" spans="1:15" x14ac:dyDescent="0.45">
      <c r="A1231">
        <v>1752</v>
      </c>
      <c r="B1231" t="s">
        <v>4711</v>
      </c>
      <c r="C1231" t="s">
        <v>917</v>
      </c>
      <c r="D1231" t="s">
        <v>4410</v>
      </c>
      <c r="E1231" t="s">
        <v>4896</v>
      </c>
      <c r="F1231">
        <v>1</v>
      </c>
      <c r="G1231">
        <v>5.0199999999999996</v>
      </c>
      <c r="H1231" t="s">
        <v>443</v>
      </c>
      <c r="J1231" t="s">
        <v>2021</v>
      </c>
      <c r="K1231" t="s">
        <v>281</v>
      </c>
      <c r="L1231" t="s">
        <v>2022</v>
      </c>
      <c r="M1231" t="s">
        <v>282</v>
      </c>
      <c r="N1231" t="s">
        <v>8584</v>
      </c>
      <c r="O1231" t="s">
        <v>84</v>
      </c>
    </row>
    <row r="1232" spans="1:15" x14ac:dyDescent="0.45">
      <c r="A1232">
        <v>1753</v>
      </c>
      <c r="B1232" t="s">
        <v>862</v>
      </c>
      <c r="C1232" t="s">
        <v>9074</v>
      </c>
      <c r="D1232" t="s">
        <v>4410</v>
      </c>
      <c r="E1232" t="s">
        <v>4896</v>
      </c>
      <c r="F1232">
        <v>1</v>
      </c>
      <c r="G1232">
        <v>5.0199999999999996</v>
      </c>
      <c r="H1232" t="s">
        <v>443</v>
      </c>
      <c r="J1232" t="s">
        <v>212</v>
      </c>
      <c r="K1232" t="s">
        <v>1280</v>
      </c>
      <c r="L1232" t="s">
        <v>213</v>
      </c>
      <c r="M1232" t="s">
        <v>1281</v>
      </c>
      <c r="N1232" t="s">
        <v>9075</v>
      </c>
      <c r="O1232" t="s">
        <v>84</v>
      </c>
    </row>
    <row r="1233" spans="1:15" x14ac:dyDescent="0.45">
      <c r="A1233">
        <v>1754</v>
      </c>
      <c r="B1233" t="s">
        <v>1906</v>
      </c>
      <c r="C1233" t="s">
        <v>9076</v>
      </c>
      <c r="D1233" t="s">
        <v>4410</v>
      </c>
      <c r="E1233" t="s">
        <v>5834</v>
      </c>
      <c r="F1233">
        <v>1</v>
      </c>
      <c r="G1233">
        <v>5.0199999999999996</v>
      </c>
      <c r="H1233" t="s">
        <v>443</v>
      </c>
      <c r="J1233" t="s">
        <v>1037</v>
      </c>
      <c r="K1233" t="s">
        <v>416</v>
      </c>
      <c r="L1233" t="s">
        <v>1038</v>
      </c>
      <c r="M1233" t="s">
        <v>418</v>
      </c>
      <c r="N1233" t="s">
        <v>8733</v>
      </c>
      <c r="O1233" t="s">
        <v>84</v>
      </c>
    </row>
    <row r="1234" spans="1:15" x14ac:dyDescent="0.45">
      <c r="A1234">
        <v>1755</v>
      </c>
      <c r="B1234" t="s">
        <v>8913</v>
      </c>
      <c r="C1234" t="s">
        <v>9077</v>
      </c>
      <c r="D1234" t="s">
        <v>4410</v>
      </c>
      <c r="E1234" t="s">
        <v>5834</v>
      </c>
      <c r="F1234">
        <v>1</v>
      </c>
      <c r="G1234">
        <v>5.0199999999999996</v>
      </c>
      <c r="H1234" t="s">
        <v>443</v>
      </c>
      <c r="J1234" t="s">
        <v>8915</v>
      </c>
      <c r="K1234" t="s">
        <v>9078</v>
      </c>
      <c r="L1234" t="s">
        <v>8917</v>
      </c>
      <c r="M1234" t="s">
        <v>9079</v>
      </c>
      <c r="N1234" t="s">
        <v>3742</v>
      </c>
      <c r="O1234" t="s">
        <v>84</v>
      </c>
    </row>
    <row r="1235" spans="1:15" x14ac:dyDescent="0.45">
      <c r="A1235">
        <v>1756</v>
      </c>
      <c r="B1235" t="s">
        <v>9080</v>
      </c>
      <c r="C1235" t="s">
        <v>9081</v>
      </c>
      <c r="D1235" t="s">
        <v>4410</v>
      </c>
      <c r="E1235" t="s">
        <v>5834</v>
      </c>
      <c r="F1235">
        <v>1</v>
      </c>
      <c r="G1235">
        <v>5.0199999999999996</v>
      </c>
      <c r="H1235" t="s">
        <v>443</v>
      </c>
      <c r="J1235" t="s">
        <v>1875</v>
      </c>
      <c r="K1235" t="s">
        <v>9082</v>
      </c>
      <c r="L1235" t="s">
        <v>1876</v>
      </c>
      <c r="M1235" t="s">
        <v>9083</v>
      </c>
      <c r="N1235" t="s">
        <v>8802</v>
      </c>
      <c r="O1235" t="s">
        <v>84</v>
      </c>
    </row>
    <row r="1236" spans="1:15" x14ac:dyDescent="0.45">
      <c r="A1236">
        <v>1757</v>
      </c>
      <c r="B1236" t="s">
        <v>9084</v>
      </c>
      <c r="C1236" t="s">
        <v>9085</v>
      </c>
      <c r="D1236" t="s">
        <v>4410</v>
      </c>
      <c r="E1236" t="s">
        <v>5834</v>
      </c>
      <c r="F1236">
        <v>1</v>
      </c>
      <c r="G1236">
        <v>5.0199999999999996</v>
      </c>
      <c r="H1236" t="s">
        <v>443</v>
      </c>
      <c r="J1236" t="s">
        <v>9086</v>
      </c>
      <c r="K1236" t="s">
        <v>5781</v>
      </c>
      <c r="L1236" t="s">
        <v>9087</v>
      </c>
      <c r="M1236" t="s">
        <v>5783</v>
      </c>
      <c r="N1236" t="s">
        <v>9088</v>
      </c>
      <c r="O1236" t="s">
        <v>84</v>
      </c>
    </row>
    <row r="1237" spans="1:15" x14ac:dyDescent="0.45">
      <c r="A1237">
        <v>1758</v>
      </c>
      <c r="B1237" t="s">
        <v>6833</v>
      </c>
      <c r="C1237" t="s">
        <v>9089</v>
      </c>
      <c r="D1237" t="s">
        <v>4410</v>
      </c>
      <c r="E1237" t="s">
        <v>5834</v>
      </c>
      <c r="F1237">
        <v>1</v>
      </c>
      <c r="G1237">
        <v>5.0199999999999996</v>
      </c>
      <c r="H1237" t="s">
        <v>443</v>
      </c>
      <c r="J1237" t="s">
        <v>6835</v>
      </c>
      <c r="K1237" t="s">
        <v>166</v>
      </c>
      <c r="L1237" t="s">
        <v>6836</v>
      </c>
      <c r="M1237" t="s">
        <v>167</v>
      </c>
      <c r="N1237" t="s">
        <v>4184</v>
      </c>
      <c r="O1237" t="s">
        <v>84</v>
      </c>
    </row>
    <row r="1238" spans="1:15" x14ac:dyDescent="0.45">
      <c r="A1238">
        <v>1759</v>
      </c>
      <c r="B1238" t="s">
        <v>7848</v>
      </c>
      <c r="C1238" t="s">
        <v>9090</v>
      </c>
      <c r="D1238" t="s">
        <v>4410</v>
      </c>
      <c r="E1238" t="s">
        <v>5300</v>
      </c>
      <c r="F1238">
        <v>1</v>
      </c>
      <c r="G1238">
        <v>5.0199999999999996</v>
      </c>
      <c r="H1238" t="s">
        <v>443</v>
      </c>
      <c r="J1238" t="s">
        <v>6256</v>
      </c>
      <c r="K1238" t="s">
        <v>394</v>
      </c>
      <c r="L1238" t="s">
        <v>6257</v>
      </c>
      <c r="M1238" t="s">
        <v>395</v>
      </c>
      <c r="N1238" t="s">
        <v>6307</v>
      </c>
      <c r="O1238" t="s">
        <v>84</v>
      </c>
    </row>
    <row r="1239" spans="1:15" x14ac:dyDescent="0.45">
      <c r="A1239">
        <v>1760</v>
      </c>
      <c r="B1239" t="s">
        <v>4065</v>
      </c>
      <c r="C1239" t="s">
        <v>9091</v>
      </c>
      <c r="D1239" t="s">
        <v>4410</v>
      </c>
      <c r="E1239" t="s">
        <v>5300</v>
      </c>
      <c r="F1239">
        <v>1</v>
      </c>
      <c r="G1239">
        <v>5.0199999999999996</v>
      </c>
      <c r="H1239" t="s">
        <v>443</v>
      </c>
      <c r="J1239" t="s">
        <v>329</v>
      </c>
      <c r="K1239" t="s">
        <v>9092</v>
      </c>
      <c r="L1239" t="s">
        <v>330</v>
      </c>
      <c r="M1239" t="s">
        <v>9093</v>
      </c>
      <c r="N1239" t="s">
        <v>9094</v>
      </c>
      <c r="O1239" t="s">
        <v>84</v>
      </c>
    </row>
    <row r="1240" spans="1:15" x14ac:dyDescent="0.45">
      <c r="A1240">
        <v>1761</v>
      </c>
      <c r="B1240" t="s">
        <v>9095</v>
      </c>
      <c r="C1240" t="s">
        <v>9096</v>
      </c>
      <c r="D1240" t="s">
        <v>4410</v>
      </c>
      <c r="E1240" t="s">
        <v>5300</v>
      </c>
      <c r="F1240">
        <v>1</v>
      </c>
      <c r="G1240">
        <v>5.0199999999999996</v>
      </c>
      <c r="H1240" t="s">
        <v>443</v>
      </c>
      <c r="J1240" t="s">
        <v>277</v>
      </c>
      <c r="K1240" t="s">
        <v>140</v>
      </c>
      <c r="L1240" t="s">
        <v>278</v>
      </c>
      <c r="M1240" t="s">
        <v>301</v>
      </c>
      <c r="N1240" t="s">
        <v>9097</v>
      </c>
      <c r="O1240" t="s">
        <v>84</v>
      </c>
    </row>
    <row r="1241" spans="1:15" x14ac:dyDescent="0.45">
      <c r="A1241">
        <v>1762</v>
      </c>
      <c r="B1241" t="s">
        <v>3454</v>
      </c>
      <c r="C1241" t="s">
        <v>9098</v>
      </c>
      <c r="D1241" t="s">
        <v>4410</v>
      </c>
      <c r="E1241" t="s">
        <v>5300</v>
      </c>
      <c r="F1241">
        <v>1</v>
      </c>
      <c r="G1241">
        <v>5.0199999999999996</v>
      </c>
      <c r="H1241" t="s">
        <v>443</v>
      </c>
      <c r="J1241" t="s">
        <v>3456</v>
      </c>
      <c r="K1241" t="s">
        <v>4107</v>
      </c>
      <c r="L1241" t="s">
        <v>3458</v>
      </c>
      <c r="M1241" t="s">
        <v>4109</v>
      </c>
      <c r="N1241" t="s">
        <v>4363</v>
      </c>
      <c r="O1241" t="s">
        <v>84</v>
      </c>
    </row>
    <row r="1242" spans="1:15" x14ac:dyDescent="0.45">
      <c r="A1242">
        <v>1763</v>
      </c>
      <c r="B1242" t="s">
        <v>9099</v>
      </c>
      <c r="C1242" t="s">
        <v>9100</v>
      </c>
      <c r="D1242" t="s">
        <v>4410</v>
      </c>
      <c r="E1242" t="s">
        <v>5300</v>
      </c>
      <c r="F1242">
        <v>1</v>
      </c>
      <c r="G1242">
        <v>5.0199999999999996</v>
      </c>
      <c r="H1242" t="s">
        <v>443</v>
      </c>
      <c r="J1242" t="s">
        <v>9101</v>
      </c>
      <c r="K1242" t="s">
        <v>660</v>
      </c>
      <c r="L1242" t="s">
        <v>9102</v>
      </c>
      <c r="M1242" t="s">
        <v>998</v>
      </c>
      <c r="N1242" t="s">
        <v>6397</v>
      </c>
      <c r="O1242" t="s">
        <v>84</v>
      </c>
    </row>
    <row r="1243" spans="1:15" x14ac:dyDescent="0.45">
      <c r="A1243">
        <v>1764</v>
      </c>
      <c r="B1243" t="s">
        <v>5406</v>
      </c>
      <c r="C1243" t="s">
        <v>9103</v>
      </c>
      <c r="D1243" t="s">
        <v>4410</v>
      </c>
      <c r="E1243" t="s">
        <v>5300</v>
      </c>
      <c r="F1243">
        <v>1</v>
      </c>
      <c r="G1243">
        <v>5.0199999999999996</v>
      </c>
      <c r="H1243" t="s">
        <v>443</v>
      </c>
      <c r="J1243" t="s">
        <v>106</v>
      </c>
      <c r="K1243" t="s">
        <v>8979</v>
      </c>
      <c r="L1243" t="s">
        <v>108</v>
      </c>
      <c r="M1243" t="s">
        <v>8980</v>
      </c>
      <c r="N1243" t="s">
        <v>6411</v>
      </c>
      <c r="O1243" t="s">
        <v>84</v>
      </c>
    </row>
    <row r="1244" spans="1:15" x14ac:dyDescent="0.45">
      <c r="A1244">
        <v>1765</v>
      </c>
      <c r="B1244" t="s">
        <v>9104</v>
      </c>
      <c r="C1244" t="s">
        <v>9105</v>
      </c>
      <c r="D1244" t="s">
        <v>4410</v>
      </c>
      <c r="E1244" t="s">
        <v>5932</v>
      </c>
      <c r="F1244">
        <v>1</v>
      </c>
      <c r="G1244">
        <v>5.0199999999999996</v>
      </c>
      <c r="H1244" t="s">
        <v>2007</v>
      </c>
      <c r="J1244" t="s">
        <v>9106</v>
      </c>
      <c r="K1244" t="s">
        <v>907</v>
      </c>
      <c r="L1244" t="s">
        <v>9107</v>
      </c>
      <c r="M1244" t="s">
        <v>909</v>
      </c>
      <c r="N1244" t="s">
        <v>9108</v>
      </c>
      <c r="O1244" t="s">
        <v>84</v>
      </c>
    </row>
    <row r="1245" spans="1:15" x14ac:dyDescent="0.45">
      <c r="A1245">
        <v>1766</v>
      </c>
      <c r="B1245" t="s">
        <v>3417</v>
      </c>
      <c r="C1245" t="s">
        <v>9109</v>
      </c>
      <c r="D1245" t="s">
        <v>4410</v>
      </c>
      <c r="E1245" t="s">
        <v>5932</v>
      </c>
      <c r="F1245">
        <v>1</v>
      </c>
      <c r="G1245">
        <v>5.0199999999999996</v>
      </c>
      <c r="H1245" t="s">
        <v>2007</v>
      </c>
      <c r="J1245" t="s">
        <v>275</v>
      </c>
      <c r="K1245" t="s">
        <v>113</v>
      </c>
      <c r="L1245" t="s">
        <v>276</v>
      </c>
      <c r="M1245" t="s">
        <v>115</v>
      </c>
      <c r="N1245" t="s">
        <v>9110</v>
      </c>
      <c r="O1245" t="s">
        <v>84</v>
      </c>
    </row>
    <row r="1246" spans="1:15" x14ac:dyDescent="0.45">
      <c r="A1246">
        <v>1767</v>
      </c>
      <c r="B1246" t="s">
        <v>9111</v>
      </c>
      <c r="C1246" t="s">
        <v>9112</v>
      </c>
      <c r="D1246" t="s">
        <v>4410</v>
      </c>
      <c r="E1246" t="s">
        <v>5932</v>
      </c>
      <c r="F1246">
        <v>1</v>
      </c>
      <c r="G1246">
        <v>5.0199999999999996</v>
      </c>
      <c r="H1246" t="s">
        <v>2007</v>
      </c>
      <c r="J1246" t="s">
        <v>9113</v>
      </c>
      <c r="K1246" t="s">
        <v>9114</v>
      </c>
      <c r="L1246" t="s">
        <v>9115</v>
      </c>
      <c r="M1246" t="s">
        <v>9116</v>
      </c>
      <c r="N1246" t="s">
        <v>6105</v>
      </c>
      <c r="O1246" t="s">
        <v>84</v>
      </c>
    </row>
    <row r="1247" spans="1:15" x14ac:dyDescent="0.45">
      <c r="A1247">
        <v>1768</v>
      </c>
      <c r="B1247" t="s">
        <v>5089</v>
      </c>
      <c r="C1247" t="s">
        <v>9117</v>
      </c>
      <c r="D1247" t="s">
        <v>4410</v>
      </c>
      <c r="E1247" t="s">
        <v>5932</v>
      </c>
      <c r="F1247">
        <v>1</v>
      </c>
      <c r="G1247">
        <v>5.0199999999999996</v>
      </c>
      <c r="H1247" t="s">
        <v>2007</v>
      </c>
      <c r="J1247" t="s">
        <v>2000</v>
      </c>
      <c r="K1247" t="s">
        <v>421</v>
      </c>
      <c r="L1247" t="s">
        <v>2002</v>
      </c>
      <c r="M1247" t="s">
        <v>423</v>
      </c>
      <c r="N1247" t="s">
        <v>6397</v>
      </c>
      <c r="O1247" t="s">
        <v>84</v>
      </c>
    </row>
    <row r="1248" spans="1:15" x14ac:dyDescent="0.45">
      <c r="A1248">
        <v>1769</v>
      </c>
      <c r="B1248" t="s">
        <v>4065</v>
      </c>
      <c r="C1248" t="s">
        <v>9118</v>
      </c>
      <c r="D1248" t="s">
        <v>4410</v>
      </c>
      <c r="E1248" t="s">
        <v>5932</v>
      </c>
      <c r="F1248">
        <v>1</v>
      </c>
      <c r="G1248">
        <v>5.0199999999999996</v>
      </c>
      <c r="H1248" t="s">
        <v>2007</v>
      </c>
      <c r="J1248" t="s">
        <v>329</v>
      </c>
      <c r="K1248" t="s">
        <v>9119</v>
      </c>
      <c r="L1248" t="s">
        <v>330</v>
      </c>
      <c r="M1248" t="s">
        <v>9120</v>
      </c>
      <c r="N1248" t="s">
        <v>9121</v>
      </c>
      <c r="O1248" t="s">
        <v>84</v>
      </c>
    </row>
    <row r="1249" spans="1:15" x14ac:dyDescent="0.45">
      <c r="A1249">
        <v>1770</v>
      </c>
      <c r="B1249" t="s">
        <v>9122</v>
      </c>
      <c r="C1249" t="s">
        <v>9123</v>
      </c>
      <c r="D1249" t="s">
        <v>4410</v>
      </c>
      <c r="E1249" t="s">
        <v>5932</v>
      </c>
      <c r="F1249">
        <v>1</v>
      </c>
      <c r="G1249">
        <v>5.0199999999999996</v>
      </c>
      <c r="H1249" t="s">
        <v>2007</v>
      </c>
      <c r="J1249" t="s">
        <v>1429</v>
      </c>
      <c r="K1249" t="s">
        <v>434</v>
      </c>
      <c r="L1249" t="s">
        <v>9124</v>
      </c>
      <c r="M1249" t="s">
        <v>436</v>
      </c>
      <c r="N1249" t="s">
        <v>8754</v>
      </c>
      <c r="O1249" t="s">
        <v>84</v>
      </c>
    </row>
  </sheetData>
  <phoneticPr fontId="1"/>
  <conditionalFormatting sqref="B448:C449">
    <cfRule type="expression" dxfId="18" priority="1" stopIfTrue="1">
      <formula>AND(A448="男")</formula>
    </cfRule>
    <cfRule type="expression" dxfId="17" priority="2" stopIfTrue="1">
      <formula>AND(A448="女")</formula>
    </cfRule>
  </conditionalFormatting>
  <dataValidations count="4">
    <dataValidation type="whole" imeMode="halfAlpha" allowBlank="1" showInputMessage="1" showErrorMessage="1" sqref="F168:F170 F154:F161 F205:F206 F477:F601 F267:F275 F219:F224 F325:F326 F347:F352 F2:F124" xr:uid="{1FD99DAF-1619-4EE5-BF8C-593F679539A9}">
      <formula1>1</formula1>
      <formula2>3</formula2>
    </dataValidation>
    <dataValidation type="decimal" imeMode="halfAlpha" allowBlank="1" showInputMessage="1" showErrorMessage="1" sqref="H96:H97 G168:G170 G154:G161 G205:G206 G216:G220 G225:G237 G267:G275 G307:G352 G2:G124 G477:G601" xr:uid="{9C40D35A-4D0D-4AA7-A977-D0C18F58C5C7}">
      <formula1>1.01</formula1>
      <formula2>12.31</formula2>
    </dataValidation>
    <dataValidation type="date" allowBlank="1" showInputMessage="1" showErrorMessage="1" sqref="G221:G224" xr:uid="{CF750272-CF3B-44E0-B9C5-78C02BF14845}">
      <formula1>1.01</formula1>
      <formula2>12.31</formula2>
    </dataValidation>
    <dataValidation imeMode="halfKatakana" allowBlank="1" showInputMessage="1" showErrorMessage="1" sqref="K96:K97 J1:K95 J267:K352 J98:K265 J366:K458 J461:K601 K459:L460" xr:uid="{FC65DE6C-C98E-4320-9A7F-A041DF3108D8}"/>
  </dataValidations>
  <hyperlinks>
    <hyperlink ref="I2" r:id="rId1" xr:uid="{80460F6A-DEAD-438A-B550-C9E9B6460EEE}"/>
  </hyperlinks>
  <pageMargins left="0.7" right="0.7" top="0.75" bottom="0.75" header="0.3" footer="0.3"/>
  <pageSetup paperSize="13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F2DF-944C-4038-BAA5-2282E5FC0BB0}">
  <sheetPr codeName="Sheet4"/>
  <dimension ref="A1:P908"/>
  <sheetViews>
    <sheetView topLeftCell="A672" workbookViewId="0">
      <selection activeCell="F2" sqref="D2:F47"/>
    </sheetView>
  </sheetViews>
  <sheetFormatPr defaultRowHeight="18" x14ac:dyDescent="0.45"/>
  <sheetData>
    <row r="1" spans="1:16" x14ac:dyDescent="0.15">
      <c r="A1" s="1" t="s">
        <v>69</v>
      </c>
      <c r="B1" s="2" t="s">
        <v>70</v>
      </c>
      <c r="C1" s="2" t="s">
        <v>71</v>
      </c>
      <c r="D1" s="3" t="s">
        <v>72</v>
      </c>
      <c r="E1" s="2" t="s">
        <v>73</v>
      </c>
      <c r="F1" s="30" t="s">
        <v>74</v>
      </c>
      <c r="G1" s="31" t="s">
        <v>75</v>
      </c>
      <c r="H1" s="8" t="s">
        <v>76</v>
      </c>
      <c r="I1" s="8" t="s">
        <v>77</v>
      </c>
      <c r="J1" s="10" t="s">
        <v>78</v>
      </c>
      <c r="K1" s="10" t="s">
        <v>79</v>
      </c>
      <c r="L1" s="11" t="s">
        <v>80</v>
      </c>
      <c r="M1" s="11" t="s">
        <v>81</v>
      </c>
      <c r="N1" s="11" t="s">
        <v>82</v>
      </c>
      <c r="O1" s="11" t="s">
        <v>83</v>
      </c>
      <c r="P1" s="11"/>
    </row>
    <row r="2" spans="1:16" x14ac:dyDescent="0.2">
      <c r="A2" s="12">
        <v>2001</v>
      </c>
      <c r="B2" s="13" t="s">
        <v>3031</v>
      </c>
      <c r="C2" s="13" t="s">
        <v>3032</v>
      </c>
      <c r="D2" s="14" t="s">
        <v>1577</v>
      </c>
      <c r="E2" s="17" t="s">
        <v>4379</v>
      </c>
      <c r="F2" s="17">
        <v>3</v>
      </c>
      <c r="G2" s="17"/>
      <c r="H2" s="17"/>
      <c r="I2" s="17"/>
      <c r="J2" s="17" t="s">
        <v>374</v>
      </c>
      <c r="K2" s="17" t="s">
        <v>1120</v>
      </c>
      <c r="L2" s="17" t="s">
        <v>375</v>
      </c>
      <c r="M2" s="17" t="s">
        <v>1121</v>
      </c>
      <c r="N2" s="17" t="s">
        <v>1122</v>
      </c>
      <c r="O2" s="17" t="s">
        <v>84</v>
      </c>
    </row>
    <row r="3" spans="1:16" x14ac:dyDescent="0.2">
      <c r="A3" s="12">
        <v>2002</v>
      </c>
      <c r="B3" s="13" t="s">
        <v>3033</v>
      </c>
      <c r="C3" s="13" t="s">
        <v>3034</v>
      </c>
      <c r="D3" s="14" t="s">
        <v>1577</v>
      </c>
      <c r="E3" s="17" t="s">
        <v>4379</v>
      </c>
      <c r="F3" s="17">
        <v>3</v>
      </c>
      <c r="G3" s="17"/>
      <c r="H3" s="17"/>
      <c r="I3" s="17"/>
      <c r="J3" s="17" t="s">
        <v>1020</v>
      </c>
      <c r="K3" s="17" t="s">
        <v>1123</v>
      </c>
      <c r="L3" s="17" t="s">
        <v>1021</v>
      </c>
      <c r="M3" s="17" t="s">
        <v>1124</v>
      </c>
      <c r="N3" s="17" t="s">
        <v>1125</v>
      </c>
      <c r="O3" s="17" t="s">
        <v>84</v>
      </c>
    </row>
    <row r="4" spans="1:16" x14ac:dyDescent="0.2">
      <c r="A4" s="12">
        <v>2003</v>
      </c>
      <c r="B4" s="13" t="s">
        <v>3035</v>
      </c>
      <c r="C4" s="13" t="s">
        <v>3036</v>
      </c>
      <c r="D4" s="14" t="s">
        <v>1577</v>
      </c>
      <c r="E4" s="17" t="s">
        <v>4379</v>
      </c>
      <c r="F4" s="17">
        <v>3</v>
      </c>
      <c r="G4" s="17"/>
      <c r="H4" s="17"/>
      <c r="I4" s="17"/>
      <c r="J4" s="17" t="s">
        <v>1240</v>
      </c>
      <c r="K4" s="17" t="s">
        <v>1241</v>
      </c>
      <c r="L4" s="17" t="s">
        <v>1242</v>
      </c>
      <c r="M4" s="17" t="s">
        <v>1243</v>
      </c>
      <c r="N4" s="17" t="s">
        <v>1244</v>
      </c>
      <c r="O4" s="17" t="s">
        <v>84</v>
      </c>
    </row>
    <row r="5" spans="1:16" x14ac:dyDescent="0.2">
      <c r="A5" s="12">
        <v>2004</v>
      </c>
      <c r="B5" s="13" t="s">
        <v>3037</v>
      </c>
      <c r="C5" s="13" t="s">
        <v>3038</v>
      </c>
      <c r="D5" s="14" t="s">
        <v>1577</v>
      </c>
      <c r="E5" s="17" t="s">
        <v>4381</v>
      </c>
      <c r="F5" s="17">
        <v>3</v>
      </c>
      <c r="G5" s="17"/>
      <c r="H5" s="17"/>
      <c r="I5" s="17"/>
      <c r="J5" s="17" t="s">
        <v>1075</v>
      </c>
      <c r="K5" s="17" t="s">
        <v>1252</v>
      </c>
      <c r="L5" s="17" t="s">
        <v>396</v>
      </c>
      <c r="M5" s="17" t="s">
        <v>1253</v>
      </c>
      <c r="N5" s="17" t="s">
        <v>963</v>
      </c>
      <c r="O5" s="17" t="s">
        <v>84</v>
      </c>
    </row>
    <row r="6" spans="1:16" x14ac:dyDescent="0.2">
      <c r="A6" s="12">
        <v>2005</v>
      </c>
      <c r="B6" s="17" t="s">
        <v>2898</v>
      </c>
      <c r="C6" s="17" t="s">
        <v>3039</v>
      </c>
      <c r="D6" s="14" t="s">
        <v>1577</v>
      </c>
      <c r="E6" s="17" t="s">
        <v>4381</v>
      </c>
      <c r="F6" s="17">
        <v>3</v>
      </c>
      <c r="G6" s="17"/>
      <c r="H6" s="17"/>
      <c r="I6" s="17"/>
      <c r="J6" s="17" t="s">
        <v>448</v>
      </c>
      <c r="K6" s="17" t="s">
        <v>1001</v>
      </c>
      <c r="L6" s="17" t="s">
        <v>449</v>
      </c>
      <c r="M6" s="17" t="s">
        <v>967</v>
      </c>
      <c r="N6" s="17" t="s">
        <v>1265</v>
      </c>
      <c r="O6" s="17" t="s">
        <v>84</v>
      </c>
    </row>
    <row r="7" spans="1:16" x14ac:dyDescent="0.2">
      <c r="A7" s="12">
        <v>2006</v>
      </c>
      <c r="B7" s="13" t="s">
        <v>3040</v>
      </c>
      <c r="C7" s="13" t="s">
        <v>3041</v>
      </c>
      <c r="D7" s="14" t="s">
        <v>1577</v>
      </c>
      <c r="E7" s="17" t="s">
        <v>4381</v>
      </c>
      <c r="F7" s="17">
        <v>3</v>
      </c>
      <c r="G7" s="17"/>
      <c r="H7" s="17"/>
      <c r="I7" s="17"/>
      <c r="J7" s="17" t="s">
        <v>85</v>
      </c>
      <c r="K7" s="17" t="s">
        <v>1375</v>
      </c>
      <c r="L7" s="17" t="s">
        <v>86</v>
      </c>
      <c r="M7" s="17" t="s">
        <v>1376</v>
      </c>
      <c r="N7" s="17" t="s">
        <v>799</v>
      </c>
      <c r="O7" s="17" t="s">
        <v>84</v>
      </c>
    </row>
    <row r="8" spans="1:16" x14ac:dyDescent="0.2">
      <c r="A8" s="12">
        <v>2007</v>
      </c>
      <c r="B8" s="13" t="s">
        <v>3042</v>
      </c>
      <c r="C8" s="13" t="s">
        <v>3043</v>
      </c>
      <c r="D8" s="14" t="s">
        <v>1577</v>
      </c>
      <c r="E8" s="17" t="s">
        <v>4381</v>
      </c>
      <c r="F8" s="17">
        <v>3</v>
      </c>
      <c r="G8" s="17"/>
      <c r="H8" s="17"/>
      <c r="I8" s="17"/>
      <c r="J8" s="17" t="s">
        <v>1254</v>
      </c>
      <c r="K8" s="17" t="s">
        <v>218</v>
      </c>
      <c r="L8" s="17" t="s">
        <v>1255</v>
      </c>
      <c r="M8" s="17" t="s">
        <v>219</v>
      </c>
      <c r="N8" s="17" t="s">
        <v>1256</v>
      </c>
      <c r="O8" s="17" t="s">
        <v>84</v>
      </c>
    </row>
    <row r="9" spans="1:16" x14ac:dyDescent="0.2">
      <c r="A9" s="12">
        <v>2008</v>
      </c>
      <c r="B9" s="13" t="s">
        <v>3044</v>
      </c>
      <c r="C9" s="13" t="s">
        <v>3045</v>
      </c>
      <c r="D9" s="14" t="s">
        <v>1577</v>
      </c>
      <c r="E9" s="17" t="s">
        <v>4381</v>
      </c>
      <c r="F9" s="17">
        <v>3</v>
      </c>
      <c r="G9" s="17"/>
      <c r="H9" s="17"/>
      <c r="I9" s="17"/>
      <c r="J9" s="17" t="s">
        <v>1257</v>
      </c>
      <c r="K9" s="17" t="s">
        <v>403</v>
      </c>
      <c r="L9" s="17" t="s">
        <v>1258</v>
      </c>
      <c r="M9" s="17" t="s">
        <v>404</v>
      </c>
      <c r="N9" s="17" t="s">
        <v>621</v>
      </c>
      <c r="O9" s="17" t="s">
        <v>84</v>
      </c>
    </row>
    <row r="10" spans="1:16" x14ac:dyDescent="0.2">
      <c r="A10" s="12">
        <v>2009</v>
      </c>
      <c r="B10" s="13" t="s">
        <v>3046</v>
      </c>
      <c r="C10" s="13" t="s">
        <v>3047</v>
      </c>
      <c r="D10" s="14" t="s">
        <v>1577</v>
      </c>
      <c r="E10" s="17" t="s">
        <v>4381</v>
      </c>
      <c r="F10" s="17">
        <v>3</v>
      </c>
      <c r="G10" s="17"/>
      <c r="H10" s="17"/>
      <c r="I10" s="17"/>
      <c r="J10" s="17" t="s">
        <v>372</v>
      </c>
      <c r="K10" s="17" t="s">
        <v>1266</v>
      </c>
      <c r="L10" s="17" t="s">
        <v>373</v>
      </c>
      <c r="M10" s="17" t="s">
        <v>1267</v>
      </c>
      <c r="N10" s="17" t="s">
        <v>1268</v>
      </c>
      <c r="O10" s="17" t="s">
        <v>84</v>
      </c>
    </row>
    <row r="11" spans="1:16" x14ac:dyDescent="0.2">
      <c r="A11" s="12">
        <v>2010</v>
      </c>
      <c r="B11" s="17" t="s">
        <v>3048</v>
      </c>
      <c r="C11" s="17" t="s">
        <v>3049</v>
      </c>
      <c r="D11" s="14" t="s">
        <v>1577</v>
      </c>
      <c r="E11" s="17" t="s">
        <v>4381</v>
      </c>
      <c r="F11" s="17">
        <v>3</v>
      </c>
      <c r="G11" s="17"/>
      <c r="H11" s="17"/>
      <c r="I11" s="17"/>
      <c r="J11" s="17" t="s">
        <v>222</v>
      </c>
      <c r="K11" s="17" t="s">
        <v>387</v>
      </c>
      <c r="L11" s="17" t="s">
        <v>223</v>
      </c>
      <c r="M11" s="17" t="s">
        <v>388</v>
      </c>
      <c r="N11" s="17" t="s">
        <v>1269</v>
      </c>
      <c r="O11" s="17" t="s">
        <v>84</v>
      </c>
    </row>
    <row r="12" spans="1:16" x14ac:dyDescent="0.2">
      <c r="A12" s="12">
        <v>2011</v>
      </c>
      <c r="B12" s="17" t="s">
        <v>3050</v>
      </c>
      <c r="C12" s="17" t="s">
        <v>3051</v>
      </c>
      <c r="D12" s="14" t="s">
        <v>1577</v>
      </c>
      <c r="E12" s="17" t="s">
        <v>4381</v>
      </c>
      <c r="F12" s="17">
        <v>3</v>
      </c>
      <c r="G12" s="17"/>
      <c r="H12" s="17"/>
      <c r="I12" s="17"/>
      <c r="J12" s="17" t="s">
        <v>978</v>
      </c>
      <c r="K12" s="17" t="s">
        <v>660</v>
      </c>
      <c r="L12" s="17" t="s">
        <v>979</v>
      </c>
      <c r="M12" s="17" t="s">
        <v>998</v>
      </c>
      <c r="N12" s="17" t="s">
        <v>483</v>
      </c>
      <c r="O12" s="17" t="s">
        <v>84</v>
      </c>
    </row>
    <row r="13" spans="1:16" x14ac:dyDescent="0.2">
      <c r="A13" s="12">
        <v>2012</v>
      </c>
      <c r="B13" s="17" t="s">
        <v>3052</v>
      </c>
      <c r="C13" s="17" t="s">
        <v>3053</v>
      </c>
      <c r="D13" s="14" t="s">
        <v>1577</v>
      </c>
      <c r="E13" s="17" t="s">
        <v>4381</v>
      </c>
      <c r="F13" s="17">
        <v>3</v>
      </c>
      <c r="G13" s="17"/>
      <c r="H13" s="17"/>
      <c r="I13" s="17"/>
      <c r="J13" s="17" t="s">
        <v>383</v>
      </c>
      <c r="K13" s="17" t="s">
        <v>1130</v>
      </c>
      <c r="L13" s="17" t="s">
        <v>384</v>
      </c>
      <c r="M13" s="17" t="s">
        <v>1132</v>
      </c>
      <c r="N13" s="17" t="s">
        <v>1270</v>
      </c>
      <c r="O13" s="17" t="s">
        <v>84</v>
      </c>
    </row>
    <row r="14" spans="1:16" x14ac:dyDescent="0.2">
      <c r="A14" s="12">
        <v>2013</v>
      </c>
      <c r="B14" s="17" t="s">
        <v>3054</v>
      </c>
      <c r="C14" s="17" t="s">
        <v>3055</v>
      </c>
      <c r="D14" s="14" t="s">
        <v>1577</v>
      </c>
      <c r="E14" s="17" t="s">
        <v>4381</v>
      </c>
      <c r="F14" s="17">
        <v>3</v>
      </c>
      <c r="G14" s="17"/>
      <c r="H14" s="17"/>
      <c r="I14" s="17"/>
      <c r="J14" s="17" t="s">
        <v>366</v>
      </c>
      <c r="K14" s="17" t="s">
        <v>1377</v>
      </c>
      <c r="L14" s="17" t="s">
        <v>367</v>
      </c>
      <c r="M14" s="17" t="s">
        <v>1378</v>
      </c>
      <c r="N14" s="17" t="s">
        <v>1379</v>
      </c>
      <c r="O14" s="17" t="s">
        <v>84</v>
      </c>
    </row>
    <row r="15" spans="1:16" x14ac:dyDescent="0.2">
      <c r="A15" s="12">
        <v>2014</v>
      </c>
      <c r="B15" s="17" t="s">
        <v>3056</v>
      </c>
      <c r="C15" s="17" t="s">
        <v>3057</v>
      </c>
      <c r="D15" s="14" t="s">
        <v>1577</v>
      </c>
      <c r="E15" s="17" t="s">
        <v>4381</v>
      </c>
      <c r="F15" s="17">
        <v>2</v>
      </c>
      <c r="G15" s="17"/>
      <c r="H15" s="17"/>
      <c r="I15" s="17"/>
      <c r="J15" s="17" t="s">
        <v>1671</v>
      </c>
      <c r="K15" s="17" t="s">
        <v>997</v>
      </c>
      <c r="L15" s="17" t="s">
        <v>1672</v>
      </c>
      <c r="M15" s="17" t="s">
        <v>1004</v>
      </c>
      <c r="N15" s="17" t="s">
        <v>2134</v>
      </c>
      <c r="O15" s="17" t="s">
        <v>84</v>
      </c>
    </row>
    <row r="16" spans="1:16" x14ac:dyDescent="0.2">
      <c r="A16" s="12">
        <v>2015</v>
      </c>
      <c r="B16" s="17" t="s">
        <v>3058</v>
      </c>
      <c r="C16" s="17" t="s">
        <v>3059</v>
      </c>
      <c r="D16" s="14" t="s">
        <v>1577</v>
      </c>
      <c r="E16" s="17" t="s">
        <v>4381</v>
      </c>
      <c r="F16" s="17">
        <v>2</v>
      </c>
      <c r="G16" s="17"/>
      <c r="H16" s="17"/>
      <c r="I16" s="17"/>
      <c r="J16" s="17" t="s">
        <v>1078</v>
      </c>
      <c r="K16" s="17" t="s">
        <v>2135</v>
      </c>
      <c r="L16" s="17" t="s">
        <v>1079</v>
      </c>
      <c r="M16" s="17" t="s">
        <v>2136</v>
      </c>
      <c r="N16" s="17" t="s">
        <v>2137</v>
      </c>
      <c r="O16" s="17" t="s">
        <v>84</v>
      </c>
    </row>
    <row r="17" spans="1:15" x14ac:dyDescent="0.2">
      <c r="A17" s="12">
        <v>2016</v>
      </c>
      <c r="B17" s="17" t="s">
        <v>3060</v>
      </c>
      <c r="C17" s="17" t="s">
        <v>3061</v>
      </c>
      <c r="D17" s="14" t="s">
        <v>1577</v>
      </c>
      <c r="E17" s="17" t="s">
        <v>4381</v>
      </c>
      <c r="F17" s="17">
        <v>2</v>
      </c>
      <c r="G17" s="17"/>
      <c r="H17" s="17"/>
      <c r="I17" s="17"/>
      <c r="J17" s="17" t="s">
        <v>2138</v>
      </c>
      <c r="K17" s="17" t="s">
        <v>2139</v>
      </c>
      <c r="L17" s="17" t="s">
        <v>2140</v>
      </c>
      <c r="M17" s="17" t="s">
        <v>2141</v>
      </c>
      <c r="N17" s="17" t="s">
        <v>2142</v>
      </c>
      <c r="O17" s="17" t="s">
        <v>84</v>
      </c>
    </row>
    <row r="18" spans="1:15" x14ac:dyDescent="0.2">
      <c r="A18" s="12">
        <v>2017</v>
      </c>
      <c r="B18" s="17" t="s">
        <v>3062</v>
      </c>
      <c r="C18" s="17" t="s">
        <v>3063</v>
      </c>
      <c r="D18" s="14" t="s">
        <v>1577</v>
      </c>
      <c r="E18" s="17" t="s">
        <v>4381</v>
      </c>
      <c r="F18" s="17">
        <v>2</v>
      </c>
      <c r="G18" s="17"/>
      <c r="H18" s="17"/>
      <c r="I18" s="17"/>
      <c r="J18" s="17" t="s">
        <v>736</v>
      </c>
      <c r="K18" s="17" t="s">
        <v>2143</v>
      </c>
      <c r="L18" s="17" t="s">
        <v>738</v>
      </c>
      <c r="M18" s="17" t="s">
        <v>2144</v>
      </c>
      <c r="N18" s="17" t="s">
        <v>2145</v>
      </c>
      <c r="O18" s="17" t="s">
        <v>84</v>
      </c>
    </row>
    <row r="19" spans="1:15" x14ac:dyDescent="0.2">
      <c r="A19" s="12">
        <v>2018</v>
      </c>
      <c r="B19" s="17" t="s">
        <v>2944</v>
      </c>
      <c r="C19" s="17" t="s">
        <v>3064</v>
      </c>
      <c r="D19" s="14" t="s">
        <v>1577</v>
      </c>
      <c r="E19" s="17" t="s">
        <v>4381</v>
      </c>
      <c r="F19" s="17">
        <v>2</v>
      </c>
      <c r="G19" s="17"/>
      <c r="H19" s="17"/>
      <c r="I19" s="17"/>
      <c r="J19" s="17" t="s">
        <v>329</v>
      </c>
      <c r="K19" s="17" t="s">
        <v>1053</v>
      </c>
      <c r="L19" s="17" t="s">
        <v>330</v>
      </c>
      <c r="M19" s="17" t="s">
        <v>1054</v>
      </c>
      <c r="N19" s="17" t="s">
        <v>1868</v>
      </c>
      <c r="O19" s="17" t="s">
        <v>84</v>
      </c>
    </row>
    <row r="20" spans="1:15" x14ac:dyDescent="0.2">
      <c r="A20" s="12">
        <v>2019</v>
      </c>
      <c r="B20" s="17" t="s">
        <v>3065</v>
      </c>
      <c r="C20" s="17" t="s">
        <v>3066</v>
      </c>
      <c r="D20" s="14" t="s">
        <v>1577</v>
      </c>
      <c r="E20" s="17" t="s">
        <v>4381</v>
      </c>
      <c r="F20" s="17">
        <v>2</v>
      </c>
      <c r="G20" s="17"/>
      <c r="H20" s="17"/>
      <c r="I20" s="17"/>
      <c r="J20" s="17" t="s">
        <v>2146</v>
      </c>
      <c r="K20" s="17" t="s">
        <v>991</v>
      </c>
      <c r="L20" s="17" t="s">
        <v>2147</v>
      </c>
      <c r="M20" s="17" t="s">
        <v>992</v>
      </c>
      <c r="N20" s="17" t="s">
        <v>2043</v>
      </c>
      <c r="O20" s="17" t="s">
        <v>84</v>
      </c>
    </row>
    <row r="21" spans="1:15" x14ac:dyDescent="0.2">
      <c r="A21" s="12">
        <v>2020</v>
      </c>
      <c r="B21" s="17" t="s">
        <v>3067</v>
      </c>
      <c r="C21" s="17" t="s">
        <v>3068</v>
      </c>
      <c r="D21" s="14" t="s">
        <v>1577</v>
      </c>
      <c r="E21" s="17" t="s">
        <v>4381</v>
      </c>
      <c r="F21" s="17">
        <v>2</v>
      </c>
      <c r="G21" s="17"/>
      <c r="H21" s="17"/>
      <c r="I21" s="17"/>
      <c r="J21" s="17" t="s">
        <v>985</v>
      </c>
      <c r="K21" s="17" t="s">
        <v>2148</v>
      </c>
      <c r="L21" s="17" t="s">
        <v>987</v>
      </c>
      <c r="M21" s="17" t="s">
        <v>2149</v>
      </c>
      <c r="N21" s="17">
        <v>2009.1027999999999</v>
      </c>
      <c r="O21" s="17" t="s">
        <v>84</v>
      </c>
    </row>
    <row r="22" spans="1:15" x14ac:dyDescent="0.2">
      <c r="A22" s="12">
        <v>2021</v>
      </c>
      <c r="B22" s="17" t="s">
        <v>3069</v>
      </c>
      <c r="C22" s="17" t="s">
        <v>3070</v>
      </c>
      <c r="D22" s="14" t="s">
        <v>1577</v>
      </c>
      <c r="E22" s="17" t="s">
        <v>4406</v>
      </c>
      <c r="F22" s="17">
        <v>3</v>
      </c>
      <c r="G22" s="17"/>
      <c r="H22" s="17"/>
      <c r="I22" s="17"/>
      <c r="J22" s="17" t="s">
        <v>1084</v>
      </c>
      <c r="K22" s="17" t="s">
        <v>1545</v>
      </c>
      <c r="L22" s="17" t="s">
        <v>1085</v>
      </c>
      <c r="M22" s="17" t="s">
        <v>1546</v>
      </c>
      <c r="N22" s="17" t="s">
        <v>1178</v>
      </c>
      <c r="O22" s="17" t="s">
        <v>84</v>
      </c>
    </row>
    <row r="23" spans="1:15" x14ac:dyDescent="0.2">
      <c r="A23" s="12">
        <v>2022</v>
      </c>
      <c r="B23" s="17" t="s">
        <v>2845</v>
      </c>
      <c r="C23" s="17" t="s">
        <v>3071</v>
      </c>
      <c r="D23" s="14" t="s">
        <v>1577</v>
      </c>
      <c r="E23" s="17" t="s">
        <v>4406</v>
      </c>
      <c r="F23" s="17">
        <v>3</v>
      </c>
      <c r="G23" s="17"/>
      <c r="H23" s="17"/>
      <c r="I23" s="17"/>
      <c r="J23" s="17" t="s">
        <v>174</v>
      </c>
      <c r="K23" s="17" t="s">
        <v>1547</v>
      </c>
      <c r="L23" s="17" t="s">
        <v>175</v>
      </c>
      <c r="M23" s="17" t="s">
        <v>1548</v>
      </c>
      <c r="N23" s="17" t="s">
        <v>483</v>
      </c>
      <c r="O23" s="17" t="s">
        <v>84</v>
      </c>
    </row>
    <row r="24" spans="1:15" x14ac:dyDescent="0.2">
      <c r="A24" s="12">
        <v>2023</v>
      </c>
      <c r="B24" s="17" t="s">
        <v>3072</v>
      </c>
      <c r="C24" s="17" t="s">
        <v>3073</v>
      </c>
      <c r="D24" s="14" t="s">
        <v>1577</v>
      </c>
      <c r="E24" s="17" t="s">
        <v>4406</v>
      </c>
      <c r="F24" s="17">
        <v>3</v>
      </c>
      <c r="G24" s="17"/>
      <c r="H24" s="17"/>
      <c r="I24" s="17"/>
      <c r="J24" s="17" t="s">
        <v>283</v>
      </c>
      <c r="K24" s="17" t="s">
        <v>1612</v>
      </c>
      <c r="L24" s="17" t="s">
        <v>284</v>
      </c>
      <c r="M24" s="17" t="s">
        <v>119</v>
      </c>
      <c r="N24" s="17" t="s">
        <v>470</v>
      </c>
      <c r="O24" s="17" t="s">
        <v>84</v>
      </c>
    </row>
    <row r="25" spans="1:15" x14ac:dyDescent="0.2">
      <c r="A25" s="12">
        <v>2024</v>
      </c>
      <c r="B25" s="17" t="s">
        <v>3074</v>
      </c>
      <c r="C25" s="17" t="s">
        <v>3075</v>
      </c>
      <c r="D25" s="14" t="s">
        <v>1577</v>
      </c>
      <c r="E25" s="17" t="s">
        <v>4406</v>
      </c>
      <c r="F25" s="17">
        <v>3</v>
      </c>
      <c r="G25" s="17"/>
      <c r="H25" s="17"/>
      <c r="I25" s="17"/>
      <c r="J25" s="17" t="s">
        <v>106</v>
      </c>
      <c r="K25" s="17" t="s">
        <v>1069</v>
      </c>
      <c r="L25" s="17" t="s">
        <v>108</v>
      </c>
      <c r="M25" s="17" t="s">
        <v>1070</v>
      </c>
      <c r="N25" s="17" t="s">
        <v>1294</v>
      </c>
      <c r="O25" s="17" t="s">
        <v>84</v>
      </c>
    </row>
    <row r="26" spans="1:15" x14ac:dyDescent="0.2">
      <c r="A26" s="12">
        <v>2025</v>
      </c>
      <c r="B26" s="17" t="s">
        <v>3076</v>
      </c>
      <c r="C26" s="17" t="s">
        <v>3077</v>
      </c>
      <c r="D26" s="14" t="s">
        <v>1577</v>
      </c>
      <c r="E26" s="17" t="s">
        <v>4406</v>
      </c>
      <c r="F26" s="17">
        <v>3</v>
      </c>
      <c r="G26" s="17"/>
      <c r="H26" s="17"/>
      <c r="I26" s="17"/>
      <c r="J26" s="17" t="s">
        <v>1549</v>
      </c>
      <c r="K26" s="17" t="s">
        <v>1550</v>
      </c>
      <c r="L26" s="17" t="s">
        <v>1551</v>
      </c>
      <c r="M26" s="17" t="s">
        <v>1552</v>
      </c>
      <c r="N26" s="17" t="s">
        <v>510</v>
      </c>
      <c r="O26" s="17" t="s">
        <v>84</v>
      </c>
    </row>
    <row r="27" spans="1:15" x14ac:dyDescent="0.2">
      <c r="A27" s="12">
        <v>2026</v>
      </c>
      <c r="B27" s="17" t="s">
        <v>3078</v>
      </c>
      <c r="C27" s="17" t="s">
        <v>3079</v>
      </c>
      <c r="D27" s="14" t="s">
        <v>1577</v>
      </c>
      <c r="E27" s="17" t="s">
        <v>4406</v>
      </c>
      <c r="F27" s="17">
        <v>3</v>
      </c>
      <c r="G27" s="17"/>
      <c r="H27" s="17"/>
      <c r="I27" s="17"/>
      <c r="J27" s="17" t="s">
        <v>1015</v>
      </c>
      <c r="K27" s="17" t="s">
        <v>1553</v>
      </c>
      <c r="L27" s="17" t="s">
        <v>1017</v>
      </c>
      <c r="M27" s="17" t="s">
        <v>1554</v>
      </c>
      <c r="N27" s="17" t="s">
        <v>1555</v>
      </c>
      <c r="O27" s="17" t="s">
        <v>84</v>
      </c>
    </row>
    <row r="28" spans="1:15" x14ac:dyDescent="0.2">
      <c r="A28" s="12">
        <v>2027</v>
      </c>
      <c r="B28" s="17" t="s">
        <v>3080</v>
      </c>
      <c r="C28" s="17" t="s">
        <v>3081</v>
      </c>
      <c r="D28" s="14" t="s">
        <v>1577</v>
      </c>
      <c r="E28" s="17" t="s">
        <v>4406</v>
      </c>
      <c r="F28" s="17">
        <v>3</v>
      </c>
      <c r="G28" s="17"/>
      <c r="H28" s="17"/>
      <c r="I28" s="17"/>
      <c r="J28" s="17" t="s">
        <v>322</v>
      </c>
      <c r="K28" s="17" t="s">
        <v>965</v>
      </c>
      <c r="L28" s="17" t="s">
        <v>323</v>
      </c>
      <c r="M28" s="17" t="s">
        <v>966</v>
      </c>
      <c r="N28" s="17" t="s">
        <v>1181</v>
      </c>
      <c r="O28" s="17" t="s">
        <v>84</v>
      </c>
    </row>
    <row r="29" spans="1:15" x14ac:dyDescent="0.2">
      <c r="A29" s="12">
        <v>2028</v>
      </c>
      <c r="B29" s="17" t="s">
        <v>3082</v>
      </c>
      <c r="C29" s="17" t="s">
        <v>3083</v>
      </c>
      <c r="D29" s="14" t="s">
        <v>1577</v>
      </c>
      <c r="E29" s="17" t="s">
        <v>4406</v>
      </c>
      <c r="F29" s="17">
        <v>2</v>
      </c>
      <c r="G29" s="17"/>
      <c r="H29" s="17"/>
      <c r="I29" s="17"/>
      <c r="J29" s="17" t="s">
        <v>234</v>
      </c>
      <c r="K29" s="17" t="s">
        <v>387</v>
      </c>
      <c r="L29" s="17" t="s">
        <v>235</v>
      </c>
      <c r="M29" s="17" t="s">
        <v>388</v>
      </c>
      <c r="N29" s="17" t="s">
        <v>2444</v>
      </c>
      <c r="O29" s="17" t="s">
        <v>84</v>
      </c>
    </row>
    <row r="30" spans="1:15" x14ac:dyDescent="0.2">
      <c r="A30" s="12">
        <v>2029</v>
      </c>
      <c r="B30" s="17" t="s">
        <v>3084</v>
      </c>
      <c r="C30" s="17" t="s">
        <v>3085</v>
      </c>
      <c r="D30" s="14" t="s">
        <v>1577</v>
      </c>
      <c r="E30" s="17" t="s">
        <v>4406</v>
      </c>
      <c r="F30" s="17">
        <v>2</v>
      </c>
      <c r="G30" s="17"/>
      <c r="H30" s="17"/>
      <c r="I30" s="17"/>
      <c r="J30" s="17" t="s">
        <v>2445</v>
      </c>
      <c r="K30" s="17" t="s">
        <v>2446</v>
      </c>
      <c r="L30" s="17" t="s">
        <v>2447</v>
      </c>
      <c r="M30" s="17" t="s">
        <v>2448</v>
      </c>
      <c r="N30" s="17" t="s">
        <v>2171</v>
      </c>
      <c r="O30" s="17" t="s">
        <v>84</v>
      </c>
    </row>
    <row r="31" spans="1:15" x14ac:dyDescent="0.2">
      <c r="A31" s="12">
        <v>2030</v>
      </c>
      <c r="B31" s="17" t="s">
        <v>3086</v>
      </c>
      <c r="C31" s="17" t="s">
        <v>3087</v>
      </c>
      <c r="D31" s="14" t="s">
        <v>1577</v>
      </c>
      <c r="E31" s="17" t="s">
        <v>3588</v>
      </c>
      <c r="F31" s="17">
        <v>3</v>
      </c>
      <c r="G31" s="17"/>
      <c r="H31" s="17"/>
      <c r="I31" s="17"/>
      <c r="J31" s="17" t="s">
        <v>1370</v>
      </c>
      <c r="K31" s="17" t="s">
        <v>1076</v>
      </c>
      <c r="L31" s="17" t="s">
        <v>1371</v>
      </c>
      <c r="M31" s="17" t="s">
        <v>1077</v>
      </c>
      <c r="N31" s="17" t="s">
        <v>688</v>
      </c>
      <c r="O31" s="17" t="s">
        <v>84</v>
      </c>
    </row>
    <row r="32" spans="1:15" x14ac:dyDescent="0.2">
      <c r="A32" s="12">
        <v>2031</v>
      </c>
      <c r="B32" s="17" t="s">
        <v>3088</v>
      </c>
      <c r="C32" s="17" t="s">
        <v>3089</v>
      </c>
      <c r="D32" s="14" t="s">
        <v>1577</v>
      </c>
      <c r="E32" s="17" t="s">
        <v>3588</v>
      </c>
      <c r="F32" s="17">
        <v>3</v>
      </c>
      <c r="G32" s="17"/>
      <c r="H32" s="17"/>
      <c r="I32" s="17"/>
      <c r="J32" s="17" t="s">
        <v>230</v>
      </c>
      <c r="K32" s="17" t="s">
        <v>1301</v>
      </c>
      <c r="L32" s="17" t="s">
        <v>231</v>
      </c>
      <c r="M32" s="17" t="s">
        <v>1302</v>
      </c>
      <c r="N32" s="17" t="s">
        <v>1372</v>
      </c>
      <c r="O32" s="17" t="s">
        <v>84</v>
      </c>
    </row>
    <row r="33" spans="1:15" x14ac:dyDescent="0.2">
      <c r="A33" s="12">
        <v>2032</v>
      </c>
      <c r="B33" s="17" t="s">
        <v>3090</v>
      </c>
      <c r="C33" s="17" t="s">
        <v>3091</v>
      </c>
      <c r="D33" s="14" t="s">
        <v>1577</v>
      </c>
      <c r="E33" s="17" t="s">
        <v>3588</v>
      </c>
      <c r="F33" s="17">
        <v>3</v>
      </c>
      <c r="G33" s="17"/>
      <c r="H33" s="17"/>
      <c r="I33" s="17"/>
      <c r="J33" s="17" t="s">
        <v>1539</v>
      </c>
      <c r="K33" s="17" t="s">
        <v>1540</v>
      </c>
      <c r="L33" s="17" t="s">
        <v>1541</v>
      </c>
      <c r="M33" s="17" t="s">
        <v>1542</v>
      </c>
      <c r="N33" s="17" t="s">
        <v>1543</v>
      </c>
      <c r="O33" s="17" t="s">
        <v>84</v>
      </c>
    </row>
    <row r="34" spans="1:15" x14ac:dyDescent="0.2">
      <c r="A34" s="12">
        <v>2033</v>
      </c>
      <c r="B34" s="17" t="s">
        <v>3092</v>
      </c>
      <c r="C34" s="17" t="s">
        <v>3093</v>
      </c>
      <c r="D34" s="14" t="s">
        <v>1577</v>
      </c>
      <c r="E34" s="17" t="s">
        <v>3588</v>
      </c>
      <c r="F34" s="17">
        <v>3</v>
      </c>
      <c r="G34" s="17"/>
      <c r="H34" s="17"/>
      <c r="I34" s="17"/>
      <c r="J34" s="17" t="s">
        <v>1034</v>
      </c>
      <c r="K34" s="17" t="s">
        <v>1060</v>
      </c>
      <c r="L34" s="17" t="s">
        <v>1036</v>
      </c>
      <c r="M34" s="17" t="s">
        <v>1061</v>
      </c>
      <c r="N34" s="17" t="s">
        <v>1544</v>
      </c>
      <c r="O34" s="17" t="s">
        <v>84</v>
      </c>
    </row>
    <row r="35" spans="1:15" x14ac:dyDescent="0.2">
      <c r="A35" s="12">
        <v>2034</v>
      </c>
      <c r="B35" s="17" t="s">
        <v>3094</v>
      </c>
      <c r="C35" s="17" t="s">
        <v>3095</v>
      </c>
      <c r="D35" s="14" t="s">
        <v>1577</v>
      </c>
      <c r="E35" s="17" t="s">
        <v>3588</v>
      </c>
      <c r="F35" s="17">
        <v>3</v>
      </c>
      <c r="G35" s="17"/>
      <c r="H35" s="17"/>
      <c r="I35" s="17"/>
      <c r="J35" s="17" t="s">
        <v>133</v>
      </c>
      <c r="K35" s="17" t="s">
        <v>1026</v>
      </c>
      <c r="L35" s="17" t="s">
        <v>135</v>
      </c>
      <c r="M35" s="17" t="s">
        <v>1027</v>
      </c>
      <c r="N35" s="17" t="s">
        <v>1373</v>
      </c>
      <c r="O35" s="17" t="s">
        <v>84</v>
      </c>
    </row>
    <row r="36" spans="1:15" x14ac:dyDescent="0.2">
      <c r="A36" s="12">
        <v>2035</v>
      </c>
      <c r="B36" s="17" t="s">
        <v>3074</v>
      </c>
      <c r="C36" s="17" t="s">
        <v>3096</v>
      </c>
      <c r="D36" s="14" t="s">
        <v>1577</v>
      </c>
      <c r="E36" s="17" t="s">
        <v>3588</v>
      </c>
      <c r="F36" s="17">
        <v>3</v>
      </c>
      <c r="G36" s="17"/>
      <c r="H36" s="17"/>
      <c r="I36" s="17"/>
      <c r="J36" s="17" t="s">
        <v>106</v>
      </c>
      <c r="K36" s="17" t="s">
        <v>748</v>
      </c>
      <c r="L36" s="17" t="s">
        <v>108</v>
      </c>
      <c r="M36" s="17" t="s">
        <v>749</v>
      </c>
      <c r="N36" s="17" t="s">
        <v>1374</v>
      </c>
      <c r="O36" s="17" t="s">
        <v>84</v>
      </c>
    </row>
    <row r="37" spans="1:15" x14ac:dyDescent="0.2">
      <c r="A37" s="12">
        <v>2036</v>
      </c>
      <c r="B37" s="17" t="s">
        <v>3097</v>
      </c>
      <c r="C37" s="17" t="s">
        <v>3098</v>
      </c>
      <c r="D37" s="14" t="s">
        <v>1577</v>
      </c>
      <c r="E37" s="17" t="s">
        <v>3588</v>
      </c>
      <c r="F37" s="17">
        <v>2</v>
      </c>
      <c r="G37" s="17"/>
      <c r="H37" s="17"/>
      <c r="I37" s="17"/>
      <c r="J37" s="17" t="s">
        <v>2000</v>
      </c>
      <c r="K37" s="17" t="s">
        <v>1226</v>
      </c>
      <c r="L37" s="17" t="s">
        <v>2002</v>
      </c>
      <c r="M37" s="17" t="s">
        <v>1228</v>
      </c>
      <c r="N37" s="17" t="s">
        <v>2031</v>
      </c>
      <c r="O37" s="17" t="s">
        <v>84</v>
      </c>
    </row>
    <row r="38" spans="1:15" x14ac:dyDescent="0.2">
      <c r="A38" s="12">
        <v>2037</v>
      </c>
      <c r="B38" s="17" t="s">
        <v>3099</v>
      </c>
      <c r="C38" s="17" t="s">
        <v>3100</v>
      </c>
      <c r="D38" s="14" t="s">
        <v>1577</v>
      </c>
      <c r="E38" s="17" t="s">
        <v>3588</v>
      </c>
      <c r="F38" s="17">
        <v>2</v>
      </c>
      <c r="G38" s="17"/>
      <c r="H38" s="17"/>
      <c r="I38" s="17"/>
      <c r="J38" s="17" t="s">
        <v>2032</v>
      </c>
      <c r="K38" s="17" t="s">
        <v>999</v>
      </c>
      <c r="L38" s="17" t="s">
        <v>2033</v>
      </c>
      <c r="M38" s="17" t="s">
        <v>1000</v>
      </c>
      <c r="N38" s="17" t="s">
        <v>2034</v>
      </c>
      <c r="O38" s="17" t="s">
        <v>84</v>
      </c>
    </row>
    <row r="39" spans="1:15" x14ac:dyDescent="0.2">
      <c r="A39" s="12">
        <v>2038</v>
      </c>
      <c r="B39" s="17" t="s">
        <v>3101</v>
      </c>
      <c r="C39" s="17" t="s">
        <v>3102</v>
      </c>
      <c r="D39" s="14" t="s">
        <v>1577</v>
      </c>
      <c r="E39" s="17" t="s">
        <v>3588</v>
      </c>
      <c r="F39" s="17">
        <v>2</v>
      </c>
      <c r="G39" s="17"/>
      <c r="H39" s="17"/>
      <c r="I39" s="17"/>
      <c r="J39" s="17" t="s">
        <v>1075</v>
      </c>
      <c r="K39" s="17" t="s">
        <v>131</v>
      </c>
      <c r="L39" s="17" t="s">
        <v>396</v>
      </c>
      <c r="M39" s="17" t="s">
        <v>132</v>
      </c>
      <c r="N39" s="17" t="s">
        <v>2364</v>
      </c>
      <c r="O39" s="17" t="s">
        <v>84</v>
      </c>
    </row>
    <row r="40" spans="1:15" x14ac:dyDescent="0.2">
      <c r="A40" s="12">
        <v>2039</v>
      </c>
      <c r="B40" s="17" t="s">
        <v>3103</v>
      </c>
      <c r="C40" s="17" t="s">
        <v>3104</v>
      </c>
      <c r="D40" s="14" t="s">
        <v>1577</v>
      </c>
      <c r="E40" s="17" t="s">
        <v>3588</v>
      </c>
      <c r="F40" s="17">
        <v>2</v>
      </c>
      <c r="G40" s="17"/>
      <c r="H40" s="17"/>
      <c r="I40" s="17"/>
      <c r="J40" s="17" t="s">
        <v>2365</v>
      </c>
      <c r="K40" s="17" t="s">
        <v>2366</v>
      </c>
      <c r="L40" s="17" t="s">
        <v>2367</v>
      </c>
      <c r="M40" s="17" t="s">
        <v>2368</v>
      </c>
      <c r="N40" s="17" t="s">
        <v>2369</v>
      </c>
      <c r="O40" s="17" t="s">
        <v>84</v>
      </c>
    </row>
    <row r="41" spans="1:15" x14ac:dyDescent="0.2">
      <c r="A41" s="12">
        <v>2040</v>
      </c>
      <c r="B41" s="17" t="s">
        <v>3105</v>
      </c>
      <c r="C41" s="17" t="s">
        <v>3106</v>
      </c>
      <c r="D41" s="14" t="s">
        <v>1577</v>
      </c>
      <c r="E41" s="17" t="s">
        <v>3588</v>
      </c>
      <c r="F41" s="17">
        <v>3</v>
      </c>
      <c r="G41" s="17"/>
      <c r="H41" s="17"/>
      <c r="I41" s="17"/>
      <c r="J41" s="17" t="s">
        <v>1064</v>
      </c>
      <c r="K41" s="17" t="s">
        <v>2387</v>
      </c>
      <c r="L41" s="17" t="s">
        <v>2388</v>
      </c>
      <c r="M41" s="17" t="s">
        <v>2389</v>
      </c>
      <c r="N41" s="17" t="s">
        <v>1244</v>
      </c>
      <c r="O41" s="17" t="s">
        <v>84</v>
      </c>
    </row>
    <row r="42" spans="1:15" x14ac:dyDescent="0.2">
      <c r="A42" s="12">
        <v>2041</v>
      </c>
      <c r="B42" s="17" t="s">
        <v>3107</v>
      </c>
      <c r="C42" s="17" t="s">
        <v>3108</v>
      </c>
      <c r="D42" s="14" t="s">
        <v>1577</v>
      </c>
      <c r="E42" s="17" t="s">
        <v>3588</v>
      </c>
      <c r="F42" s="17">
        <v>2</v>
      </c>
      <c r="G42" s="17"/>
      <c r="H42" s="17"/>
      <c r="I42" s="17"/>
      <c r="J42" s="17" t="s">
        <v>2434</v>
      </c>
      <c r="K42" s="17" t="s">
        <v>2435</v>
      </c>
      <c r="L42" s="17" t="s">
        <v>2436</v>
      </c>
      <c r="M42" s="17" t="s">
        <v>2437</v>
      </c>
      <c r="N42" s="17" t="s">
        <v>2015</v>
      </c>
      <c r="O42" s="17" t="s">
        <v>84</v>
      </c>
    </row>
    <row r="43" spans="1:15" x14ac:dyDescent="0.2">
      <c r="A43" s="12">
        <v>2042</v>
      </c>
      <c r="B43" s="17" t="s">
        <v>3109</v>
      </c>
      <c r="C43" s="17" t="s">
        <v>3110</v>
      </c>
      <c r="D43" s="14" t="s">
        <v>1577</v>
      </c>
      <c r="E43" s="17" t="s">
        <v>4383</v>
      </c>
      <c r="F43" s="17">
        <v>3</v>
      </c>
      <c r="G43" s="17"/>
      <c r="H43" s="17"/>
      <c r="I43" s="17"/>
      <c r="J43" s="17" t="s">
        <v>308</v>
      </c>
      <c r="K43" s="17" t="s">
        <v>1259</v>
      </c>
      <c r="L43" s="17" t="s">
        <v>309</v>
      </c>
      <c r="M43" s="17" t="s">
        <v>1260</v>
      </c>
      <c r="N43" s="17" t="s">
        <v>565</v>
      </c>
      <c r="O43" s="17" t="s">
        <v>84</v>
      </c>
    </row>
    <row r="44" spans="1:15" x14ac:dyDescent="0.2">
      <c r="A44" s="12">
        <v>2043</v>
      </c>
      <c r="B44" s="17" t="s">
        <v>3111</v>
      </c>
      <c r="C44" s="17" t="s">
        <v>3112</v>
      </c>
      <c r="D44" s="14" t="s">
        <v>1577</v>
      </c>
      <c r="E44" s="17" t="s">
        <v>4383</v>
      </c>
      <c r="F44" s="17">
        <v>2</v>
      </c>
      <c r="G44" s="17"/>
      <c r="H44" s="17"/>
      <c r="I44" s="17"/>
      <c r="J44" s="17" t="s">
        <v>654</v>
      </c>
      <c r="K44" s="17" t="s">
        <v>2057</v>
      </c>
      <c r="L44" s="17" t="s">
        <v>2058</v>
      </c>
      <c r="M44" s="17" t="s">
        <v>2059</v>
      </c>
      <c r="N44" s="17" t="s">
        <v>2060</v>
      </c>
      <c r="O44" s="17" t="s">
        <v>84</v>
      </c>
    </row>
    <row r="45" spans="1:15" x14ac:dyDescent="0.2">
      <c r="A45" s="12">
        <v>2044</v>
      </c>
      <c r="B45" s="17" t="s">
        <v>2438</v>
      </c>
      <c r="C45" s="17" t="s">
        <v>2439</v>
      </c>
      <c r="D45" s="14" t="s">
        <v>1577</v>
      </c>
      <c r="E45" s="17" t="s">
        <v>4383</v>
      </c>
      <c r="F45" s="17">
        <v>2</v>
      </c>
      <c r="G45" s="17"/>
      <c r="H45" s="17"/>
      <c r="I45" s="17"/>
      <c r="J45" s="17" t="s">
        <v>2440</v>
      </c>
      <c r="K45" s="17" t="s">
        <v>2441</v>
      </c>
      <c r="L45" s="17" t="s">
        <v>2442</v>
      </c>
      <c r="M45" s="17" t="s">
        <v>2443</v>
      </c>
      <c r="N45" s="17" t="s">
        <v>1777</v>
      </c>
      <c r="O45" s="17" t="s">
        <v>84</v>
      </c>
    </row>
    <row r="46" spans="1:15" x14ac:dyDescent="0.2">
      <c r="A46" s="12">
        <v>2045</v>
      </c>
      <c r="B46" s="17" t="s">
        <v>2504</v>
      </c>
      <c r="C46" s="17" t="s">
        <v>2505</v>
      </c>
      <c r="D46" s="14" t="s">
        <v>1577</v>
      </c>
      <c r="E46" s="17" t="s">
        <v>4383</v>
      </c>
      <c r="F46" s="17">
        <v>3</v>
      </c>
      <c r="G46" s="17"/>
      <c r="H46" s="17"/>
      <c r="I46" s="17"/>
      <c r="J46" s="17" t="s">
        <v>2506</v>
      </c>
      <c r="K46" s="17" t="s">
        <v>2507</v>
      </c>
      <c r="L46" s="17" t="s">
        <v>2508</v>
      </c>
      <c r="M46" s="17" t="s">
        <v>2509</v>
      </c>
      <c r="N46" s="17" t="s">
        <v>2510</v>
      </c>
      <c r="O46" s="17" t="s">
        <v>84</v>
      </c>
    </row>
    <row r="47" spans="1:15" x14ac:dyDescent="0.2">
      <c r="A47" s="12">
        <v>2046</v>
      </c>
      <c r="B47" s="17" t="s">
        <v>3113</v>
      </c>
      <c r="C47" s="17" t="s">
        <v>3114</v>
      </c>
      <c r="D47" s="14" t="s">
        <v>1577</v>
      </c>
      <c r="E47" s="17" t="s">
        <v>4383</v>
      </c>
      <c r="F47" s="17">
        <v>2</v>
      </c>
      <c r="G47" s="17"/>
      <c r="H47" s="17"/>
      <c r="I47" s="17"/>
      <c r="J47" s="17" t="s">
        <v>2061</v>
      </c>
      <c r="K47" s="17" t="s">
        <v>2062</v>
      </c>
      <c r="L47" s="17" t="s">
        <v>2063</v>
      </c>
      <c r="M47" s="17" t="s">
        <v>2064</v>
      </c>
      <c r="N47" s="17" t="s">
        <v>2065</v>
      </c>
      <c r="O47" s="17" t="s">
        <v>84</v>
      </c>
    </row>
    <row r="48" spans="1:15" x14ac:dyDescent="0.2">
      <c r="A48" s="12">
        <v>2047</v>
      </c>
      <c r="B48" s="17" t="s">
        <v>3115</v>
      </c>
      <c r="C48" s="17" t="s">
        <v>3116</v>
      </c>
      <c r="D48" s="14" t="s">
        <v>1577</v>
      </c>
      <c r="E48" s="17" t="s">
        <v>4383</v>
      </c>
      <c r="F48" s="17">
        <v>2</v>
      </c>
      <c r="G48" s="17"/>
      <c r="H48" s="17"/>
      <c r="I48" s="17"/>
      <c r="J48" s="17" t="s">
        <v>112</v>
      </c>
      <c r="K48" s="17" t="s">
        <v>2066</v>
      </c>
      <c r="L48" s="17" t="s">
        <v>114</v>
      </c>
      <c r="M48" s="17" t="s">
        <v>2067</v>
      </c>
      <c r="N48" s="17" t="s">
        <v>2068</v>
      </c>
      <c r="O48" s="17" t="s">
        <v>84</v>
      </c>
    </row>
    <row r="49" spans="1:15" x14ac:dyDescent="0.2">
      <c r="A49" s="12">
        <v>2048</v>
      </c>
      <c r="B49" s="17" t="s">
        <v>3117</v>
      </c>
      <c r="C49" s="17" t="s">
        <v>3118</v>
      </c>
      <c r="D49" s="14" t="s">
        <v>1577</v>
      </c>
      <c r="E49" s="17" t="s">
        <v>4383</v>
      </c>
      <c r="F49" s="17">
        <v>2</v>
      </c>
      <c r="G49" s="17"/>
      <c r="H49" s="17"/>
      <c r="I49" s="17"/>
      <c r="J49" s="17" t="s">
        <v>1974</v>
      </c>
      <c r="K49" s="17" t="s">
        <v>2069</v>
      </c>
      <c r="L49" s="17" t="s">
        <v>1975</v>
      </c>
      <c r="M49" s="17" t="s">
        <v>2070</v>
      </c>
      <c r="N49" s="17" t="s">
        <v>1668</v>
      </c>
      <c r="O49" s="17" t="s">
        <v>84</v>
      </c>
    </row>
    <row r="50" spans="1:15" x14ac:dyDescent="0.2">
      <c r="A50" s="12">
        <v>2049</v>
      </c>
      <c r="B50" s="17" t="s">
        <v>3119</v>
      </c>
      <c r="C50" s="17" t="s">
        <v>3120</v>
      </c>
      <c r="D50" s="14" t="s">
        <v>1577</v>
      </c>
      <c r="E50" s="17" t="s">
        <v>4385</v>
      </c>
      <c r="F50" s="17">
        <v>3</v>
      </c>
      <c r="G50" s="17"/>
      <c r="H50" s="17"/>
      <c r="I50" s="17"/>
      <c r="J50" s="17" t="s">
        <v>1002</v>
      </c>
      <c r="K50" s="17" t="s">
        <v>1103</v>
      </c>
      <c r="L50" s="17" t="s">
        <v>1003</v>
      </c>
      <c r="M50" s="17" t="s">
        <v>1104</v>
      </c>
      <c r="N50" s="17" t="s">
        <v>509</v>
      </c>
      <c r="O50" s="17" t="s">
        <v>84</v>
      </c>
    </row>
    <row r="51" spans="1:15" x14ac:dyDescent="0.2">
      <c r="A51" s="12">
        <v>2050</v>
      </c>
      <c r="B51" s="17" t="s">
        <v>3121</v>
      </c>
      <c r="C51" s="17" t="s">
        <v>3122</v>
      </c>
      <c r="D51" s="14" t="s">
        <v>1577</v>
      </c>
      <c r="E51" s="17" t="s">
        <v>4385</v>
      </c>
      <c r="F51" s="17">
        <v>2</v>
      </c>
      <c r="G51" s="17"/>
      <c r="H51" s="17"/>
      <c r="I51" s="17"/>
      <c r="J51" s="17" t="s">
        <v>2071</v>
      </c>
      <c r="K51" s="17" t="s">
        <v>1058</v>
      </c>
      <c r="L51" s="17" t="s">
        <v>2072</v>
      </c>
      <c r="M51" s="17" t="s">
        <v>1059</v>
      </c>
      <c r="N51" s="17" t="s">
        <v>2073</v>
      </c>
      <c r="O51" s="17" t="s">
        <v>84</v>
      </c>
    </row>
    <row r="52" spans="1:15" x14ac:dyDescent="0.2">
      <c r="A52" s="12">
        <v>2051</v>
      </c>
      <c r="B52" s="17" t="s">
        <v>3123</v>
      </c>
      <c r="C52" s="17" t="s">
        <v>3124</v>
      </c>
      <c r="D52" s="14" t="s">
        <v>2390</v>
      </c>
      <c r="E52" s="17" t="s">
        <v>4385</v>
      </c>
      <c r="F52" s="17">
        <v>2</v>
      </c>
      <c r="G52" s="17"/>
      <c r="H52" s="17"/>
      <c r="I52" s="17"/>
      <c r="J52" s="17" t="s">
        <v>2391</v>
      </c>
      <c r="K52" s="17" t="s">
        <v>1067</v>
      </c>
      <c r="L52" s="17" t="s">
        <v>2392</v>
      </c>
      <c r="M52" s="17" t="s">
        <v>1068</v>
      </c>
      <c r="N52" s="17" t="s">
        <v>2393</v>
      </c>
      <c r="O52" s="17" t="s">
        <v>84</v>
      </c>
    </row>
    <row r="53" spans="1:15" x14ac:dyDescent="0.2">
      <c r="A53" s="12">
        <v>2052</v>
      </c>
      <c r="B53" s="17" t="s">
        <v>3125</v>
      </c>
      <c r="C53" s="17" t="s">
        <v>3126</v>
      </c>
      <c r="D53" s="14" t="s">
        <v>1577</v>
      </c>
      <c r="E53" s="17" t="s">
        <v>4385</v>
      </c>
      <c r="F53" s="17">
        <v>3</v>
      </c>
      <c r="G53" s="17"/>
      <c r="H53" s="17"/>
      <c r="I53" s="17"/>
      <c r="J53" s="17" t="s">
        <v>1108</v>
      </c>
      <c r="K53" s="17" t="s">
        <v>1053</v>
      </c>
      <c r="L53" s="17" t="s">
        <v>1109</v>
      </c>
      <c r="M53" s="17" t="s">
        <v>1054</v>
      </c>
      <c r="N53" s="17" t="s">
        <v>1110</v>
      </c>
      <c r="O53" s="17" t="s">
        <v>84</v>
      </c>
    </row>
    <row r="54" spans="1:15" x14ac:dyDescent="0.2">
      <c r="A54" s="12">
        <v>2053</v>
      </c>
      <c r="B54" s="17" t="s">
        <v>2708</v>
      </c>
      <c r="C54" s="17" t="s">
        <v>3127</v>
      </c>
      <c r="D54" s="14" t="s">
        <v>1577</v>
      </c>
      <c r="E54" s="17" t="s">
        <v>4385</v>
      </c>
      <c r="F54" s="17">
        <v>3</v>
      </c>
      <c r="G54" s="17"/>
      <c r="H54" s="17"/>
      <c r="I54" s="17"/>
      <c r="J54" s="17" t="s">
        <v>1111</v>
      </c>
      <c r="K54" s="17" t="s">
        <v>1112</v>
      </c>
      <c r="L54" s="17" t="s">
        <v>1113</v>
      </c>
      <c r="M54" s="17" t="s">
        <v>1114</v>
      </c>
      <c r="N54" s="17" t="s">
        <v>1115</v>
      </c>
      <c r="O54" s="17" t="s">
        <v>84</v>
      </c>
    </row>
    <row r="55" spans="1:15" x14ac:dyDescent="0.2">
      <c r="A55" s="12">
        <v>2054</v>
      </c>
      <c r="B55" s="17" t="s">
        <v>3128</v>
      </c>
      <c r="C55" s="17" t="s">
        <v>3129</v>
      </c>
      <c r="D55" s="14" t="s">
        <v>1577</v>
      </c>
      <c r="E55" s="17" t="s">
        <v>4385</v>
      </c>
      <c r="F55" s="17">
        <v>3</v>
      </c>
      <c r="G55" s="17"/>
      <c r="H55" s="17"/>
      <c r="I55" s="17"/>
      <c r="J55" s="17" t="s">
        <v>1116</v>
      </c>
      <c r="K55" s="17" t="s">
        <v>1033</v>
      </c>
      <c r="L55" s="17" t="s">
        <v>1117</v>
      </c>
      <c r="M55" s="17" t="s">
        <v>1118</v>
      </c>
      <c r="N55" s="17" t="s">
        <v>766</v>
      </c>
      <c r="O55" s="17" t="s">
        <v>84</v>
      </c>
    </row>
    <row r="56" spans="1:15" x14ac:dyDescent="0.2">
      <c r="A56" s="12">
        <v>2055</v>
      </c>
      <c r="B56" s="17" t="s">
        <v>3130</v>
      </c>
      <c r="C56" s="17" t="s">
        <v>3131</v>
      </c>
      <c r="D56" s="14" t="s">
        <v>1577</v>
      </c>
      <c r="E56" s="17" t="s">
        <v>4385</v>
      </c>
      <c r="F56" s="17">
        <v>2</v>
      </c>
      <c r="G56" s="17"/>
      <c r="H56" s="17"/>
      <c r="I56" s="17"/>
      <c r="J56" s="17" t="s">
        <v>2074</v>
      </c>
      <c r="K56" s="17" t="s">
        <v>1235</v>
      </c>
      <c r="L56" s="17" t="s">
        <v>2075</v>
      </c>
      <c r="M56" s="17" t="s">
        <v>1236</v>
      </c>
      <c r="N56" s="17" t="s">
        <v>2076</v>
      </c>
      <c r="O56" s="17" t="s">
        <v>84</v>
      </c>
    </row>
    <row r="57" spans="1:15" x14ac:dyDescent="0.2">
      <c r="A57" s="12">
        <v>2056</v>
      </c>
      <c r="B57" s="17" t="s">
        <v>3132</v>
      </c>
      <c r="C57" s="17" t="s">
        <v>3133</v>
      </c>
      <c r="D57" s="14" t="s">
        <v>1577</v>
      </c>
      <c r="E57" s="17" t="s">
        <v>4385</v>
      </c>
      <c r="F57" s="17">
        <v>2</v>
      </c>
      <c r="G57" s="17"/>
      <c r="H57" s="17"/>
      <c r="I57" s="17"/>
      <c r="J57" s="17" t="s">
        <v>430</v>
      </c>
      <c r="K57" s="17" t="s">
        <v>1028</v>
      </c>
      <c r="L57" s="17" t="s">
        <v>431</v>
      </c>
      <c r="M57" s="17" t="s">
        <v>1029</v>
      </c>
      <c r="N57" s="17" t="s">
        <v>1843</v>
      </c>
      <c r="O57" s="17" t="s">
        <v>84</v>
      </c>
    </row>
    <row r="58" spans="1:15" x14ac:dyDescent="0.2">
      <c r="A58" s="12">
        <v>2057</v>
      </c>
      <c r="B58" s="17" t="s">
        <v>2841</v>
      </c>
      <c r="C58" s="17" t="s">
        <v>3134</v>
      </c>
      <c r="D58" s="14" t="s">
        <v>1577</v>
      </c>
      <c r="E58" s="17" t="s">
        <v>4385</v>
      </c>
      <c r="F58" s="17">
        <v>2</v>
      </c>
      <c r="G58" s="17"/>
      <c r="H58" s="17"/>
      <c r="I58" s="17"/>
      <c r="J58" s="17" t="s">
        <v>133</v>
      </c>
      <c r="K58" s="17" t="s">
        <v>989</v>
      </c>
      <c r="L58" s="17" t="s">
        <v>135</v>
      </c>
      <c r="M58" s="17" t="s">
        <v>990</v>
      </c>
      <c r="N58" s="17" t="s">
        <v>2077</v>
      </c>
      <c r="O58" s="17" t="s">
        <v>84</v>
      </c>
    </row>
    <row r="59" spans="1:15" x14ac:dyDescent="0.2">
      <c r="A59" s="12">
        <v>2058</v>
      </c>
      <c r="B59" s="17" t="s">
        <v>3135</v>
      </c>
      <c r="C59" s="17" t="s">
        <v>3136</v>
      </c>
      <c r="D59" s="14" t="s">
        <v>1577</v>
      </c>
      <c r="E59" s="17" t="s">
        <v>4385</v>
      </c>
      <c r="F59" s="17">
        <v>2</v>
      </c>
      <c r="G59" s="17"/>
      <c r="H59" s="17"/>
      <c r="I59" s="17"/>
      <c r="J59" s="17" t="s">
        <v>2078</v>
      </c>
      <c r="K59" s="17" t="s">
        <v>980</v>
      </c>
      <c r="L59" s="17" t="s">
        <v>2079</v>
      </c>
      <c r="M59" s="17" t="s">
        <v>981</v>
      </c>
      <c r="N59" s="17" t="s">
        <v>1952</v>
      </c>
      <c r="O59" s="17" t="s">
        <v>84</v>
      </c>
    </row>
    <row r="60" spans="1:15" x14ac:dyDescent="0.2">
      <c r="A60" s="12">
        <v>2059</v>
      </c>
      <c r="B60" s="17" t="s">
        <v>3137</v>
      </c>
      <c r="C60" s="17" t="s">
        <v>3138</v>
      </c>
      <c r="D60" s="14" t="s">
        <v>1577</v>
      </c>
      <c r="E60" s="17" t="s">
        <v>4385</v>
      </c>
      <c r="F60" s="17">
        <v>2</v>
      </c>
      <c r="G60" s="17"/>
      <c r="H60" s="17"/>
      <c r="I60" s="17"/>
      <c r="J60" s="17" t="s">
        <v>1715</v>
      </c>
      <c r="K60" s="17" t="s">
        <v>562</v>
      </c>
      <c r="L60" s="17" t="s">
        <v>1716</v>
      </c>
      <c r="M60" s="17" t="s">
        <v>564</v>
      </c>
      <c r="N60" s="17" t="s">
        <v>2080</v>
      </c>
      <c r="O60" s="17" t="s">
        <v>84</v>
      </c>
    </row>
    <row r="61" spans="1:15" x14ac:dyDescent="0.2">
      <c r="A61" s="12">
        <v>2060</v>
      </c>
      <c r="B61" s="17" t="s">
        <v>3139</v>
      </c>
      <c r="C61" s="17" t="s">
        <v>1145</v>
      </c>
      <c r="D61" s="14" t="s">
        <v>1577</v>
      </c>
      <c r="E61" s="17" t="s">
        <v>4386</v>
      </c>
      <c r="F61" s="17">
        <v>3</v>
      </c>
      <c r="G61" s="17"/>
      <c r="H61" s="17"/>
      <c r="I61" s="17"/>
      <c r="J61" s="17" t="s">
        <v>1146</v>
      </c>
      <c r="K61" s="17" t="s">
        <v>1067</v>
      </c>
      <c r="L61" s="17" t="s">
        <v>1531</v>
      </c>
      <c r="M61" s="17" t="s">
        <v>1068</v>
      </c>
      <c r="N61" s="17" t="s">
        <v>1147</v>
      </c>
      <c r="O61" s="17" t="s">
        <v>84</v>
      </c>
    </row>
    <row r="62" spans="1:15" x14ac:dyDescent="0.2">
      <c r="A62" s="12">
        <v>2061</v>
      </c>
      <c r="B62" s="17" t="s">
        <v>1148</v>
      </c>
      <c r="C62" s="17" t="s">
        <v>1149</v>
      </c>
      <c r="D62" s="14" t="s">
        <v>1577</v>
      </c>
      <c r="E62" s="17" t="s">
        <v>4386</v>
      </c>
      <c r="F62" s="17">
        <v>3</v>
      </c>
      <c r="G62" s="17"/>
      <c r="H62" s="17"/>
      <c r="I62" s="17"/>
      <c r="J62" s="17" t="s">
        <v>1150</v>
      </c>
      <c r="K62" s="17" t="s">
        <v>974</v>
      </c>
      <c r="L62" s="17" t="s">
        <v>1532</v>
      </c>
      <c r="M62" s="17" t="s">
        <v>975</v>
      </c>
      <c r="N62" s="17" t="s">
        <v>1151</v>
      </c>
      <c r="O62" s="17" t="s">
        <v>84</v>
      </c>
    </row>
    <row r="63" spans="1:15" x14ac:dyDescent="0.2">
      <c r="A63" s="12">
        <v>2062</v>
      </c>
      <c r="B63" s="17" t="s">
        <v>1153</v>
      </c>
      <c r="C63" s="17" t="s">
        <v>1154</v>
      </c>
      <c r="D63" s="14" t="s">
        <v>1577</v>
      </c>
      <c r="E63" s="17" t="s">
        <v>4386</v>
      </c>
      <c r="F63" s="17">
        <v>3</v>
      </c>
      <c r="G63" s="17"/>
      <c r="H63" s="17"/>
      <c r="I63" s="17"/>
      <c r="J63" s="17" t="s">
        <v>1155</v>
      </c>
      <c r="K63" s="17" t="s">
        <v>1156</v>
      </c>
      <c r="L63" s="17" t="s">
        <v>1533</v>
      </c>
      <c r="M63" s="17" t="s">
        <v>1157</v>
      </c>
      <c r="N63" s="17" t="s">
        <v>1158</v>
      </c>
      <c r="O63" s="17" t="s">
        <v>84</v>
      </c>
    </row>
    <row r="64" spans="1:15" x14ac:dyDescent="0.2">
      <c r="A64" s="12">
        <v>2063</v>
      </c>
      <c r="B64" s="17" t="s">
        <v>1159</v>
      </c>
      <c r="C64" s="17" t="s">
        <v>1160</v>
      </c>
      <c r="D64" s="14" t="s">
        <v>1577</v>
      </c>
      <c r="E64" s="17" t="s">
        <v>4386</v>
      </c>
      <c r="F64" s="17">
        <v>3</v>
      </c>
      <c r="G64" s="17"/>
      <c r="H64" s="17"/>
      <c r="I64" s="17"/>
      <c r="J64" s="17" t="s">
        <v>426</v>
      </c>
      <c r="K64" s="17" t="s">
        <v>1161</v>
      </c>
      <c r="L64" s="17" t="s">
        <v>427</v>
      </c>
      <c r="M64" s="17" t="s">
        <v>1162</v>
      </c>
      <c r="N64" s="17" t="s">
        <v>1163</v>
      </c>
      <c r="O64" s="17" t="s">
        <v>84</v>
      </c>
    </row>
    <row r="65" spans="1:15" x14ac:dyDescent="0.2">
      <c r="A65" s="12">
        <v>2064</v>
      </c>
      <c r="B65" s="17" t="s">
        <v>3343</v>
      </c>
      <c r="C65" s="17" t="s">
        <v>1164</v>
      </c>
      <c r="D65" s="14" t="s">
        <v>1577</v>
      </c>
      <c r="E65" s="17" t="s">
        <v>4386</v>
      </c>
      <c r="F65" s="17">
        <v>3</v>
      </c>
      <c r="G65" s="17"/>
      <c r="H65" s="17"/>
      <c r="I65" s="17"/>
      <c r="J65" s="17" t="s">
        <v>1165</v>
      </c>
      <c r="K65" s="17" t="s">
        <v>1023</v>
      </c>
      <c r="L65" s="17" t="s">
        <v>1534</v>
      </c>
      <c r="M65" s="17" t="s">
        <v>1025</v>
      </c>
      <c r="N65" s="17" t="s">
        <v>765</v>
      </c>
      <c r="O65" s="17" t="s">
        <v>84</v>
      </c>
    </row>
    <row r="66" spans="1:15" x14ac:dyDescent="0.2">
      <c r="A66" s="12">
        <v>2065</v>
      </c>
      <c r="B66" s="17" t="s">
        <v>1166</v>
      </c>
      <c r="C66" s="17" t="s">
        <v>1071</v>
      </c>
      <c r="D66" s="14" t="s">
        <v>1577</v>
      </c>
      <c r="E66" s="17" t="s">
        <v>4386</v>
      </c>
      <c r="F66" s="17">
        <v>3</v>
      </c>
      <c r="G66" s="17"/>
      <c r="H66" s="17"/>
      <c r="I66" s="17"/>
      <c r="J66" s="17" t="s">
        <v>1167</v>
      </c>
      <c r="K66" s="17" t="s">
        <v>1072</v>
      </c>
      <c r="L66" s="17" t="s">
        <v>1535</v>
      </c>
      <c r="M66" s="17" t="s">
        <v>1073</v>
      </c>
      <c r="N66" s="17" t="s">
        <v>1168</v>
      </c>
      <c r="O66" s="17" t="s">
        <v>84</v>
      </c>
    </row>
    <row r="67" spans="1:15" x14ac:dyDescent="0.2">
      <c r="A67" s="12">
        <v>2066</v>
      </c>
      <c r="B67" s="17" t="s">
        <v>1169</v>
      </c>
      <c r="C67" s="17" t="s">
        <v>1170</v>
      </c>
      <c r="D67" s="14" t="s">
        <v>1577</v>
      </c>
      <c r="E67" s="17" t="s">
        <v>4386</v>
      </c>
      <c r="F67" s="17">
        <v>3</v>
      </c>
      <c r="G67" s="17"/>
      <c r="H67" s="17"/>
      <c r="I67" s="17"/>
      <c r="J67" s="17" t="s">
        <v>1171</v>
      </c>
      <c r="K67" s="17" t="s">
        <v>1172</v>
      </c>
      <c r="L67" s="17" t="s">
        <v>1536</v>
      </c>
      <c r="M67" s="17" t="s">
        <v>1173</v>
      </c>
      <c r="N67" s="17" t="s">
        <v>1174</v>
      </c>
      <c r="O67" s="17" t="s">
        <v>84</v>
      </c>
    </row>
    <row r="68" spans="1:15" x14ac:dyDescent="0.2">
      <c r="A68" s="12">
        <v>2067</v>
      </c>
      <c r="B68" s="17" t="s">
        <v>1175</v>
      </c>
      <c r="C68" s="17" t="s">
        <v>1176</v>
      </c>
      <c r="D68" s="14" t="s">
        <v>1577</v>
      </c>
      <c r="E68" s="17" t="s">
        <v>4386</v>
      </c>
      <c r="F68" s="17">
        <v>3</v>
      </c>
      <c r="G68" s="17"/>
      <c r="H68" s="17"/>
      <c r="I68" s="17"/>
      <c r="J68" s="17" t="s">
        <v>1177</v>
      </c>
      <c r="K68" s="17" t="s">
        <v>999</v>
      </c>
      <c r="L68" s="17" t="s">
        <v>1537</v>
      </c>
      <c r="M68" s="17" t="s">
        <v>1000</v>
      </c>
      <c r="N68" s="17" t="s">
        <v>1178</v>
      </c>
      <c r="O68" s="17" t="s">
        <v>84</v>
      </c>
    </row>
    <row r="69" spans="1:15" x14ac:dyDescent="0.2">
      <c r="A69" s="12">
        <v>2068</v>
      </c>
      <c r="B69" s="17" t="s">
        <v>1179</v>
      </c>
      <c r="C69" s="17" t="s">
        <v>1180</v>
      </c>
      <c r="D69" s="14" t="s">
        <v>1577</v>
      </c>
      <c r="E69" s="17" t="s">
        <v>4386</v>
      </c>
      <c r="F69" s="17">
        <v>3</v>
      </c>
      <c r="G69" s="17"/>
      <c r="H69" s="17"/>
      <c r="I69" s="17"/>
      <c r="J69" s="17" t="s">
        <v>277</v>
      </c>
      <c r="K69" s="17" t="s">
        <v>660</v>
      </c>
      <c r="L69" s="17" t="s">
        <v>278</v>
      </c>
      <c r="M69" s="17" t="s">
        <v>998</v>
      </c>
      <c r="N69" s="17" t="s">
        <v>1181</v>
      </c>
      <c r="O69" s="17" t="s">
        <v>84</v>
      </c>
    </row>
    <row r="70" spans="1:15" x14ac:dyDescent="0.2">
      <c r="A70" s="12">
        <v>2069</v>
      </c>
      <c r="B70" s="17" t="s">
        <v>1182</v>
      </c>
      <c r="C70" s="17" t="s">
        <v>1183</v>
      </c>
      <c r="D70" s="14" t="s">
        <v>1577</v>
      </c>
      <c r="E70" s="17" t="s">
        <v>4386</v>
      </c>
      <c r="F70" s="17">
        <v>3</v>
      </c>
      <c r="G70" s="17"/>
      <c r="H70" s="17"/>
      <c r="I70" s="17"/>
      <c r="J70" s="17" t="s">
        <v>578</v>
      </c>
      <c r="K70" s="17" t="s">
        <v>991</v>
      </c>
      <c r="L70" s="17" t="s">
        <v>579</v>
      </c>
      <c r="M70" s="17" t="s">
        <v>992</v>
      </c>
      <c r="N70" s="17" t="s">
        <v>1184</v>
      </c>
      <c r="O70" s="17" t="s">
        <v>84</v>
      </c>
    </row>
    <row r="71" spans="1:15" x14ac:dyDescent="0.2">
      <c r="A71" s="12">
        <v>2070</v>
      </c>
      <c r="B71" s="17" t="s">
        <v>1185</v>
      </c>
      <c r="C71" s="17" t="s">
        <v>1062</v>
      </c>
      <c r="D71" s="14" t="s">
        <v>1577</v>
      </c>
      <c r="E71" s="17" t="s">
        <v>4386</v>
      </c>
      <c r="F71" s="17">
        <v>3</v>
      </c>
      <c r="G71" s="17"/>
      <c r="H71" s="17"/>
      <c r="I71" s="17"/>
      <c r="J71" s="17" t="s">
        <v>383</v>
      </c>
      <c r="K71" s="17" t="s">
        <v>1186</v>
      </c>
      <c r="L71" s="17" t="s">
        <v>384</v>
      </c>
      <c r="M71" s="17" t="s">
        <v>1187</v>
      </c>
      <c r="N71" s="17" t="s">
        <v>1188</v>
      </c>
      <c r="O71" s="17" t="s">
        <v>84</v>
      </c>
    </row>
    <row r="72" spans="1:15" x14ac:dyDescent="0.2">
      <c r="A72" s="12">
        <v>2071</v>
      </c>
      <c r="B72" s="17" t="s">
        <v>3140</v>
      </c>
      <c r="C72" s="17" t="s">
        <v>3141</v>
      </c>
      <c r="D72" s="14" t="s">
        <v>1577</v>
      </c>
      <c r="E72" s="17" t="s">
        <v>4386</v>
      </c>
      <c r="F72" s="17">
        <v>2</v>
      </c>
      <c r="G72" s="17"/>
      <c r="H72" s="17"/>
      <c r="I72" s="17"/>
      <c r="J72" s="17" t="s">
        <v>2008</v>
      </c>
      <c r="K72" s="17" t="s">
        <v>2009</v>
      </c>
      <c r="L72" s="17" t="s">
        <v>2010</v>
      </c>
      <c r="M72" s="17" t="s">
        <v>2011</v>
      </c>
      <c r="N72" s="17" t="s">
        <v>2012</v>
      </c>
      <c r="O72" s="17" t="s">
        <v>84</v>
      </c>
    </row>
    <row r="73" spans="1:15" x14ac:dyDescent="0.2">
      <c r="A73" s="12">
        <v>2072</v>
      </c>
      <c r="B73" s="17" t="s">
        <v>3142</v>
      </c>
      <c r="C73" s="17" t="s">
        <v>3143</v>
      </c>
      <c r="D73" s="14" t="s">
        <v>1577</v>
      </c>
      <c r="E73" s="17" t="s">
        <v>4386</v>
      </c>
      <c r="F73" s="17">
        <v>2</v>
      </c>
      <c r="G73" s="17"/>
      <c r="H73" s="17"/>
      <c r="I73" s="17"/>
      <c r="J73" s="17" t="s">
        <v>2000</v>
      </c>
      <c r="K73" s="17" t="s">
        <v>2013</v>
      </c>
      <c r="L73" s="17" t="s">
        <v>2002</v>
      </c>
      <c r="M73" s="17" t="s">
        <v>2014</v>
      </c>
      <c r="N73" s="17" t="s">
        <v>2015</v>
      </c>
      <c r="O73" s="17" t="s">
        <v>84</v>
      </c>
    </row>
    <row r="74" spans="1:15" x14ac:dyDescent="0.2">
      <c r="A74" s="12">
        <v>2073</v>
      </c>
      <c r="B74" s="17" t="s">
        <v>3144</v>
      </c>
      <c r="C74" s="17" t="s">
        <v>3145</v>
      </c>
      <c r="D74" s="14" t="s">
        <v>1577</v>
      </c>
      <c r="E74" s="17" t="s">
        <v>4386</v>
      </c>
      <c r="F74" s="17">
        <v>2</v>
      </c>
      <c r="G74" s="17"/>
      <c r="H74" s="17"/>
      <c r="I74" s="17"/>
      <c r="J74" s="17" t="s">
        <v>2016</v>
      </c>
      <c r="K74" s="17" t="s">
        <v>2017</v>
      </c>
      <c r="L74" s="17" t="s">
        <v>2018</v>
      </c>
      <c r="M74" s="17" t="s">
        <v>2019</v>
      </c>
      <c r="N74" s="17" t="s">
        <v>2020</v>
      </c>
      <c r="O74" s="17" t="s">
        <v>84</v>
      </c>
    </row>
    <row r="75" spans="1:15" x14ac:dyDescent="0.2">
      <c r="A75" s="12">
        <v>2074</v>
      </c>
      <c r="B75" s="17" t="s">
        <v>3146</v>
      </c>
      <c r="C75" s="17" t="s">
        <v>3147</v>
      </c>
      <c r="D75" s="14" t="s">
        <v>1577</v>
      </c>
      <c r="E75" s="17" t="s">
        <v>4386</v>
      </c>
      <c r="F75" s="17">
        <v>2</v>
      </c>
      <c r="G75" s="17"/>
      <c r="H75" s="17"/>
      <c r="I75" s="17"/>
      <c r="J75" s="17" t="s">
        <v>2021</v>
      </c>
      <c r="K75" s="17" t="s">
        <v>991</v>
      </c>
      <c r="L75" s="17" t="s">
        <v>2022</v>
      </c>
      <c r="M75" s="17" t="s">
        <v>992</v>
      </c>
      <c r="N75" s="17" t="s">
        <v>2023</v>
      </c>
      <c r="O75" s="17" t="s">
        <v>84</v>
      </c>
    </row>
    <row r="76" spans="1:15" x14ac:dyDescent="0.2">
      <c r="A76" s="12">
        <v>2075</v>
      </c>
      <c r="B76" s="17" t="s">
        <v>3148</v>
      </c>
      <c r="C76" s="17" t="s">
        <v>2024</v>
      </c>
      <c r="D76" s="14" t="s">
        <v>1577</v>
      </c>
      <c r="E76" s="17" t="s">
        <v>4386</v>
      </c>
      <c r="F76" s="17">
        <v>2</v>
      </c>
      <c r="G76" s="17"/>
      <c r="H76" s="17"/>
      <c r="I76" s="17"/>
      <c r="J76" s="17" t="s">
        <v>420</v>
      </c>
      <c r="K76" s="17" t="s">
        <v>247</v>
      </c>
      <c r="L76" s="17" t="s">
        <v>422</v>
      </c>
      <c r="M76" s="17" t="s">
        <v>248</v>
      </c>
      <c r="N76" s="17" t="s">
        <v>1869</v>
      </c>
      <c r="O76" s="17" t="s">
        <v>84</v>
      </c>
    </row>
    <row r="77" spans="1:15" x14ac:dyDescent="0.2">
      <c r="A77" s="12">
        <v>2076</v>
      </c>
      <c r="B77" s="17" t="s">
        <v>3149</v>
      </c>
      <c r="C77" s="17" t="s">
        <v>3150</v>
      </c>
      <c r="D77" s="14" t="s">
        <v>1577</v>
      </c>
      <c r="E77" s="17" t="s">
        <v>4386</v>
      </c>
      <c r="F77" s="17">
        <v>2</v>
      </c>
      <c r="G77" s="17"/>
      <c r="H77" s="17"/>
      <c r="I77" s="17"/>
      <c r="J77" s="17" t="s">
        <v>324</v>
      </c>
      <c r="K77" s="17" t="s">
        <v>2025</v>
      </c>
      <c r="L77" s="17" t="s">
        <v>325</v>
      </c>
      <c r="M77" s="17" t="s">
        <v>2026</v>
      </c>
      <c r="N77" s="17" t="s">
        <v>2027</v>
      </c>
      <c r="O77" s="17" t="s">
        <v>84</v>
      </c>
    </row>
    <row r="78" spans="1:15" x14ac:dyDescent="0.2">
      <c r="A78" s="12">
        <v>2077</v>
      </c>
      <c r="B78" s="17" t="s">
        <v>3151</v>
      </c>
      <c r="C78" s="17" t="s">
        <v>3152</v>
      </c>
      <c r="D78" s="14" t="s">
        <v>1577</v>
      </c>
      <c r="E78" s="17" t="s">
        <v>4386</v>
      </c>
      <c r="F78" s="17">
        <v>2</v>
      </c>
      <c r="G78" s="17"/>
      <c r="H78" s="17"/>
      <c r="I78" s="17"/>
      <c r="J78" s="17" t="s">
        <v>2028</v>
      </c>
      <c r="K78" s="17" t="s">
        <v>131</v>
      </c>
      <c r="L78" s="17" t="s">
        <v>2029</v>
      </c>
      <c r="M78" s="17" t="s">
        <v>132</v>
      </c>
      <c r="N78" s="17" t="s">
        <v>1668</v>
      </c>
      <c r="O78" s="17" t="s">
        <v>84</v>
      </c>
    </row>
    <row r="79" spans="1:15" x14ac:dyDescent="0.2">
      <c r="A79" s="12">
        <v>2078</v>
      </c>
      <c r="B79" s="17" t="s">
        <v>3153</v>
      </c>
      <c r="C79" s="17" t="s">
        <v>3154</v>
      </c>
      <c r="D79" s="14" t="s">
        <v>1577</v>
      </c>
      <c r="E79" s="17" t="s">
        <v>4386</v>
      </c>
      <c r="F79" s="17">
        <v>2</v>
      </c>
      <c r="G79" s="17"/>
      <c r="H79" s="17"/>
      <c r="I79" s="17"/>
      <c r="J79" s="17" t="s">
        <v>182</v>
      </c>
      <c r="K79" s="17" t="s">
        <v>1065</v>
      </c>
      <c r="L79" s="17" t="s">
        <v>184</v>
      </c>
      <c r="M79" s="17" t="s">
        <v>1066</v>
      </c>
      <c r="N79" s="17" t="s">
        <v>2030</v>
      </c>
      <c r="O79" s="17" t="s">
        <v>84</v>
      </c>
    </row>
    <row r="80" spans="1:15" x14ac:dyDescent="0.2">
      <c r="A80" s="12">
        <v>2079</v>
      </c>
      <c r="B80" s="17" t="s">
        <v>2845</v>
      </c>
      <c r="C80" s="17" t="s">
        <v>3155</v>
      </c>
      <c r="D80" s="14" t="s">
        <v>1577</v>
      </c>
      <c r="E80" s="17" t="s">
        <v>4387</v>
      </c>
      <c r="F80" s="17">
        <v>3</v>
      </c>
      <c r="G80" s="17"/>
      <c r="H80" s="17"/>
      <c r="I80" s="17"/>
      <c r="J80" s="17" t="s">
        <v>174</v>
      </c>
      <c r="K80" s="17" t="s">
        <v>1235</v>
      </c>
      <c r="L80" s="17" t="s">
        <v>175</v>
      </c>
      <c r="M80" s="17" t="s">
        <v>1236</v>
      </c>
      <c r="N80" s="17" t="s">
        <v>955</v>
      </c>
      <c r="O80" s="17" t="s">
        <v>84</v>
      </c>
    </row>
    <row r="81" spans="1:15" x14ac:dyDescent="0.2">
      <c r="A81" s="12">
        <v>2080</v>
      </c>
      <c r="B81" s="17" t="s">
        <v>1261</v>
      </c>
      <c r="C81" s="17" t="s">
        <v>1262</v>
      </c>
      <c r="D81" s="14" t="s">
        <v>1577</v>
      </c>
      <c r="E81" s="17" t="s">
        <v>4387</v>
      </c>
      <c r="F81" s="17">
        <v>3</v>
      </c>
      <c r="G81" s="17"/>
      <c r="H81" s="17"/>
      <c r="I81" s="17"/>
      <c r="J81" s="17" t="s">
        <v>1263</v>
      </c>
      <c r="K81" s="17" t="s">
        <v>1208</v>
      </c>
      <c r="L81" s="17" t="s">
        <v>1613</v>
      </c>
      <c r="M81" s="17" t="s">
        <v>1210</v>
      </c>
      <c r="N81" s="17" t="s">
        <v>1264</v>
      </c>
      <c r="O81" s="17" t="s">
        <v>84</v>
      </c>
    </row>
    <row r="82" spans="1:15" x14ac:dyDescent="0.2">
      <c r="A82" s="12">
        <v>2081</v>
      </c>
      <c r="B82" s="17" t="s">
        <v>2050</v>
      </c>
      <c r="C82" s="17" t="s">
        <v>2051</v>
      </c>
      <c r="D82" s="14" t="s">
        <v>1577</v>
      </c>
      <c r="E82" s="17" t="s">
        <v>4387</v>
      </c>
      <c r="F82" s="17">
        <v>2</v>
      </c>
      <c r="G82" s="17"/>
      <c r="H82" s="17"/>
      <c r="I82" s="17"/>
      <c r="J82" s="17" t="s">
        <v>2052</v>
      </c>
      <c r="K82" s="17" t="s">
        <v>2053</v>
      </c>
      <c r="L82" s="17" t="s">
        <v>2054</v>
      </c>
      <c r="M82" s="17" t="s">
        <v>2055</v>
      </c>
      <c r="N82" s="17" t="s">
        <v>2056</v>
      </c>
      <c r="O82" s="17" t="s">
        <v>84</v>
      </c>
    </row>
    <row r="83" spans="1:15" x14ac:dyDescent="0.2">
      <c r="A83" s="12">
        <v>2082</v>
      </c>
      <c r="B83" s="17" t="s">
        <v>2841</v>
      </c>
      <c r="C83" s="17" t="s">
        <v>3156</v>
      </c>
      <c r="D83" s="14" t="s">
        <v>1577</v>
      </c>
      <c r="E83" s="17" t="s">
        <v>4387</v>
      </c>
      <c r="F83" s="17">
        <v>2</v>
      </c>
      <c r="G83" s="17"/>
      <c r="H83" s="17"/>
      <c r="I83" s="17"/>
      <c r="J83" s="17" t="s">
        <v>133</v>
      </c>
      <c r="K83" s="17" t="s">
        <v>2449</v>
      </c>
      <c r="L83" s="17" t="s">
        <v>135</v>
      </c>
      <c r="M83" s="17" t="s">
        <v>2450</v>
      </c>
      <c r="N83" s="17" t="s">
        <v>2451</v>
      </c>
      <c r="O83" s="17" t="s">
        <v>84</v>
      </c>
    </row>
    <row r="84" spans="1:15" x14ac:dyDescent="0.2">
      <c r="A84" s="12">
        <v>2083</v>
      </c>
      <c r="B84" s="17" t="s">
        <v>3157</v>
      </c>
      <c r="C84" s="17" t="s">
        <v>3158</v>
      </c>
      <c r="D84" s="14" t="s">
        <v>1577</v>
      </c>
      <c r="E84" s="17" t="s">
        <v>4387</v>
      </c>
      <c r="F84" s="17">
        <v>3</v>
      </c>
      <c r="G84" s="17"/>
      <c r="H84" s="17"/>
      <c r="I84" s="17"/>
      <c r="J84" s="17" t="s">
        <v>1080</v>
      </c>
      <c r="K84" s="17" t="s">
        <v>1001</v>
      </c>
      <c r="L84" s="17" t="s">
        <v>1081</v>
      </c>
      <c r="M84" s="17" t="s">
        <v>967</v>
      </c>
      <c r="N84" s="17" t="s">
        <v>1196</v>
      </c>
      <c r="O84" s="17" t="s">
        <v>84</v>
      </c>
    </row>
    <row r="85" spans="1:15" x14ac:dyDescent="0.2">
      <c r="A85" s="12">
        <v>2084</v>
      </c>
      <c r="B85" s="17" t="s">
        <v>3159</v>
      </c>
      <c r="C85" s="17" t="s">
        <v>3160</v>
      </c>
      <c r="D85" s="14" t="s">
        <v>1577</v>
      </c>
      <c r="E85" s="17" t="s">
        <v>4387</v>
      </c>
      <c r="F85" s="17">
        <v>3</v>
      </c>
      <c r="G85" s="17"/>
      <c r="H85" s="17"/>
      <c r="I85" s="17"/>
      <c r="J85" s="17" t="s">
        <v>249</v>
      </c>
      <c r="K85" s="17" t="s">
        <v>1237</v>
      </c>
      <c r="L85" s="17" t="s">
        <v>250</v>
      </c>
      <c r="M85" s="17" t="s">
        <v>1238</v>
      </c>
      <c r="N85" s="17" t="s">
        <v>1239</v>
      </c>
      <c r="O85" s="17" t="s">
        <v>84</v>
      </c>
    </row>
    <row r="86" spans="1:15" x14ac:dyDescent="0.2">
      <c r="A86" s="12">
        <v>2085</v>
      </c>
      <c r="B86" s="17" t="s">
        <v>2841</v>
      </c>
      <c r="C86" s="17" t="s">
        <v>3161</v>
      </c>
      <c r="D86" s="14" t="s">
        <v>1577</v>
      </c>
      <c r="E86" s="17" t="s">
        <v>4388</v>
      </c>
      <c r="F86" s="17">
        <v>2</v>
      </c>
      <c r="G86" s="17"/>
      <c r="H86" s="17"/>
      <c r="I86" s="17"/>
      <c r="J86" s="17" t="s">
        <v>133</v>
      </c>
      <c r="K86" s="17" t="s">
        <v>2081</v>
      </c>
      <c r="L86" s="17" t="s">
        <v>135</v>
      </c>
      <c r="M86" s="17" t="s">
        <v>2082</v>
      </c>
      <c r="N86" s="17" t="s">
        <v>2083</v>
      </c>
      <c r="O86" s="17" t="s">
        <v>84</v>
      </c>
    </row>
    <row r="87" spans="1:15" x14ac:dyDescent="0.2">
      <c r="A87" s="12">
        <v>2086</v>
      </c>
      <c r="B87" s="17" t="s">
        <v>2624</v>
      </c>
      <c r="C87" s="17" t="s">
        <v>3162</v>
      </c>
      <c r="D87" s="14" t="s">
        <v>1577</v>
      </c>
      <c r="E87" s="17" t="s">
        <v>4388</v>
      </c>
      <c r="F87" s="17">
        <v>3</v>
      </c>
      <c r="G87" s="17"/>
      <c r="H87" s="17"/>
      <c r="I87" s="17"/>
      <c r="J87" s="17" t="s">
        <v>410</v>
      </c>
      <c r="K87" s="17" t="s">
        <v>1246</v>
      </c>
      <c r="L87" s="17" t="s">
        <v>411</v>
      </c>
      <c r="M87" s="17" t="s">
        <v>1247</v>
      </c>
      <c r="N87" s="17" t="s">
        <v>1614</v>
      </c>
      <c r="O87" s="17" t="s">
        <v>84</v>
      </c>
    </row>
    <row r="88" spans="1:15" x14ac:dyDescent="0.2">
      <c r="A88" s="12">
        <v>2087</v>
      </c>
      <c r="B88" s="17" t="s">
        <v>3013</v>
      </c>
      <c r="C88" s="17" t="s">
        <v>3163</v>
      </c>
      <c r="D88" s="14" t="s">
        <v>1577</v>
      </c>
      <c r="E88" s="17" t="s">
        <v>4388</v>
      </c>
      <c r="F88" s="17">
        <v>3</v>
      </c>
      <c r="G88" s="17"/>
      <c r="H88" s="17"/>
      <c r="I88" s="17"/>
      <c r="J88" s="17" t="s">
        <v>318</v>
      </c>
      <c r="K88" s="17" t="s">
        <v>1248</v>
      </c>
      <c r="L88" s="17" t="s">
        <v>319</v>
      </c>
      <c r="M88" s="17" t="s">
        <v>1249</v>
      </c>
      <c r="N88" s="17" t="s">
        <v>611</v>
      </c>
      <c r="O88" s="17" t="s">
        <v>84</v>
      </c>
    </row>
    <row r="89" spans="1:15" x14ac:dyDescent="0.2">
      <c r="A89" s="12">
        <v>2088</v>
      </c>
      <c r="B89" s="17" t="s">
        <v>2787</v>
      </c>
      <c r="C89" s="17" t="s">
        <v>3164</v>
      </c>
      <c r="D89" s="14" t="s">
        <v>1577</v>
      </c>
      <c r="E89" s="17" t="s">
        <v>4388</v>
      </c>
      <c r="F89" s="17">
        <v>3</v>
      </c>
      <c r="G89" s="17"/>
      <c r="H89" s="17"/>
      <c r="I89" s="17"/>
      <c r="J89" s="17" t="s">
        <v>364</v>
      </c>
      <c r="K89" s="17" t="s">
        <v>1028</v>
      </c>
      <c r="L89" s="17" t="s">
        <v>365</v>
      </c>
      <c r="M89" s="17" t="s">
        <v>1029</v>
      </c>
      <c r="N89" s="17" t="s">
        <v>1615</v>
      </c>
      <c r="O89" s="17" t="s">
        <v>84</v>
      </c>
    </row>
    <row r="90" spans="1:15" x14ac:dyDescent="0.2">
      <c r="A90" s="12">
        <v>2089</v>
      </c>
      <c r="B90" s="17" t="s">
        <v>2876</v>
      </c>
      <c r="C90" s="17" t="s">
        <v>3165</v>
      </c>
      <c r="D90" s="14" t="s">
        <v>1577</v>
      </c>
      <c r="E90" s="17" t="s">
        <v>4388</v>
      </c>
      <c r="F90" s="17">
        <v>3</v>
      </c>
      <c r="G90" s="17"/>
      <c r="H90" s="17"/>
      <c r="I90" s="17"/>
      <c r="J90" s="17" t="s">
        <v>182</v>
      </c>
      <c r="K90" s="17" t="s">
        <v>1250</v>
      </c>
      <c r="L90" s="17" t="s">
        <v>184</v>
      </c>
      <c r="M90" s="17" t="s">
        <v>1251</v>
      </c>
      <c r="N90" s="17" t="s">
        <v>1244</v>
      </c>
      <c r="O90" s="17" t="s">
        <v>84</v>
      </c>
    </row>
    <row r="91" spans="1:15" x14ac:dyDescent="0.2">
      <c r="A91" s="12">
        <v>2090</v>
      </c>
      <c r="B91" s="17" t="s">
        <v>2626</v>
      </c>
      <c r="C91" s="17" t="s">
        <v>3166</v>
      </c>
      <c r="D91" s="14" t="s">
        <v>1577</v>
      </c>
      <c r="E91" s="17" t="s">
        <v>4388</v>
      </c>
      <c r="F91" s="17">
        <v>2</v>
      </c>
      <c r="G91" s="17"/>
      <c r="H91" s="17"/>
      <c r="I91" s="17"/>
      <c r="J91" s="17" t="s">
        <v>424</v>
      </c>
      <c r="K91" s="17" t="s">
        <v>2084</v>
      </c>
      <c r="L91" s="17" t="s">
        <v>425</v>
      </c>
      <c r="M91" s="17" t="s">
        <v>2085</v>
      </c>
      <c r="N91" s="17" t="s">
        <v>2043</v>
      </c>
      <c r="O91" s="17" t="s">
        <v>84</v>
      </c>
    </row>
    <row r="92" spans="1:15" x14ac:dyDescent="0.2">
      <c r="A92" s="12">
        <v>2091</v>
      </c>
      <c r="B92" s="13" t="s">
        <v>3167</v>
      </c>
      <c r="C92" s="13" t="s">
        <v>1135</v>
      </c>
      <c r="D92" s="14" t="s">
        <v>1577</v>
      </c>
      <c r="E92" s="32" t="s">
        <v>4390</v>
      </c>
      <c r="F92" s="14">
        <v>3</v>
      </c>
      <c r="G92" s="33"/>
      <c r="H92" s="20"/>
      <c r="I92" s="20"/>
      <c r="J92" s="21" t="s">
        <v>239</v>
      </c>
      <c r="K92" s="21" t="s">
        <v>1010</v>
      </c>
      <c r="L92" s="17" t="s">
        <v>240</v>
      </c>
      <c r="M92" s="17" t="s">
        <v>1012</v>
      </c>
      <c r="N92" s="17" t="s">
        <v>1136</v>
      </c>
      <c r="O92" s="17" t="s">
        <v>84</v>
      </c>
    </row>
    <row r="93" spans="1:15" x14ac:dyDescent="0.2">
      <c r="A93" s="12">
        <v>2092</v>
      </c>
      <c r="B93" s="13" t="s">
        <v>2865</v>
      </c>
      <c r="C93" s="13" t="s">
        <v>3168</v>
      </c>
      <c r="D93" s="14" t="s">
        <v>1577</v>
      </c>
      <c r="E93" s="32" t="s">
        <v>4390</v>
      </c>
      <c r="F93" s="14">
        <v>3</v>
      </c>
      <c r="G93" s="33"/>
      <c r="H93" s="20"/>
      <c r="I93" s="20"/>
      <c r="J93" s="21" t="s">
        <v>957</v>
      </c>
      <c r="K93" s="21" t="s">
        <v>131</v>
      </c>
      <c r="L93" s="17" t="s">
        <v>958</v>
      </c>
      <c r="M93" s="17" t="s">
        <v>1137</v>
      </c>
      <c r="N93" s="17" t="s">
        <v>1138</v>
      </c>
      <c r="O93" s="17" t="s">
        <v>84</v>
      </c>
    </row>
    <row r="94" spans="1:15" x14ac:dyDescent="0.2">
      <c r="A94" s="12">
        <v>2093</v>
      </c>
      <c r="B94" s="22" t="s">
        <v>3169</v>
      </c>
      <c r="C94" s="22" t="s">
        <v>3170</v>
      </c>
      <c r="D94" s="14" t="s">
        <v>1577</v>
      </c>
      <c r="E94" s="34" t="s">
        <v>4390</v>
      </c>
      <c r="F94" s="23">
        <v>3</v>
      </c>
      <c r="G94" s="33"/>
      <c r="H94" s="20"/>
      <c r="I94" s="20"/>
      <c r="J94" s="21" t="s">
        <v>906</v>
      </c>
      <c r="K94" s="21" t="s">
        <v>1139</v>
      </c>
      <c r="L94" s="17" t="s">
        <v>908</v>
      </c>
      <c r="M94" s="17" t="s">
        <v>1140</v>
      </c>
      <c r="N94" s="17" t="s">
        <v>1141</v>
      </c>
      <c r="O94" s="17" t="s">
        <v>84</v>
      </c>
    </row>
    <row r="95" spans="1:15" x14ac:dyDescent="0.2">
      <c r="A95" s="12">
        <v>2094</v>
      </c>
      <c r="B95" s="22" t="s">
        <v>3171</v>
      </c>
      <c r="C95" s="22" t="s">
        <v>3172</v>
      </c>
      <c r="D95" s="14" t="s">
        <v>1577</v>
      </c>
      <c r="E95" s="34" t="s">
        <v>4390</v>
      </c>
      <c r="F95" s="23">
        <v>3</v>
      </c>
      <c r="G95" s="33"/>
      <c r="H95" s="20"/>
      <c r="I95" s="20"/>
      <c r="J95" s="21" t="s">
        <v>1142</v>
      </c>
      <c r="K95" s="21" t="s">
        <v>999</v>
      </c>
      <c r="L95" s="17" t="s">
        <v>1143</v>
      </c>
      <c r="M95" s="17" t="s">
        <v>1000</v>
      </c>
      <c r="N95" s="17" t="s">
        <v>1144</v>
      </c>
      <c r="O95" s="17" t="s">
        <v>84</v>
      </c>
    </row>
    <row r="96" spans="1:15" x14ac:dyDescent="0.2">
      <c r="A96" s="12">
        <v>2095</v>
      </c>
      <c r="B96" s="22" t="s">
        <v>3173</v>
      </c>
      <c r="C96" s="22" t="s">
        <v>3174</v>
      </c>
      <c r="D96" s="14" t="s">
        <v>1577</v>
      </c>
      <c r="E96" s="34" t="s">
        <v>4390</v>
      </c>
      <c r="F96" s="23">
        <v>2</v>
      </c>
      <c r="G96" s="33"/>
      <c r="H96" s="20"/>
      <c r="I96" s="20"/>
      <c r="J96" s="21" t="s">
        <v>2492</v>
      </c>
      <c r="K96" s="21" t="s">
        <v>2493</v>
      </c>
      <c r="L96" s="17" t="s">
        <v>2494</v>
      </c>
      <c r="M96" s="17" t="s">
        <v>2495</v>
      </c>
      <c r="N96" s="17" t="s">
        <v>2496</v>
      </c>
      <c r="O96" s="17" t="s">
        <v>84</v>
      </c>
    </row>
    <row r="97" spans="1:15" x14ac:dyDescent="0.2">
      <c r="A97" s="12">
        <v>2096</v>
      </c>
      <c r="B97" s="22" t="s">
        <v>3175</v>
      </c>
      <c r="C97" s="22" t="s">
        <v>3176</v>
      </c>
      <c r="D97" s="14" t="s">
        <v>1577</v>
      </c>
      <c r="E97" s="34" t="s">
        <v>4390</v>
      </c>
      <c r="F97" s="23">
        <v>2</v>
      </c>
      <c r="G97" s="33"/>
      <c r="H97" s="20"/>
      <c r="I97" s="20"/>
      <c r="J97" s="21" t="s">
        <v>2497</v>
      </c>
      <c r="K97" s="21" t="s">
        <v>2498</v>
      </c>
      <c r="L97" s="17" t="s">
        <v>2499</v>
      </c>
      <c r="M97" s="17" t="s">
        <v>2433</v>
      </c>
      <c r="N97" s="17" t="s">
        <v>2500</v>
      </c>
      <c r="O97" s="17" t="s">
        <v>84</v>
      </c>
    </row>
    <row r="98" spans="1:15" x14ac:dyDescent="0.2">
      <c r="A98" s="12">
        <v>2097</v>
      </c>
      <c r="B98" s="22" t="s">
        <v>2634</v>
      </c>
      <c r="C98" s="22" t="s">
        <v>3177</v>
      </c>
      <c r="D98" s="14" t="s">
        <v>1577</v>
      </c>
      <c r="E98" s="34" t="s">
        <v>4390</v>
      </c>
      <c r="F98" s="23">
        <v>2</v>
      </c>
      <c r="G98" s="33"/>
      <c r="H98" s="20"/>
      <c r="I98" s="20"/>
      <c r="J98" s="21" t="s">
        <v>174</v>
      </c>
      <c r="K98" s="21" t="s">
        <v>999</v>
      </c>
      <c r="L98" s="17" t="s">
        <v>175</v>
      </c>
      <c r="M98" s="17" t="s">
        <v>1000</v>
      </c>
      <c r="N98" s="17" t="s">
        <v>2501</v>
      </c>
      <c r="O98" s="17" t="s">
        <v>84</v>
      </c>
    </row>
    <row r="99" spans="1:15" x14ac:dyDescent="0.2">
      <c r="A99" s="12">
        <v>2098</v>
      </c>
      <c r="B99" s="22" t="s">
        <v>3178</v>
      </c>
      <c r="C99" s="22" t="s">
        <v>3179</v>
      </c>
      <c r="D99" s="14" t="s">
        <v>1577</v>
      </c>
      <c r="E99" s="34" t="s">
        <v>4390</v>
      </c>
      <c r="F99" s="23">
        <v>2</v>
      </c>
      <c r="G99" s="33"/>
      <c r="H99" s="20"/>
      <c r="I99" s="20"/>
      <c r="J99" s="21" t="s">
        <v>101</v>
      </c>
      <c r="K99" s="21" t="s">
        <v>379</v>
      </c>
      <c r="L99" s="17" t="s">
        <v>102</v>
      </c>
      <c r="M99" s="17" t="s">
        <v>380</v>
      </c>
      <c r="N99" s="17" t="s">
        <v>2137</v>
      </c>
      <c r="O99" s="17" t="s">
        <v>84</v>
      </c>
    </row>
    <row r="100" spans="1:15" x14ac:dyDescent="0.2">
      <c r="A100" s="12">
        <v>2099</v>
      </c>
      <c r="B100" s="22" t="s">
        <v>2737</v>
      </c>
      <c r="C100" s="22" t="s">
        <v>3180</v>
      </c>
      <c r="D100" s="14" t="s">
        <v>1577</v>
      </c>
      <c r="E100" s="34" t="s">
        <v>4390</v>
      </c>
      <c r="F100" s="23">
        <v>2</v>
      </c>
      <c r="G100" s="33"/>
      <c r="H100" s="20"/>
      <c r="I100" s="20"/>
      <c r="J100" s="21" t="s">
        <v>742</v>
      </c>
      <c r="K100" s="21" t="s">
        <v>1026</v>
      </c>
      <c r="L100" s="17" t="s">
        <v>744</v>
      </c>
      <c r="M100" s="17" t="s">
        <v>1027</v>
      </c>
      <c r="N100" s="17" t="s">
        <v>2503</v>
      </c>
      <c r="O100" s="17" t="s">
        <v>84</v>
      </c>
    </row>
    <row r="101" spans="1:15" x14ac:dyDescent="0.2">
      <c r="A101" s="12">
        <v>2100</v>
      </c>
      <c r="B101" s="22" t="s">
        <v>3181</v>
      </c>
      <c r="C101" s="22" t="s">
        <v>3182</v>
      </c>
      <c r="D101" s="14" t="s">
        <v>1577</v>
      </c>
      <c r="E101" s="34" t="s">
        <v>4391</v>
      </c>
      <c r="F101" s="23">
        <v>3</v>
      </c>
      <c r="G101" s="33"/>
      <c r="H101" s="20"/>
      <c r="I101" s="20"/>
      <c r="J101" s="21" t="s">
        <v>88</v>
      </c>
      <c r="K101" s="21" t="s">
        <v>104</v>
      </c>
      <c r="L101" s="17" t="s">
        <v>90</v>
      </c>
      <c r="M101" s="17" t="s">
        <v>105</v>
      </c>
      <c r="N101" s="17" t="s">
        <v>1245</v>
      </c>
      <c r="O101" s="17" t="s">
        <v>84</v>
      </c>
    </row>
    <row r="102" spans="1:15" x14ac:dyDescent="0.2">
      <c r="A102" s="12">
        <v>2101</v>
      </c>
      <c r="B102" s="22" t="s">
        <v>3183</v>
      </c>
      <c r="C102" s="22" t="s">
        <v>3184</v>
      </c>
      <c r="D102" s="14" t="s">
        <v>1577</v>
      </c>
      <c r="E102" s="34" t="s">
        <v>4394</v>
      </c>
      <c r="F102" s="23">
        <v>3</v>
      </c>
      <c r="G102" s="33"/>
      <c r="H102" s="20"/>
      <c r="I102" s="20"/>
      <c r="J102" s="21" t="s">
        <v>336</v>
      </c>
      <c r="K102" s="21" t="s">
        <v>748</v>
      </c>
      <c r="L102" s="17" t="s">
        <v>337</v>
      </c>
      <c r="M102" s="17" t="s">
        <v>749</v>
      </c>
      <c r="N102" s="17" t="s">
        <v>1098</v>
      </c>
      <c r="O102" s="17" t="s">
        <v>84</v>
      </c>
    </row>
    <row r="103" spans="1:15" x14ac:dyDescent="0.2">
      <c r="A103" s="12">
        <v>2102</v>
      </c>
      <c r="B103" s="22" t="s">
        <v>2520</v>
      </c>
      <c r="C103" s="22" t="s">
        <v>3185</v>
      </c>
      <c r="D103" s="14" t="s">
        <v>1577</v>
      </c>
      <c r="E103" s="34" t="s">
        <v>4394</v>
      </c>
      <c r="F103" s="23">
        <v>3</v>
      </c>
      <c r="G103" s="33"/>
      <c r="H103" s="20"/>
      <c r="I103" s="20"/>
      <c r="J103" s="21" t="s">
        <v>2398</v>
      </c>
      <c r="K103" s="21" t="s">
        <v>1042</v>
      </c>
      <c r="L103" s="17" t="s">
        <v>1099</v>
      </c>
      <c r="M103" s="17" t="s">
        <v>1043</v>
      </c>
      <c r="N103" s="17" t="s">
        <v>1100</v>
      </c>
      <c r="O103" s="17" t="s">
        <v>84</v>
      </c>
    </row>
    <row r="104" spans="1:15" x14ac:dyDescent="0.2">
      <c r="A104" s="12">
        <v>2103</v>
      </c>
      <c r="B104" s="22" t="s">
        <v>3186</v>
      </c>
      <c r="C104" s="22" t="s">
        <v>3187</v>
      </c>
      <c r="D104" s="14" t="s">
        <v>1577</v>
      </c>
      <c r="E104" s="34" t="s">
        <v>4394</v>
      </c>
      <c r="F104" s="23">
        <v>3</v>
      </c>
      <c r="G104" s="33"/>
      <c r="H104" s="20"/>
      <c r="I104" s="20"/>
      <c r="J104" s="21" t="s">
        <v>216</v>
      </c>
      <c r="K104" s="21" t="s">
        <v>1101</v>
      </c>
      <c r="L104" s="17" t="s">
        <v>217</v>
      </c>
      <c r="M104" s="17" t="s">
        <v>1530</v>
      </c>
      <c r="N104" s="17" t="s">
        <v>1102</v>
      </c>
      <c r="O104" s="17" t="s">
        <v>84</v>
      </c>
    </row>
    <row r="105" spans="1:15" x14ac:dyDescent="0.2">
      <c r="A105" s="12">
        <v>2104</v>
      </c>
      <c r="B105" s="22" t="s">
        <v>1988</v>
      </c>
      <c r="C105" s="22" t="s">
        <v>1989</v>
      </c>
      <c r="D105" s="14" t="s">
        <v>1577</v>
      </c>
      <c r="E105" s="34" t="s">
        <v>4394</v>
      </c>
      <c r="F105" s="23">
        <v>2</v>
      </c>
      <c r="G105" s="33"/>
      <c r="H105" s="20"/>
      <c r="I105" s="20"/>
      <c r="J105" s="21" t="s">
        <v>1990</v>
      </c>
      <c r="K105" s="21" t="s">
        <v>1208</v>
      </c>
      <c r="L105" s="17" t="s">
        <v>1991</v>
      </c>
      <c r="M105" s="17" t="s">
        <v>1210</v>
      </c>
      <c r="N105" s="17" t="s">
        <v>1992</v>
      </c>
      <c r="O105" s="17" t="s">
        <v>84</v>
      </c>
    </row>
    <row r="106" spans="1:15" x14ac:dyDescent="0.2">
      <c r="A106" s="12">
        <v>2105</v>
      </c>
      <c r="B106" s="22" t="s">
        <v>1994</v>
      </c>
      <c r="C106" s="22" t="s">
        <v>1995</v>
      </c>
      <c r="D106" s="14" t="s">
        <v>1577</v>
      </c>
      <c r="E106" s="34" t="s">
        <v>4394</v>
      </c>
      <c r="F106" s="23">
        <v>2</v>
      </c>
      <c r="G106" s="33"/>
      <c r="H106" s="20"/>
      <c r="I106" s="20"/>
      <c r="J106" s="21" t="s">
        <v>1996</v>
      </c>
      <c r="K106" s="21" t="s">
        <v>1007</v>
      </c>
      <c r="L106" s="17" t="s">
        <v>1997</v>
      </c>
      <c r="M106" s="17" t="s">
        <v>1008</v>
      </c>
      <c r="N106" s="17" t="s">
        <v>1998</v>
      </c>
      <c r="O106" s="17" t="s">
        <v>84</v>
      </c>
    </row>
    <row r="107" spans="1:15" x14ac:dyDescent="0.2">
      <c r="A107" s="12">
        <v>2106</v>
      </c>
      <c r="B107" s="22" t="s">
        <v>3188</v>
      </c>
      <c r="C107" s="22" t="s">
        <v>3189</v>
      </c>
      <c r="D107" s="14" t="s">
        <v>1577</v>
      </c>
      <c r="E107" s="34" t="s">
        <v>4395</v>
      </c>
      <c r="F107" s="23">
        <v>3</v>
      </c>
      <c r="G107" s="33"/>
      <c r="H107" s="20"/>
      <c r="I107" s="20"/>
      <c r="J107" s="21" t="s">
        <v>1126</v>
      </c>
      <c r="K107" s="21" t="s">
        <v>1082</v>
      </c>
      <c r="L107" s="17" t="s">
        <v>1127</v>
      </c>
      <c r="M107" s="17" t="s">
        <v>1083</v>
      </c>
      <c r="N107" s="17" t="s">
        <v>503</v>
      </c>
      <c r="O107" s="17" t="s">
        <v>84</v>
      </c>
    </row>
    <row r="108" spans="1:15" x14ac:dyDescent="0.2">
      <c r="A108" s="12">
        <v>2107</v>
      </c>
      <c r="B108" s="22" t="s">
        <v>3190</v>
      </c>
      <c r="C108" s="22" t="s">
        <v>3191</v>
      </c>
      <c r="D108" s="14" t="s">
        <v>1577</v>
      </c>
      <c r="E108" s="34" t="s">
        <v>4395</v>
      </c>
      <c r="F108" s="23">
        <v>3</v>
      </c>
      <c r="G108" s="33"/>
      <c r="H108" s="20"/>
      <c r="I108" s="20"/>
      <c r="J108" s="21" t="s">
        <v>537</v>
      </c>
      <c r="K108" s="21" t="s">
        <v>982</v>
      </c>
      <c r="L108" s="17" t="s">
        <v>538</v>
      </c>
      <c r="M108" s="17" t="s">
        <v>983</v>
      </c>
      <c r="N108" s="17" t="s">
        <v>954</v>
      </c>
      <c r="O108" s="17" t="s">
        <v>84</v>
      </c>
    </row>
    <row r="109" spans="1:15" x14ac:dyDescent="0.2">
      <c r="A109" s="12">
        <v>2108</v>
      </c>
      <c r="B109" s="22" t="s">
        <v>3192</v>
      </c>
      <c r="C109" s="22" t="s">
        <v>1128</v>
      </c>
      <c r="D109" s="14" t="s">
        <v>1577</v>
      </c>
      <c r="E109" s="34" t="s">
        <v>4395</v>
      </c>
      <c r="F109" s="23">
        <v>3</v>
      </c>
      <c r="G109" s="33"/>
      <c r="H109" s="20"/>
      <c r="I109" s="20"/>
      <c r="J109" s="21" t="s">
        <v>1129</v>
      </c>
      <c r="K109" s="21" t="s">
        <v>1130</v>
      </c>
      <c r="L109" s="17" t="s">
        <v>1131</v>
      </c>
      <c r="M109" s="17" t="s">
        <v>1132</v>
      </c>
      <c r="N109" s="17" t="s">
        <v>1133</v>
      </c>
      <c r="O109" s="17" t="s">
        <v>84</v>
      </c>
    </row>
    <row r="110" spans="1:15" x14ac:dyDescent="0.2">
      <c r="A110" s="12">
        <v>2109</v>
      </c>
      <c r="B110" s="22" t="s">
        <v>3193</v>
      </c>
      <c r="C110" s="22" t="s">
        <v>3194</v>
      </c>
      <c r="D110" s="14" t="s">
        <v>1577</v>
      </c>
      <c r="E110" s="34" t="s">
        <v>4395</v>
      </c>
      <c r="F110" s="23">
        <v>3</v>
      </c>
      <c r="G110" s="33"/>
      <c r="H110" s="20"/>
      <c r="I110" s="20"/>
      <c r="J110" s="21" t="s">
        <v>710</v>
      </c>
      <c r="K110" s="21" t="s">
        <v>96</v>
      </c>
      <c r="L110" s="17" t="s">
        <v>712</v>
      </c>
      <c r="M110" s="17" t="s">
        <v>1032</v>
      </c>
      <c r="N110" s="17" t="s">
        <v>687</v>
      </c>
      <c r="O110" s="17" t="s">
        <v>84</v>
      </c>
    </row>
    <row r="111" spans="1:15" x14ac:dyDescent="0.2">
      <c r="A111" s="12">
        <v>2110</v>
      </c>
      <c r="B111" s="22" t="s">
        <v>3195</v>
      </c>
      <c r="C111" s="22" t="s">
        <v>3196</v>
      </c>
      <c r="D111" s="14" t="s">
        <v>1577</v>
      </c>
      <c r="E111" s="34" t="s">
        <v>4395</v>
      </c>
      <c r="F111" s="23">
        <v>3</v>
      </c>
      <c r="G111" s="33"/>
      <c r="H111" s="20"/>
      <c r="I111" s="20"/>
      <c r="J111" s="21" t="s">
        <v>106</v>
      </c>
      <c r="K111" s="21" t="s">
        <v>1023</v>
      </c>
      <c r="L111" s="17" t="s">
        <v>108</v>
      </c>
      <c r="M111" s="17" t="s">
        <v>1025</v>
      </c>
      <c r="N111" s="17" t="s">
        <v>1134</v>
      </c>
      <c r="O111" s="17" t="s">
        <v>84</v>
      </c>
    </row>
    <row r="112" spans="1:15" x14ac:dyDescent="0.2">
      <c r="A112" s="12">
        <v>2111</v>
      </c>
      <c r="B112" s="22" t="s">
        <v>3197</v>
      </c>
      <c r="C112" s="22" t="s">
        <v>2035</v>
      </c>
      <c r="D112" s="14" t="s">
        <v>1577</v>
      </c>
      <c r="E112" s="34" t="s">
        <v>4395</v>
      </c>
      <c r="F112" s="23">
        <v>2</v>
      </c>
      <c r="G112" s="33"/>
      <c r="H112" s="20"/>
      <c r="I112" s="20"/>
      <c r="J112" s="21" t="s">
        <v>344</v>
      </c>
      <c r="K112" s="21" t="s">
        <v>991</v>
      </c>
      <c r="L112" s="17" t="s">
        <v>346</v>
      </c>
      <c r="M112" s="17" t="s">
        <v>992</v>
      </c>
      <c r="N112" s="17" t="s">
        <v>2036</v>
      </c>
      <c r="O112" s="17" t="s">
        <v>84</v>
      </c>
    </row>
    <row r="113" spans="1:15" x14ac:dyDescent="0.2">
      <c r="A113" s="12">
        <v>2112</v>
      </c>
      <c r="B113" s="22" t="s">
        <v>3198</v>
      </c>
      <c r="C113" s="22" t="s">
        <v>3199</v>
      </c>
      <c r="D113" s="14" t="s">
        <v>1577</v>
      </c>
      <c r="E113" s="34" t="s">
        <v>4395</v>
      </c>
      <c r="F113" s="23">
        <v>2</v>
      </c>
      <c r="G113" s="33"/>
      <c r="H113" s="20"/>
      <c r="I113" s="20"/>
      <c r="J113" s="21" t="s">
        <v>2037</v>
      </c>
      <c r="K113" s="21" t="s">
        <v>2038</v>
      </c>
      <c r="L113" s="17" t="s">
        <v>2039</v>
      </c>
      <c r="M113" s="17" t="s">
        <v>2040</v>
      </c>
      <c r="N113" s="17" t="s">
        <v>2041</v>
      </c>
      <c r="O113" s="17" t="s">
        <v>84</v>
      </c>
    </row>
    <row r="114" spans="1:15" x14ac:dyDescent="0.2">
      <c r="A114" s="12">
        <v>2113</v>
      </c>
      <c r="B114" s="22" t="s">
        <v>3200</v>
      </c>
      <c r="C114" s="22" t="s">
        <v>3201</v>
      </c>
      <c r="D114" s="14" t="s">
        <v>1577</v>
      </c>
      <c r="E114" s="34" t="s">
        <v>4395</v>
      </c>
      <c r="F114" s="23">
        <v>2</v>
      </c>
      <c r="G114" s="33"/>
      <c r="H114" s="20"/>
      <c r="I114" s="20"/>
      <c r="J114" s="21" t="s">
        <v>342</v>
      </c>
      <c r="K114" s="21" t="s">
        <v>1246</v>
      </c>
      <c r="L114" s="17" t="s">
        <v>343</v>
      </c>
      <c r="M114" s="17" t="s">
        <v>1247</v>
      </c>
      <c r="N114" s="17" t="s">
        <v>2042</v>
      </c>
      <c r="O114" s="17" t="s">
        <v>84</v>
      </c>
    </row>
    <row r="115" spans="1:15" x14ac:dyDescent="0.2">
      <c r="A115" s="12">
        <v>2114</v>
      </c>
      <c r="B115" s="22" t="s">
        <v>3202</v>
      </c>
      <c r="C115" s="22" t="s">
        <v>3203</v>
      </c>
      <c r="D115" s="14" t="s">
        <v>1577</v>
      </c>
      <c r="E115" s="34" t="s">
        <v>4395</v>
      </c>
      <c r="F115" s="23">
        <v>2</v>
      </c>
      <c r="G115" s="33"/>
      <c r="H115" s="20"/>
      <c r="I115" s="20"/>
      <c r="J115" s="21" t="s">
        <v>272</v>
      </c>
      <c r="K115" s="21" t="s">
        <v>1226</v>
      </c>
      <c r="L115" s="17" t="s">
        <v>273</v>
      </c>
      <c r="M115" s="17" t="s">
        <v>1228</v>
      </c>
      <c r="N115" s="17" t="s">
        <v>2043</v>
      </c>
      <c r="O115" s="17" t="s">
        <v>84</v>
      </c>
    </row>
    <row r="116" spans="1:15" x14ac:dyDescent="0.2">
      <c r="A116" s="12">
        <v>2115</v>
      </c>
      <c r="B116" s="22" t="s">
        <v>3204</v>
      </c>
      <c r="C116" s="22" t="s">
        <v>3205</v>
      </c>
      <c r="D116" s="14" t="s">
        <v>1577</v>
      </c>
      <c r="E116" s="34" t="s">
        <v>4395</v>
      </c>
      <c r="F116" s="23">
        <v>2</v>
      </c>
      <c r="G116" s="33"/>
      <c r="H116" s="20"/>
      <c r="I116" s="20"/>
      <c r="J116" s="21" t="s">
        <v>2044</v>
      </c>
      <c r="K116" s="21" t="s">
        <v>1028</v>
      </c>
      <c r="L116" s="17" t="s">
        <v>2045</v>
      </c>
      <c r="M116" s="17" t="s">
        <v>1029</v>
      </c>
      <c r="N116" s="17" t="s">
        <v>2046</v>
      </c>
      <c r="O116" s="17" t="s">
        <v>84</v>
      </c>
    </row>
    <row r="117" spans="1:15" x14ac:dyDescent="0.2">
      <c r="A117" s="12">
        <v>2116</v>
      </c>
      <c r="B117" s="22" t="s">
        <v>3206</v>
      </c>
      <c r="C117" s="22" t="s">
        <v>3207</v>
      </c>
      <c r="D117" s="14" t="s">
        <v>1577</v>
      </c>
      <c r="E117" s="34" t="s">
        <v>4395</v>
      </c>
      <c r="F117" s="23">
        <v>2</v>
      </c>
      <c r="G117" s="33"/>
      <c r="H117" s="20"/>
      <c r="I117" s="20"/>
      <c r="J117" s="21" t="s">
        <v>2048</v>
      </c>
      <c r="K117" s="21" t="s">
        <v>1013</v>
      </c>
      <c r="L117" s="17" t="s">
        <v>2049</v>
      </c>
      <c r="M117" s="17" t="s">
        <v>1014</v>
      </c>
      <c r="N117" s="17" t="s">
        <v>1778</v>
      </c>
      <c r="O117" s="17" t="s">
        <v>84</v>
      </c>
    </row>
    <row r="118" spans="1:15" x14ac:dyDescent="0.2">
      <c r="A118" s="12">
        <v>2117</v>
      </c>
      <c r="B118" s="22" t="s">
        <v>3208</v>
      </c>
      <c r="C118" s="22" t="s">
        <v>3209</v>
      </c>
      <c r="D118" s="14" t="s">
        <v>1577</v>
      </c>
      <c r="E118" s="34" t="s">
        <v>4396</v>
      </c>
      <c r="F118" s="23">
        <v>3</v>
      </c>
      <c r="G118" s="33"/>
      <c r="H118" s="20"/>
      <c r="I118" s="20"/>
      <c r="J118" s="21" t="s">
        <v>1271</v>
      </c>
      <c r="K118" s="21" t="s">
        <v>403</v>
      </c>
      <c r="L118" s="17" t="s">
        <v>1272</v>
      </c>
      <c r="M118" s="17" t="s">
        <v>404</v>
      </c>
      <c r="N118" s="17" t="s">
        <v>593</v>
      </c>
      <c r="O118" s="17" t="s">
        <v>84</v>
      </c>
    </row>
    <row r="119" spans="1:15" x14ac:dyDescent="0.2">
      <c r="A119" s="12">
        <v>2118</v>
      </c>
      <c r="B119" s="22" t="s">
        <v>1299</v>
      </c>
      <c r="C119" s="22" t="s">
        <v>1300</v>
      </c>
      <c r="D119" s="14" t="s">
        <v>1577</v>
      </c>
      <c r="E119" s="34" t="s">
        <v>4396</v>
      </c>
      <c r="F119" s="23">
        <v>3</v>
      </c>
      <c r="G119" s="33"/>
      <c r="H119" s="20"/>
      <c r="I119" s="20"/>
      <c r="J119" s="21" t="s">
        <v>740</v>
      </c>
      <c r="K119" s="21" t="s">
        <v>1301</v>
      </c>
      <c r="L119" s="17" t="s">
        <v>741</v>
      </c>
      <c r="M119" s="17" t="s">
        <v>1302</v>
      </c>
      <c r="N119" s="17" t="s">
        <v>1578</v>
      </c>
      <c r="O119" s="17" t="s">
        <v>84</v>
      </c>
    </row>
    <row r="120" spans="1:15" x14ac:dyDescent="0.2">
      <c r="A120" s="12">
        <v>2119</v>
      </c>
      <c r="B120" s="22" t="s">
        <v>1273</v>
      </c>
      <c r="C120" s="22" t="s">
        <v>1274</v>
      </c>
      <c r="D120" s="14" t="s">
        <v>1577</v>
      </c>
      <c r="E120" s="34" t="s">
        <v>4396</v>
      </c>
      <c r="F120" s="23">
        <v>3</v>
      </c>
      <c r="G120" s="33"/>
      <c r="H120" s="20"/>
      <c r="I120" s="20"/>
      <c r="J120" s="21" t="s">
        <v>348</v>
      </c>
      <c r="K120" s="21" t="s">
        <v>1275</v>
      </c>
      <c r="L120" s="17" t="s">
        <v>349</v>
      </c>
      <c r="M120" s="17" t="s">
        <v>1276</v>
      </c>
      <c r="N120" s="17" t="s">
        <v>1277</v>
      </c>
      <c r="O120" s="17" t="s">
        <v>84</v>
      </c>
    </row>
    <row r="121" spans="1:15" x14ac:dyDescent="0.2">
      <c r="A121" s="12">
        <v>2120</v>
      </c>
      <c r="B121" s="22" t="s">
        <v>1278</v>
      </c>
      <c r="C121" s="22" t="s">
        <v>1279</v>
      </c>
      <c r="D121" s="14" t="s">
        <v>1577</v>
      </c>
      <c r="E121" s="34" t="s">
        <v>4396</v>
      </c>
      <c r="F121" s="23">
        <v>3</v>
      </c>
      <c r="G121" s="33"/>
      <c r="H121" s="20"/>
      <c r="I121" s="20"/>
      <c r="J121" s="21" t="s">
        <v>241</v>
      </c>
      <c r="K121" s="21" t="s">
        <v>1280</v>
      </c>
      <c r="L121" s="17" t="s">
        <v>242</v>
      </c>
      <c r="M121" s="17" t="s">
        <v>1281</v>
      </c>
      <c r="N121" s="17" t="s">
        <v>1282</v>
      </c>
      <c r="O121" s="17" t="s">
        <v>84</v>
      </c>
    </row>
    <row r="122" spans="1:15" x14ac:dyDescent="0.2">
      <c r="A122" s="12">
        <v>2121</v>
      </c>
      <c r="B122" s="22" t="s">
        <v>1283</v>
      </c>
      <c r="C122" s="22" t="s">
        <v>1284</v>
      </c>
      <c r="D122" s="14" t="s">
        <v>1577</v>
      </c>
      <c r="E122" s="34" t="s">
        <v>4396</v>
      </c>
      <c r="F122" s="23">
        <v>3</v>
      </c>
      <c r="G122" s="33"/>
      <c r="H122" s="20"/>
      <c r="I122" s="20"/>
      <c r="J122" s="21" t="s">
        <v>1285</v>
      </c>
      <c r="K122" s="21" t="s">
        <v>1007</v>
      </c>
      <c r="L122" s="17" t="s">
        <v>1286</v>
      </c>
      <c r="M122" s="17" t="s">
        <v>1008</v>
      </c>
      <c r="N122" s="17" t="s">
        <v>1287</v>
      </c>
      <c r="O122" s="17" t="s">
        <v>84</v>
      </c>
    </row>
    <row r="123" spans="1:15" x14ac:dyDescent="0.2">
      <c r="A123" s="12">
        <v>2122</v>
      </c>
      <c r="B123" s="22" t="s">
        <v>1288</v>
      </c>
      <c r="C123" s="22" t="s">
        <v>1289</v>
      </c>
      <c r="D123" s="14" t="s">
        <v>1577</v>
      </c>
      <c r="E123" s="34" t="s">
        <v>4396</v>
      </c>
      <c r="F123" s="23">
        <v>3</v>
      </c>
      <c r="G123" s="33"/>
      <c r="H123" s="20"/>
      <c r="I123" s="20"/>
      <c r="J123" s="21" t="s">
        <v>154</v>
      </c>
      <c r="K123" s="21" t="s">
        <v>1259</v>
      </c>
      <c r="L123" s="17" t="s">
        <v>155</v>
      </c>
      <c r="M123" s="17" t="s">
        <v>1260</v>
      </c>
      <c r="N123" s="17" t="s">
        <v>1290</v>
      </c>
      <c r="O123" s="17" t="s">
        <v>84</v>
      </c>
    </row>
    <row r="124" spans="1:15" x14ac:dyDescent="0.2">
      <c r="A124" s="12">
        <v>2123</v>
      </c>
      <c r="B124" s="22" t="s">
        <v>1152</v>
      </c>
      <c r="C124" s="22" t="s">
        <v>1291</v>
      </c>
      <c r="D124" s="14" t="s">
        <v>1577</v>
      </c>
      <c r="E124" s="34" t="s">
        <v>4396</v>
      </c>
      <c r="F124" s="23">
        <v>3</v>
      </c>
      <c r="G124" s="33"/>
      <c r="H124" s="20"/>
      <c r="I124" s="20"/>
      <c r="J124" s="21" t="s">
        <v>112</v>
      </c>
      <c r="K124" s="21" t="s">
        <v>1292</v>
      </c>
      <c r="L124" s="17" t="s">
        <v>114</v>
      </c>
      <c r="M124" s="17" t="s">
        <v>1293</v>
      </c>
      <c r="N124" s="17" t="s">
        <v>1294</v>
      </c>
      <c r="O124" s="17" t="s">
        <v>84</v>
      </c>
    </row>
    <row r="125" spans="1:15" x14ac:dyDescent="0.2">
      <c r="A125" s="12">
        <v>2124</v>
      </c>
      <c r="B125" s="13" t="s">
        <v>1295</v>
      </c>
      <c r="C125" s="13" t="s">
        <v>1145</v>
      </c>
      <c r="D125" s="14" t="s">
        <v>1577</v>
      </c>
      <c r="E125" s="32" t="s">
        <v>4396</v>
      </c>
      <c r="F125" s="14">
        <v>3</v>
      </c>
      <c r="G125" s="14"/>
      <c r="H125" s="14"/>
      <c r="I125" s="14"/>
      <c r="J125" s="15" t="s">
        <v>1296</v>
      </c>
      <c r="K125" s="21" t="s">
        <v>1067</v>
      </c>
      <c r="L125" s="17" t="s">
        <v>1297</v>
      </c>
      <c r="M125" s="17" t="s">
        <v>1068</v>
      </c>
      <c r="N125" s="17" t="s">
        <v>1298</v>
      </c>
      <c r="O125" s="17" t="s">
        <v>84</v>
      </c>
    </row>
    <row r="126" spans="1:15" x14ac:dyDescent="0.2">
      <c r="A126" s="12">
        <v>2125</v>
      </c>
      <c r="B126" s="13" t="s">
        <v>875</v>
      </c>
      <c r="C126" s="13" t="s">
        <v>2452</v>
      </c>
      <c r="D126" s="14" t="s">
        <v>1577</v>
      </c>
      <c r="E126" s="32" t="s">
        <v>4396</v>
      </c>
      <c r="F126" s="14">
        <v>2</v>
      </c>
      <c r="G126" s="14"/>
      <c r="H126" s="14"/>
      <c r="I126" s="14"/>
      <c r="J126" s="15" t="s">
        <v>415</v>
      </c>
      <c r="K126" s="21" t="s">
        <v>1013</v>
      </c>
      <c r="L126" s="17" t="s">
        <v>417</v>
      </c>
      <c r="M126" s="17" t="s">
        <v>1014</v>
      </c>
      <c r="N126" s="17" t="s">
        <v>2453</v>
      </c>
      <c r="O126" s="17" t="s">
        <v>84</v>
      </c>
    </row>
    <row r="127" spans="1:15" x14ac:dyDescent="0.2">
      <c r="A127" s="12">
        <v>2126</v>
      </c>
      <c r="B127" s="13" t="s">
        <v>196</v>
      </c>
      <c r="C127" s="13" t="s">
        <v>2454</v>
      </c>
      <c r="D127" s="14" t="s">
        <v>1577</v>
      </c>
      <c r="E127" s="32" t="s">
        <v>4396</v>
      </c>
      <c r="F127" s="14">
        <v>2</v>
      </c>
      <c r="G127" s="14"/>
      <c r="H127" s="14"/>
      <c r="I127" s="14"/>
      <c r="J127" s="15" t="s">
        <v>197</v>
      </c>
      <c r="K127" s="21" t="s">
        <v>2139</v>
      </c>
      <c r="L127" s="17" t="s">
        <v>198</v>
      </c>
      <c r="M127" s="17" t="s">
        <v>2141</v>
      </c>
      <c r="N127" s="17" t="s">
        <v>2455</v>
      </c>
      <c r="O127" s="17" t="s">
        <v>84</v>
      </c>
    </row>
    <row r="128" spans="1:15" x14ac:dyDescent="0.2">
      <c r="A128" s="12">
        <v>2127</v>
      </c>
      <c r="B128" s="22" t="s">
        <v>3344</v>
      </c>
      <c r="C128" s="22" t="s">
        <v>2456</v>
      </c>
      <c r="D128" s="14" t="s">
        <v>1577</v>
      </c>
      <c r="E128" s="34" t="s">
        <v>4396</v>
      </c>
      <c r="F128" s="23">
        <v>2</v>
      </c>
      <c r="G128" s="23"/>
      <c r="H128" s="23"/>
      <c r="I128" s="23"/>
      <c r="J128" s="21" t="s">
        <v>101</v>
      </c>
      <c r="K128" s="21" t="s">
        <v>2457</v>
      </c>
      <c r="L128" s="17" t="s">
        <v>102</v>
      </c>
      <c r="M128" s="17" t="s">
        <v>2458</v>
      </c>
      <c r="N128" s="17" t="s">
        <v>2459</v>
      </c>
      <c r="O128" s="17" t="s">
        <v>84</v>
      </c>
    </row>
    <row r="129" spans="1:15" x14ac:dyDescent="0.2">
      <c r="A129" s="12">
        <v>2128</v>
      </c>
      <c r="B129" s="13" t="s">
        <v>3345</v>
      </c>
      <c r="C129" s="13" t="s">
        <v>2460</v>
      </c>
      <c r="D129" s="14" t="s">
        <v>1577</v>
      </c>
      <c r="E129" s="32" t="s">
        <v>4396</v>
      </c>
      <c r="F129" s="14">
        <v>2</v>
      </c>
      <c r="G129" s="14"/>
      <c r="H129" s="14"/>
      <c r="I129" s="14"/>
      <c r="J129" s="15" t="s">
        <v>283</v>
      </c>
      <c r="K129" s="21" t="s">
        <v>976</v>
      </c>
      <c r="L129" s="17" t="s">
        <v>284</v>
      </c>
      <c r="M129" s="17" t="s">
        <v>977</v>
      </c>
      <c r="N129" s="17" t="s">
        <v>1812</v>
      </c>
      <c r="O129" s="17" t="s">
        <v>84</v>
      </c>
    </row>
    <row r="130" spans="1:15" x14ac:dyDescent="0.2">
      <c r="A130" s="12">
        <v>2129</v>
      </c>
      <c r="B130" s="13" t="s">
        <v>3346</v>
      </c>
      <c r="C130" s="13" t="s">
        <v>2461</v>
      </c>
      <c r="D130" s="14" t="s">
        <v>1577</v>
      </c>
      <c r="E130" s="32" t="s">
        <v>4396</v>
      </c>
      <c r="F130" s="14">
        <v>2</v>
      </c>
      <c r="G130" s="14"/>
      <c r="H130" s="14"/>
      <c r="I130" s="14"/>
      <c r="J130" s="15" t="s">
        <v>2462</v>
      </c>
      <c r="K130" s="15" t="s">
        <v>1252</v>
      </c>
      <c r="L130" s="17" t="s">
        <v>2463</v>
      </c>
      <c r="M130" s="17" t="s">
        <v>1253</v>
      </c>
      <c r="N130" s="17" t="s">
        <v>2464</v>
      </c>
      <c r="O130" s="17" t="s">
        <v>84</v>
      </c>
    </row>
    <row r="131" spans="1:15" x14ac:dyDescent="0.2">
      <c r="A131" s="12">
        <v>2130</v>
      </c>
      <c r="B131" s="13" t="s">
        <v>3347</v>
      </c>
      <c r="C131" s="13" t="s">
        <v>2465</v>
      </c>
      <c r="D131" s="14" t="s">
        <v>1577</v>
      </c>
      <c r="E131" s="32" t="s">
        <v>4396</v>
      </c>
      <c r="F131" s="14">
        <v>2</v>
      </c>
      <c r="G131" s="14"/>
      <c r="H131" s="14"/>
      <c r="I131" s="14"/>
      <c r="J131" s="15" t="s">
        <v>2466</v>
      </c>
      <c r="K131" s="15" t="s">
        <v>2467</v>
      </c>
      <c r="L131" s="17" t="s">
        <v>2468</v>
      </c>
      <c r="M131" s="17" t="s">
        <v>2469</v>
      </c>
      <c r="N131" s="17" t="s">
        <v>2295</v>
      </c>
      <c r="O131" s="17" t="s">
        <v>84</v>
      </c>
    </row>
    <row r="132" spans="1:15" x14ac:dyDescent="0.2">
      <c r="A132" s="12">
        <v>2131</v>
      </c>
      <c r="B132" s="13" t="s">
        <v>204</v>
      </c>
      <c r="C132" s="13" t="s">
        <v>2470</v>
      </c>
      <c r="D132" s="14" t="s">
        <v>1577</v>
      </c>
      <c r="E132" s="32" t="s">
        <v>4396</v>
      </c>
      <c r="F132" s="14">
        <v>2</v>
      </c>
      <c r="G132" s="14"/>
      <c r="H132" s="14"/>
      <c r="I132" s="14"/>
      <c r="J132" s="15" t="s">
        <v>133</v>
      </c>
      <c r="K132" s="15" t="s">
        <v>2471</v>
      </c>
      <c r="L132" s="17" t="s">
        <v>135</v>
      </c>
      <c r="M132" s="17" t="s">
        <v>2472</v>
      </c>
      <c r="N132" s="17" t="s">
        <v>2473</v>
      </c>
      <c r="O132" s="17" t="s">
        <v>84</v>
      </c>
    </row>
    <row r="133" spans="1:15" x14ac:dyDescent="0.2">
      <c r="A133" s="12">
        <v>2132</v>
      </c>
      <c r="B133" s="13" t="s">
        <v>2644</v>
      </c>
      <c r="C133" s="13" t="s">
        <v>2370</v>
      </c>
      <c r="D133" s="14" t="s">
        <v>1577</v>
      </c>
      <c r="E133" s="32" t="s">
        <v>4398</v>
      </c>
      <c r="F133" s="14">
        <v>2</v>
      </c>
      <c r="G133" s="14"/>
      <c r="H133" s="14"/>
      <c r="I133" s="14"/>
      <c r="J133" s="15" t="s">
        <v>329</v>
      </c>
      <c r="K133" s="15" t="s">
        <v>1301</v>
      </c>
      <c r="L133" s="17" t="s">
        <v>330</v>
      </c>
      <c r="M133" s="17" t="s">
        <v>1302</v>
      </c>
      <c r="N133" s="17" t="s">
        <v>2358</v>
      </c>
      <c r="O133" s="17" t="s">
        <v>84</v>
      </c>
    </row>
    <row r="134" spans="1:15" x14ac:dyDescent="0.2">
      <c r="A134" s="12">
        <v>2133</v>
      </c>
      <c r="B134" s="13" t="s">
        <v>3210</v>
      </c>
      <c r="C134" s="13" t="s">
        <v>3211</v>
      </c>
      <c r="D134" s="14" t="s">
        <v>1577</v>
      </c>
      <c r="E134" s="32" t="s">
        <v>4398</v>
      </c>
      <c r="F134" s="14">
        <v>2</v>
      </c>
      <c r="G134" s="14"/>
      <c r="H134" s="14"/>
      <c r="I134" s="14">
        <v>2351</v>
      </c>
      <c r="J134" s="15" t="s">
        <v>2474</v>
      </c>
      <c r="K134" s="15" t="s">
        <v>2475</v>
      </c>
      <c r="L134" s="17" t="s">
        <v>2476</v>
      </c>
      <c r="M134" s="17" t="s">
        <v>2477</v>
      </c>
      <c r="N134" s="17" t="s">
        <v>2478</v>
      </c>
      <c r="O134" s="17" t="s">
        <v>84</v>
      </c>
    </row>
    <row r="135" spans="1:15" x14ac:dyDescent="0.2">
      <c r="A135" s="12">
        <v>2134</v>
      </c>
      <c r="B135" s="13" t="s">
        <v>3212</v>
      </c>
      <c r="C135" s="13" t="s">
        <v>3213</v>
      </c>
      <c r="D135" s="14" t="s">
        <v>1577</v>
      </c>
      <c r="E135" s="32" t="s">
        <v>4400</v>
      </c>
      <c r="F135" s="14">
        <v>3</v>
      </c>
      <c r="G135" s="14"/>
      <c r="H135" s="14"/>
      <c r="I135" s="14"/>
      <c r="J135" s="15" t="s">
        <v>362</v>
      </c>
      <c r="K135" s="15" t="s">
        <v>1202</v>
      </c>
      <c r="L135" s="17" t="s">
        <v>363</v>
      </c>
      <c r="M135" s="17" t="s">
        <v>1203</v>
      </c>
      <c r="N135" s="17" t="s">
        <v>1204</v>
      </c>
      <c r="O135" s="17" t="s">
        <v>84</v>
      </c>
    </row>
    <row r="136" spans="1:15" x14ac:dyDescent="0.2">
      <c r="A136" s="12">
        <v>2135</v>
      </c>
      <c r="B136" s="13" t="s">
        <v>3214</v>
      </c>
      <c r="C136" s="13" t="s">
        <v>3215</v>
      </c>
      <c r="D136" s="14" t="s">
        <v>1577</v>
      </c>
      <c r="E136" s="32" t="s">
        <v>4400</v>
      </c>
      <c r="F136" s="14">
        <v>3</v>
      </c>
      <c r="G136" s="14"/>
      <c r="H136" s="14"/>
      <c r="I136" s="14"/>
      <c r="J136" s="15" t="s">
        <v>391</v>
      </c>
      <c r="K136" s="15" t="s">
        <v>1205</v>
      </c>
      <c r="L136" s="17" t="s">
        <v>392</v>
      </c>
      <c r="M136" s="17" t="s">
        <v>1206</v>
      </c>
      <c r="N136" s="17" t="s">
        <v>861</v>
      </c>
      <c r="O136" s="17" t="s">
        <v>84</v>
      </c>
    </row>
    <row r="137" spans="1:15" x14ac:dyDescent="0.2">
      <c r="A137" s="12">
        <v>2136</v>
      </c>
      <c r="B137" s="22" t="s">
        <v>3216</v>
      </c>
      <c r="C137" s="22" t="s">
        <v>3217</v>
      </c>
      <c r="D137" s="14" t="s">
        <v>1577</v>
      </c>
      <c r="E137" s="34" t="s">
        <v>4400</v>
      </c>
      <c r="F137" s="23">
        <v>3</v>
      </c>
      <c r="G137" s="23"/>
      <c r="H137" s="23"/>
      <c r="I137" s="23"/>
      <c r="J137" s="21" t="s">
        <v>1207</v>
      </c>
      <c r="K137" s="15" t="s">
        <v>1208</v>
      </c>
      <c r="L137" s="17" t="s">
        <v>1209</v>
      </c>
      <c r="M137" s="17" t="s">
        <v>1210</v>
      </c>
      <c r="N137" s="17" t="s">
        <v>1211</v>
      </c>
      <c r="O137" s="17" t="s">
        <v>84</v>
      </c>
    </row>
    <row r="138" spans="1:15" x14ac:dyDescent="0.2">
      <c r="A138" s="12">
        <v>2137</v>
      </c>
      <c r="B138" s="13" t="s">
        <v>3218</v>
      </c>
      <c r="C138" s="13" t="s">
        <v>3219</v>
      </c>
      <c r="D138" s="14" t="s">
        <v>1577</v>
      </c>
      <c r="E138" s="32" t="s">
        <v>4400</v>
      </c>
      <c r="F138" s="14">
        <v>3</v>
      </c>
      <c r="G138" s="14"/>
      <c r="H138" s="14"/>
      <c r="I138" s="14"/>
      <c r="J138" s="15" t="s">
        <v>1212</v>
      </c>
      <c r="K138" s="15" t="s">
        <v>1213</v>
      </c>
      <c r="L138" s="17" t="s">
        <v>1214</v>
      </c>
      <c r="M138" s="17" t="s">
        <v>1215</v>
      </c>
      <c r="N138" s="17" t="s">
        <v>955</v>
      </c>
      <c r="O138" s="17" t="s">
        <v>84</v>
      </c>
    </row>
    <row r="139" spans="1:15" x14ac:dyDescent="0.2">
      <c r="A139" s="12">
        <v>2138</v>
      </c>
      <c r="B139" s="13" t="s">
        <v>3220</v>
      </c>
      <c r="C139" s="13" t="s">
        <v>3221</v>
      </c>
      <c r="D139" s="14" t="s">
        <v>1577</v>
      </c>
      <c r="E139" s="32" t="s">
        <v>4400</v>
      </c>
      <c r="F139" s="14">
        <v>3</v>
      </c>
      <c r="G139" s="14"/>
      <c r="H139" s="14"/>
      <c r="I139" s="14"/>
      <c r="J139" s="15" t="s">
        <v>1216</v>
      </c>
      <c r="K139" s="15" t="s">
        <v>995</v>
      </c>
      <c r="L139" s="17" t="s">
        <v>1217</v>
      </c>
      <c r="M139" s="17" t="s">
        <v>996</v>
      </c>
      <c r="N139" s="17" t="s">
        <v>1218</v>
      </c>
      <c r="O139" s="17" t="s">
        <v>84</v>
      </c>
    </row>
    <row r="140" spans="1:15" x14ac:dyDescent="0.2">
      <c r="A140" s="12">
        <v>2139</v>
      </c>
      <c r="B140" s="13" t="s">
        <v>3222</v>
      </c>
      <c r="C140" s="13" t="s">
        <v>3223</v>
      </c>
      <c r="D140" s="14" t="s">
        <v>1577</v>
      </c>
      <c r="E140" s="32" t="s">
        <v>4400</v>
      </c>
      <c r="F140" s="14">
        <v>3</v>
      </c>
      <c r="G140" s="14"/>
      <c r="H140" s="14"/>
      <c r="I140" s="14"/>
      <c r="J140" s="15" t="s">
        <v>1219</v>
      </c>
      <c r="K140" s="15" t="s">
        <v>986</v>
      </c>
      <c r="L140" s="17" t="s">
        <v>1220</v>
      </c>
      <c r="M140" s="17" t="s">
        <v>988</v>
      </c>
      <c r="N140" s="17" t="s">
        <v>1221</v>
      </c>
      <c r="O140" s="17" t="s">
        <v>84</v>
      </c>
    </row>
    <row r="141" spans="1:15" x14ac:dyDescent="0.2">
      <c r="A141" s="12">
        <v>2140</v>
      </c>
      <c r="B141" s="13" t="s">
        <v>2654</v>
      </c>
      <c r="C141" s="13" t="s">
        <v>3224</v>
      </c>
      <c r="D141" s="14" t="s">
        <v>1577</v>
      </c>
      <c r="E141" s="32" t="s">
        <v>4400</v>
      </c>
      <c r="F141" s="14">
        <v>3</v>
      </c>
      <c r="G141" s="14"/>
      <c r="H141" s="14"/>
      <c r="I141" s="14"/>
      <c r="J141" s="15" t="s">
        <v>413</v>
      </c>
      <c r="K141" s="15" t="s">
        <v>1222</v>
      </c>
      <c r="L141" s="17" t="s">
        <v>414</v>
      </c>
      <c r="M141" s="17" t="s">
        <v>1223</v>
      </c>
      <c r="N141" s="17" t="s">
        <v>1224</v>
      </c>
      <c r="O141" s="17" t="s">
        <v>84</v>
      </c>
    </row>
    <row r="142" spans="1:15" x14ac:dyDescent="0.2">
      <c r="A142" s="12">
        <v>2141</v>
      </c>
      <c r="B142" s="13" t="s">
        <v>3225</v>
      </c>
      <c r="C142" s="13" t="s">
        <v>3226</v>
      </c>
      <c r="D142" s="14" t="s">
        <v>1577</v>
      </c>
      <c r="E142" s="32" t="s">
        <v>4400</v>
      </c>
      <c r="F142" s="14">
        <v>3</v>
      </c>
      <c r="G142" s="14"/>
      <c r="H142" s="14"/>
      <c r="I142" s="14"/>
      <c r="J142" s="15" t="s">
        <v>1225</v>
      </c>
      <c r="K142" s="15" t="s">
        <v>1226</v>
      </c>
      <c r="L142" s="17" t="s">
        <v>1227</v>
      </c>
      <c r="M142" s="17" t="s">
        <v>1228</v>
      </c>
      <c r="N142" s="17" t="s">
        <v>691</v>
      </c>
      <c r="O142" s="17" t="s">
        <v>84</v>
      </c>
    </row>
    <row r="143" spans="1:15" x14ac:dyDescent="0.2">
      <c r="A143" s="12">
        <v>2142</v>
      </c>
      <c r="B143" s="13" t="s">
        <v>3227</v>
      </c>
      <c r="C143" s="13" t="s">
        <v>3228</v>
      </c>
      <c r="D143" s="14" t="s">
        <v>1577</v>
      </c>
      <c r="E143" s="32" t="s">
        <v>4400</v>
      </c>
      <c r="F143" s="14">
        <v>3</v>
      </c>
      <c r="G143" s="14"/>
      <c r="H143" s="14"/>
      <c r="I143" s="14"/>
      <c r="J143" s="15" t="s">
        <v>1229</v>
      </c>
      <c r="K143" s="15" t="s">
        <v>403</v>
      </c>
      <c r="L143" s="17" t="s">
        <v>1230</v>
      </c>
      <c r="M143" s="17" t="s">
        <v>404</v>
      </c>
      <c r="N143" s="17" t="s">
        <v>1231</v>
      </c>
      <c r="O143" s="17" t="s">
        <v>84</v>
      </c>
    </row>
    <row r="144" spans="1:15" x14ac:dyDescent="0.2">
      <c r="A144" s="12">
        <v>2143</v>
      </c>
      <c r="B144" s="13" t="s">
        <v>3229</v>
      </c>
      <c r="C144" s="13" t="s">
        <v>3230</v>
      </c>
      <c r="D144" s="14" t="s">
        <v>1577</v>
      </c>
      <c r="E144" s="32" t="s">
        <v>4400</v>
      </c>
      <c r="F144" s="14">
        <v>3</v>
      </c>
      <c r="G144" s="14"/>
      <c r="H144" s="14"/>
      <c r="I144" s="14"/>
      <c r="J144" s="15" t="s">
        <v>1232</v>
      </c>
      <c r="K144" s="15" t="s">
        <v>1001</v>
      </c>
      <c r="L144" s="17" t="s">
        <v>1233</v>
      </c>
      <c r="M144" s="17" t="s">
        <v>967</v>
      </c>
      <c r="N144" s="17" t="s">
        <v>1234</v>
      </c>
      <c r="O144" s="17" t="s">
        <v>84</v>
      </c>
    </row>
    <row r="145" spans="1:15" x14ac:dyDescent="0.2">
      <c r="A145" s="12">
        <v>2144</v>
      </c>
      <c r="B145" s="22" t="s">
        <v>3231</v>
      </c>
      <c r="C145" s="13" t="s">
        <v>3232</v>
      </c>
      <c r="D145" s="14" t="s">
        <v>1577</v>
      </c>
      <c r="E145" s="32" t="s">
        <v>4400</v>
      </c>
      <c r="F145" s="14">
        <v>2</v>
      </c>
      <c r="G145" s="14"/>
      <c r="H145" s="14"/>
      <c r="I145" s="14"/>
      <c r="J145" s="15" t="s">
        <v>2394</v>
      </c>
      <c r="K145" s="15" t="s">
        <v>2395</v>
      </c>
      <c r="L145" s="17" t="s">
        <v>2396</v>
      </c>
      <c r="M145" s="17" t="s">
        <v>2397</v>
      </c>
      <c r="N145" s="17" t="s">
        <v>2197</v>
      </c>
      <c r="O145" s="17" t="s">
        <v>84</v>
      </c>
    </row>
    <row r="146" spans="1:15" x14ac:dyDescent="0.2">
      <c r="A146" s="12">
        <v>2145</v>
      </c>
      <c r="B146" s="22" t="s">
        <v>3233</v>
      </c>
      <c r="C146" s="13" t="s">
        <v>3234</v>
      </c>
      <c r="D146" s="14" t="s">
        <v>1577</v>
      </c>
      <c r="E146" s="32" t="s">
        <v>4400</v>
      </c>
      <c r="F146" s="14">
        <v>2</v>
      </c>
      <c r="G146" s="14"/>
      <c r="H146" s="14"/>
      <c r="I146" s="14"/>
      <c r="J146" s="15" t="s">
        <v>2398</v>
      </c>
      <c r="K146" s="15" t="s">
        <v>2148</v>
      </c>
      <c r="L146" s="17" t="s">
        <v>1099</v>
      </c>
      <c r="M146" s="17" t="s">
        <v>2149</v>
      </c>
      <c r="N146" s="17" t="s">
        <v>2332</v>
      </c>
      <c r="O146" s="17" t="s">
        <v>84</v>
      </c>
    </row>
    <row r="147" spans="1:15" x14ac:dyDescent="0.2">
      <c r="A147" s="12">
        <v>2146</v>
      </c>
      <c r="B147" s="22" t="s">
        <v>3235</v>
      </c>
      <c r="C147" s="13" t="s">
        <v>3236</v>
      </c>
      <c r="D147" s="14" t="s">
        <v>1577</v>
      </c>
      <c r="E147" s="32" t="s">
        <v>4400</v>
      </c>
      <c r="F147" s="14">
        <v>2</v>
      </c>
      <c r="G147" s="14"/>
      <c r="H147" s="14"/>
      <c r="I147" s="14"/>
      <c r="J147" s="15" t="s">
        <v>2399</v>
      </c>
      <c r="K147" s="15" t="s">
        <v>1056</v>
      </c>
      <c r="L147" s="17" t="s">
        <v>2400</v>
      </c>
      <c r="M147" s="17" t="s">
        <v>1057</v>
      </c>
      <c r="N147" s="17" t="s">
        <v>2401</v>
      </c>
      <c r="O147" s="17" t="s">
        <v>84</v>
      </c>
    </row>
    <row r="148" spans="1:15" x14ac:dyDescent="0.2">
      <c r="A148" s="12">
        <v>2147</v>
      </c>
      <c r="B148" s="22" t="s">
        <v>3237</v>
      </c>
      <c r="C148" s="13" t="s">
        <v>3124</v>
      </c>
      <c r="D148" s="14" t="s">
        <v>1577</v>
      </c>
      <c r="E148" s="32" t="s">
        <v>4400</v>
      </c>
      <c r="F148" s="14">
        <v>2</v>
      </c>
      <c r="G148" s="14"/>
      <c r="H148" s="14"/>
      <c r="I148" s="14"/>
      <c r="J148" s="15" t="s">
        <v>2402</v>
      </c>
      <c r="K148" s="15" t="s">
        <v>1067</v>
      </c>
      <c r="L148" s="17" t="s">
        <v>2403</v>
      </c>
      <c r="M148" s="17" t="s">
        <v>1068</v>
      </c>
      <c r="N148" s="17" t="s">
        <v>2404</v>
      </c>
      <c r="O148" s="17" t="s">
        <v>84</v>
      </c>
    </row>
    <row r="149" spans="1:15" x14ac:dyDescent="0.2">
      <c r="A149" s="12">
        <v>2148</v>
      </c>
      <c r="B149" s="22" t="s">
        <v>3037</v>
      </c>
      <c r="C149" s="13" t="s">
        <v>3238</v>
      </c>
      <c r="D149" s="14" t="s">
        <v>1577</v>
      </c>
      <c r="E149" s="32" t="s">
        <v>4400</v>
      </c>
      <c r="F149" s="14">
        <v>2</v>
      </c>
      <c r="G149" s="14"/>
      <c r="H149" s="14"/>
      <c r="I149" s="14"/>
      <c r="J149" s="15" t="s">
        <v>1075</v>
      </c>
      <c r="K149" s="15" t="s">
        <v>1010</v>
      </c>
      <c r="L149" s="17" t="s">
        <v>396</v>
      </c>
      <c r="M149" s="17" t="s">
        <v>1012</v>
      </c>
      <c r="N149" s="17" t="s">
        <v>2405</v>
      </c>
      <c r="O149" s="17" t="s">
        <v>84</v>
      </c>
    </row>
    <row r="150" spans="1:15" x14ac:dyDescent="0.2">
      <c r="A150" s="12">
        <v>2149</v>
      </c>
      <c r="B150" s="22" t="s">
        <v>3239</v>
      </c>
      <c r="C150" s="13" t="s">
        <v>3240</v>
      </c>
      <c r="D150" s="14" t="s">
        <v>1577</v>
      </c>
      <c r="E150" s="32" t="s">
        <v>4400</v>
      </c>
      <c r="F150" s="14">
        <v>2</v>
      </c>
      <c r="G150" s="14"/>
      <c r="H150" s="14"/>
      <c r="I150" s="14"/>
      <c r="J150" s="15" t="s">
        <v>2406</v>
      </c>
      <c r="K150" s="15" t="s">
        <v>2407</v>
      </c>
      <c r="L150" s="17" t="s">
        <v>2408</v>
      </c>
      <c r="M150" s="17" t="s">
        <v>2409</v>
      </c>
      <c r="N150" s="17" t="s">
        <v>2410</v>
      </c>
      <c r="O150" s="17" t="s">
        <v>84</v>
      </c>
    </row>
    <row r="151" spans="1:15" x14ac:dyDescent="0.2">
      <c r="A151" s="12">
        <v>2150</v>
      </c>
      <c r="B151" s="22" t="s">
        <v>3241</v>
      </c>
      <c r="C151" s="13" t="s">
        <v>3242</v>
      </c>
      <c r="D151" s="14" t="s">
        <v>1577</v>
      </c>
      <c r="E151" s="32" t="s">
        <v>4400</v>
      </c>
      <c r="F151" s="14">
        <v>2</v>
      </c>
      <c r="G151" s="14"/>
      <c r="H151" s="14"/>
      <c r="I151" s="14"/>
      <c r="J151" s="15" t="s">
        <v>2411</v>
      </c>
      <c r="K151" s="15" t="s">
        <v>1007</v>
      </c>
      <c r="L151" s="17" t="s">
        <v>2412</v>
      </c>
      <c r="M151" s="17" t="s">
        <v>1008</v>
      </c>
      <c r="N151" s="17" t="s">
        <v>2413</v>
      </c>
      <c r="O151" s="17" t="s">
        <v>84</v>
      </c>
    </row>
    <row r="152" spans="1:15" x14ac:dyDescent="0.2">
      <c r="A152" s="12">
        <v>2151</v>
      </c>
      <c r="B152" s="22" t="s">
        <v>3243</v>
      </c>
      <c r="C152" s="13" t="s">
        <v>3244</v>
      </c>
      <c r="D152" s="14" t="s">
        <v>1577</v>
      </c>
      <c r="E152" s="32" t="s">
        <v>4400</v>
      </c>
      <c r="F152" s="14">
        <v>2</v>
      </c>
      <c r="G152" s="14"/>
      <c r="H152" s="14"/>
      <c r="I152" s="14"/>
      <c r="J152" s="15" t="s">
        <v>2414</v>
      </c>
      <c r="K152" s="15" t="s">
        <v>131</v>
      </c>
      <c r="L152" s="17" t="s">
        <v>2415</v>
      </c>
      <c r="M152" s="17" t="s">
        <v>132</v>
      </c>
      <c r="N152" s="17" t="s">
        <v>2416</v>
      </c>
      <c r="O152" s="17" t="s">
        <v>84</v>
      </c>
    </row>
    <row r="153" spans="1:15" x14ac:dyDescent="0.2">
      <c r="A153" s="12">
        <v>2152</v>
      </c>
      <c r="B153" s="13" t="s">
        <v>2971</v>
      </c>
      <c r="C153" s="13" t="s">
        <v>3245</v>
      </c>
      <c r="D153" s="14" t="s">
        <v>1577</v>
      </c>
      <c r="E153" s="32" t="s">
        <v>4400</v>
      </c>
      <c r="F153" s="14">
        <v>2</v>
      </c>
      <c r="G153" s="14"/>
      <c r="H153" s="14"/>
      <c r="I153" s="14"/>
      <c r="J153" s="15" t="s">
        <v>197</v>
      </c>
      <c r="K153" s="15" t="s">
        <v>1072</v>
      </c>
      <c r="L153" s="17" t="s">
        <v>198</v>
      </c>
      <c r="M153" s="17" t="s">
        <v>1073</v>
      </c>
      <c r="N153" s="17" t="s">
        <v>1774</v>
      </c>
      <c r="O153" s="17" t="s">
        <v>84</v>
      </c>
    </row>
    <row r="154" spans="1:15" x14ac:dyDescent="0.2">
      <c r="A154" s="12">
        <v>2153</v>
      </c>
      <c r="B154" s="13" t="s">
        <v>3246</v>
      </c>
      <c r="C154" s="13" t="s">
        <v>3247</v>
      </c>
      <c r="D154" s="14" t="s">
        <v>1577</v>
      </c>
      <c r="E154" s="32" t="s">
        <v>4400</v>
      </c>
      <c r="F154" s="14">
        <v>2</v>
      </c>
      <c r="G154" s="14"/>
      <c r="H154" s="14"/>
      <c r="I154" s="14"/>
      <c r="J154" s="15" t="s">
        <v>424</v>
      </c>
      <c r="K154" s="15" t="s">
        <v>2417</v>
      </c>
      <c r="L154" s="17" t="s">
        <v>425</v>
      </c>
      <c r="M154" s="17" t="s">
        <v>2418</v>
      </c>
      <c r="N154" s="17" t="s">
        <v>2419</v>
      </c>
      <c r="O154" s="17" t="s">
        <v>84</v>
      </c>
    </row>
    <row r="155" spans="1:15" x14ac:dyDescent="0.2">
      <c r="A155" s="12">
        <v>2154</v>
      </c>
      <c r="B155" s="13" t="s">
        <v>2944</v>
      </c>
      <c r="C155" s="13" t="s">
        <v>3248</v>
      </c>
      <c r="D155" s="14" t="s">
        <v>1577</v>
      </c>
      <c r="E155" s="32" t="s">
        <v>4400</v>
      </c>
      <c r="F155" s="14">
        <v>2</v>
      </c>
      <c r="G155" s="14"/>
      <c r="H155" s="14"/>
      <c r="I155" s="14"/>
      <c r="J155" s="15" t="s">
        <v>329</v>
      </c>
      <c r="K155" s="15" t="s">
        <v>1101</v>
      </c>
      <c r="L155" s="17" t="s">
        <v>330</v>
      </c>
      <c r="M155" s="17" t="s">
        <v>1530</v>
      </c>
      <c r="N155" s="17" t="s">
        <v>1775</v>
      </c>
      <c r="O155" s="17" t="s">
        <v>84</v>
      </c>
    </row>
    <row r="156" spans="1:15" x14ac:dyDescent="0.2">
      <c r="A156" s="12">
        <v>2155</v>
      </c>
      <c r="B156" s="13" t="s">
        <v>3249</v>
      </c>
      <c r="C156" s="13" t="s">
        <v>3250</v>
      </c>
      <c r="D156" s="14" t="s">
        <v>1577</v>
      </c>
      <c r="E156" s="32" t="s">
        <v>4400</v>
      </c>
      <c r="F156" s="14">
        <v>2</v>
      </c>
      <c r="G156" s="14"/>
      <c r="H156" s="14"/>
      <c r="I156" s="14"/>
      <c r="J156" s="15" t="s">
        <v>348</v>
      </c>
      <c r="K156" s="15" t="s">
        <v>968</v>
      </c>
      <c r="L156" s="17" t="s">
        <v>349</v>
      </c>
      <c r="M156" s="17" t="s">
        <v>969</v>
      </c>
      <c r="N156" s="17" t="s">
        <v>1942</v>
      </c>
      <c r="O156" s="17" t="s">
        <v>84</v>
      </c>
    </row>
    <row r="157" spans="1:15" x14ac:dyDescent="0.2">
      <c r="A157" s="12">
        <v>2156</v>
      </c>
      <c r="B157" s="13" t="s">
        <v>2898</v>
      </c>
      <c r="C157" s="13" t="s">
        <v>3251</v>
      </c>
      <c r="D157" s="14" t="s">
        <v>1577</v>
      </c>
      <c r="E157" s="32" t="s">
        <v>4400</v>
      </c>
      <c r="F157" s="14">
        <v>2</v>
      </c>
      <c r="G157" s="14"/>
      <c r="H157" s="14"/>
      <c r="I157" s="14"/>
      <c r="J157" s="15" t="s">
        <v>448</v>
      </c>
      <c r="K157" s="15" t="s">
        <v>2420</v>
      </c>
      <c r="L157" s="17" t="s">
        <v>449</v>
      </c>
      <c r="M157" s="17" t="s">
        <v>2421</v>
      </c>
      <c r="N157" s="17" t="s">
        <v>2422</v>
      </c>
      <c r="O157" s="17" t="s">
        <v>84</v>
      </c>
    </row>
    <row r="158" spans="1:15" x14ac:dyDescent="0.2">
      <c r="A158" s="12">
        <v>2157</v>
      </c>
      <c r="B158" s="13" t="s">
        <v>3252</v>
      </c>
      <c r="C158" s="13" t="s">
        <v>3253</v>
      </c>
      <c r="D158" s="14" t="s">
        <v>1577</v>
      </c>
      <c r="E158" s="32" t="s">
        <v>4400</v>
      </c>
      <c r="F158" s="14">
        <v>2</v>
      </c>
      <c r="G158" s="14"/>
      <c r="H158" s="14"/>
      <c r="I158" s="14"/>
      <c r="J158" s="15" t="s">
        <v>2423</v>
      </c>
      <c r="K158" s="15" t="s">
        <v>131</v>
      </c>
      <c r="L158" s="17" t="s">
        <v>2424</v>
      </c>
      <c r="M158" s="17" t="s">
        <v>132</v>
      </c>
      <c r="N158" s="17" t="s">
        <v>2425</v>
      </c>
      <c r="O158" s="17" t="s">
        <v>84</v>
      </c>
    </row>
    <row r="159" spans="1:15" x14ac:dyDescent="0.2">
      <c r="A159" s="12">
        <v>2158</v>
      </c>
      <c r="B159" s="22" t="s">
        <v>3254</v>
      </c>
      <c r="C159" s="13" t="s">
        <v>3255</v>
      </c>
      <c r="D159" s="14" t="s">
        <v>1577</v>
      </c>
      <c r="E159" s="32" t="s">
        <v>4400</v>
      </c>
      <c r="F159" s="14">
        <v>2</v>
      </c>
      <c r="G159" s="14"/>
      <c r="H159" s="14"/>
      <c r="I159" s="14"/>
      <c r="J159" s="15" t="s">
        <v>2426</v>
      </c>
      <c r="K159" s="15" t="s">
        <v>2427</v>
      </c>
      <c r="L159" s="17" t="s">
        <v>2428</v>
      </c>
      <c r="M159" s="17" t="s">
        <v>2429</v>
      </c>
      <c r="N159" s="17" t="s">
        <v>2430</v>
      </c>
      <c r="O159" s="17" t="s">
        <v>84</v>
      </c>
    </row>
    <row r="160" spans="1:15" x14ac:dyDescent="0.2">
      <c r="A160" s="12">
        <v>2159</v>
      </c>
      <c r="B160" s="22" t="s">
        <v>3256</v>
      </c>
      <c r="C160" s="13" t="s">
        <v>3257</v>
      </c>
      <c r="D160" s="14" t="s">
        <v>1577</v>
      </c>
      <c r="E160" s="32" t="s">
        <v>4400</v>
      </c>
      <c r="F160" s="14">
        <v>2</v>
      </c>
      <c r="G160" s="14"/>
      <c r="H160" s="14"/>
      <c r="I160" s="14"/>
      <c r="J160" s="15" t="s">
        <v>2431</v>
      </c>
      <c r="K160" s="15" t="s">
        <v>3258</v>
      </c>
      <c r="L160" s="17" t="s">
        <v>2432</v>
      </c>
      <c r="M160" s="17" t="s">
        <v>2433</v>
      </c>
      <c r="N160" s="17" t="s">
        <v>2416</v>
      </c>
      <c r="O160" s="17" t="s">
        <v>84</v>
      </c>
    </row>
    <row r="161" spans="1:15" x14ac:dyDescent="0.2">
      <c r="A161" s="12">
        <v>2160</v>
      </c>
      <c r="B161" s="22" t="s">
        <v>3259</v>
      </c>
      <c r="C161" s="13" t="s">
        <v>3260</v>
      </c>
      <c r="D161" s="14" t="s">
        <v>1577</v>
      </c>
      <c r="E161" s="32" t="s">
        <v>4401</v>
      </c>
      <c r="F161" s="14">
        <v>3</v>
      </c>
      <c r="G161" s="14"/>
      <c r="H161" s="14"/>
      <c r="I161" s="14"/>
      <c r="J161" s="15" t="s">
        <v>1304</v>
      </c>
      <c r="K161" s="15" t="s">
        <v>970</v>
      </c>
      <c r="L161" s="17" t="s">
        <v>1305</v>
      </c>
      <c r="M161" s="17" t="s">
        <v>971</v>
      </c>
      <c r="N161" s="17" t="s">
        <v>470</v>
      </c>
      <c r="O161" s="17" t="s">
        <v>84</v>
      </c>
    </row>
    <row r="162" spans="1:15" x14ac:dyDescent="0.2">
      <c r="A162" s="12">
        <v>2161</v>
      </c>
      <c r="B162" s="13" t="s">
        <v>3261</v>
      </c>
      <c r="C162" s="13" t="s">
        <v>3262</v>
      </c>
      <c r="D162" s="14" t="s">
        <v>1577</v>
      </c>
      <c r="E162" s="32" t="s">
        <v>4401</v>
      </c>
      <c r="F162" s="14">
        <v>3</v>
      </c>
      <c r="G162" s="14"/>
      <c r="H162" s="14"/>
      <c r="I162" s="14"/>
      <c r="J162" s="15" t="s">
        <v>297</v>
      </c>
      <c r="K162" s="15" t="s">
        <v>976</v>
      </c>
      <c r="L162" s="17" t="s">
        <v>298</v>
      </c>
      <c r="M162" s="17" t="s">
        <v>977</v>
      </c>
      <c r="N162" s="17" t="s">
        <v>1303</v>
      </c>
      <c r="O162" s="17" t="s">
        <v>84</v>
      </c>
    </row>
    <row r="163" spans="1:15" x14ac:dyDescent="0.2">
      <c r="A163" s="12">
        <v>2162</v>
      </c>
      <c r="B163" s="13" t="s">
        <v>3263</v>
      </c>
      <c r="C163" s="13" t="s">
        <v>3264</v>
      </c>
      <c r="D163" s="14" t="s">
        <v>1577</v>
      </c>
      <c r="E163" s="32" t="s">
        <v>4401</v>
      </c>
      <c r="F163" s="14">
        <v>2</v>
      </c>
      <c r="G163" s="14"/>
      <c r="H163" s="14"/>
      <c r="I163" s="14"/>
      <c r="J163" s="15" t="s">
        <v>2479</v>
      </c>
      <c r="K163" s="15" t="s">
        <v>2480</v>
      </c>
      <c r="L163" s="17" t="s">
        <v>2481</v>
      </c>
      <c r="M163" s="17" t="s">
        <v>2482</v>
      </c>
      <c r="N163" s="17" t="s">
        <v>2483</v>
      </c>
      <c r="O163" s="17" t="s">
        <v>84</v>
      </c>
    </row>
    <row r="164" spans="1:15" x14ac:dyDescent="0.2">
      <c r="A164" s="12">
        <v>2163</v>
      </c>
      <c r="B164" s="13" t="s">
        <v>3265</v>
      </c>
      <c r="C164" s="13" t="s">
        <v>3266</v>
      </c>
      <c r="D164" s="14" t="s">
        <v>1577</v>
      </c>
      <c r="E164" s="32" t="s">
        <v>4401</v>
      </c>
      <c r="F164" s="14">
        <v>2</v>
      </c>
      <c r="G164" s="14"/>
      <c r="H164" s="14"/>
      <c r="I164" s="14"/>
      <c r="J164" s="15" t="s">
        <v>2484</v>
      </c>
      <c r="K164" s="15" t="s">
        <v>2485</v>
      </c>
      <c r="L164" s="17" t="s">
        <v>2486</v>
      </c>
      <c r="M164" s="17" t="s">
        <v>2487</v>
      </c>
      <c r="N164" s="17" t="s">
        <v>1984</v>
      </c>
      <c r="O164" s="17" t="s">
        <v>84</v>
      </c>
    </row>
    <row r="165" spans="1:15" x14ac:dyDescent="0.2">
      <c r="A165" s="12">
        <v>2164</v>
      </c>
      <c r="B165" s="13" t="s">
        <v>3267</v>
      </c>
      <c r="C165" s="13" t="s">
        <v>3268</v>
      </c>
      <c r="D165" s="14" t="s">
        <v>1577</v>
      </c>
      <c r="E165" s="32" t="s">
        <v>4401</v>
      </c>
      <c r="F165" s="14">
        <v>2</v>
      </c>
      <c r="G165" s="14"/>
      <c r="H165" s="14"/>
      <c r="I165" s="14"/>
      <c r="J165" s="15" t="s">
        <v>2488</v>
      </c>
      <c r="K165" s="15" t="s">
        <v>2489</v>
      </c>
      <c r="L165" s="17" t="s">
        <v>2490</v>
      </c>
      <c r="M165" s="17" t="s">
        <v>2491</v>
      </c>
      <c r="N165" s="17" t="s">
        <v>2453</v>
      </c>
      <c r="O165" s="17" t="s">
        <v>84</v>
      </c>
    </row>
    <row r="166" spans="1:15" x14ac:dyDescent="0.2">
      <c r="A166" s="12">
        <v>2165</v>
      </c>
      <c r="B166" s="13" t="s">
        <v>1189</v>
      </c>
      <c r="C166" s="13" t="s">
        <v>1190</v>
      </c>
      <c r="D166" s="14" t="s">
        <v>1577</v>
      </c>
      <c r="E166" s="32" t="s">
        <v>4380</v>
      </c>
      <c r="F166" s="14">
        <v>3</v>
      </c>
      <c r="G166" s="14"/>
      <c r="H166" s="14"/>
      <c r="I166" s="14"/>
      <c r="J166" s="15" t="s">
        <v>88</v>
      </c>
      <c r="K166" s="15" t="s">
        <v>1026</v>
      </c>
      <c r="L166" s="17" t="s">
        <v>90</v>
      </c>
      <c r="M166" s="17" t="s">
        <v>1027</v>
      </c>
      <c r="N166" s="17" t="s">
        <v>1191</v>
      </c>
      <c r="O166" s="17" t="s">
        <v>84</v>
      </c>
    </row>
    <row r="167" spans="1:15" x14ac:dyDescent="0.2">
      <c r="A167" s="12">
        <v>2166</v>
      </c>
      <c r="B167" s="13" t="s">
        <v>1192</v>
      </c>
      <c r="C167" s="13" t="s">
        <v>1193</v>
      </c>
      <c r="D167" s="14" t="s">
        <v>1577</v>
      </c>
      <c r="E167" s="32" t="s">
        <v>4380</v>
      </c>
      <c r="F167" s="14">
        <v>3</v>
      </c>
      <c r="G167" s="14"/>
      <c r="H167" s="14"/>
      <c r="I167" s="14"/>
      <c r="J167" s="15" t="s">
        <v>324</v>
      </c>
      <c r="K167" s="15" t="s">
        <v>1194</v>
      </c>
      <c r="L167" s="17" t="s">
        <v>325</v>
      </c>
      <c r="M167" s="17" t="s">
        <v>1195</v>
      </c>
      <c r="N167" s="17" t="s">
        <v>1196</v>
      </c>
      <c r="O167" s="17" t="s">
        <v>84</v>
      </c>
    </row>
    <row r="168" spans="1:15" x14ac:dyDescent="0.2">
      <c r="A168" s="12">
        <v>2167</v>
      </c>
      <c r="B168" s="13" t="s">
        <v>1197</v>
      </c>
      <c r="C168" s="13" t="s">
        <v>1198</v>
      </c>
      <c r="D168" s="14" t="s">
        <v>1577</v>
      </c>
      <c r="E168" s="32" t="s">
        <v>4380</v>
      </c>
      <c r="F168" s="14">
        <v>3</v>
      </c>
      <c r="G168" s="14"/>
      <c r="H168" s="14"/>
      <c r="I168" s="14"/>
      <c r="J168" s="15" t="s">
        <v>1199</v>
      </c>
      <c r="K168" s="15" t="s">
        <v>1200</v>
      </c>
      <c r="L168" s="17" t="s">
        <v>1201</v>
      </c>
      <c r="M168" s="17" t="s">
        <v>1008</v>
      </c>
      <c r="N168" s="17" t="s">
        <v>498</v>
      </c>
      <c r="O168" s="17" t="s">
        <v>84</v>
      </c>
    </row>
    <row r="169" spans="1:15" x14ac:dyDescent="0.2">
      <c r="A169" s="12">
        <v>2168</v>
      </c>
      <c r="B169" s="13" t="s">
        <v>1192</v>
      </c>
      <c r="C169" s="13" t="s">
        <v>3269</v>
      </c>
      <c r="D169" s="14" t="s">
        <v>1577</v>
      </c>
      <c r="E169" s="32" t="s">
        <v>4380</v>
      </c>
      <c r="F169" s="14">
        <v>2</v>
      </c>
      <c r="G169" s="14"/>
      <c r="H169" s="14"/>
      <c r="I169" s="14"/>
      <c r="J169" s="15" t="s">
        <v>324</v>
      </c>
      <c r="K169" s="15" t="s">
        <v>1028</v>
      </c>
      <c r="L169" s="17" t="s">
        <v>325</v>
      </c>
      <c r="M169" s="17" t="s">
        <v>1029</v>
      </c>
      <c r="N169" s="17" t="s">
        <v>2151</v>
      </c>
      <c r="O169" s="17" t="s">
        <v>84</v>
      </c>
    </row>
    <row r="170" spans="1:15" x14ac:dyDescent="0.2">
      <c r="A170" s="12">
        <v>2169</v>
      </c>
      <c r="B170" s="13" t="s">
        <v>3270</v>
      </c>
      <c r="C170" s="13" t="s">
        <v>3271</v>
      </c>
      <c r="D170" s="14" t="s">
        <v>1577</v>
      </c>
      <c r="E170" s="32" t="s">
        <v>4380</v>
      </c>
      <c r="F170" s="14">
        <v>2</v>
      </c>
      <c r="G170" s="14"/>
      <c r="H170" s="14"/>
      <c r="I170" s="14"/>
      <c r="J170" s="15" t="s">
        <v>2152</v>
      </c>
      <c r="K170" s="15" t="s">
        <v>1837</v>
      </c>
      <c r="L170" s="17" t="s">
        <v>2153</v>
      </c>
      <c r="M170" s="17" t="s">
        <v>1839</v>
      </c>
      <c r="N170" s="17" t="s">
        <v>2154</v>
      </c>
      <c r="O170" s="17" t="s">
        <v>84</v>
      </c>
    </row>
    <row r="171" spans="1:15" x14ac:dyDescent="0.2">
      <c r="A171" s="12">
        <v>2170</v>
      </c>
      <c r="B171" s="13" t="s">
        <v>3202</v>
      </c>
      <c r="C171" s="13" t="s">
        <v>3272</v>
      </c>
      <c r="D171" s="14" t="s">
        <v>2390</v>
      </c>
      <c r="E171" s="32" t="s">
        <v>4380</v>
      </c>
      <c r="F171" s="14">
        <v>3</v>
      </c>
      <c r="G171" s="14"/>
      <c r="H171" s="14"/>
      <c r="I171" s="14"/>
      <c r="J171" s="15" t="s">
        <v>272</v>
      </c>
      <c r="K171" s="15" t="s">
        <v>3273</v>
      </c>
      <c r="L171" s="17" t="s">
        <v>273</v>
      </c>
      <c r="M171" s="17" t="s">
        <v>3274</v>
      </c>
      <c r="N171" s="17" t="s">
        <v>470</v>
      </c>
      <c r="O171" s="17" t="s">
        <v>84</v>
      </c>
    </row>
    <row r="172" spans="1:15" x14ac:dyDescent="0.2">
      <c r="A172" s="12">
        <v>2171</v>
      </c>
      <c r="B172" s="13" t="s">
        <v>3275</v>
      </c>
      <c r="C172" s="13" t="s">
        <v>3276</v>
      </c>
      <c r="D172" s="14" t="s">
        <v>2390</v>
      </c>
      <c r="E172" s="32" t="s">
        <v>4380</v>
      </c>
      <c r="F172" s="14">
        <v>2</v>
      </c>
      <c r="G172" s="14"/>
      <c r="H172" s="14"/>
      <c r="I172" s="14"/>
      <c r="J172" s="15" t="s">
        <v>3277</v>
      </c>
      <c r="K172" s="15" t="s">
        <v>1001</v>
      </c>
      <c r="L172" s="17" t="s">
        <v>3278</v>
      </c>
      <c r="M172" s="17" t="s">
        <v>967</v>
      </c>
      <c r="N172" s="17" t="s">
        <v>3279</v>
      </c>
      <c r="O172" s="17" t="s">
        <v>84</v>
      </c>
    </row>
    <row r="173" spans="1:15" x14ac:dyDescent="0.2">
      <c r="A173" s="12">
        <v>2172</v>
      </c>
      <c r="B173" s="13" t="s">
        <v>3280</v>
      </c>
      <c r="C173" s="13" t="s">
        <v>1086</v>
      </c>
      <c r="D173" s="14" t="s">
        <v>1577</v>
      </c>
      <c r="E173" s="32" t="s">
        <v>4392</v>
      </c>
      <c r="F173" s="14">
        <v>3</v>
      </c>
      <c r="G173" s="14"/>
      <c r="H173" s="14"/>
      <c r="I173" s="14"/>
      <c r="J173" s="15" t="s">
        <v>1087</v>
      </c>
      <c r="K173" s="15" t="s">
        <v>1088</v>
      </c>
      <c r="L173" s="17" t="s">
        <v>1089</v>
      </c>
      <c r="M173" s="17" t="s">
        <v>1090</v>
      </c>
      <c r="N173" s="17" t="s">
        <v>1091</v>
      </c>
      <c r="O173" s="17" t="s">
        <v>84</v>
      </c>
    </row>
    <row r="174" spans="1:15" x14ac:dyDescent="0.2">
      <c r="A174" s="12">
        <v>2173</v>
      </c>
      <c r="B174" s="13" t="s">
        <v>196</v>
      </c>
      <c r="C174" s="13" t="s">
        <v>3281</v>
      </c>
      <c r="D174" s="14" t="s">
        <v>1577</v>
      </c>
      <c r="E174" s="32" t="s">
        <v>4392</v>
      </c>
      <c r="F174" s="14">
        <v>3</v>
      </c>
      <c r="G174" s="14"/>
      <c r="H174" s="14"/>
      <c r="I174" s="14"/>
      <c r="J174" s="15" t="s">
        <v>197</v>
      </c>
      <c r="K174" s="15" t="s">
        <v>989</v>
      </c>
      <c r="L174" s="17" t="s">
        <v>198</v>
      </c>
      <c r="M174" s="17" t="s">
        <v>990</v>
      </c>
      <c r="N174" s="17" t="s">
        <v>512</v>
      </c>
      <c r="O174" s="17" t="s">
        <v>84</v>
      </c>
    </row>
    <row r="175" spans="1:15" x14ac:dyDescent="0.2">
      <c r="A175" s="12">
        <v>2174</v>
      </c>
      <c r="B175" s="13" t="s">
        <v>2834</v>
      </c>
      <c r="C175" s="13" t="s">
        <v>3282</v>
      </c>
      <c r="D175" s="14" t="s">
        <v>1577</v>
      </c>
      <c r="E175" s="32" t="s">
        <v>4392</v>
      </c>
      <c r="F175" s="14">
        <v>3</v>
      </c>
      <c r="G175" s="14"/>
      <c r="H175" s="14"/>
      <c r="I175" s="14"/>
      <c r="J175" s="15" t="s">
        <v>789</v>
      </c>
      <c r="K175" s="15" t="s">
        <v>1026</v>
      </c>
      <c r="L175" s="17" t="s">
        <v>791</v>
      </c>
      <c r="M175" s="17" t="s">
        <v>1027</v>
      </c>
      <c r="N175" s="17" t="s">
        <v>1092</v>
      </c>
      <c r="O175" s="17" t="s">
        <v>84</v>
      </c>
    </row>
    <row r="176" spans="1:15" x14ac:dyDescent="0.2">
      <c r="A176" s="12">
        <v>2175</v>
      </c>
      <c r="B176" s="13" t="s">
        <v>3283</v>
      </c>
      <c r="C176" s="13" t="s">
        <v>3284</v>
      </c>
      <c r="D176" s="14" t="s">
        <v>1577</v>
      </c>
      <c r="E176" s="32" t="s">
        <v>4392</v>
      </c>
      <c r="F176" s="14">
        <v>3</v>
      </c>
      <c r="G176" s="14"/>
      <c r="H176" s="14"/>
      <c r="I176" s="14"/>
      <c r="J176" s="15" t="s">
        <v>212</v>
      </c>
      <c r="K176" s="15" t="s">
        <v>1093</v>
      </c>
      <c r="L176" s="17" t="s">
        <v>213</v>
      </c>
      <c r="M176" s="17" t="s">
        <v>1094</v>
      </c>
      <c r="N176" s="17" t="s">
        <v>1095</v>
      </c>
      <c r="O176" s="17" t="s">
        <v>84</v>
      </c>
    </row>
    <row r="177" spans="1:15" x14ac:dyDescent="0.2">
      <c r="A177" s="12">
        <v>2176</v>
      </c>
      <c r="B177" s="13" t="s">
        <v>3097</v>
      </c>
      <c r="C177" s="13" t="s">
        <v>3285</v>
      </c>
      <c r="D177" s="14" t="s">
        <v>1577</v>
      </c>
      <c r="E177" s="32" t="s">
        <v>4392</v>
      </c>
      <c r="F177" s="14">
        <v>2</v>
      </c>
      <c r="G177" s="14"/>
      <c r="H177" s="14"/>
      <c r="I177" s="14"/>
      <c r="J177" s="15" t="s">
        <v>2000</v>
      </c>
      <c r="K177" s="15" t="s">
        <v>2001</v>
      </c>
      <c r="L177" s="17" t="s">
        <v>2002</v>
      </c>
      <c r="M177" s="17" t="s">
        <v>1055</v>
      </c>
      <c r="N177" s="17" t="s">
        <v>2003</v>
      </c>
      <c r="O177" s="17" t="s">
        <v>84</v>
      </c>
    </row>
    <row r="178" spans="1:15" x14ac:dyDescent="0.2">
      <c r="A178" s="12">
        <v>2177</v>
      </c>
      <c r="B178" s="13" t="s">
        <v>2590</v>
      </c>
      <c r="C178" s="13" t="s">
        <v>3286</v>
      </c>
      <c r="D178" s="14" t="s">
        <v>1577</v>
      </c>
      <c r="E178" s="32" t="s">
        <v>4392</v>
      </c>
      <c r="F178" s="14">
        <v>2</v>
      </c>
      <c r="G178" s="14"/>
      <c r="H178" s="14"/>
      <c r="I178" s="14"/>
      <c r="J178" s="15" t="s">
        <v>2004</v>
      </c>
      <c r="K178" s="15" t="s">
        <v>986</v>
      </c>
      <c r="L178" s="17" t="s">
        <v>2005</v>
      </c>
      <c r="M178" s="17" t="s">
        <v>988</v>
      </c>
      <c r="N178" s="17" t="s">
        <v>2006</v>
      </c>
      <c r="O178" s="17" t="s">
        <v>84</v>
      </c>
    </row>
    <row r="179" spans="1:15" x14ac:dyDescent="0.2">
      <c r="A179" s="12">
        <v>2178</v>
      </c>
      <c r="B179" s="13" t="s">
        <v>3287</v>
      </c>
      <c r="C179" s="13" t="s">
        <v>3288</v>
      </c>
      <c r="D179" s="14" t="s">
        <v>139</v>
      </c>
      <c r="E179" s="32" t="s">
        <v>4400</v>
      </c>
      <c r="F179" s="14">
        <v>2</v>
      </c>
      <c r="G179" s="14" t="s">
        <v>1609</v>
      </c>
      <c r="H179" s="14" t="s">
        <v>443</v>
      </c>
      <c r="I179" s="14"/>
      <c r="J179" s="15" t="s">
        <v>3289</v>
      </c>
      <c r="K179" s="15" t="s">
        <v>974</v>
      </c>
      <c r="L179" s="17" t="s">
        <v>3290</v>
      </c>
      <c r="M179" s="17" t="s">
        <v>975</v>
      </c>
      <c r="N179" s="17" t="s">
        <v>3291</v>
      </c>
      <c r="O179" s="17" t="s">
        <v>84</v>
      </c>
    </row>
    <row r="180" spans="1:15" x14ac:dyDescent="0.2">
      <c r="A180" s="12">
        <v>2179</v>
      </c>
      <c r="B180" s="13" t="s">
        <v>2944</v>
      </c>
      <c r="C180" s="13" t="s">
        <v>3292</v>
      </c>
      <c r="D180" s="14" t="s">
        <v>2390</v>
      </c>
      <c r="E180" s="32" t="s">
        <v>4380</v>
      </c>
      <c r="F180" s="14">
        <v>3</v>
      </c>
      <c r="G180" s="14"/>
      <c r="H180" s="14"/>
      <c r="I180" s="14"/>
      <c r="J180" s="15" t="s">
        <v>329</v>
      </c>
      <c r="K180" s="15" t="s">
        <v>1035</v>
      </c>
      <c r="L180" s="17" t="s">
        <v>330</v>
      </c>
      <c r="M180" s="17" t="s">
        <v>973</v>
      </c>
      <c r="N180" s="17" t="s">
        <v>590</v>
      </c>
      <c r="O180" s="17" t="s">
        <v>84</v>
      </c>
    </row>
    <row r="181" spans="1:15" x14ac:dyDescent="0.2">
      <c r="A181" s="12">
        <v>2180</v>
      </c>
      <c r="B181" s="13" t="s">
        <v>3293</v>
      </c>
      <c r="C181" s="13" t="s">
        <v>3294</v>
      </c>
      <c r="D181" s="14" t="s">
        <v>139</v>
      </c>
      <c r="E181" s="32" t="s">
        <v>4401</v>
      </c>
      <c r="F181" s="14">
        <v>2</v>
      </c>
      <c r="G181" s="14" t="s">
        <v>2980</v>
      </c>
      <c r="H181" s="14" t="s">
        <v>443</v>
      </c>
      <c r="I181" s="14"/>
      <c r="J181" s="15" t="s">
        <v>3295</v>
      </c>
      <c r="K181" s="15" t="s">
        <v>3296</v>
      </c>
      <c r="L181" s="17" t="s">
        <v>3297</v>
      </c>
      <c r="M181" s="17" t="s">
        <v>3298</v>
      </c>
      <c r="N181" s="17" t="s">
        <v>3299</v>
      </c>
      <c r="O181" s="17" t="s">
        <v>84</v>
      </c>
    </row>
    <row r="182" spans="1:15" x14ac:dyDescent="0.2">
      <c r="A182" s="12">
        <v>2181</v>
      </c>
      <c r="B182" s="13" t="s">
        <v>1529</v>
      </c>
      <c r="C182" s="13" t="s">
        <v>3300</v>
      </c>
      <c r="D182" s="14" t="s">
        <v>139</v>
      </c>
      <c r="E182" s="32" t="s">
        <v>4401</v>
      </c>
      <c r="F182" s="14">
        <v>2</v>
      </c>
      <c r="G182" s="14" t="s">
        <v>2980</v>
      </c>
      <c r="H182" s="14" t="s">
        <v>443</v>
      </c>
      <c r="I182" s="14"/>
      <c r="J182" s="15" t="s">
        <v>844</v>
      </c>
      <c r="K182" s="15" t="s">
        <v>3301</v>
      </c>
      <c r="L182" s="17" t="s">
        <v>846</v>
      </c>
      <c r="M182" s="17" t="s">
        <v>3302</v>
      </c>
      <c r="N182" s="17" t="s">
        <v>2425</v>
      </c>
      <c r="O182" s="17" t="s">
        <v>84</v>
      </c>
    </row>
    <row r="183" spans="1:15" x14ac:dyDescent="0.2">
      <c r="A183" s="12">
        <v>2182</v>
      </c>
      <c r="B183" s="13" t="s">
        <v>2502</v>
      </c>
      <c r="C183" s="13" t="s">
        <v>3303</v>
      </c>
      <c r="D183" s="14" t="s">
        <v>139</v>
      </c>
      <c r="E183" s="32" t="s">
        <v>4390</v>
      </c>
      <c r="F183" s="14">
        <v>2</v>
      </c>
      <c r="G183" s="14" t="s">
        <v>2980</v>
      </c>
      <c r="H183" s="14" t="s">
        <v>443</v>
      </c>
      <c r="I183" s="14"/>
      <c r="J183" s="15" t="s">
        <v>188</v>
      </c>
      <c r="K183" s="15" t="s">
        <v>1028</v>
      </c>
      <c r="L183" s="17" t="s">
        <v>189</v>
      </c>
      <c r="M183" s="17" t="s">
        <v>1029</v>
      </c>
      <c r="N183" s="17" t="s">
        <v>3304</v>
      </c>
      <c r="O183" s="17" t="s">
        <v>84</v>
      </c>
    </row>
    <row r="184" spans="1:15" x14ac:dyDescent="0.2">
      <c r="A184" s="12">
        <v>2183</v>
      </c>
      <c r="B184" s="13" t="s">
        <v>3305</v>
      </c>
      <c r="C184" s="13" t="s">
        <v>3306</v>
      </c>
      <c r="D184" s="14" t="s">
        <v>1577</v>
      </c>
      <c r="E184" s="32" t="s">
        <v>4382</v>
      </c>
      <c r="F184" s="14">
        <v>3</v>
      </c>
      <c r="G184" s="14"/>
      <c r="H184" s="14"/>
      <c r="I184" s="14"/>
      <c r="J184" s="15" t="s">
        <v>1037</v>
      </c>
      <c r="K184" s="15" t="s">
        <v>982</v>
      </c>
      <c r="L184" s="17" t="s">
        <v>1038</v>
      </c>
      <c r="M184" s="17" t="s">
        <v>983</v>
      </c>
      <c r="N184" s="17" t="s">
        <v>1096</v>
      </c>
      <c r="O184" s="17" t="s">
        <v>84</v>
      </c>
    </row>
    <row r="185" spans="1:15" x14ac:dyDescent="0.2">
      <c r="A185" s="12">
        <v>2184</v>
      </c>
      <c r="B185" s="13" t="s">
        <v>2737</v>
      </c>
      <c r="C185" s="13" t="s">
        <v>3307</v>
      </c>
      <c r="D185" s="14" t="s">
        <v>1577</v>
      </c>
      <c r="E185" s="32" t="s">
        <v>4382</v>
      </c>
      <c r="F185" s="14">
        <v>3</v>
      </c>
      <c r="G185" s="14"/>
      <c r="H185" s="14"/>
      <c r="I185" s="14"/>
      <c r="J185" s="15" t="s">
        <v>742</v>
      </c>
      <c r="K185" s="15" t="s">
        <v>993</v>
      </c>
      <c r="L185" s="17" t="s">
        <v>744</v>
      </c>
      <c r="M185" s="17" t="s">
        <v>994</v>
      </c>
      <c r="N185" s="17" t="s">
        <v>1097</v>
      </c>
      <c r="O185" s="17" t="s">
        <v>84</v>
      </c>
    </row>
    <row r="186" spans="1:15" x14ac:dyDescent="0.2">
      <c r="A186" s="12">
        <v>2185</v>
      </c>
      <c r="B186" s="13" t="s">
        <v>3308</v>
      </c>
      <c r="C186" s="13" t="s">
        <v>3309</v>
      </c>
      <c r="D186" s="14" t="s">
        <v>1577</v>
      </c>
      <c r="E186" s="32" t="s">
        <v>4382</v>
      </c>
      <c r="F186" s="14">
        <v>2</v>
      </c>
      <c r="G186" s="14"/>
      <c r="H186" s="14"/>
      <c r="I186" s="14"/>
      <c r="J186" s="15" t="s">
        <v>383</v>
      </c>
      <c r="K186" s="15" t="s">
        <v>2086</v>
      </c>
      <c r="L186" s="17" t="s">
        <v>384</v>
      </c>
      <c r="M186" s="17" t="s">
        <v>2087</v>
      </c>
      <c r="N186" s="17" t="s">
        <v>2088</v>
      </c>
      <c r="O186" s="17" t="s">
        <v>84</v>
      </c>
    </row>
    <row r="187" spans="1:15" x14ac:dyDescent="0.2">
      <c r="A187" s="12">
        <v>2186</v>
      </c>
      <c r="B187" s="13" t="s">
        <v>3310</v>
      </c>
      <c r="C187" s="13" t="s">
        <v>3311</v>
      </c>
      <c r="D187" s="14" t="s">
        <v>1577</v>
      </c>
      <c r="E187" s="32" t="s">
        <v>4382</v>
      </c>
      <c r="F187" s="14">
        <v>2</v>
      </c>
      <c r="G187" s="14"/>
      <c r="H187" s="14"/>
      <c r="I187" s="14"/>
      <c r="J187" s="15" t="s">
        <v>2089</v>
      </c>
      <c r="K187" s="15" t="s">
        <v>2090</v>
      </c>
      <c r="L187" s="17" t="s">
        <v>2091</v>
      </c>
      <c r="M187" s="17" t="s">
        <v>388</v>
      </c>
      <c r="N187" s="17" t="s">
        <v>1822</v>
      </c>
      <c r="O187" s="17" t="s">
        <v>84</v>
      </c>
    </row>
    <row r="188" spans="1:15" x14ac:dyDescent="0.2">
      <c r="A188" s="12">
        <v>2187</v>
      </c>
      <c r="B188" s="13" t="s">
        <v>3312</v>
      </c>
      <c r="C188" s="13" t="s">
        <v>3313</v>
      </c>
      <c r="D188" s="14" t="s">
        <v>1577</v>
      </c>
      <c r="E188" s="32" t="s">
        <v>4382</v>
      </c>
      <c r="F188" s="14">
        <v>2</v>
      </c>
      <c r="G188" s="14"/>
      <c r="H188" s="14"/>
      <c r="I188" s="14"/>
      <c r="J188" s="15" t="s">
        <v>1044</v>
      </c>
      <c r="K188" s="15" t="s">
        <v>1112</v>
      </c>
      <c r="L188" s="17" t="s">
        <v>1045</v>
      </c>
      <c r="M188" s="17" t="s">
        <v>1114</v>
      </c>
      <c r="N188" s="17" t="s">
        <v>1682</v>
      </c>
      <c r="O188" s="17" t="s">
        <v>84</v>
      </c>
    </row>
    <row r="189" spans="1:15" x14ac:dyDescent="0.2">
      <c r="A189" s="12">
        <v>2188</v>
      </c>
      <c r="B189" s="13" t="s">
        <v>2841</v>
      </c>
      <c r="C189" s="13" t="s">
        <v>3314</v>
      </c>
      <c r="D189" s="14" t="s">
        <v>1577</v>
      </c>
      <c r="E189" s="32" t="s">
        <v>4382</v>
      </c>
      <c r="F189" s="14">
        <v>2</v>
      </c>
      <c r="G189" s="14"/>
      <c r="H189" s="14"/>
      <c r="I189" s="14"/>
      <c r="J189" s="15" t="s">
        <v>133</v>
      </c>
      <c r="K189" s="15" t="s">
        <v>1005</v>
      </c>
      <c r="L189" s="17" t="s">
        <v>135</v>
      </c>
      <c r="M189" s="17" t="s">
        <v>1006</v>
      </c>
      <c r="N189" s="17" t="s">
        <v>2092</v>
      </c>
      <c r="O189" s="17" t="s">
        <v>84</v>
      </c>
    </row>
    <row r="190" spans="1:15" x14ac:dyDescent="0.2">
      <c r="A190" s="12">
        <v>2189</v>
      </c>
      <c r="B190" s="13" t="s">
        <v>3348</v>
      </c>
      <c r="C190" s="13" t="s">
        <v>3349</v>
      </c>
      <c r="D190" s="14" t="s">
        <v>139</v>
      </c>
      <c r="E190" s="32" t="s">
        <v>4394</v>
      </c>
      <c r="F190" s="14">
        <v>1</v>
      </c>
      <c r="G190" s="14" t="s">
        <v>3350</v>
      </c>
      <c r="H190" s="14" t="s">
        <v>443</v>
      </c>
      <c r="I190" s="14"/>
      <c r="J190" s="15" t="s">
        <v>3351</v>
      </c>
      <c r="K190" s="15" t="s">
        <v>3352</v>
      </c>
      <c r="L190" s="17" t="s">
        <v>3353</v>
      </c>
      <c r="M190" s="17" t="s">
        <v>3354</v>
      </c>
      <c r="N190" s="17" t="s">
        <v>3355</v>
      </c>
      <c r="O190" s="17" t="s">
        <v>84</v>
      </c>
    </row>
    <row r="191" spans="1:15" x14ac:dyDescent="0.2">
      <c r="A191" s="12">
        <v>2190</v>
      </c>
      <c r="B191" s="13" t="s">
        <v>3315</v>
      </c>
      <c r="C191" s="13" t="s">
        <v>3316</v>
      </c>
      <c r="D191" s="14" t="s">
        <v>1577</v>
      </c>
      <c r="E191" s="32" t="s">
        <v>4382</v>
      </c>
      <c r="F191" s="14">
        <v>2</v>
      </c>
      <c r="G191" s="14"/>
      <c r="H191" s="14"/>
      <c r="I191" s="14"/>
      <c r="J191" s="15" t="s">
        <v>2093</v>
      </c>
      <c r="K191" s="15" t="s">
        <v>150</v>
      </c>
      <c r="L191" s="17" t="s">
        <v>2094</v>
      </c>
      <c r="M191" s="17" t="s">
        <v>151</v>
      </c>
      <c r="N191" s="17" t="s">
        <v>2095</v>
      </c>
      <c r="O191" s="17" t="s">
        <v>84</v>
      </c>
    </row>
    <row r="192" spans="1:15" x14ac:dyDescent="0.2">
      <c r="A192" s="12">
        <v>2191</v>
      </c>
      <c r="B192" s="13" t="s">
        <v>3317</v>
      </c>
      <c r="C192" s="13" t="s">
        <v>3318</v>
      </c>
      <c r="D192" s="14" t="s">
        <v>1577</v>
      </c>
      <c r="E192" s="32" t="s">
        <v>4382</v>
      </c>
      <c r="F192" s="14">
        <v>2</v>
      </c>
      <c r="G192" s="14"/>
      <c r="H192" s="14"/>
      <c r="I192" s="14"/>
      <c r="J192" s="15" t="s">
        <v>2096</v>
      </c>
      <c r="K192" s="15" t="s">
        <v>2097</v>
      </c>
      <c r="L192" s="17" t="s">
        <v>2098</v>
      </c>
      <c r="M192" s="17" t="s">
        <v>2099</v>
      </c>
      <c r="N192" s="17" t="s">
        <v>2100</v>
      </c>
      <c r="O192" s="17" t="s">
        <v>84</v>
      </c>
    </row>
    <row r="193" spans="1:15" x14ac:dyDescent="0.2">
      <c r="A193" s="12">
        <v>2192</v>
      </c>
      <c r="B193" s="13" t="s">
        <v>1306</v>
      </c>
      <c r="C193" s="13" t="s">
        <v>1307</v>
      </c>
      <c r="D193" s="14" t="s">
        <v>139</v>
      </c>
      <c r="E193" s="32" t="s">
        <v>4393</v>
      </c>
      <c r="F193" s="14">
        <v>3</v>
      </c>
      <c r="G193" s="14" t="s">
        <v>1611</v>
      </c>
      <c r="H193" s="14" t="s">
        <v>443</v>
      </c>
      <c r="I193" s="14"/>
      <c r="J193" s="15" t="s">
        <v>1308</v>
      </c>
      <c r="K193" s="15" t="s">
        <v>1056</v>
      </c>
      <c r="L193" s="17" t="s">
        <v>1309</v>
      </c>
      <c r="M193" s="17" t="s">
        <v>1057</v>
      </c>
      <c r="N193" s="17" t="s">
        <v>1310</v>
      </c>
      <c r="O193" s="17" t="s">
        <v>84</v>
      </c>
    </row>
    <row r="194" spans="1:15" x14ac:dyDescent="0.2">
      <c r="A194" s="12">
        <v>2193</v>
      </c>
      <c r="B194" s="13" t="s">
        <v>1311</v>
      </c>
      <c r="C194" s="13" t="s">
        <v>3319</v>
      </c>
      <c r="D194" s="14" t="s">
        <v>139</v>
      </c>
      <c r="E194" s="32" t="s">
        <v>4393</v>
      </c>
      <c r="F194" s="14">
        <v>3</v>
      </c>
      <c r="G194" s="14" t="s">
        <v>1611</v>
      </c>
      <c r="H194" s="14" t="s">
        <v>443</v>
      </c>
      <c r="I194" s="14"/>
      <c r="J194" s="15" t="s">
        <v>1312</v>
      </c>
      <c r="K194" s="15" t="s">
        <v>1313</v>
      </c>
      <c r="L194" s="17" t="s">
        <v>1314</v>
      </c>
      <c r="M194" s="17" t="s">
        <v>1315</v>
      </c>
      <c r="N194" s="17" t="s">
        <v>1316</v>
      </c>
      <c r="O194" s="17" t="s">
        <v>84</v>
      </c>
    </row>
    <row r="195" spans="1:15" x14ac:dyDescent="0.2">
      <c r="A195" s="12">
        <v>2194</v>
      </c>
      <c r="B195" s="13" t="s">
        <v>204</v>
      </c>
      <c r="C195" s="13" t="s">
        <v>1317</v>
      </c>
      <c r="D195" s="14" t="s">
        <v>139</v>
      </c>
      <c r="E195" s="32" t="s">
        <v>4393</v>
      </c>
      <c r="F195" s="14">
        <v>3</v>
      </c>
      <c r="G195" s="14" t="s">
        <v>1611</v>
      </c>
      <c r="H195" s="14" t="s">
        <v>443</v>
      </c>
      <c r="I195" s="14"/>
      <c r="J195" s="15" t="s">
        <v>133</v>
      </c>
      <c r="K195" s="15" t="s">
        <v>1318</v>
      </c>
      <c r="L195" s="17" t="s">
        <v>135</v>
      </c>
      <c r="M195" s="17" t="s">
        <v>1319</v>
      </c>
      <c r="N195" s="17" t="s">
        <v>1320</v>
      </c>
      <c r="O195" s="17" t="s">
        <v>84</v>
      </c>
    </row>
    <row r="196" spans="1:15" x14ac:dyDescent="0.2">
      <c r="A196" s="12">
        <v>2195</v>
      </c>
      <c r="B196" s="13" t="s">
        <v>1321</v>
      </c>
      <c r="C196" s="13" t="s">
        <v>1322</v>
      </c>
      <c r="D196" s="14" t="s">
        <v>139</v>
      </c>
      <c r="E196" s="32" t="s">
        <v>4393</v>
      </c>
      <c r="F196" s="14">
        <v>3</v>
      </c>
      <c r="G196" s="14" t="s">
        <v>1611</v>
      </c>
      <c r="H196" s="14" t="s">
        <v>443</v>
      </c>
      <c r="I196" s="14"/>
      <c r="J196" s="15" t="s">
        <v>318</v>
      </c>
      <c r="K196" s="15" t="s">
        <v>1053</v>
      </c>
      <c r="L196" s="17" t="s">
        <v>319</v>
      </c>
      <c r="M196" s="17" t="s">
        <v>1054</v>
      </c>
      <c r="N196" s="17" t="s">
        <v>503</v>
      </c>
      <c r="O196" s="17" t="s">
        <v>84</v>
      </c>
    </row>
    <row r="197" spans="1:15" x14ac:dyDescent="0.2">
      <c r="A197" s="12">
        <v>2196</v>
      </c>
      <c r="B197" s="13" t="s">
        <v>1063</v>
      </c>
      <c r="C197" s="13" t="s">
        <v>1323</v>
      </c>
      <c r="D197" s="14" t="s">
        <v>139</v>
      </c>
      <c r="E197" s="32" t="s">
        <v>4393</v>
      </c>
      <c r="F197" s="14">
        <v>3</v>
      </c>
      <c r="G197" s="14" t="s">
        <v>1611</v>
      </c>
      <c r="H197" s="14" t="s">
        <v>443</v>
      </c>
      <c r="I197" s="14"/>
      <c r="J197" s="24" t="s">
        <v>176</v>
      </c>
      <c r="K197" s="15" t="s">
        <v>1324</v>
      </c>
      <c r="L197" s="17" t="s">
        <v>177</v>
      </c>
      <c r="M197" s="17" t="s">
        <v>1325</v>
      </c>
      <c r="N197" s="17" t="s">
        <v>1326</v>
      </c>
      <c r="O197" s="17" t="s">
        <v>84</v>
      </c>
    </row>
    <row r="198" spans="1:15" x14ac:dyDescent="0.2">
      <c r="A198" s="12">
        <v>2197</v>
      </c>
      <c r="B198" s="13" t="s">
        <v>1327</v>
      </c>
      <c r="C198" s="13" t="s">
        <v>1328</v>
      </c>
      <c r="D198" s="14" t="s">
        <v>139</v>
      </c>
      <c r="E198" s="32" t="s">
        <v>4393</v>
      </c>
      <c r="F198" s="14">
        <v>3</v>
      </c>
      <c r="G198" s="14" t="s">
        <v>1611</v>
      </c>
      <c r="H198" s="14" t="s">
        <v>443</v>
      </c>
      <c r="I198" s="14"/>
      <c r="J198" s="24" t="s">
        <v>887</v>
      </c>
      <c r="K198" s="15" t="s">
        <v>1329</v>
      </c>
      <c r="L198" s="17" t="s">
        <v>888</v>
      </c>
      <c r="M198" s="17" t="s">
        <v>1330</v>
      </c>
      <c r="N198" s="17" t="s">
        <v>1331</v>
      </c>
      <c r="O198" s="17" t="s">
        <v>84</v>
      </c>
    </row>
    <row r="199" spans="1:15" x14ac:dyDescent="0.2">
      <c r="A199" s="12">
        <v>2198</v>
      </c>
      <c r="B199" s="13" t="s">
        <v>1332</v>
      </c>
      <c r="C199" s="13" t="s">
        <v>1333</v>
      </c>
      <c r="D199" s="14" t="s">
        <v>139</v>
      </c>
      <c r="E199" s="32" t="s">
        <v>4393</v>
      </c>
      <c r="F199" s="14">
        <v>3</v>
      </c>
      <c r="G199" s="14" t="s">
        <v>1611</v>
      </c>
      <c r="H199" s="14" t="s">
        <v>443</v>
      </c>
      <c r="I199" s="14"/>
      <c r="J199" s="24" t="s">
        <v>1334</v>
      </c>
      <c r="K199" s="15" t="s">
        <v>1040</v>
      </c>
      <c r="L199" s="17" t="s">
        <v>1335</v>
      </c>
      <c r="M199" s="17" t="s">
        <v>1041</v>
      </c>
      <c r="N199" s="17" t="s">
        <v>813</v>
      </c>
      <c r="O199" s="17" t="s">
        <v>84</v>
      </c>
    </row>
    <row r="200" spans="1:15" x14ac:dyDescent="0.2">
      <c r="A200" s="12">
        <v>2199</v>
      </c>
      <c r="B200" s="13" t="s">
        <v>1179</v>
      </c>
      <c r="C200" s="13" t="s">
        <v>1336</v>
      </c>
      <c r="D200" s="14" t="s">
        <v>139</v>
      </c>
      <c r="E200" s="32" t="s">
        <v>4393</v>
      </c>
      <c r="F200" s="14">
        <v>3</v>
      </c>
      <c r="G200" s="14" t="s">
        <v>1611</v>
      </c>
      <c r="H200" s="14" t="s">
        <v>443</v>
      </c>
      <c r="I200" s="14"/>
      <c r="J200" s="24" t="s">
        <v>277</v>
      </c>
      <c r="K200" s="15" t="s">
        <v>1246</v>
      </c>
      <c r="L200" s="17" t="s">
        <v>278</v>
      </c>
      <c r="M200" s="17" t="s">
        <v>1247</v>
      </c>
      <c r="N200" s="17" t="s">
        <v>944</v>
      </c>
      <c r="O200" s="17" t="s">
        <v>84</v>
      </c>
    </row>
    <row r="201" spans="1:15" x14ac:dyDescent="0.2">
      <c r="A201" s="12">
        <v>2200</v>
      </c>
      <c r="B201" s="13" t="s">
        <v>2047</v>
      </c>
      <c r="C201" s="13" t="s">
        <v>2371</v>
      </c>
      <c r="D201" s="14" t="s">
        <v>139</v>
      </c>
      <c r="E201" s="32" t="s">
        <v>4393</v>
      </c>
      <c r="F201" s="14">
        <v>2</v>
      </c>
      <c r="G201" s="14" t="s">
        <v>1611</v>
      </c>
      <c r="H201" s="14" t="s">
        <v>2007</v>
      </c>
      <c r="I201" s="14"/>
      <c r="J201" s="24" t="s">
        <v>2048</v>
      </c>
      <c r="K201" s="15" t="s">
        <v>403</v>
      </c>
      <c r="L201" s="17" t="s">
        <v>2049</v>
      </c>
      <c r="M201" s="17" t="s">
        <v>404</v>
      </c>
      <c r="N201" s="17" t="s">
        <v>2280</v>
      </c>
      <c r="O201" s="17" t="s">
        <v>84</v>
      </c>
    </row>
    <row r="202" spans="1:15" x14ac:dyDescent="0.2">
      <c r="A202" s="12">
        <v>2201</v>
      </c>
      <c r="B202" s="13" t="s">
        <v>2372</v>
      </c>
      <c r="C202" s="13" t="s">
        <v>2150</v>
      </c>
      <c r="D202" s="14" t="s">
        <v>139</v>
      </c>
      <c r="E202" s="32" t="s">
        <v>4393</v>
      </c>
      <c r="F202" s="14">
        <v>2</v>
      </c>
      <c r="G202" s="14" t="s">
        <v>1611</v>
      </c>
      <c r="H202" s="14" t="s">
        <v>2007</v>
      </c>
      <c r="I202" s="14"/>
      <c r="J202" s="24" t="s">
        <v>984</v>
      </c>
      <c r="K202" s="15" t="s">
        <v>986</v>
      </c>
      <c r="L202" s="17" t="s">
        <v>2373</v>
      </c>
      <c r="M202" s="17" t="s">
        <v>988</v>
      </c>
      <c r="N202" s="17" t="s">
        <v>2374</v>
      </c>
      <c r="O202" s="17" t="s">
        <v>84</v>
      </c>
    </row>
    <row r="203" spans="1:15" x14ac:dyDescent="0.2">
      <c r="A203" s="12">
        <v>2202</v>
      </c>
      <c r="B203" s="13" t="s">
        <v>2375</v>
      </c>
      <c r="C203" s="13" t="s">
        <v>2376</v>
      </c>
      <c r="D203" s="14" t="s">
        <v>139</v>
      </c>
      <c r="E203" s="32" t="s">
        <v>4393</v>
      </c>
      <c r="F203" s="14">
        <v>2</v>
      </c>
      <c r="G203" s="14" t="s">
        <v>1611</v>
      </c>
      <c r="H203" s="14" t="s">
        <v>2007</v>
      </c>
      <c r="I203" s="14"/>
      <c r="J203" s="24" t="s">
        <v>2377</v>
      </c>
      <c r="K203" s="15" t="s">
        <v>2378</v>
      </c>
      <c r="L203" s="17" t="s">
        <v>2379</v>
      </c>
      <c r="M203" s="17" t="s">
        <v>2380</v>
      </c>
      <c r="N203" s="17" t="s">
        <v>2381</v>
      </c>
      <c r="O203" s="17" t="s">
        <v>84</v>
      </c>
    </row>
    <row r="204" spans="1:15" x14ac:dyDescent="0.2">
      <c r="A204" s="12">
        <v>2203</v>
      </c>
      <c r="B204" s="13" t="s">
        <v>2382</v>
      </c>
      <c r="C204" s="13" t="s">
        <v>2383</v>
      </c>
      <c r="D204" s="14" t="s">
        <v>139</v>
      </c>
      <c r="E204" s="32" t="s">
        <v>4393</v>
      </c>
      <c r="F204" s="14">
        <v>2</v>
      </c>
      <c r="G204" s="14" t="s">
        <v>1611</v>
      </c>
      <c r="H204" s="14" t="s">
        <v>2007</v>
      </c>
      <c r="I204" s="14"/>
      <c r="J204" s="15" t="s">
        <v>2384</v>
      </c>
      <c r="K204" s="15" t="s">
        <v>993</v>
      </c>
      <c r="L204" s="17" t="s">
        <v>2385</v>
      </c>
      <c r="M204" s="17" t="s">
        <v>994</v>
      </c>
      <c r="N204" s="17" t="s">
        <v>2386</v>
      </c>
      <c r="O204" s="17" t="s">
        <v>84</v>
      </c>
    </row>
    <row r="205" spans="1:15" x14ac:dyDescent="0.2">
      <c r="A205" s="12">
        <v>2204</v>
      </c>
      <c r="B205" s="13" t="s">
        <v>1337</v>
      </c>
      <c r="C205" s="13" t="s">
        <v>1338</v>
      </c>
      <c r="D205" s="14" t="s">
        <v>139</v>
      </c>
      <c r="E205" s="32" t="s">
        <v>4399</v>
      </c>
      <c r="F205" s="14">
        <v>3</v>
      </c>
      <c r="G205" s="14" t="s">
        <v>1611</v>
      </c>
      <c r="H205" s="14" t="s">
        <v>443</v>
      </c>
      <c r="I205" s="14"/>
      <c r="J205" s="15" t="s">
        <v>1339</v>
      </c>
      <c r="K205" s="15" t="s">
        <v>1329</v>
      </c>
      <c r="L205" s="17" t="s">
        <v>1340</v>
      </c>
      <c r="M205" s="17" t="s">
        <v>1330</v>
      </c>
      <c r="N205" s="17" t="s">
        <v>954</v>
      </c>
      <c r="O205" s="17" t="s">
        <v>84</v>
      </c>
    </row>
    <row r="206" spans="1:15" x14ac:dyDescent="0.2">
      <c r="A206" s="12">
        <v>2205</v>
      </c>
      <c r="B206" s="13" t="s">
        <v>1341</v>
      </c>
      <c r="C206" s="13" t="s">
        <v>1342</v>
      </c>
      <c r="D206" s="14" t="s">
        <v>139</v>
      </c>
      <c r="E206" s="32" t="s">
        <v>4399</v>
      </c>
      <c r="F206" s="14">
        <v>3</v>
      </c>
      <c r="G206" s="14" t="s">
        <v>1611</v>
      </c>
      <c r="H206" s="14" t="s">
        <v>443</v>
      </c>
      <c r="I206" s="14"/>
      <c r="J206" s="15" t="s">
        <v>1343</v>
      </c>
      <c r="K206" s="15" t="s">
        <v>1344</v>
      </c>
      <c r="L206" s="17" t="s">
        <v>1345</v>
      </c>
      <c r="M206" s="17" t="s">
        <v>1346</v>
      </c>
      <c r="N206" s="17" t="s">
        <v>3320</v>
      </c>
      <c r="O206" s="17" t="s">
        <v>84</v>
      </c>
    </row>
    <row r="207" spans="1:15" x14ac:dyDescent="0.2">
      <c r="A207" s="12">
        <v>2206</v>
      </c>
      <c r="B207" s="13" t="s">
        <v>1380</v>
      </c>
      <c r="C207" s="13" t="s">
        <v>1538</v>
      </c>
      <c r="D207" s="14" t="s">
        <v>139</v>
      </c>
      <c r="E207" s="32" t="s">
        <v>4399</v>
      </c>
      <c r="F207" s="14">
        <v>3</v>
      </c>
      <c r="G207" s="14" t="s">
        <v>1611</v>
      </c>
      <c r="H207" s="14" t="s">
        <v>443</v>
      </c>
      <c r="I207" s="14"/>
      <c r="J207" s="15" t="s">
        <v>1051</v>
      </c>
      <c r="K207" s="15" t="s">
        <v>1161</v>
      </c>
      <c r="L207" s="17" t="s">
        <v>1052</v>
      </c>
      <c r="M207" s="17" t="s">
        <v>1162</v>
      </c>
      <c r="N207" s="17" t="s">
        <v>795</v>
      </c>
      <c r="O207" s="17" t="s">
        <v>84</v>
      </c>
    </row>
    <row r="208" spans="1:15" x14ac:dyDescent="0.2">
      <c r="A208" s="12">
        <v>2207</v>
      </c>
      <c r="B208" s="13" t="s">
        <v>1347</v>
      </c>
      <c r="C208" s="13" t="s">
        <v>1348</v>
      </c>
      <c r="D208" s="14" t="s">
        <v>139</v>
      </c>
      <c r="E208" s="32" t="s">
        <v>4399</v>
      </c>
      <c r="F208" s="14">
        <v>3</v>
      </c>
      <c r="G208" s="14" t="s">
        <v>1611</v>
      </c>
      <c r="H208" s="14" t="s">
        <v>443</v>
      </c>
      <c r="I208" s="14"/>
      <c r="J208" s="15" t="s">
        <v>1349</v>
      </c>
      <c r="K208" s="15" t="s">
        <v>1350</v>
      </c>
      <c r="L208" s="17" t="s">
        <v>1351</v>
      </c>
      <c r="M208" s="17" t="s">
        <v>1352</v>
      </c>
      <c r="N208" s="17" t="s">
        <v>1091</v>
      </c>
      <c r="O208" s="17" t="s">
        <v>84</v>
      </c>
    </row>
    <row r="209" spans="1:15" x14ac:dyDescent="0.2">
      <c r="A209" s="12">
        <v>2208</v>
      </c>
      <c r="B209" s="13" t="s">
        <v>1074</v>
      </c>
      <c r="C209" s="13" t="s">
        <v>1353</v>
      </c>
      <c r="D209" s="14" t="s">
        <v>139</v>
      </c>
      <c r="E209" s="32" t="s">
        <v>4399</v>
      </c>
      <c r="F209" s="14">
        <v>3</v>
      </c>
      <c r="G209" s="14" t="s">
        <v>1611</v>
      </c>
      <c r="H209" s="14" t="s">
        <v>443</v>
      </c>
      <c r="I209" s="20"/>
      <c r="J209" s="15" t="s">
        <v>430</v>
      </c>
      <c r="K209" s="15" t="s">
        <v>1354</v>
      </c>
      <c r="L209" s="17" t="s">
        <v>431</v>
      </c>
      <c r="M209" s="17" t="s">
        <v>1355</v>
      </c>
      <c r="N209" s="17" t="s">
        <v>3321</v>
      </c>
      <c r="O209" s="17" t="s">
        <v>84</v>
      </c>
    </row>
    <row r="210" spans="1:15" x14ac:dyDescent="0.2">
      <c r="A210" s="12">
        <v>2209</v>
      </c>
      <c r="B210" s="22" t="s">
        <v>196</v>
      </c>
      <c r="C210" s="22" t="s">
        <v>1356</v>
      </c>
      <c r="D210" s="14" t="s">
        <v>139</v>
      </c>
      <c r="E210" s="34" t="s">
        <v>4399</v>
      </c>
      <c r="F210" s="23">
        <v>3</v>
      </c>
      <c r="G210" s="14" t="s">
        <v>1611</v>
      </c>
      <c r="H210" s="14" t="s">
        <v>443</v>
      </c>
      <c r="I210" s="23"/>
      <c r="J210" s="21" t="s">
        <v>197</v>
      </c>
      <c r="K210" s="21" t="s">
        <v>535</v>
      </c>
      <c r="L210" s="17" t="s">
        <v>198</v>
      </c>
      <c r="M210" s="17" t="s">
        <v>972</v>
      </c>
      <c r="N210" s="17" t="s">
        <v>2666</v>
      </c>
      <c r="O210" s="17" t="s">
        <v>84</v>
      </c>
    </row>
    <row r="211" spans="1:15" x14ac:dyDescent="0.2">
      <c r="A211" s="12">
        <v>2210</v>
      </c>
      <c r="B211" s="22" t="s">
        <v>196</v>
      </c>
      <c r="C211" s="22" t="s">
        <v>1284</v>
      </c>
      <c r="D211" s="14" t="s">
        <v>139</v>
      </c>
      <c r="E211" s="34" t="s">
        <v>4399</v>
      </c>
      <c r="F211" s="23">
        <v>3</v>
      </c>
      <c r="G211" s="14" t="s">
        <v>1611</v>
      </c>
      <c r="H211" s="14" t="s">
        <v>443</v>
      </c>
      <c r="I211" s="23"/>
      <c r="J211" s="21" t="s">
        <v>197</v>
      </c>
      <c r="K211" s="21" t="s">
        <v>1200</v>
      </c>
      <c r="L211" s="17" t="s">
        <v>198</v>
      </c>
      <c r="M211" s="17" t="s">
        <v>1008</v>
      </c>
      <c r="N211" s="17" t="s">
        <v>463</v>
      </c>
      <c r="O211" s="17" t="s">
        <v>84</v>
      </c>
    </row>
    <row r="212" spans="1:15" x14ac:dyDescent="0.2">
      <c r="A212" s="12">
        <v>2211</v>
      </c>
      <c r="B212" s="22" t="s">
        <v>1358</v>
      </c>
      <c r="C212" s="22" t="s">
        <v>1359</v>
      </c>
      <c r="D212" s="14" t="s">
        <v>139</v>
      </c>
      <c r="E212" s="34" t="s">
        <v>4399</v>
      </c>
      <c r="F212" s="23">
        <v>3</v>
      </c>
      <c r="G212" s="35" t="s">
        <v>1611</v>
      </c>
      <c r="H212" s="23" t="s">
        <v>443</v>
      </c>
      <c r="I212" s="23"/>
      <c r="J212" s="21" t="s">
        <v>1360</v>
      </c>
      <c r="K212" s="21" t="s">
        <v>1013</v>
      </c>
      <c r="L212" s="17" t="s">
        <v>1361</v>
      </c>
      <c r="M212" s="17" t="s">
        <v>1014</v>
      </c>
      <c r="N212" s="17" t="s">
        <v>794</v>
      </c>
      <c r="O212" s="17" t="s">
        <v>84</v>
      </c>
    </row>
    <row r="213" spans="1:15" x14ac:dyDescent="0.2">
      <c r="A213" s="12">
        <v>2212</v>
      </c>
      <c r="B213" s="22" t="s">
        <v>1362</v>
      </c>
      <c r="C213" s="22" t="s">
        <v>1363</v>
      </c>
      <c r="D213" s="14" t="s">
        <v>139</v>
      </c>
      <c r="E213" s="34" t="s">
        <v>4399</v>
      </c>
      <c r="F213" s="23">
        <v>3</v>
      </c>
      <c r="G213" s="35" t="s">
        <v>1611</v>
      </c>
      <c r="H213" s="23" t="s">
        <v>443</v>
      </c>
      <c r="I213" s="23"/>
      <c r="J213" s="21" t="s">
        <v>182</v>
      </c>
      <c r="K213" s="21" t="s">
        <v>970</v>
      </c>
      <c r="L213" s="17" t="s">
        <v>184</v>
      </c>
      <c r="M213" s="17" t="s">
        <v>971</v>
      </c>
      <c r="N213" s="17" t="s">
        <v>756</v>
      </c>
      <c r="O213" s="17" t="s">
        <v>84</v>
      </c>
    </row>
    <row r="214" spans="1:15" x14ac:dyDescent="0.2">
      <c r="A214" s="12">
        <v>2213</v>
      </c>
      <c r="B214" s="22" t="s">
        <v>1364</v>
      </c>
      <c r="C214" s="22" t="s">
        <v>1365</v>
      </c>
      <c r="D214" s="14" t="s">
        <v>139</v>
      </c>
      <c r="E214" s="34" t="s">
        <v>4399</v>
      </c>
      <c r="F214" s="23">
        <v>3</v>
      </c>
      <c r="G214" s="35" t="s">
        <v>1611</v>
      </c>
      <c r="H214" s="23" t="s">
        <v>443</v>
      </c>
      <c r="I214" s="23"/>
      <c r="J214" s="21" t="s">
        <v>1366</v>
      </c>
      <c r="K214" s="21" t="s">
        <v>1367</v>
      </c>
      <c r="L214" s="17" t="s">
        <v>1368</v>
      </c>
      <c r="M214" s="17" t="s">
        <v>1369</v>
      </c>
      <c r="N214" s="17" t="s">
        <v>1211</v>
      </c>
      <c r="O214" s="17" t="s">
        <v>84</v>
      </c>
    </row>
    <row r="215" spans="1:15" x14ac:dyDescent="0.2">
      <c r="A215" s="12">
        <v>2214</v>
      </c>
      <c r="B215" s="22" t="s">
        <v>2101</v>
      </c>
      <c r="C215" s="22" t="s">
        <v>2102</v>
      </c>
      <c r="D215" s="14" t="s">
        <v>139</v>
      </c>
      <c r="E215" s="34" t="s">
        <v>4399</v>
      </c>
      <c r="F215" s="23">
        <v>2</v>
      </c>
      <c r="G215" s="35" t="s">
        <v>1611</v>
      </c>
      <c r="H215" s="23" t="s">
        <v>443</v>
      </c>
      <c r="I215" s="23"/>
      <c r="J215" s="21" t="s">
        <v>2103</v>
      </c>
      <c r="K215" s="21" t="s">
        <v>2104</v>
      </c>
      <c r="L215" s="17" t="s">
        <v>2105</v>
      </c>
      <c r="M215" s="17" t="s">
        <v>2106</v>
      </c>
      <c r="N215" s="17" t="s">
        <v>1799</v>
      </c>
      <c r="O215" s="17" t="s">
        <v>84</v>
      </c>
    </row>
    <row r="216" spans="1:15" x14ac:dyDescent="0.2">
      <c r="A216" s="12">
        <v>2215</v>
      </c>
      <c r="B216" s="22" t="s">
        <v>2107</v>
      </c>
      <c r="C216" s="22" t="s">
        <v>2108</v>
      </c>
      <c r="D216" s="14" t="s">
        <v>139</v>
      </c>
      <c r="E216" s="34" t="s">
        <v>4399</v>
      </c>
      <c r="F216" s="23">
        <v>2</v>
      </c>
      <c r="G216" s="35" t="s">
        <v>1611</v>
      </c>
      <c r="H216" s="23" t="s">
        <v>443</v>
      </c>
      <c r="I216" s="23"/>
      <c r="J216" s="21" t="s">
        <v>2109</v>
      </c>
      <c r="K216" s="21" t="s">
        <v>2110</v>
      </c>
      <c r="L216" s="17" t="s">
        <v>3322</v>
      </c>
      <c r="M216" s="17" t="s">
        <v>2111</v>
      </c>
      <c r="N216" s="17" t="s">
        <v>2112</v>
      </c>
      <c r="O216" s="17" t="s">
        <v>2113</v>
      </c>
    </row>
    <row r="217" spans="1:15" x14ac:dyDescent="0.2">
      <c r="A217" s="12">
        <v>2216</v>
      </c>
      <c r="B217" s="22" t="s">
        <v>2114</v>
      </c>
      <c r="C217" s="22" t="s">
        <v>2115</v>
      </c>
      <c r="D217" s="14" t="s">
        <v>139</v>
      </c>
      <c r="E217" s="34" t="s">
        <v>4399</v>
      </c>
      <c r="F217" s="23">
        <v>2</v>
      </c>
      <c r="G217" s="14" t="s">
        <v>1611</v>
      </c>
      <c r="H217" s="14" t="s">
        <v>443</v>
      </c>
      <c r="I217" s="23"/>
      <c r="J217" s="21" t="s">
        <v>405</v>
      </c>
      <c r="K217" s="21" t="s">
        <v>2116</v>
      </c>
      <c r="L217" s="17" t="s">
        <v>377</v>
      </c>
      <c r="M217" s="17" t="s">
        <v>2117</v>
      </c>
      <c r="N217" s="17" t="s">
        <v>1816</v>
      </c>
      <c r="O217" s="17" t="s">
        <v>84</v>
      </c>
    </row>
    <row r="218" spans="1:15" x14ac:dyDescent="0.2">
      <c r="A218" s="12">
        <v>2217</v>
      </c>
      <c r="B218" s="13" t="s">
        <v>2118</v>
      </c>
      <c r="C218" s="13" t="s">
        <v>2119</v>
      </c>
      <c r="D218" s="14" t="s">
        <v>139</v>
      </c>
      <c r="E218" s="32" t="s">
        <v>4399</v>
      </c>
      <c r="F218" s="14">
        <v>2</v>
      </c>
      <c r="G218" s="14" t="s">
        <v>1611</v>
      </c>
      <c r="H218" s="14" t="s">
        <v>443</v>
      </c>
      <c r="I218" s="14"/>
      <c r="J218" s="15" t="s">
        <v>957</v>
      </c>
      <c r="K218" s="15" t="s">
        <v>748</v>
      </c>
      <c r="L218" s="17" t="s">
        <v>958</v>
      </c>
      <c r="M218" s="17" t="s">
        <v>749</v>
      </c>
      <c r="N218" s="17" t="s">
        <v>2120</v>
      </c>
      <c r="O218" s="17" t="s">
        <v>84</v>
      </c>
    </row>
    <row r="219" spans="1:15" x14ac:dyDescent="0.2">
      <c r="A219" s="12">
        <v>2218</v>
      </c>
      <c r="B219" s="13" t="s">
        <v>2121</v>
      </c>
      <c r="C219" s="13" t="s">
        <v>2122</v>
      </c>
      <c r="D219" s="14" t="s">
        <v>139</v>
      </c>
      <c r="E219" s="32" t="s">
        <v>4399</v>
      </c>
      <c r="F219" s="14">
        <v>2</v>
      </c>
      <c r="G219" s="14" t="s">
        <v>1611</v>
      </c>
      <c r="H219" s="14" t="s">
        <v>443</v>
      </c>
      <c r="I219" s="14"/>
      <c r="J219" s="15" t="s">
        <v>2123</v>
      </c>
      <c r="K219" s="15" t="s">
        <v>2124</v>
      </c>
      <c r="L219" s="17" t="s">
        <v>2125</v>
      </c>
      <c r="M219" s="17" t="s">
        <v>2126</v>
      </c>
      <c r="N219" s="17" t="s">
        <v>1816</v>
      </c>
      <c r="O219" s="17" t="s">
        <v>84</v>
      </c>
    </row>
    <row r="220" spans="1:15" x14ac:dyDescent="0.2">
      <c r="A220" s="12">
        <v>2219</v>
      </c>
      <c r="B220" s="13" t="s">
        <v>2127</v>
      </c>
      <c r="C220" s="13" t="s">
        <v>2128</v>
      </c>
      <c r="D220" s="14" t="s">
        <v>139</v>
      </c>
      <c r="E220" s="32" t="s">
        <v>4399</v>
      </c>
      <c r="F220" s="14">
        <v>2</v>
      </c>
      <c r="G220" s="14" t="s">
        <v>1611</v>
      </c>
      <c r="H220" s="14" t="s">
        <v>443</v>
      </c>
      <c r="I220" s="14"/>
      <c r="J220" s="15" t="s">
        <v>1366</v>
      </c>
      <c r="K220" s="15" t="s">
        <v>993</v>
      </c>
      <c r="L220" s="17" t="s">
        <v>1368</v>
      </c>
      <c r="M220" s="17" t="s">
        <v>994</v>
      </c>
      <c r="N220" s="17" t="s">
        <v>1948</v>
      </c>
      <c r="O220" s="17" t="s">
        <v>84</v>
      </c>
    </row>
    <row r="221" spans="1:15" x14ac:dyDescent="0.2">
      <c r="A221" s="12">
        <v>2220</v>
      </c>
      <c r="B221" s="13" t="s">
        <v>2129</v>
      </c>
      <c r="C221" s="13" t="s">
        <v>2130</v>
      </c>
      <c r="D221" s="14" t="s">
        <v>139</v>
      </c>
      <c r="E221" s="32" t="s">
        <v>4399</v>
      </c>
      <c r="F221" s="14">
        <v>2</v>
      </c>
      <c r="G221" s="14" t="s">
        <v>1611</v>
      </c>
      <c r="H221" s="14" t="s">
        <v>443</v>
      </c>
      <c r="I221" s="14"/>
      <c r="J221" s="15" t="s">
        <v>2131</v>
      </c>
      <c r="K221" s="15" t="s">
        <v>1266</v>
      </c>
      <c r="L221" s="17" t="s">
        <v>2132</v>
      </c>
      <c r="M221" s="17" t="s">
        <v>1267</v>
      </c>
      <c r="N221" s="17" t="s">
        <v>2133</v>
      </c>
      <c r="O221" s="17" t="s">
        <v>84</v>
      </c>
    </row>
    <row r="222" spans="1:15" x14ac:dyDescent="0.2">
      <c r="A222" s="12">
        <v>2221</v>
      </c>
      <c r="B222" s="13" t="s">
        <v>3356</v>
      </c>
      <c r="C222" s="13" t="s">
        <v>3357</v>
      </c>
      <c r="D222" s="14" t="s">
        <v>139</v>
      </c>
      <c r="E222" s="32" t="s">
        <v>4390</v>
      </c>
      <c r="F222" s="14">
        <v>2</v>
      </c>
      <c r="G222" s="14" t="s">
        <v>3358</v>
      </c>
      <c r="H222" s="14" t="s">
        <v>443</v>
      </c>
      <c r="I222" s="14"/>
      <c r="J222" s="15" t="s">
        <v>3359</v>
      </c>
      <c r="K222" s="15" t="s">
        <v>1690</v>
      </c>
      <c r="L222" s="17" t="s">
        <v>3360</v>
      </c>
      <c r="M222" s="17" t="s">
        <v>1692</v>
      </c>
      <c r="N222" s="17" t="s">
        <v>3304</v>
      </c>
      <c r="O222" s="17" t="s">
        <v>84</v>
      </c>
    </row>
    <row r="223" spans="1:15" x14ac:dyDescent="0.2">
      <c r="A223" s="12">
        <v>2222</v>
      </c>
      <c r="B223" s="13" t="s">
        <v>3361</v>
      </c>
      <c r="C223" s="13" t="s">
        <v>3362</v>
      </c>
      <c r="D223" s="14" t="s">
        <v>139</v>
      </c>
      <c r="E223" s="32" t="s">
        <v>4383</v>
      </c>
      <c r="F223" s="14">
        <v>2</v>
      </c>
      <c r="G223" s="14" t="s">
        <v>3363</v>
      </c>
      <c r="H223" s="14" t="s">
        <v>443</v>
      </c>
      <c r="I223" s="14"/>
      <c r="J223" s="15" t="s">
        <v>2182</v>
      </c>
      <c r="K223" s="15" t="s">
        <v>3364</v>
      </c>
      <c r="L223" s="17" t="s">
        <v>2184</v>
      </c>
      <c r="M223" s="17" t="s">
        <v>3365</v>
      </c>
      <c r="N223" s="17" t="s">
        <v>3366</v>
      </c>
      <c r="O223" s="17" t="s">
        <v>84</v>
      </c>
    </row>
    <row r="224" spans="1:15" x14ac:dyDescent="0.2">
      <c r="A224" s="12">
        <v>2223</v>
      </c>
      <c r="B224" s="13" t="s">
        <v>3367</v>
      </c>
      <c r="C224" s="13" t="s">
        <v>3368</v>
      </c>
      <c r="D224" s="14" t="s">
        <v>139</v>
      </c>
      <c r="E224" s="32" t="s">
        <v>4379</v>
      </c>
      <c r="F224" s="14">
        <v>1</v>
      </c>
      <c r="G224" s="14" t="s">
        <v>3350</v>
      </c>
      <c r="H224" s="14" t="s">
        <v>443</v>
      </c>
      <c r="I224" s="14"/>
      <c r="J224" s="15" t="s">
        <v>3369</v>
      </c>
      <c r="K224" s="15" t="s">
        <v>131</v>
      </c>
      <c r="L224" s="17" t="s">
        <v>3370</v>
      </c>
      <c r="M224" s="17" t="s">
        <v>132</v>
      </c>
      <c r="N224" s="17" t="s">
        <v>3371</v>
      </c>
      <c r="O224" s="17" t="s">
        <v>84</v>
      </c>
    </row>
    <row r="225" spans="1:15" x14ac:dyDescent="0.2">
      <c r="A225" s="12">
        <v>2224</v>
      </c>
      <c r="B225" s="13" t="s">
        <v>3372</v>
      </c>
      <c r="C225" s="13" t="s">
        <v>3373</v>
      </c>
      <c r="D225" s="14" t="s">
        <v>139</v>
      </c>
      <c r="E225" s="32" t="s">
        <v>4379</v>
      </c>
      <c r="F225" s="14">
        <v>1</v>
      </c>
      <c r="G225" s="14" t="s">
        <v>3350</v>
      </c>
      <c r="H225" s="14" t="s">
        <v>443</v>
      </c>
      <c r="I225" s="14"/>
      <c r="J225" s="15" t="s">
        <v>3374</v>
      </c>
      <c r="K225" s="15" t="s">
        <v>907</v>
      </c>
      <c r="L225" s="17" t="s">
        <v>3375</v>
      </c>
      <c r="M225" s="17" t="s">
        <v>909</v>
      </c>
      <c r="N225" s="17" t="s">
        <v>3376</v>
      </c>
      <c r="O225" s="17" t="s">
        <v>84</v>
      </c>
    </row>
    <row r="226" spans="1:15" x14ac:dyDescent="0.2">
      <c r="A226" s="12">
        <v>2225</v>
      </c>
      <c r="B226" s="13" t="s">
        <v>3377</v>
      </c>
      <c r="C226" s="13" t="s">
        <v>3378</v>
      </c>
      <c r="D226" s="14" t="s">
        <v>139</v>
      </c>
      <c r="E226" s="32" t="s">
        <v>4379</v>
      </c>
      <c r="F226" s="14">
        <v>1</v>
      </c>
      <c r="G226" s="14" t="s">
        <v>3350</v>
      </c>
      <c r="H226" s="14" t="s">
        <v>443</v>
      </c>
      <c r="I226" s="14"/>
      <c r="J226" s="15" t="s">
        <v>1694</v>
      </c>
      <c r="K226" s="15" t="s">
        <v>1026</v>
      </c>
      <c r="L226" s="17" t="s">
        <v>1695</v>
      </c>
      <c r="M226" s="17" t="s">
        <v>1027</v>
      </c>
      <c r="N226" s="17" t="s">
        <v>3379</v>
      </c>
      <c r="O226" s="17" t="s">
        <v>84</v>
      </c>
    </row>
    <row r="227" spans="1:15" x14ac:dyDescent="0.2">
      <c r="A227" s="12">
        <v>2226</v>
      </c>
      <c r="B227" s="13" t="s">
        <v>3380</v>
      </c>
      <c r="C227" s="13" t="s">
        <v>3381</v>
      </c>
      <c r="D227" s="14" t="s">
        <v>139</v>
      </c>
      <c r="E227" s="32" t="s">
        <v>4379</v>
      </c>
      <c r="F227" s="14">
        <v>2</v>
      </c>
      <c r="G227" s="14" t="s">
        <v>3350</v>
      </c>
      <c r="H227" s="14">
        <v>2242</v>
      </c>
      <c r="I227" s="14"/>
      <c r="J227" s="15" t="s">
        <v>172</v>
      </c>
      <c r="K227" s="15" t="s">
        <v>1088</v>
      </c>
      <c r="L227" s="17" t="s">
        <v>173</v>
      </c>
      <c r="M227" s="17" t="s">
        <v>1090</v>
      </c>
      <c r="N227" s="17" t="s">
        <v>3382</v>
      </c>
      <c r="O227" s="17" t="s">
        <v>84</v>
      </c>
    </row>
    <row r="228" spans="1:15" x14ac:dyDescent="0.2">
      <c r="A228" s="12">
        <v>2227</v>
      </c>
      <c r="B228" s="13" t="s">
        <v>3383</v>
      </c>
      <c r="C228" s="13" t="s">
        <v>3384</v>
      </c>
      <c r="D228" s="14" t="s">
        <v>139</v>
      </c>
      <c r="E228" s="32" t="s">
        <v>4386</v>
      </c>
      <c r="F228" s="14">
        <v>1</v>
      </c>
      <c r="G228" s="14" t="s">
        <v>3385</v>
      </c>
      <c r="H228" s="14" t="s">
        <v>443</v>
      </c>
      <c r="I228" s="14"/>
      <c r="J228" s="15" t="s">
        <v>383</v>
      </c>
      <c r="K228" s="15" t="s">
        <v>3386</v>
      </c>
      <c r="L228" s="17" t="s">
        <v>384</v>
      </c>
      <c r="M228" s="17" t="s">
        <v>3387</v>
      </c>
      <c r="N228" s="17" t="s">
        <v>3388</v>
      </c>
      <c r="O228" s="17" t="s">
        <v>84</v>
      </c>
    </row>
    <row r="229" spans="1:15" x14ac:dyDescent="0.2">
      <c r="A229" s="12">
        <v>2228</v>
      </c>
      <c r="B229" s="13" t="s">
        <v>3389</v>
      </c>
      <c r="C229" s="13" t="s">
        <v>3390</v>
      </c>
      <c r="D229" s="14" t="s">
        <v>139</v>
      </c>
      <c r="E229" s="32" t="s">
        <v>4386</v>
      </c>
      <c r="F229" s="14">
        <v>1</v>
      </c>
      <c r="G229" s="14" t="s">
        <v>3385</v>
      </c>
      <c r="H229" s="14" t="s">
        <v>443</v>
      </c>
      <c r="I229" s="14"/>
      <c r="J229" s="15" t="s">
        <v>844</v>
      </c>
      <c r="K229" s="15" t="s">
        <v>3391</v>
      </c>
      <c r="L229" s="17" t="s">
        <v>846</v>
      </c>
      <c r="M229" s="17" t="s">
        <v>3392</v>
      </c>
      <c r="N229" s="17" t="s">
        <v>3393</v>
      </c>
      <c r="O229" s="17" t="s">
        <v>84</v>
      </c>
    </row>
    <row r="230" spans="1:15" x14ac:dyDescent="0.2">
      <c r="A230" s="12">
        <v>2229</v>
      </c>
      <c r="B230" s="13" t="s">
        <v>3394</v>
      </c>
      <c r="C230" s="13" t="s">
        <v>3395</v>
      </c>
      <c r="D230" s="14" t="s">
        <v>139</v>
      </c>
      <c r="E230" s="32" t="s">
        <v>4386</v>
      </c>
      <c r="F230" s="14">
        <v>1</v>
      </c>
      <c r="G230" s="14" t="s">
        <v>3385</v>
      </c>
      <c r="H230" s="14" t="s">
        <v>443</v>
      </c>
      <c r="I230" s="14"/>
      <c r="J230" s="15" t="s">
        <v>251</v>
      </c>
      <c r="K230" s="15" t="s">
        <v>3396</v>
      </c>
      <c r="L230" s="17" t="s">
        <v>252</v>
      </c>
      <c r="M230" s="17" t="s">
        <v>3397</v>
      </c>
      <c r="N230" s="17" t="s">
        <v>3398</v>
      </c>
      <c r="O230" s="17" t="s">
        <v>84</v>
      </c>
    </row>
    <row r="231" spans="1:15" x14ac:dyDescent="0.2">
      <c r="A231" s="12">
        <v>2230</v>
      </c>
      <c r="B231" s="13" t="s">
        <v>3399</v>
      </c>
      <c r="C231" s="13" t="s">
        <v>1180</v>
      </c>
      <c r="D231" s="14" t="s">
        <v>139</v>
      </c>
      <c r="E231" s="32" t="s">
        <v>4386</v>
      </c>
      <c r="F231" s="14">
        <v>1</v>
      </c>
      <c r="G231" s="14" t="s">
        <v>3385</v>
      </c>
      <c r="H231" s="14" t="s">
        <v>443</v>
      </c>
      <c r="I231" s="14"/>
      <c r="J231" s="15" t="s">
        <v>3400</v>
      </c>
      <c r="K231" s="15" t="s">
        <v>660</v>
      </c>
      <c r="L231" s="17" t="s">
        <v>3401</v>
      </c>
      <c r="M231" s="17" t="s">
        <v>998</v>
      </c>
      <c r="N231" s="17" t="s">
        <v>3402</v>
      </c>
      <c r="O231" s="17" t="s">
        <v>84</v>
      </c>
    </row>
    <row r="232" spans="1:15" x14ac:dyDescent="0.2">
      <c r="A232" s="12">
        <v>2231</v>
      </c>
      <c r="B232" s="13" t="s">
        <v>3403</v>
      </c>
      <c r="C232" s="13" t="s">
        <v>3404</v>
      </c>
      <c r="D232" s="14" t="s">
        <v>139</v>
      </c>
      <c r="E232" s="32" t="s">
        <v>4386</v>
      </c>
      <c r="F232" s="14">
        <v>1</v>
      </c>
      <c r="G232" s="14" t="s">
        <v>3385</v>
      </c>
      <c r="H232" s="14" t="s">
        <v>443</v>
      </c>
      <c r="I232" s="14"/>
      <c r="J232" s="15" t="s">
        <v>3405</v>
      </c>
      <c r="K232" s="15" t="s">
        <v>3406</v>
      </c>
      <c r="L232" s="17" t="s">
        <v>3407</v>
      </c>
      <c r="M232" s="17" t="s">
        <v>3408</v>
      </c>
      <c r="N232" s="17" t="s">
        <v>3409</v>
      </c>
      <c r="O232" s="17" t="s">
        <v>84</v>
      </c>
    </row>
    <row r="233" spans="1:15" x14ac:dyDescent="0.2">
      <c r="A233" s="12">
        <v>2232</v>
      </c>
      <c r="B233" s="13" t="s">
        <v>3410</v>
      </c>
      <c r="C233" s="13" t="s">
        <v>3411</v>
      </c>
      <c r="D233" s="14" t="s">
        <v>139</v>
      </c>
      <c r="E233" s="32" t="s">
        <v>4386</v>
      </c>
      <c r="F233" s="14">
        <v>2</v>
      </c>
      <c r="G233" s="14" t="s">
        <v>3385</v>
      </c>
      <c r="H233" s="14" t="s">
        <v>443</v>
      </c>
      <c r="I233" s="14"/>
      <c r="J233" s="15" t="s">
        <v>3412</v>
      </c>
      <c r="K233" s="15" t="s">
        <v>3413</v>
      </c>
      <c r="L233" s="17" t="s">
        <v>3414</v>
      </c>
      <c r="M233" s="17" t="s">
        <v>3415</v>
      </c>
      <c r="N233" s="17" t="s">
        <v>2043</v>
      </c>
      <c r="O233" s="17" t="s">
        <v>3416</v>
      </c>
    </row>
    <row r="234" spans="1:15" x14ac:dyDescent="0.2">
      <c r="A234" s="12">
        <v>2233</v>
      </c>
      <c r="B234" s="13" t="s">
        <v>3417</v>
      </c>
      <c r="C234" s="13" t="s">
        <v>3418</v>
      </c>
      <c r="D234" s="14" t="s">
        <v>139</v>
      </c>
      <c r="E234" s="32" t="s">
        <v>4381</v>
      </c>
      <c r="F234" s="14">
        <v>1</v>
      </c>
      <c r="G234" s="14" t="s">
        <v>3385</v>
      </c>
      <c r="H234" s="14" t="s">
        <v>443</v>
      </c>
      <c r="I234" s="14"/>
      <c r="J234" s="15" t="s">
        <v>275</v>
      </c>
      <c r="K234" s="15" t="s">
        <v>3419</v>
      </c>
      <c r="L234" s="17" t="s">
        <v>276</v>
      </c>
      <c r="M234" s="17" t="s">
        <v>3420</v>
      </c>
      <c r="N234" s="17" t="s">
        <v>3421</v>
      </c>
      <c r="O234" s="17" t="s">
        <v>84</v>
      </c>
    </row>
    <row r="235" spans="1:15" x14ac:dyDescent="0.2">
      <c r="A235" s="12">
        <v>2234</v>
      </c>
      <c r="B235" s="13" t="s">
        <v>3422</v>
      </c>
      <c r="C235" s="13" t="s">
        <v>3423</v>
      </c>
      <c r="D235" s="14" t="s">
        <v>139</v>
      </c>
      <c r="E235" s="32" t="s">
        <v>4381</v>
      </c>
      <c r="F235" s="14">
        <v>1</v>
      </c>
      <c r="G235" s="14" t="s">
        <v>3385</v>
      </c>
      <c r="H235" s="14" t="s">
        <v>443</v>
      </c>
      <c r="I235" s="14"/>
      <c r="J235" s="15" t="s">
        <v>3424</v>
      </c>
      <c r="K235" s="15" t="s">
        <v>3425</v>
      </c>
      <c r="L235" s="17" t="s">
        <v>3426</v>
      </c>
      <c r="M235" s="17" t="s">
        <v>3427</v>
      </c>
      <c r="N235" s="17" t="s">
        <v>3428</v>
      </c>
      <c r="O235" s="17" t="s">
        <v>84</v>
      </c>
    </row>
    <row r="236" spans="1:15" x14ac:dyDescent="0.2">
      <c r="A236" s="12">
        <v>2235</v>
      </c>
      <c r="B236" s="13" t="s">
        <v>3429</v>
      </c>
      <c r="C236" s="13" t="s">
        <v>3430</v>
      </c>
      <c r="D236" s="14" t="s">
        <v>139</v>
      </c>
      <c r="E236" s="32" t="s">
        <v>4381</v>
      </c>
      <c r="F236" s="14">
        <v>1</v>
      </c>
      <c r="G236" s="14" t="s">
        <v>3385</v>
      </c>
      <c r="H236" s="14" t="s">
        <v>443</v>
      </c>
      <c r="I236" s="14"/>
      <c r="J236" s="15" t="s">
        <v>3431</v>
      </c>
      <c r="K236" s="15" t="s">
        <v>1065</v>
      </c>
      <c r="L236" s="17" t="s">
        <v>3432</v>
      </c>
      <c r="M236" s="17" t="s">
        <v>1066</v>
      </c>
      <c r="N236" s="17" t="s">
        <v>3433</v>
      </c>
      <c r="O236" s="17" t="s">
        <v>84</v>
      </c>
    </row>
    <row r="237" spans="1:15" x14ac:dyDescent="0.2">
      <c r="A237" s="12">
        <v>2236</v>
      </c>
      <c r="B237" s="13" t="s">
        <v>3434</v>
      </c>
      <c r="C237" s="13" t="s">
        <v>2231</v>
      </c>
      <c r="D237" s="14" t="s">
        <v>139</v>
      </c>
      <c r="E237" s="32" t="s">
        <v>4380</v>
      </c>
      <c r="F237" s="14">
        <v>1</v>
      </c>
      <c r="G237" s="14" t="s">
        <v>3385</v>
      </c>
      <c r="H237" s="14" t="s">
        <v>443</v>
      </c>
      <c r="I237" s="14"/>
      <c r="J237" s="15" t="s">
        <v>3435</v>
      </c>
      <c r="K237" s="15" t="s">
        <v>3436</v>
      </c>
      <c r="L237" s="17" t="s">
        <v>3437</v>
      </c>
      <c r="M237" s="17" t="s">
        <v>3438</v>
      </c>
      <c r="N237" s="17" t="s">
        <v>3439</v>
      </c>
      <c r="O237" s="17" t="s">
        <v>84</v>
      </c>
    </row>
    <row r="238" spans="1:15" x14ac:dyDescent="0.2">
      <c r="A238" s="12">
        <v>2237</v>
      </c>
      <c r="B238" s="13" t="s">
        <v>3440</v>
      </c>
      <c r="C238" s="13" t="s">
        <v>3441</v>
      </c>
      <c r="D238" s="14" t="s">
        <v>139</v>
      </c>
      <c r="E238" s="32" t="s">
        <v>4380</v>
      </c>
      <c r="F238" s="14">
        <v>1</v>
      </c>
      <c r="G238" s="14" t="s">
        <v>3385</v>
      </c>
      <c r="H238" s="14" t="s">
        <v>443</v>
      </c>
      <c r="I238" s="14"/>
      <c r="J238" s="15" t="s">
        <v>3442</v>
      </c>
      <c r="K238" s="15" t="s">
        <v>3443</v>
      </c>
      <c r="L238" s="17" t="s">
        <v>3444</v>
      </c>
      <c r="M238" s="17" t="s">
        <v>3445</v>
      </c>
      <c r="N238" s="17" t="s">
        <v>3446</v>
      </c>
      <c r="O238" s="17" t="s">
        <v>84</v>
      </c>
    </row>
    <row r="239" spans="1:15" x14ac:dyDescent="0.2">
      <c r="A239" s="12">
        <v>2238</v>
      </c>
      <c r="B239" s="13" t="s">
        <v>3447</v>
      </c>
      <c r="C239" s="13" t="s">
        <v>3448</v>
      </c>
      <c r="D239" s="14" t="s">
        <v>139</v>
      </c>
      <c r="E239" s="32" t="s">
        <v>4380</v>
      </c>
      <c r="F239" s="14">
        <v>1</v>
      </c>
      <c r="G239" s="14" t="s">
        <v>3385</v>
      </c>
      <c r="H239" s="14" t="s">
        <v>443</v>
      </c>
      <c r="I239" s="14"/>
      <c r="J239" s="15" t="s">
        <v>3449</v>
      </c>
      <c r="K239" s="15" t="s">
        <v>3450</v>
      </c>
      <c r="L239" s="17" t="s">
        <v>3451</v>
      </c>
      <c r="M239" s="17" t="s">
        <v>3452</v>
      </c>
      <c r="N239" s="17" t="s">
        <v>3453</v>
      </c>
      <c r="O239" s="17" t="s">
        <v>84</v>
      </c>
    </row>
    <row r="240" spans="1:15" x14ac:dyDescent="0.2">
      <c r="A240" s="12">
        <v>2239</v>
      </c>
      <c r="B240" s="13" t="s">
        <v>3454</v>
      </c>
      <c r="C240" s="13" t="s">
        <v>3455</v>
      </c>
      <c r="D240" s="14" t="s">
        <v>139</v>
      </c>
      <c r="E240" s="32" t="s">
        <v>4380</v>
      </c>
      <c r="F240" s="14">
        <v>1</v>
      </c>
      <c r="G240" s="14" t="s">
        <v>3385</v>
      </c>
      <c r="H240" s="14" t="s">
        <v>443</v>
      </c>
      <c r="I240" s="14"/>
      <c r="J240" s="15" t="s">
        <v>3456</v>
      </c>
      <c r="K240" s="15" t="s">
        <v>3457</v>
      </c>
      <c r="L240" s="17" t="s">
        <v>3458</v>
      </c>
      <c r="M240" s="17" t="s">
        <v>3459</v>
      </c>
      <c r="N240" s="17" t="s">
        <v>3460</v>
      </c>
      <c r="O240" s="17" t="s">
        <v>84</v>
      </c>
    </row>
    <row r="241" spans="1:15" x14ac:dyDescent="0.2">
      <c r="A241" s="12">
        <v>2240</v>
      </c>
      <c r="B241" s="13" t="s">
        <v>3461</v>
      </c>
      <c r="C241" s="13" t="s">
        <v>3462</v>
      </c>
      <c r="D241" s="14" t="s">
        <v>139</v>
      </c>
      <c r="E241" s="32" t="s">
        <v>4380</v>
      </c>
      <c r="F241" s="14">
        <v>1</v>
      </c>
      <c r="G241" s="14" t="s">
        <v>3385</v>
      </c>
      <c r="H241" s="14" t="s">
        <v>443</v>
      </c>
      <c r="I241" s="14"/>
      <c r="J241" s="15" t="s">
        <v>3463</v>
      </c>
      <c r="K241" s="15" t="s">
        <v>3464</v>
      </c>
      <c r="L241" s="17" t="s">
        <v>3465</v>
      </c>
      <c r="M241" s="17" t="s">
        <v>3466</v>
      </c>
      <c r="N241" s="17" t="s">
        <v>3467</v>
      </c>
      <c r="O241" s="17" t="s">
        <v>84</v>
      </c>
    </row>
    <row r="242" spans="1:15" x14ac:dyDescent="0.2">
      <c r="A242" s="12">
        <v>2241</v>
      </c>
      <c r="B242" s="13" t="s">
        <v>3468</v>
      </c>
      <c r="C242" s="13" t="s">
        <v>3469</v>
      </c>
      <c r="D242" s="14" t="s">
        <v>139</v>
      </c>
      <c r="E242" s="32" t="s">
        <v>4380</v>
      </c>
      <c r="F242" s="14">
        <v>1</v>
      </c>
      <c r="G242" s="14" t="s">
        <v>3385</v>
      </c>
      <c r="H242" s="14" t="s">
        <v>443</v>
      </c>
      <c r="I242" s="14"/>
      <c r="J242" s="15" t="s">
        <v>3470</v>
      </c>
      <c r="K242" s="15" t="s">
        <v>3471</v>
      </c>
      <c r="L242" s="17" t="s">
        <v>3472</v>
      </c>
      <c r="M242" s="17" t="s">
        <v>3473</v>
      </c>
      <c r="N242" s="17" t="s">
        <v>3474</v>
      </c>
      <c r="O242" s="17" t="s">
        <v>84</v>
      </c>
    </row>
    <row r="243" spans="1:15" x14ac:dyDescent="0.2">
      <c r="A243" s="12">
        <v>2242</v>
      </c>
      <c r="B243" s="13" t="s">
        <v>3475</v>
      </c>
      <c r="C243" s="13" t="s">
        <v>3476</v>
      </c>
      <c r="D243" s="14" t="s">
        <v>139</v>
      </c>
      <c r="E243" s="32" t="s">
        <v>4380</v>
      </c>
      <c r="F243" s="14">
        <v>1</v>
      </c>
      <c r="G243" s="14" t="s">
        <v>3385</v>
      </c>
      <c r="H243" s="14" t="s">
        <v>443</v>
      </c>
      <c r="I243" s="14"/>
      <c r="J243" s="15" t="s">
        <v>3477</v>
      </c>
      <c r="K243" s="15" t="s">
        <v>1208</v>
      </c>
      <c r="L243" s="17" t="s">
        <v>3478</v>
      </c>
      <c r="M243" s="17" t="s">
        <v>1210</v>
      </c>
      <c r="N243" s="17" t="s">
        <v>3479</v>
      </c>
      <c r="O243" s="17" t="s">
        <v>84</v>
      </c>
    </row>
    <row r="244" spans="1:15" x14ac:dyDescent="0.2">
      <c r="A244" s="12">
        <v>2243</v>
      </c>
      <c r="B244" s="13" t="s">
        <v>3480</v>
      </c>
      <c r="C244" s="13" t="s">
        <v>3481</v>
      </c>
      <c r="D244" s="14" t="s">
        <v>139</v>
      </c>
      <c r="E244" s="32" t="s">
        <v>4400</v>
      </c>
      <c r="F244" s="14">
        <v>1</v>
      </c>
      <c r="G244" s="14" t="s">
        <v>3482</v>
      </c>
      <c r="H244" s="14" t="s">
        <v>443</v>
      </c>
      <c r="I244" s="14"/>
      <c r="J244" s="15" t="s">
        <v>3483</v>
      </c>
      <c r="K244" s="15" t="s">
        <v>1222</v>
      </c>
      <c r="L244" s="17" t="s">
        <v>3484</v>
      </c>
      <c r="M244" s="17" t="s">
        <v>1223</v>
      </c>
      <c r="N244" s="17" t="s">
        <v>3485</v>
      </c>
      <c r="O244" s="17" t="s">
        <v>84</v>
      </c>
    </row>
    <row r="245" spans="1:15" x14ac:dyDescent="0.2">
      <c r="A245" s="12">
        <v>2244</v>
      </c>
      <c r="B245" s="13" t="s">
        <v>3486</v>
      </c>
      <c r="C245" s="13" t="s">
        <v>3487</v>
      </c>
      <c r="D245" s="14" t="s">
        <v>139</v>
      </c>
      <c r="E245" s="32" t="s">
        <v>4400</v>
      </c>
      <c r="F245" s="14">
        <v>1</v>
      </c>
      <c r="G245" s="14" t="s">
        <v>3482</v>
      </c>
      <c r="H245" s="14" t="s">
        <v>443</v>
      </c>
      <c r="I245" s="14"/>
      <c r="J245" s="15" t="s">
        <v>274</v>
      </c>
      <c r="K245" s="15" t="s">
        <v>3488</v>
      </c>
      <c r="L245" s="17" t="s">
        <v>3489</v>
      </c>
      <c r="M245" s="17" t="s">
        <v>967</v>
      </c>
      <c r="N245" s="17" t="s">
        <v>3490</v>
      </c>
      <c r="O245" s="17" t="s">
        <v>84</v>
      </c>
    </row>
    <row r="246" spans="1:15" x14ac:dyDescent="0.2">
      <c r="A246" s="12">
        <v>2245</v>
      </c>
      <c r="B246" s="22" t="s">
        <v>3491</v>
      </c>
      <c r="C246" s="22" t="s">
        <v>3492</v>
      </c>
      <c r="D246" s="14" t="s">
        <v>139</v>
      </c>
      <c r="E246" s="34" t="s">
        <v>4400</v>
      </c>
      <c r="F246" s="23">
        <v>1</v>
      </c>
      <c r="G246" s="23" t="s">
        <v>3482</v>
      </c>
      <c r="H246" s="23" t="s">
        <v>443</v>
      </c>
      <c r="I246" s="23"/>
      <c r="J246" s="21" t="s">
        <v>3493</v>
      </c>
      <c r="K246" s="21" t="s">
        <v>3494</v>
      </c>
      <c r="L246" s="17" t="s">
        <v>3495</v>
      </c>
      <c r="M246" s="17" t="s">
        <v>3496</v>
      </c>
      <c r="N246" s="17" t="s">
        <v>3497</v>
      </c>
      <c r="O246" s="17" t="s">
        <v>84</v>
      </c>
    </row>
    <row r="247" spans="1:15" x14ac:dyDescent="0.2">
      <c r="A247" s="12">
        <v>2246</v>
      </c>
      <c r="B247" s="13" t="s">
        <v>3498</v>
      </c>
      <c r="C247" s="13" t="s">
        <v>3499</v>
      </c>
      <c r="D247" s="14" t="s">
        <v>139</v>
      </c>
      <c r="E247" s="32" t="s">
        <v>4400</v>
      </c>
      <c r="F247" s="14">
        <v>1</v>
      </c>
      <c r="G247" s="14" t="s">
        <v>3482</v>
      </c>
      <c r="H247" s="14" t="s">
        <v>443</v>
      </c>
      <c r="I247" s="14"/>
      <c r="J247" s="15" t="s">
        <v>324</v>
      </c>
      <c r="K247" s="15" t="s">
        <v>247</v>
      </c>
      <c r="L247" s="17" t="s">
        <v>325</v>
      </c>
      <c r="M247" s="17" t="s">
        <v>248</v>
      </c>
      <c r="N247" s="17" t="s">
        <v>3500</v>
      </c>
      <c r="O247" s="17" t="s">
        <v>84</v>
      </c>
    </row>
    <row r="248" spans="1:15" x14ac:dyDescent="0.2">
      <c r="A248" s="12">
        <v>2247</v>
      </c>
      <c r="B248" s="13" t="s">
        <v>3501</v>
      </c>
      <c r="C248" s="13" t="s">
        <v>3502</v>
      </c>
      <c r="D248" s="14" t="s">
        <v>139</v>
      </c>
      <c r="E248" s="32" t="s">
        <v>4400</v>
      </c>
      <c r="F248" s="14">
        <v>1</v>
      </c>
      <c r="G248" s="23" t="s">
        <v>3482</v>
      </c>
      <c r="H248" s="14" t="s">
        <v>443</v>
      </c>
      <c r="I248" s="14"/>
      <c r="J248" s="15" t="s">
        <v>448</v>
      </c>
      <c r="K248" s="15" t="s">
        <v>178</v>
      </c>
      <c r="L248" s="17" t="s">
        <v>449</v>
      </c>
      <c r="M248" s="17" t="s">
        <v>179</v>
      </c>
      <c r="N248" s="17" t="s">
        <v>3503</v>
      </c>
      <c r="O248" s="17" t="s">
        <v>84</v>
      </c>
    </row>
    <row r="249" spans="1:15" x14ac:dyDescent="0.2">
      <c r="A249" s="12">
        <v>2248</v>
      </c>
      <c r="B249" s="13" t="s">
        <v>3504</v>
      </c>
      <c r="C249" s="13" t="s">
        <v>3505</v>
      </c>
      <c r="D249" s="14" t="s">
        <v>139</v>
      </c>
      <c r="E249" s="32" t="s">
        <v>4400</v>
      </c>
      <c r="F249" s="14">
        <v>1</v>
      </c>
      <c r="G249" s="14" t="s">
        <v>3482</v>
      </c>
      <c r="H249" s="14" t="s">
        <v>443</v>
      </c>
      <c r="I249" s="14"/>
      <c r="J249" s="15" t="s">
        <v>432</v>
      </c>
      <c r="K249" s="15" t="s">
        <v>295</v>
      </c>
      <c r="L249" s="17" t="s">
        <v>771</v>
      </c>
      <c r="M249" s="17" t="s">
        <v>288</v>
      </c>
      <c r="N249" s="17" t="s">
        <v>3506</v>
      </c>
      <c r="O249" s="17" t="s">
        <v>84</v>
      </c>
    </row>
    <row r="250" spans="1:15" x14ac:dyDescent="0.2">
      <c r="A250" s="12">
        <v>2249</v>
      </c>
      <c r="B250" s="13" t="s">
        <v>3504</v>
      </c>
      <c r="C250" s="13" t="s">
        <v>3507</v>
      </c>
      <c r="D250" s="14" t="s">
        <v>139</v>
      </c>
      <c r="E250" s="32" t="s">
        <v>4400</v>
      </c>
      <c r="F250" s="14">
        <v>1</v>
      </c>
      <c r="G250" s="23" t="s">
        <v>3482</v>
      </c>
      <c r="H250" s="14" t="s">
        <v>443</v>
      </c>
      <c r="I250" s="14"/>
      <c r="J250" s="15" t="s">
        <v>432</v>
      </c>
      <c r="K250" s="15" t="s">
        <v>3508</v>
      </c>
      <c r="L250" s="17" t="s">
        <v>771</v>
      </c>
      <c r="M250" s="17" t="s">
        <v>3509</v>
      </c>
      <c r="N250" s="17" t="s">
        <v>3510</v>
      </c>
      <c r="O250" s="17" t="s">
        <v>84</v>
      </c>
    </row>
    <row r="251" spans="1:15" x14ac:dyDescent="0.2">
      <c r="A251" s="12">
        <v>2250</v>
      </c>
      <c r="B251" s="13" t="s">
        <v>3511</v>
      </c>
      <c r="C251" s="13" t="s">
        <v>3512</v>
      </c>
      <c r="D251" s="14" t="s">
        <v>139</v>
      </c>
      <c r="E251" s="32" t="s">
        <v>4393</v>
      </c>
      <c r="F251" s="14">
        <v>2</v>
      </c>
      <c r="G251" s="14" t="s">
        <v>3513</v>
      </c>
      <c r="H251" s="14" t="s">
        <v>2007</v>
      </c>
      <c r="I251" s="14"/>
      <c r="J251" s="15" t="s">
        <v>3514</v>
      </c>
      <c r="K251" s="15" t="s">
        <v>1053</v>
      </c>
      <c r="L251" s="17" t="s">
        <v>3515</v>
      </c>
      <c r="M251" s="17" t="s">
        <v>1054</v>
      </c>
      <c r="N251" s="17" t="s">
        <v>2322</v>
      </c>
      <c r="O251" s="17" t="s">
        <v>84</v>
      </c>
    </row>
    <row r="252" spans="1:15" x14ac:dyDescent="0.2">
      <c r="A252" s="12">
        <v>2251</v>
      </c>
      <c r="B252" s="13" t="s">
        <v>3516</v>
      </c>
      <c r="C252" s="13" t="s">
        <v>3517</v>
      </c>
      <c r="D252" s="14" t="s">
        <v>139</v>
      </c>
      <c r="E252" s="32" t="s">
        <v>4379</v>
      </c>
      <c r="F252" s="14">
        <v>2</v>
      </c>
      <c r="G252" s="23" t="s">
        <v>3518</v>
      </c>
      <c r="H252" s="14">
        <v>2244</v>
      </c>
      <c r="I252" s="14"/>
      <c r="J252" s="15" t="s">
        <v>3519</v>
      </c>
      <c r="K252" s="15" t="s">
        <v>3520</v>
      </c>
      <c r="L252" s="17" t="s">
        <v>3521</v>
      </c>
      <c r="M252" s="17" t="s">
        <v>3522</v>
      </c>
      <c r="N252" s="17" t="s">
        <v>1815</v>
      </c>
      <c r="O252" s="17" t="s">
        <v>84</v>
      </c>
    </row>
    <row r="253" spans="1:15" x14ac:dyDescent="0.2">
      <c r="A253" s="12">
        <v>2252</v>
      </c>
      <c r="B253" s="13" t="s">
        <v>3523</v>
      </c>
      <c r="C253" s="13" t="s">
        <v>3524</v>
      </c>
      <c r="D253" s="14" t="s">
        <v>139</v>
      </c>
      <c r="E253" s="32" t="s">
        <v>4385</v>
      </c>
      <c r="F253" s="14">
        <v>1</v>
      </c>
      <c r="G253" s="23" t="s">
        <v>3518</v>
      </c>
      <c r="H253" s="14" t="s">
        <v>443</v>
      </c>
      <c r="I253" s="14"/>
      <c r="J253" s="15" t="s">
        <v>3525</v>
      </c>
      <c r="K253" s="15" t="s">
        <v>3526</v>
      </c>
      <c r="L253" s="17" t="s">
        <v>3527</v>
      </c>
      <c r="M253" s="17" t="s">
        <v>3528</v>
      </c>
      <c r="N253" s="17" t="s">
        <v>3529</v>
      </c>
      <c r="O253" s="17" t="s">
        <v>84</v>
      </c>
    </row>
    <row r="254" spans="1:15" x14ac:dyDescent="0.2">
      <c r="A254" s="12">
        <v>2253</v>
      </c>
      <c r="B254" s="13" t="s">
        <v>3530</v>
      </c>
      <c r="C254" s="13" t="s">
        <v>3531</v>
      </c>
      <c r="D254" s="14" t="s">
        <v>139</v>
      </c>
      <c r="E254" s="32" t="s">
        <v>4385</v>
      </c>
      <c r="F254" s="14">
        <v>1</v>
      </c>
      <c r="G254" s="14" t="s">
        <v>3518</v>
      </c>
      <c r="H254" s="14" t="s">
        <v>443</v>
      </c>
      <c r="I254" s="14"/>
      <c r="J254" s="15" t="s">
        <v>534</v>
      </c>
      <c r="K254" s="15" t="s">
        <v>3532</v>
      </c>
      <c r="L254" s="17" t="s">
        <v>1048</v>
      </c>
      <c r="M254" s="17" t="s">
        <v>3533</v>
      </c>
      <c r="N254" s="17" t="s">
        <v>3534</v>
      </c>
      <c r="O254" s="17" t="s">
        <v>84</v>
      </c>
    </row>
    <row r="255" spans="1:15" x14ac:dyDescent="0.2">
      <c r="A255" s="12">
        <v>2254</v>
      </c>
      <c r="B255" s="13" t="s">
        <v>3535</v>
      </c>
      <c r="C255" s="13" t="s">
        <v>3536</v>
      </c>
      <c r="D255" s="14" t="s">
        <v>139</v>
      </c>
      <c r="E255" s="32" t="s">
        <v>4385</v>
      </c>
      <c r="F255" s="14">
        <v>1</v>
      </c>
      <c r="G255" s="14" t="s">
        <v>3518</v>
      </c>
      <c r="H255" s="14" t="s">
        <v>443</v>
      </c>
      <c r="I255" s="14"/>
      <c r="J255" s="15" t="s">
        <v>106</v>
      </c>
      <c r="K255" s="15" t="s">
        <v>1612</v>
      </c>
      <c r="L255" s="17" t="s">
        <v>108</v>
      </c>
      <c r="M255" s="17" t="s">
        <v>119</v>
      </c>
      <c r="N255" s="17" t="s">
        <v>3537</v>
      </c>
      <c r="O255" s="17" t="s">
        <v>84</v>
      </c>
    </row>
    <row r="256" spans="1:15" x14ac:dyDescent="0.2">
      <c r="A256" s="12">
        <v>2255</v>
      </c>
      <c r="B256" s="13" t="s">
        <v>3538</v>
      </c>
      <c r="C256" s="13" t="s">
        <v>3539</v>
      </c>
      <c r="D256" s="14" t="s">
        <v>139</v>
      </c>
      <c r="E256" s="32" t="s">
        <v>4385</v>
      </c>
      <c r="F256" s="14">
        <v>1</v>
      </c>
      <c r="G256" s="14" t="s">
        <v>3518</v>
      </c>
      <c r="H256" s="14" t="s">
        <v>443</v>
      </c>
      <c r="I256" s="14"/>
      <c r="J256" s="15" t="s">
        <v>2093</v>
      </c>
      <c r="K256" s="15" t="s">
        <v>3540</v>
      </c>
      <c r="L256" s="17" t="s">
        <v>2094</v>
      </c>
      <c r="M256" s="17" t="s">
        <v>3541</v>
      </c>
      <c r="N256" s="17" t="s">
        <v>3542</v>
      </c>
      <c r="O256" s="17" t="s">
        <v>84</v>
      </c>
    </row>
    <row r="257" spans="1:15" x14ac:dyDescent="0.2">
      <c r="A257" s="12">
        <v>2256</v>
      </c>
      <c r="B257" s="13" t="s">
        <v>196</v>
      </c>
      <c r="C257" s="13" t="s">
        <v>3543</v>
      </c>
      <c r="D257" s="14" t="s">
        <v>139</v>
      </c>
      <c r="E257" s="32" t="s">
        <v>4385</v>
      </c>
      <c r="F257" s="14">
        <v>1</v>
      </c>
      <c r="G257" s="14" t="s">
        <v>3518</v>
      </c>
      <c r="H257" s="14" t="s">
        <v>443</v>
      </c>
      <c r="I257" s="14"/>
      <c r="J257" s="15" t="s">
        <v>197</v>
      </c>
      <c r="K257" s="15" t="s">
        <v>907</v>
      </c>
      <c r="L257" s="17" t="s">
        <v>198</v>
      </c>
      <c r="M257" s="17" t="s">
        <v>909</v>
      </c>
      <c r="N257" s="17" t="s">
        <v>3544</v>
      </c>
      <c r="O257" s="17" t="s">
        <v>84</v>
      </c>
    </row>
    <row r="258" spans="1:15" x14ac:dyDescent="0.2">
      <c r="A258" s="12">
        <v>2257</v>
      </c>
      <c r="B258" s="13" t="s">
        <v>3545</v>
      </c>
      <c r="C258" s="13" t="s">
        <v>3546</v>
      </c>
      <c r="D258" s="14" t="s">
        <v>139</v>
      </c>
      <c r="E258" s="32" t="s">
        <v>4385</v>
      </c>
      <c r="F258" s="14">
        <v>1</v>
      </c>
      <c r="G258" s="14" t="s">
        <v>3518</v>
      </c>
      <c r="H258" s="14" t="s">
        <v>443</v>
      </c>
      <c r="I258" s="14"/>
      <c r="J258" s="15" t="s">
        <v>322</v>
      </c>
      <c r="K258" s="15" t="s">
        <v>3547</v>
      </c>
      <c r="L258" s="17" t="s">
        <v>323</v>
      </c>
      <c r="M258" s="17" t="s">
        <v>3548</v>
      </c>
      <c r="N258" s="17" t="s">
        <v>3549</v>
      </c>
      <c r="O258" s="17" t="s">
        <v>84</v>
      </c>
    </row>
    <row r="259" spans="1:15" x14ac:dyDescent="0.2">
      <c r="A259" s="12">
        <v>2258</v>
      </c>
      <c r="B259" s="13" t="s">
        <v>3550</v>
      </c>
      <c r="C259" s="13" t="s">
        <v>3551</v>
      </c>
      <c r="D259" s="14" t="s">
        <v>139</v>
      </c>
      <c r="E259" s="32" t="s">
        <v>4385</v>
      </c>
      <c r="F259" s="14">
        <v>1</v>
      </c>
      <c r="G259" s="14" t="s">
        <v>3518</v>
      </c>
      <c r="H259" s="14" t="s">
        <v>443</v>
      </c>
      <c r="I259" s="14"/>
      <c r="J259" s="15" t="s">
        <v>3552</v>
      </c>
      <c r="K259" s="15" t="s">
        <v>3553</v>
      </c>
      <c r="L259" s="17" t="s">
        <v>3554</v>
      </c>
      <c r="M259" s="17" t="s">
        <v>1267</v>
      </c>
      <c r="N259" s="17" t="s">
        <v>3555</v>
      </c>
      <c r="O259" s="17" t="s">
        <v>84</v>
      </c>
    </row>
    <row r="260" spans="1:15" x14ac:dyDescent="0.2">
      <c r="A260" s="12">
        <v>2259</v>
      </c>
      <c r="B260" s="13" t="s">
        <v>3556</v>
      </c>
      <c r="C260" s="13" t="s">
        <v>3557</v>
      </c>
      <c r="D260" s="14" t="s">
        <v>139</v>
      </c>
      <c r="E260" s="32" t="s">
        <v>4385</v>
      </c>
      <c r="F260" s="14">
        <v>1</v>
      </c>
      <c r="G260" s="14" t="s">
        <v>3518</v>
      </c>
      <c r="H260" s="14" t="s">
        <v>443</v>
      </c>
      <c r="I260" s="14"/>
      <c r="J260" s="15" t="s">
        <v>537</v>
      </c>
      <c r="K260" s="15" t="s">
        <v>2066</v>
      </c>
      <c r="L260" s="17" t="s">
        <v>538</v>
      </c>
      <c r="M260" s="17" t="s">
        <v>2067</v>
      </c>
      <c r="N260" s="17" t="s">
        <v>3558</v>
      </c>
      <c r="O260" s="17" t="s">
        <v>84</v>
      </c>
    </row>
    <row r="261" spans="1:15" x14ac:dyDescent="0.2">
      <c r="A261" s="12">
        <v>2260</v>
      </c>
      <c r="B261" s="13" t="s">
        <v>3559</v>
      </c>
      <c r="C261" s="13" t="s">
        <v>3560</v>
      </c>
      <c r="D261" s="14" t="s">
        <v>139</v>
      </c>
      <c r="E261" s="32" t="s">
        <v>4385</v>
      </c>
      <c r="F261" s="14">
        <v>1</v>
      </c>
      <c r="G261" s="14" t="s">
        <v>3518</v>
      </c>
      <c r="H261" s="14" t="s">
        <v>443</v>
      </c>
      <c r="I261" s="14"/>
      <c r="J261" s="15" t="s">
        <v>182</v>
      </c>
      <c r="K261" s="15" t="s">
        <v>3413</v>
      </c>
      <c r="L261" s="17" t="s">
        <v>184</v>
      </c>
      <c r="M261" s="17" t="s">
        <v>3415</v>
      </c>
      <c r="N261" s="17" t="s">
        <v>3500</v>
      </c>
      <c r="O261" s="17" t="s">
        <v>84</v>
      </c>
    </row>
    <row r="262" spans="1:15" x14ac:dyDescent="0.2">
      <c r="A262" s="12">
        <v>2261</v>
      </c>
      <c r="B262" s="13" t="s">
        <v>3561</v>
      </c>
      <c r="C262" s="13" t="s">
        <v>3562</v>
      </c>
      <c r="D262" s="14" t="s">
        <v>139</v>
      </c>
      <c r="E262" s="32" t="s">
        <v>4385</v>
      </c>
      <c r="F262" s="14">
        <v>1</v>
      </c>
      <c r="G262" s="14" t="s">
        <v>3518</v>
      </c>
      <c r="H262" s="14" t="s">
        <v>443</v>
      </c>
      <c r="I262" s="14"/>
      <c r="J262" s="15" t="s">
        <v>3563</v>
      </c>
      <c r="K262" s="15" t="s">
        <v>186</v>
      </c>
      <c r="L262" s="17" t="s">
        <v>3564</v>
      </c>
      <c r="M262" s="17" t="s">
        <v>187</v>
      </c>
      <c r="N262" s="17" t="s">
        <v>3565</v>
      </c>
      <c r="O262" s="17" t="s">
        <v>84</v>
      </c>
    </row>
    <row r="263" spans="1:15" x14ac:dyDescent="0.2">
      <c r="A263" s="12">
        <v>2262</v>
      </c>
      <c r="B263" s="13" t="s">
        <v>3566</v>
      </c>
      <c r="C263" s="13" t="s">
        <v>3567</v>
      </c>
      <c r="D263" s="14" t="s">
        <v>139</v>
      </c>
      <c r="E263" s="32" t="s">
        <v>4385</v>
      </c>
      <c r="F263" s="14">
        <v>1</v>
      </c>
      <c r="G263" s="14" t="s">
        <v>3518</v>
      </c>
      <c r="H263" s="14" t="s">
        <v>443</v>
      </c>
      <c r="I263" s="14"/>
      <c r="J263" s="15" t="s">
        <v>476</v>
      </c>
      <c r="K263" s="15" t="s">
        <v>403</v>
      </c>
      <c r="L263" s="17" t="s">
        <v>3568</v>
      </c>
      <c r="M263" s="17" t="s">
        <v>404</v>
      </c>
      <c r="N263" s="17" t="s">
        <v>3569</v>
      </c>
      <c r="O263" s="17" t="s">
        <v>84</v>
      </c>
    </row>
    <row r="264" spans="1:15" x14ac:dyDescent="0.2">
      <c r="A264" s="12">
        <v>2263</v>
      </c>
      <c r="B264" s="13" t="s">
        <v>3570</v>
      </c>
      <c r="C264" s="13" t="s">
        <v>3571</v>
      </c>
      <c r="D264" s="14" t="s">
        <v>139</v>
      </c>
      <c r="E264" s="32" t="s">
        <v>4385</v>
      </c>
      <c r="F264" s="14">
        <v>1</v>
      </c>
      <c r="G264" s="14" t="s">
        <v>3518</v>
      </c>
      <c r="H264" s="14" t="s">
        <v>443</v>
      </c>
      <c r="I264" s="14"/>
      <c r="J264" s="15" t="s">
        <v>3572</v>
      </c>
      <c r="K264" s="15" t="s">
        <v>3443</v>
      </c>
      <c r="L264" s="17" t="s">
        <v>3573</v>
      </c>
      <c r="M264" s="17" t="s">
        <v>3445</v>
      </c>
      <c r="N264" s="17" t="s">
        <v>3574</v>
      </c>
      <c r="O264" s="17" t="s">
        <v>84</v>
      </c>
    </row>
    <row r="265" spans="1:15" x14ac:dyDescent="0.2">
      <c r="A265" s="12">
        <v>2264</v>
      </c>
      <c r="B265" s="13" t="s">
        <v>3575</v>
      </c>
      <c r="C265" s="13" t="s">
        <v>3576</v>
      </c>
      <c r="D265" s="14" t="s">
        <v>139</v>
      </c>
      <c r="E265" s="32" t="s">
        <v>4385</v>
      </c>
      <c r="F265" s="14">
        <v>1</v>
      </c>
      <c r="G265" s="14" t="s">
        <v>3518</v>
      </c>
      <c r="H265" s="14" t="s">
        <v>443</v>
      </c>
      <c r="I265" s="14"/>
      <c r="J265" s="15" t="s">
        <v>3577</v>
      </c>
      <c r="K265" s="15" t="s">
        <v>1161</v>
      </c>
      <c r="L265" s="17" t="s">
        <v>3578</v>
      </c>
      <c r="M265" s="17" t="s">
        <v>1162</v>
      </c>
      <c r="N265" s="17" t="s">
        <v>3579</v>
      </c>
      <c r="O265" s="17" t="s">
        <v>84</v>
      </c>
    </row>
    <row r="266" spans="1:15" x14ac:dyDescent="0.2">
      <c r="A266" s="12">
        <v>2265</v>
      </c>
      <c r="B266" s="13" t="s">
        <v>3580</v>
      </c>
      <c r="C266" s="13" t="s">
        <v>3581</v>
      </c>
      <c r="D266" s="14" t="s">
        <v>139</v>
      </c>
      <c r="E266" s="32" t="s">
        <v>4400</v>
      </c>
      <c r="F266" s="14">
        <v>1</v>
      </c>
      <c r="G266" s="14" t="s">
        <v>3518</v>
      </c>
      <c r="H266" s="14" t="s">
        <v>443</v>
      </c>
      <c r="I266" s="14"/>
      <c r="J266" s="15" t="s">
        <v>182</v>
      </c>
      <c r="K266" s="15" t="s">
        <v>1072</v>
      </c>
      <c r="L266" s="17" t="s">
        <v>184</v>
      </c>
      <c r="M266" s="17" t="s">
        <v>1073</v>
      </c>
      <c r="N266" s="17" t="s">
        <v>3582</v>
      </c>
      <c r="O266" s="17" t="s">
        <v>84</v>
      </c>
    </row>
    <row r="267" spans="1:15" x14ac:dyDescent="0.2">
      <c r="A267" s="12">
        <v>2266</v>
      </c>
      <c r="B267" s="13" t="s">
        <v>3516</v>
      </c>
      <c r="C267" s="13" t="s">
        <v>3583</v>
      </c>
      <c r="D267" s="14" t="s">
        <v>139</v>
      </c>
      <c r="E267" s="32" t="s">
        <v>3588</v>
      </c>
      <c r="F267" s="14">
        <v>1</v>
      </c>
      <c r="G267" s="14" t="s">
        <v>3584</v>
      </c>
      <c r="H267" s="14" t="s">
        <v>443</v>
      </c>
      <c r="I267" s="14"/>
      <c r="J267" s="15" t="s">
        <v>3519</v>
      </c>
      <c r="K267" s="15" t="s">
        <v>991</v>
      </c>
      <c r="L267" s="17" t="s">
        <v>3521</v>
      </c>
      <c r="M267" s="17" t="s">
        <v>992</v>
      </c>
      <c r="N267" s="17" t="s">
        <v>3585</v>
      </c>
      <c r="O267" s="17" t="s">
        <v>84</v>
      </c>
    </row>
    <row r="268" spans="1:15" x14ac:dyDescent="0.2">
      <c r="A268" s="12">
        <v>2267</v>
      </c>
      <c r="B268" s="13" t="s">
        <v>3586</v>
      </c>
      <c r="C268" s="13" t="s">
        <v>3587</v>
      </c>
      <c r="D268" s="14" t="s">
        <v>139</v>
      </c>
      <c r="E268" s="32" t="s">
        <v>3588</v>
      </c>
      <c r="F268" s="14">
        <v>1</v>
      </c>
      <c r="G268" s="14" t="s">
        <v>3584</v>
      </c>
      <c r="H268" s="14" t="s">
        <v>443</v>
      </c>
      <c r="I268" s="14"/>
      <c r="J268" s="15" t="s">
        <v>3589</v>
      </c>
      <c r="K268" s="15" t="s">
        <v>3590</v>
      </c>
      <c r="L268" s="17" t="s">
        <v>3591</v>
      </c>
      <c r="M268" s="17" t="s">
        <v>3592</v>
      </c>
      <c r="N268" s="17" t="s">
        <v>3593</v>
      </c>
      <c r="O268" s="17" t="s">
        <v>84</v>
      </c>
    </row>
    <row r="269" spans="1:15" x14ac:dyDescent="0.2">
      <c r="A269" s="12">
        <v>2268</v>
      </c>
      <c r="B269" s="13" t="s">
        <v>3594</v>
      </c>
      <c r="C269" s="13" t="s">
        <v>3595</v>
      </c>
      <c r="D269" s="14" t="s">
        <v>139</v>
      </c>
      <c r="E269" s="32" t="s">
        <v>3588</v>
      </c>
      <c r="F269" s="14">
        <v>1</v>
      </c>
      <c r="G269" s="14" t="s">
        <v>3584</v>
      </c>
      <c r="H269" s="14" t="s">
        <v>443</v>
      </c>
      <c r="I269" s="14"/>
      <c r="J269" s="15" t="s">
        <v>3596</v>
      </c>
      <c r="K269" s="15" t="s">
        <v>1010</v>
      </c>
      <c r="L269" s="17" t="s">
        <v>3597</v>
      </c>
      <c r="M269" s="17" t="s">
        <v>1012</v>
      </c>
      <c r="N269" s="17" t="s">
        <v>3598</v>
      </c>
      <c r="O269" s="17" t="s">
        <v>84</v>
      </c>
    </row>
    <row r="270" spans="1:15" x14ac:dyDescent="0.2">
      <c r="A270" s="12">
        <v>2269</v>
      </c>
      <c r="B270" s="13" t="s">
        <v>3599</v>
      </c>
      <c r="C270" s="13" t="s">
        <v>3600</v>
      </c>
      <c r="D270" s="14" t="s">
        <v>139</v>
      </c>
      <c r="E270" s="32" t="s">
        <v>4385</v>
      </c>
      <c r="F270" s="14">
        <v>1</v>
      </c>
      <c r="G270" s="14" t="s">
        <v>3584</v>
      </c>
      <c r="H270" s="14" t="s">
        <v>443</v>
      </c>
      <c r="I270" s="14"/>
      <c r="J270" s="15" t="s">
        <v>3601</v>
      </c>
      <c r="K270" s="15" t="s">
        <v>1082</v>
      </c>
      <c r="L270" s="17" t="s">
        <v>3602</v>
      </c>
      <c r="M270" s="17" t="s">
        <v>1083</v>
      </c>
      <c r="N270" s="17" t="s">
        <v>3603</v>
      </c>
      <c r="O270" s="17" t="s">
        <v>84</v>
      </c>
    </row>
    <row r="271" spans="1:15" x14ac:dyDescent="0.2">
      <c r="A271" s="12">
        <v>2270</v>
      </c>
      <c r="B271" s="13" t="s">
        <v>3604</v>
      </c>
      <c r="C271" s="13" t="s">
        <v>3605</v>
      </c>
      <c r="D271" s="14" t="s">
        <v>139</v>
      </c>
      <c r="E271" s="32" t="s">
        <v>4396</v>
      </c>
      <c r="F271" s="14">
        <v>1</v>
      </c>
      <c r="G271" s="14" t="s">
        <v>3584</v>
      </c>
      <c r="H271" s="14" t="s">
        <v>443</v>
      </c>
      <c r="I271" s="14"/>
      <c r="J271" s="15" t="s">
        <v>1285</v>
      </c>
      <c r="K271" s="15" t="s">
        <v>3396</v>
      </c>
      <c r="L271" s="17" t="s">
        <v>1286</v>
      </c>
      <c r="M271" s="17" t="s">
        <v>3397</v>
      </c>
      <c r="N271" s="17" t="s">
        <v>3606</v>
      </c>
      <c r="O271" s="17" t="s">
        <v>84</v>
      </c>
    </row>
    <row r="272" spans="1:15" x14ac:dyDescent="0.2">
      <c r="A272" s="12">
        <v>2271</v>
      </c>
      <c r="B272" s="13" t="s">
        <v>3607</v>
      </c>
      <c r="C272" s="13" t="s">
        <v>3608</v>
      </c>
      <c r="D272" s="14" t="s">
        <v>139</v>
      </c>
      <c r="E272" s="32" t="s">
        <v>4396</v>
      </c>
      <c r="F272" s="14">
        <v>1</v>
      </c>
      <c r="G272" s="14" t="s">
        <v>3584</v>
      </c>
      <c r="H272" s="14" t="s">
        <v>443</v>
      </c>
      <c r="I272" s="14"/>
      <c r="J272" s="15" t="s">
        <v>3609</v>
      </c>
      <c r="K272" s="15" t="s">
        <v>1101</v>
      </c>
      <c r="L272" s="17" t="s">
        <v>3610</v>
      </c>
      <c r="M272" s="17" t="s">
        <v>1530</v>
      </c>
      <c r="N272" s="17" t="s">
        <v>3611</v>
      </c>
      <c r="O272" s="17" t="s">
        <v>84</v>
      </c>
    </row>
    <row r="273" spans="1:15" x14ac:dyDescent="0.2">
      <c r="A273" s="12">
        <v>2272</v>
      </c>
      <c r="B273" s="13" t="s">
        <v>3612</v>
      </c>
      <c r="C273" s="13" t="s">
        <v>3613</v>
      </c>
      <c r="D273" s="14" t="s">
        <v>139</v>
      </c>
      <c r="E273" s="32" t="s">
        <v>4396</v>
      </c>
      <c r="F273" s="14">
        <v>1</v>
      </c>
      <c r="G273" s="14" t="s">
        <v>3584</v>
      </c>
      <c r="H273" s="14" t="s">
        <v>443</v>
      </c>
      <c r="I273" s="14"/>
      <c r="J273" s="15" t="s">
        <v>578</v>
      </c>
      <c r="K273" s="15" t="s">
        <v>1001</v>
      </c>
      <c r="L273" s="17" t="s">
        <v>579</v>
      </c>
      <c r="M273" s="17" t="s">
        <v>967</v>
      </c>
      <c r="N273" s="17" t="s">
        <v>3614</v>
      </c>
      <c r="O273" s="17" t="s">
        <v>84</v>
      </c>
    </row>
    <row r="274" spans="1:15" x14ac:dyDescent="0.2">
      <c r="A274" s="12">
        <v>2273</v>
      </c>
      <c r="B274" s="13" t="s">
        <v>3615</v>
      </c>
      <c r="C274" s="13" t="s">
        <v>3616</v>
      </c>
      <c r="D274" s="14" t="s">
        <v>139</v>
      </c>
      <c r="E274" s="32" t="s">
        <v>4396</v>
      </c>
      <c r="F274" s="14">
        <v>1</v>
      </c>
      <c r="G274" s="14" t="s">
        <v>3584</v>
      </c>
      <c r="H274" s="14" t="s">
        <v>443</v>
      </c>
      <c r="I274" s="14"/>
      <c r="J274" s="15" t="s">
        <v>2414</v>
      </c>
      <c r="K274" s="15" t="s">
        <v>3617</v>
      </c>
      <c r="L274" s="17" t="s">
        <v>2415</v>
      </c>
      <c r="M274" s="17" t="s">
        <v>3618</v>
      </c>
      <c r="N274" s="17" t="s">
        <v>3619</v>
      </c>
      <c r="O274" s="17" t="s">
        <v>84</v>
      </c>
    </row>
    <row r="275" spans="1:15" x14ac:dyDescent="0.2">
      <c r="A275" s="12">
        <v>2274</v>
      </c>
      <c r="B275" s="22" t="s">
        <v>3620</v>
      </c>
      <c r="C275" s="22" t="s">
        <v>3621</v>
      </c>
      <c r="D275" s="14" t="s">
        <v>139</v>
      </c>
      <c r="E275" s="34" t="s">
        <v>4396</v>
      </c>
      <c r="F275" s="23">
        <v>1</v>
      </c>
      <c r="G275" s="14" t="s">
        <v>3584</v>
      </c>
      <c r="H275" s="23" t="s">
        <v>443</v>
      </c>
      <c r="I275" s="23"/>
      <c r="J275" s="21" t="s">
        <v>2699</v>
      </c>
      <c r="K275" s="21" t="s">
        <v>1076</v>
      </c>
      <c r="L275" s="17" t="s">
        <v>3622</v>
      </c>
      <c r="M275" s="17" t="s">
        <v>1077</v>
      </c>
      <c r="N275" s="17" t="s">
        <v>3623</v>
      </c>
      <c r="O275" s="17" t="s">
        <v>84</v>
      </c>
    </row>
    <row r="276" spans="1:15" x14ac:dyDescent="0.2">
      <c r="A276" s="12">
        <v>2275</v>
      </c>
      <c r="B276" s="13" t="s">
        <v>3624</v>
      </c>
      <c r="C276" s="13" t="s">
        <v>3625</v>
      </c>
      <c r="D276" s="14" t="s">
        <v>139</v>
      </c>
      <c r="E276" s="32" t="s">
        <v>4388</v>
      </c>
      <c r="F276" s="14">
        <v>1</v>
      </c>
      <c r="G276" s="14" t="s">
        <v>3584</v>
      </c>
      <c r="H276" s="14" t="s">
        <v>443</v>
      </c>
      <c r="I276" s="14"/>
      <c r="J276" s="15" t="s">
        <v>1051</v>
      </c>
      <c r="K276" s="15" t="s">
        <v>1010</v>
      </c>
      <c r="L276" s="17" t="s">
        <v>1052</v>
      </c>
      <c r="M276" s="17" t="s">
        <v>1012</v>
      </c>
      <c r="N276" s="17" t="s">
        <v>3626</v>
      </c>
      <c r="O276" s="17" t="s">
        <v>84</v>
      </c>
    </row>
    <row r="277" spans="1:15" x14ac:dyDescent="0.2">
      <c r="A277" s="12">
        <v>2276</v>
      </c>
      <c r="B277" s="36" t="s">
        <v>3627</v>
      </c>
      <c r="C277" s="36" t="s">
        <v>3628</v>
      </c>
      <c r="D277" s="14" t="s">
        <v>139</v>
      </c>
      <c r="E277" s="37" t="s">
        <v>4388</v>
      </c>
      <c r="F277" s="38">
        <v>1</v>
      </c>
      <c r="G277" s="14" t="s">
        <v>3584</v>
      </c>
      <c r="H277" s="14" t="s">
        <v>443</v>
      </c>
      <c r="I277" s="14"/>
      <c r="J277" s="15" t="s">
        <v>3629</v>
      </c>
      <c r="K277" s="15" t="s">
        <v>1001</v>
      </c>
      <c r="L277" s="17" t="s">
        <v>3630</v>
      </c>
      <c r="M277" s="17" t="s">
        <v>967</v>
      </c>
      <c r="N277" s="17" t="s">
        <v>3631</v>
      </c>
      <c r="O277" s="17" t="s">
        <v>84</v>
      </c>
    </row>
    <row r="278" spans="1:15" x14ac:dyDescent="0.2">
      <c r="A278" s="12">
        <v>2277</v>
      </c>
      <c r="B278" s="36" t="s">
        <v>3632</v>
      </c>
      <c r="C278" s="36" t="s">
        <v>3633</v>
      </c>
      <c r="D278" s="14" t="s">
        <v>139</v>
      </c>
      <c r="E278" s="37" t="s">
        <v>4388</v>
      </c>
      <c r="F278" s="38">
        <v>1</v>
      </c>
      <c r="G278" s="14" t="s">
        <v>3584</v>
      </c>
      <c r="H278" s="14" t="s">
        <v>443</v>
      </c>
      <c r="I278" s="14"/>
      <c r="J278" s="15" t="s">
        <v>3634</v>
      </c>
      <c r="K278" s="15" t="s">
        <v>3635</v>
      </c>
      <c r="L278" s="17" t="s">
        <v>3636</v>
      </c>
      <c r="M278" s="17" t="s">
        <v>3637</v>
      </c>
      <c r="N278" s="17" t="s">
        <v>3638</v>
      </c>
      <c r="O278" s="17" t="s">
        <v>84</v>
      </c>
    </row>
    <row r="279" spans="1:15" x14ac:dyDescent="0.2">
      <c r="A279" s="12">
        <v>2278</v>
      </c>
      <c r="B279" s="36" t="s">
        <v>3639</v>
      </c>
      <c r="C279" s="36" t="s">
        <v>3640</v>
      </c>
      <c r="D279" s="14" t="s">
        <v>139</v>
      </c>
      <c r="E279" s="37" t="s">
        <v>4388</v>
      </c>
      <c r="F279" s="38">
        <v>1</v>
      </c>
      <c r="G279" s="14" t="s">
        <v>3584</v>
      </c>
      <c r="H279" s="14" t="s">
        <v>443</v>
      </c>
      <c r="I279" s="14"/>
      <c r="J279" s="15" t="s">
        <v>3641</v>
      </c>
      <c r="K279" s="15" t="s">
        <v>1266</v>
      </c>
      <c r="L279" s="17" t="s">
        <v>3642</v>
      </c>
      <c r="M279" s="17" t="s">
        <v>1267</v>
      </c>
      <c r="N279" s="17" t="s">
        <v>3643</v>
      </c>
      <c r="O279" s="17" t="s">
        <v>84</v>
      </c>
    </row>
    <row r="280" spans="1:15" x14ac:dyDescent="0.2">
      <c r="A280" s="12">
        <v>2279</v>
      </c>
      <c r="B280" s="36" t="s">
        <v>1529</v>
      </c>
      <c r="C280" s="36" t="s">
        <v>3644</v>
      </c>
      <c r="D280" s="14" t="s">
        <v>139</v>
      </c>
      <c r="E280" s="37" t="s">
        <v>4388</v>
      </c>
      <c r="F280" s="38">
        <v>1</v>
      </c>
      <c r="G280" s="26" t="s">
        <v>3584</v>
      </c>
      <c r="H280" s="14" t="s">
        <v>443</v>
      </c>
      <c r="I280" s="14"/>
      <c r="J280" s="15" t="s">
        <v>844</v>
      </c>
      <c r="K280" s="15" t="s">
        <v>3617</v>
      </c>
      <c r="L280" s="17" t="s">
        <v>846</v>
      </c>
      <c r="M280" s="17" t="s">
        <v>3645</v>
      </c>
      <c r="N280" s="17" t="s">
        <v>3646</v>
      </c>
      <c r="O280" s="17" t="s">
        <v>84</v>
      </c>
    </row>
    <row r="281" spans="1:15" x14ac:dyDescent="0.2">
      <c r="A281" s="12">
        <v>2280</v>
      </c>
      <c r="B281" s="36" t="s">
        <v>3647</v>
      </c>
      <c r="C281" s="36" t="s">
        <v>3648</v>
      </c>
      <c r="D281" s="14" t="s">
        <v>139</v>
      </c>
      <c r="E281" s="37" t="s">
        <v>4388</v>
      </c>
      <c r="F281" s="38">
        <v>1</v>
      </c>
      <c r="G281" s="26" t="s">
        <v>3584</v>
      </c>
      <c r="H281" s="14" t="s">
        <v>443</v>
      </c>
      <c r="I281" s="14"/>
      <c r="J281" s="15" t="s">
        <v>133</v>
      </c>
      <c r="K281" s="15" t="s">
        <v>1612</v>
      </c>
      <c r="L281" s="17" t="s">
        <v>135</v>
      </c>
      <c r="M281" s="17" t="s">
        <v>119</v>
      </c>
      <c r="N281" s="17" t="s">
        <v>3649</v>
      </c>
      <c r="O281" s="17" t="s">
        <v>84</v>
      </c>
    </row>
    <row r="282" spans="1:15" x14ac:dyDescent="0.2">
      <c r="A282" s="12">
        <v>2281</v>
      </c>
      <c r="B282" s="36" t="s">
        <v>3650</v>
      </c>
      <c r="C282" s="36" t="s">
        <v>3651</v>
      </c>
      <c r="D282" s="14" t="s">
        <v>139</v>
      </c>
      <c r="E282" s="37" t="s">
        <v>4388</v>
      </c>
      <c r="F282" s="38">
        <v>1</v>
      </c>
      <c r="G282" s="26" t="s">
        <v>3584</v>
      </c>
      <c r="H282" s="14" t="s">
        <v>443</v>
      </c>
      <c r="I282" s="14"/>
      <c r="J282" s="15" t="s">
        <v>112</v>
      </c>
      <c r="K282" s="15" t="s">
        <v>3652</v>
      </c>
      <c r="L282" s="17" t="s">
        <v>114</v>
      </c>
      <c r="M282" s="17" t="s">
        <v>3653</v>
      </c>
      <c r="N282" s="17" t="s">
        <v>3654</v>
      </c>
      <c r="O282" s="17" t="s">
        <v>84</v>
      </c>
    </row>
    <row r="283" spans="1:15" x14ac:dyDescent="0.2">
      <c r="A283" s="12">
        <v>2282</v>
      </c>
      <c r="B283" s="36" t="s">
        <v>3655</v>
      </c>
      <c r="C283" s="36" t="s">
        <v>3656</v>
      </c>
      <c r="D283" s="14" t="s">
        <v>139</v>
      </c>
      <c r="E283" s="37" t="s">
        <v>4388</v>
      </c>
      <c r="F283" s="38">
        <v>1</v>
      </c>
      <c r="G283" s="26" t="s">
        <v>3584</v>
      </c>
      <c r="H283" s="14" t="s">
        <v>443</v>
      </c>
      <c r="I283" s="14"/>
      <c r="J283" s="15" t="s">
        <v>3657</v>
      </c>
      <c r="K283" s="15" t="s">
        <v>3488</v>
      </c>
      <c r="L283" s="17" t="s">
        <v>3658</v>
      </c>
      <c r="M283" s="17" t="s">
        <v>967</v>
      </c>
      <c r="N283" s="17" t="s">
        <v>3659</v>
      </c>
      <c r="O283" s="17" t="s">
        <v>84</v>
      </c>
    </row>
    <row r="284" spans="1:15" x14ac:dyDescent="0.2">
      <c r="A284" s="12">
        <v>2283</v>
      </c>
      <c r="B284" s="36" t="s">
        <v>3647</v>
      </c>
      <c r="C284" s="36" t="s">
        <v>3660</v>
      </c>
      <c r="D284" s="14" t="s">
        <v>139</v>
      </c>
      <c r="E284" s="37" t="s">
        <v>4388</v>
      </c>
      <c r="F284" s="38">
        <v>1</v>
      </c>
      <c r="G284" s="26" t="s">
        <v>3584</v>
      </c>
      <c r="H284" s="14" t="s">
        <v>443</v>
      </c>
      <c r="I284" s="14"/>
      <c r="J284" s="15" t="s">
        <v>133</v>
      </c>
      <c r="K284" s="15" t="s">
        <v>3661</v>
      </c>
      <c r="L284" s="17" t="s">
        <v>135</v>
      </c>
      <c r="M284" s="17" t="s">
        <v>3662</v>
      </c>
      <c r="N284" s="17" t="s">
        <v>3663</v>
      </c>
      <c r="O284" s="17" t="s">
        <v>84</v>
      </c>
    </row>
    <row r="285" spans="1:15" x14ac:dyDescent="0.2">
      <c r="A285" s="12">
        <v>2284</v>
      </c>
      <c r="B285" s="36" t="s">
        <v>3664</v>
      </c>
      <c r="C285" s="36" t="s">
        <v>3665</v>
      </c>
      <c r="D285" s="14" t="s">
        <v>139</v>
      </c>
      <c r="E285" s="37" t="s">
        <v>4388</v>
      </c>
      <c r="F285" s="38">
        <v>1</v>
      </c>
      <c r="G285" s="26" t="s">
        <v>3584</v>
      </c>
      <c r="H285" s="14" t="s">
        <v>443</v>
      </c>
      <c r="I285" s="14"/>
      <c r="J285" s="15" t="s">
        <v>1084</v>
      </c>
      <c r="K285" s="15" t="s">
        <v>1088</v>
      </c>
      <c r="L285" s="17" t="s">
        <v>1085</v>
      </c>
      <c r="M285" s="17" t="s">
        <v>1090</v>
      </c>
      <c r="N285" s="17" t="s">
        <v>3666</v>
      </c>
      <c r="O285" s="17" t="s">
        <v>84</v>
      </c>
    </row>
    <row r="286" spans="1:15" x14ac:dyDescent="0.2">
      <c r="A286" s="12">
        <v>2285</v>
      </c>
      <c r="B286" s="36" t="s">
        <v>3667</v>
      </c>
      <c r="C286" s="36" t="s">
        <v>3668</v>
      </c>
      <c r="D286" s="14" t="s">
        <v>139</v>
      </c>
      <c r="E286" s="37" t="s">
        <v>4388</v>
      </c>
      <c r="F286" s="38">
        <v>1</v>
      </c>
      <c r="G286" s="26" t="s">
        <v>3584</v>
      </c>
      <c r="H286" s="14" t="s">
        <v>443</v>
      </c>
      <c r="I286" s="14"/>
      <c r="J286" s="15" t="s">
        <v>3669</v>
      </c>
      <c r="K286" s="15" t="s">
        <v>3670</v>
      </c>
      <c r="L286" s="17" t="s">
        <v>3671</v>
      </c>
      <c r="M286" s="17" t="s">
        <v>3672</v>
      </c>
      <c r="N286" s="17" t="s">
        <v>3673</v>
      </c>
      <c r="O286" s="17" t="s">
        <v>84</v>
      </c>
    </row>
    <row r="287" spans="1:15" x14ac:dyDescent="0.2">
      <c r="A287" s="12">
        <v>2286</v>
      </c>
      <c r="B287" s="36" t="s">
        <v>3624</v>
      </c>
      <c r="C287" s="36" t="s">
        <v>3674</v>
      </c>
      <c r="D287" s="14" t="s">
        <v>139</v>
      </c>
      <c r="E287" s="37" t="s">
        <v>4388</v>
      </c>
      <c r="F287" s="38">
        <v>3</v>
      </c>
      <c r="G287" s="26" t="s">
        <v>3584</v>
      </c>
      <c r="H287" s="14" t="s">
        <v>443</v>
      </c>
      <c r="I287" s="14"/>
      <c r="J287" s="15" t="s">
        <v>1051</v>
      </c>
      <c r="K287" s="15" t="s">
        <v>993</v>
      </c>
      <c r="L287" s="17" t="s">
        <v>1052</v>
      </c>
      <c r="M287" s="17" t="s">
        <v>994</v>
      </c>
      <c r="N287" s="17" t="s">
        <v>3675</v>
      </c>
      <c r="O287" s="17" t="s">
        <v>84</v>
      </c>
    </row>
    <row r="288" spans="1:15" x14ac:dyDescent="0.2">
      <c r="A288" s="12">
        <v>2287</v>
      </c>
      <c r="B288" s="36" t="s">
        <v>3676</v>
      </c>
      <c r="C288" s="36" t="s">
        <v>3677</v>
      </c>
      <c r="D288" s="14" t="s">
        <v>139</v>
      </c>
      <c r="E288" s="37" t="s">
        <v>3684</v>
      </c>
      <c r="F288" s="38">
        <v>1</v>
      </c>
      <c r="G288" s="26" t="s">
        <v>3584</v>
      </c>
      <c r="H288" s="14" t="s">
        <v>443</v>
      </c>
      <c r="I288" s="14"/>
      <c r="J288" s="15" t="s">
        <v>3678</v>
      </c>
      <c r="K288" s="15" t="s">
        <v>3679</v>
      </c>
      <c r="L288" s="17" t="s">
        <v>3680</v>
      </c>
      <c r="M288" s="17" t="s">
        <v>3681</v>
      </c>
      <c r="N288" s="17" t="s">
        <v>3643</v>
      </c>
      <c r="O288" s="17" t="s">
        <v>84</v>
      </c>
    </row>
    <row r="289" spans="1:15" x14ac:dyDescent="0.2">
      <c r="A289" s="12">
        <v>2288</v>
      </c>
      <c r="B289" s="36" t="s">
        <v>3682</v>
      </c>
      <c r="C289" s="36" t="s">
        <v>3683</v>
      </c>
      <c r="D289" s="14" t="s">
        <v>139</v>
      </c>
      <c r="E289" s="37" t="s">
        <v>3684</v>
      </c>
      <c r="F289" s="38">
        <v>1</v>
      </c>
      <c r="G289" s="26" t="s">
        <v>3584</v>
      </c>
      <c r="H289" s="14" t="s">
        <v>443</v>
      </c>
      <c r="I289" s="14"/>
      <c r="J289" s="15" t="s">
        <v>194</v>
      </c>
      <c r="K289" s="15" t="s">
        <v>997</v>
      </c>
      <c r="L289" s="17" t="s">
        <v>195</v>
      </c>
      <c r="M289" s="17" t="s">
        <v>1004</v>
      </c>
      <c r="N289" s="17" t="s">
        <v>3685</v>
      </c>
      <c r="O289" s="17" t="s">
        <v>84</v>
      </c>
    </row>
    <row r="290" spans="1:15" x14ac:dyDescent="0.2">
      <c r="A290" s="12">
        <v>2289</v>
      </c>
      <c r="B290" s="36" t="s">
        <v>922</v>
      </c>
      <c r="C290" s="36" t="s">
        <v>3686</v>
      </c>
      <c r="D290" s="14" t="s">
        <v>139</v>
      </c>
      <c r="E290" s="37" t="s">
        <v>4399</v>
      </c>
      <c r="F290" s="38">
        <v>1</v>
      </c>
      <c r="G290" s="26" t="s">
        <v>3584</v>
      </c>
      <c r="H290" s="14" t="s">
        <v>443</v>
      </c>
      <c r="I290" s="14"/>
      <c r="J290" s="15" t="s">
        <v>314</v>
      </c>
      <c r="K290" s="15" t="s">
        <v>1186</v>
      </c>
      <c r="L290" s="17" t="s">
        <v>315</v>
      </c>
      <c r="M290" s="17" t="s">
        <v>1187</v>
      </c>
      <c r="N290" s="17" t="s">
        <v>3687</v>
      </c>
      <c r="O290" s="17" t="s">
        <v>84</v>
      </c>
    </row>
    <row r="291" spans="1:15" x14ac:dyDescent="0.2">
      <c r="A291" s="12">
        <v>2290</v>
      </c>
      <c r="B291" s="36" t="s">
        <v>922</v>
      </c>
      <c r="C291" s="36" t="s">
        <v>3688</v>
      </c>
      <c r="D291" s="14" t="s">
        <v>139</v>
      </c>
      <c r="E291" s="37" t="s">
        <v>4399</v>
      </c>
      <c r="F291" s="38">
        <v>1</v>
      </c>
      <c r="G291" s="26" t="s">
        <v>3584</v>
      </c>
      <c r="H291" s="14" t="s">
        <v>443</v>
      </c>
      <c r="I291" s="14"/>
      <c r="J291" s="15" t="s">
        <v>314</v>
      </c>
      <c r="K291" s="15" t="s">
        <v>3689</v>
      </c>
      <c r="L291" s="17" t="s">
        <v>315</v>
      </c>
      <c r="M291" s="17" t="s">
        <v>3690</v>
      </c>
      <c r="N291" s="17" t="s">
        <v>3687</v>
      </c>
      <c r="O291" s="17" t="s">
        <v>84</v>
      </c>
    </row>
    <row r="292" spans="1:15" x14ac:dyDescent="0.2">
      <c r="A292" s="12">
        <v>2291</v>
      </c>
      <c r="B292" s="36" t="s">
        <v>3691</v>
      </c>
      <c r="C292" s="36" t="s">
        <v>3692</v>
      </c>
      <c r="D292" s="14" t="s">
        <v>139</v>
      </c>
      <c r="E292" s="37" t="s">
        <v>4399</v>
      </c>
      <c r="F292" s="38">
        <v>1</v>
      </c>
      <c r="G292" s="26" t="s">
        <v>3584</v>
      </c>
      <c r="H292" s="14" t="s">
        <v>443</v>
      </c>
      <c r="I292" s="14"/>
      <c r="J292" s="15" t="s">
        <v>3693</v>
      </c>
      <c r="K292" s="15" t="s">
        <v>997</v>
      </c>
      <c r="L292" s="17" t="s">
        <v>3694</v>
      </c>
      <c r="M292" s="17" t="s">
        <v>1004</v>
      </c>
      <c r="N292" s="17" t="s">
        <v>3695</v>
      </c>
      <c r="O292" s="17" t="s">
        <v>84</v>
      </c>
    </row>
    <row r="293" spans="1:15" x14ac:dyDescent="0.2">
      <c r="A293" s="12">
        <v>2292</v>
      </c>
      <c r="B293" s="13" t="s">
        <v>406</v>
      </c>
      <c r="C293" s="13" t="s">
        <v>3696</v>
      </c>
      <c r="D293" s="14" t="s">
        <v>139</v>
      </c>
      <c r="E293" s="32" t="s">
        <v>4399</v>
      </c>
      <c r="F293" s="38">
        <v>1</v>
      </c>
      <c r="G293" s="26" t="s">
        <v>3584</v>
      </c>
      <c r="H293" s="14" t="s">
        <v>443</v>
      </c>
      <c r="I293" s="14"/>
      <c r="J293" s="15" t="s">
        <v>407</v>
      </c>
      <c r="K293" s="15" t="s">
        <v>1235</v>
      </c>
      <c r="L293" s="17" t="s">
        <v>408</v>
      </c>
      <c r="M293" s="17" t="s">
        <v>1236</v>
      </c>
      <c r="N293" s="17" t="s">
        <v>3697</v>
      </c>
      <c r="O293" s="17" t="s">
        <v>84</v>
      </c>
    </row>
    <row r="294" spans="1:15" x14ac:dyDescent="0.2">
      <c r="A294" s="12">
        <v>2293</v>
      </c>
      <c r="B294" s="13" t="s">
        <v>3698</v>
      </c>
      <c r="C294" s="13" t="s">
        <v>3699</v>
      </c>
      <c r="D294" s="14" t="s">
        <v>139</v>
      </c>
      <c r="E294" s="32" t="s">
        <v>4399</v>
      </c>
      <c r="F294" s="38">
        <v>1</v>
      </c>
      <c r="G294" s="26" t="s">
        <v>3584</v>
      </c>
      <c r="H294" s="14" t="s">
        <v>443</v>
      </c>
      <c r="I294" s="14"/>
      <c r="J294" s="15" t="s">
        <v>3700</v>
      </c>
      <c r="K294" s="15" t="s">
        <v>3701</v>
      </c>
      <c r="L294" s="17" t="s">
        <v>3702</v>
      </c>
      <c r="M294" s="17" t="s">
        <v>3703</v>
      </c>
      <c r="N294" s="17" t="s">
        <v>3606</v>
      </c>
      <c r="O294" s="17" t="s">
        <v>84</v>
      </c>
    </row>
    <row r="295" spans="1:15" x14ac:dyDescent="0.2">
      <c r="A295" s="12">
        <v>2294</v>
      </c>
      <c r="B295" s="13" t="s">
        <v>1800</v>
      </c>
      <c r="C295" s="13" t="s">
        <v>3704</v>
      </c>
      <c r="D295" s="14" t="s">
        <v>139</v>
      </c>
      <c r="E295" s="32" t="s">
        <v>4399</v>
      </c>
      <c r="F295" s="14">
        <v>1</v>
      </c>
      <c r="G295" s="26" t="s">
        <v>3584</v>
      </c>
      <c r="H295" s="14" t="s">
        <v>443</v>
      </c>
      <c r="I295" s="14"/>
      <c r="J295" s="15" t="s">
        <v>174</v>
      </c>
      <c r="K295" s="15" t="s">
        <v>131</v>
      </c>
      <c r="L295" s="17" t="s">
        <v>175</v>
      </c>
      <c r="M295" s="17" t="s">
        <v>132</v>
      </c>
      <c r="N295" s="17" t="s">
        <v>3705</v>
      </c>
      <c r="O295" s="17" t="s">
        <v>84</v>
      </c>
    </row>
    <row r="296" spans="1:15" x14ac:dyDescent="0.2">
      <c r="A296" s="12">
        <v>2295</v>
      </c>
      <c r="B296" s="13" t="s">
        <v>3706</v>
      </c>
      <c r="C296" s="13" t="s">
        <v>3707</v>
      </c>
      <c r="D296" s="14" t="s">
        <v>139</v>
      </c>
      <c r="E296" s="32" t="s">
        <v>4399</v>
      </c>
      <c r="F296" s="14">
        <v>1</v>
      </c>
      <c r="G296" s="26" t="s">
        <v>3584</v>
      </c>
      <c r="H296" s="14" t="s">
        <v>443</v>
      </c>
      <c r="I296" s="14"/>
      <c r="J296" s="15" t="s">
        <v>3708</v>
      </c>
      <c r="K296" s="15" t="s">
        <v>3709</v>
      </c>
      <c r="L296" s="17" t="s">
        <v>3710</v>
      </c>
      <c r="M296" s="17" t="s">
        <v>3711</v>
      </c>
      <c r="N296" s="17" t="s">
        <v>3712</v>
      </c>
      <c r="O296" s="17" t="s">
        <v>84</v>
      </c>
    </row>
    <row r="297" spans="1:15" x14ac:dyDescent="0.2">
      <c r="A297" s="12">
        <v>2296</v>
      </c>
      <c r="B297" s="13" t="s">
        <v>400</v>
      </c>
      <c r="C297" s="13" t="s">
        <v>3713</v>
      </c>
      <c r="D297" s="14" t="s">
        <v>139</v>
      </c>
      <c r="E297" s="32" t="s">
        <v>4399</v>
      </c>
      <c r="F297" s="14">
        <v>1</v>
      </c>
      <c r="G297" s="26" t="s">
        <v>3584</v>
      </c>
      <c r="H297" s="14" t="s">
        <v>443</v>
      </c>
      <c r="I297" s="14"/>
      <c r="J297" s="15" t="s">
        <v>401</v>
      </c>
      <c r="K297" s="15" t="s">
        <v>3714</v>
      </c>
      <c r="L297" s="17" t="s">
        <v>402</v>
      </c>
      <c r="M297" s="17" t="s">
        <v>3715</v>
      </c>
      <c r="N297" s="17" t="s">
        <v>3716</v>
      </c>
      <c r="O297" s="17" t="s">
        <v>84</v>
      </c>
    </row>
    <row r="298" spans="1:15" x14ac:dyDescent="0.2">
      <c r="A298" s="12">
        <v>2297</v>
      </c>
      <c r="B298" s="13" t="s">
        <v>3717</v>
      </c>
      <c r="C298" s="13" t="s">
        <v>3718</v>
      </c>
      <c r="D298" s="14" t="s">
        <v>139</v>
      </c>
      <c r="E298" s="32" t="s">
        <v>4399</v>
      </c>
      <c r="F298" s="14">
        <v>1</v>
      </c>
      <c r="G298" s="26" t="s">
        <v>3584</v>
      </c>
      <c r="H298" s="14" t="s">
        <v>443</v>
      </c>
      <c r="I298" s="14"/>
      <c r="J298" s="15" t="s">
        <v>344</v>
      </c>
      <c r="K298" s="15" t="s">
        <v>1007</v>
      </c>
      <c r="L298" s="17" t="s">
        <v>346</v>
      </c>
      <c r="M298" s="17" t="s">
        <v>1008</v>
      </c>
      <c r="N298" s="17" t="s">
        <v>3614</v>
      </c>
      <c r="O298" s="17" t="s">
        <v>84</v>
      </c>
    </row>
    <row r="299" spans="1:15" x14ac:dyDescent="0.2">
      <c r="A299" s="12">
        <v>2298</v>
      </c>
      <c r="B299" s="13" t="s">
        <v>3624</v>
      </c>
      <c r="C299" s="13" t="s">
        <v>3719</v>
      </c>
      <c r="D299" s="14" t="s">
        <v>139</v>
      </c>
      <c r="E299" s="32" t="s">
        <v>4392</v>
      </c>
      <c r="F299" s="14">
        <v>1</v>
      </c>
      <c r="G299" s="26" t="s">
        <v>3584</v>
      </c>
      <c r="H299" s="14" t="s">
        <v>443</v>
      </c>
      <c r="I299" s="14"/>
      <c r="J299" s="15" t="s">
        <v>1051</v>
      </c>
      <c r="K299" s="15" t="s">
        <v>3443</v>
      </c>
      <c r="L299" s="17" t="s">
        <v>1052</v>
      </c>
      <c r="M299" s="17" t="s">
        <v>3445</v>
      </c>
      <c r="N299" s="17" t="s">
        <v>3720</v>
      </c>
      <c r="O299" s="17" t="s">
        <v>84</v>
      </c>
    </row>
    <row r="300" spans="1:15" x14ac:dyDescent="0.2">
      <c r="A300" s="12">
        <v>2299</v>
      </c>
      <c r="B300" s="13" t="s">
        <v>196</v>
      </c>
      <c r="C300" s="13" t="s">
        <v>3721</v>
      </c>
      <c r="D300" s="14" t="s">
        <v>139</v>
      </c>
      <c r="E300" s="32" t="s">
        <v>4381</v>
      </c>
      <c r="F300" s="14">
        <v>1</v>
      </c>
      <c r="G300" s="26" t="s">
        <v>3584</v>
      </c>
      <c r="H300" s="14" t="s">
        <v>443</v>
      </c>
      <c r="I300" s="14"/>
      <c r="J300" s="15" t="s">
        <v>197</v>
      </c>
      <c r="K300" s="15" t="s">
        <v>3722</v>
      </c>
      <c r="L300" s="17" t="s">
        <v>198</v>
      </c>
      <c r="M300" s="17" t="s">
        <v>3723</v>
      </c>
      <c r="N300" s="17" t="s">
        <v>3724</v>
      </c>
      <c r="O300" s="17" t="s">
        <v>84</v>
      </c>
    </row>
    <row r="301" spans="1:15" x14ac:dyDescent="0.2">
      <c r="A301" s="12">
        <v>2300</v>
      </c>
      <c r="B301" s="13" t="s">
        <v>3725</v>
      </c>
      <c r="C301" s="13" t="s">
        <v>3726</v>
      </c>
      <c r="D301" s="14" t="s">
        <v>139</v>
      </c>
      <c r="E301" s="32" t="s">
        <v>4383</v>
      </c>
      <c r="F301" s="14">
        <v>1</v>
      </c>
      <c r="G301" s="26" t="s">
        <v>3584</v>
      </c>
      <c r="H301" s="14" t="s">
        <v>443</v>
      </c>
      <c r="I301" s="14"/>
      <c r="J301" s="15" t="s">
        <v>3727</v>
      </c>
      <c r="K301" s="15" t="s">
        <v>3728</v>
      </c>
      <c r="L301" s="17" t="s">
        <v>3729</v>
      </c>
      <c r="M301" s="17" t="s">
        <v>3730</v>
      </c>
      <c r="N301" s="17" t="s">
        <v>3626</v>
      </c>
      <c r="O301" s="17" t="s">
        <v>84</v>
      </c>
    </row>
    <row r="302" spans="1:15" x14ac:dyDescent="0.2">
      <c r="A302" s="12">
        <v>2301</v>
      </c>
      <c r="B302" s="13" t="s">
        <v>3731</v>
      </c>
      <c r="C302" s="13" t="s">
        <v>3732</v>
      </c>
      <c r="D302" s="14" t="s">
        <v>139</v>
      </c>
      <c r="E302" s="32" t="s">
        <v>4383</v>
      </c>
      <c r="F302" s="14">
        <v>1</v>
      </c>
      <c r="G302" s="26" t="s">
        <v>3584</v>
      </c>
      <c r="H302" s="14" t="s">
        <v>443</v>
      </c>
      <c r="I302" s="14"/>
      <c r="J302" s="15" t="s">
        <v>3733</v>
      </c>
      <c r="K302" s="15" t="s">
        <v>3734</v>
      </c>
      <c r="L302" s="17" t="s">
        <v>3735</v>
      </c>
      <c r="M302" s="17" t="s">
        <v>1027</v>
      </c>
      <c r="N302" s="17" t="s">
        <v>3736</v>
      </c>
      <c r="O302" s="17" t="s">
        <v>84</v>
      </c>
    </row>
    <row r="303" spans="1:15" x14ac:dyDescent="0.2">
      <c r="A303" s="12">
        <v>2302</v>
      </c>
      <c r="B303" s="22" t="s">
        <v>3812</v>
      </c>
      <c r="C303" s="22" t="s">
        <v>3737</v>
      </c>
      <c r="D303" s="14" t="s">
        <v>139</v>
      </c>
      <c r="E303" s="34" t="s">
        <v>4383</v>
      </c>
      <c r="F303" s="23">
        <v>1</v>
      </c>
      <c r="G303" s="26" t="s">
        <v>3584</v>
      </c>
      <c r="H303" s="14" t="s">
        <v>443</v>
      </c>
      <c r="I303" s="23"/>
      <c r="J303" s="21" t="s">
        <v>3738</v>
      </c>
      <c r="K303" s="21" t="s">
        <v>3739</v>
      </c>
      <c r="L303" s="17" t="s">
        <v>3740</v>
      </c>
      <c r="M303" s="17" t="s">
        <v>3741</v>
      </c>
      <c r="N303" s="17" t="s">
        <v>3742</v>
      </c>
      <c r="O303" s="17" t="s">
        <v>84</v>
      </c>
    </row>
    <row r="304" spans="1:15" x14ac:dyDescent="0.2">
      <c r="A304" s="12">
        <v>2303</v>
      </c>
      <c r="B304" s="13" t="s">
        <v>3743</v>
      </c>
      <c r="C304" s="13" t="s">
        <v>3744</v>
      </c>
      <c r="D304" s="14" t="s">
        <v>139</v>
      </c>
      <c r="E304" s="32" t="s">
        <v>4383</v>
      </c>
      <c r="F304" s="14">
        <v>1</v>
      </c>
      <c r="G304" s="26" t="s">
        <v>3584</v>
      </c>
      <c r="H304" s="14" t="s">
        <v>443</v>
      </c>
      <c r="I304" s="14"/>
      <c r="J304" s="15" t="s">
        <v>3745</v>
      </c>
      <c r="K304" s="15" t="s">
        <v>3746</v>
      </c>
      <c r="L304" s="17" t="s">
        <v>3747</v>
      </c>
      <c r="M304" s="17" t="s">
        <v>3748</v>
      </c>
      <c r="N304" s="17" t="s">
        <v>3749</v>
      </c>
      <c r="O304" s="17" t="s">
        <v>84</v>
      </c>
    </row>
    <row r="305" spans="1:15" x14ac:dyDescent="0.2">
      <c r="A305" s="12">
        <v>2304</v>
      </c>
      <c r="B305" s="22" t="s">
        <v>3750</v>
      </c>
      <c r="C305" s="22" t="s">
        <v>3751</v>
      </c>
      <c r="D305" s="14" t="s">
        <v>139</v>
      </c>
      <c r="E305" s="34" t="s">
        <v>4383</v>
      </c>
      <c r="F305" s="23">
        <v>1</v>
      </c>
      <c r="G305" s="26" t="s">
        <v>3584</v>
      </c>
      <c r="H305" s="14" t="s">
        <v>443</v>
      </c>
      <c r="I305" s="23"/>
      <c r="J305" s="21" t="s">
        <v>3752</v>
      </c>
      <c r="K305" s="21" t="s">
        <v>3753</v>
      </c>
      <c r="L305" s="17" t="s">
        <v>3754</v>
      </c>
      <c r="M305" s="17" t="s">
        <v>3755</v>
      </c>
      <c r="N305" s="17" t="s">
        <v>3756</v>
      </c>
      <c r="O305" s="17" t="s">
        <v>84</v>
      </c>
    </row>
    <row r="306" spans="1:15" x14ac:dyDescent="0.2">
      <c r="A306" s="12">
        <v>2305</v>
      </c>
      <c r="B306" s="22" t="s">
        <v>3757</v>
      </c>
      <c r="C306" s="22" t="s">
        <v>3758</v>
      </c>
      <c r="D306" s="14" t="s">
        <v>139</v>
      </c>
      <c r="E306" s="34" t="s">
        <v>4383</v>
      </c>
      <c r="F306" s="23">
        <v>1</v>
      </c>
      <c r="G306" s="26" t="s">
        <v>3584</v>
      </c>
      <c r="H306" s="14" t="s">
        <v>443</v>
      </c>
      <c r="I306" s="23"/>
      <c r="J306" s="21" t="s">
        <v>3759</v>
      </c>
      <c r="K306" s="21" t="s">
        <v>3760</v>
      </c>
      <c r="L306" s="17" t="s">
        <v>3761</v>
      </c>
      <c r="M306" s="17" t="s">
        <v>3762</v>
      </c>
      <c r="N306" s="17" t="s">
        <v>3763</v>
      </c>
      <c r="O306" s="17" t="s">
        <v>84</v>
      </c>
    </row>
    <row r="307" spans="1:15" x14ac:dyDescent="0.2">
      <c r="A307" s="12">
        <v>2306</v>
      </c>
      <c r="B307" s="13" t="s">
        <v>1494</v>
      </c>
      <c r="C307" s="13" t="s">
        <v>3764</v>
      </c>
      <c r="D307" s="14" t="s">
        <v>139</v>
      </c>
      <c r="E307" s="32" t="s">
        <v>4383</v>
      </c>
      <c r="F307" s="14">
        <v>1</v>
      </c>
      <c r="G307" s="26" t="s">
        <v>3584</v>
      </c>
      <c r="H307" s="14" t="s">
        <v>443</v>
      </c>
      <c r="I307" s="14"/>
      <c r="J307" s="15" t="s">
        <v>3765</v>
      </c>
      <c r="K307" s="15" t="s">
        <v>3766</v>
      </c>
      <c r="L307" s="17" t="s">
        <v>477</v>
      </c>
      <c r="M307" s="17" t="s">
        <v>1061</v>
      </c>
      <c r="N307" s="17" t="s">
        <v>3767</v>
      </c>
      <c r="O307" s="17" t="s">
        <v>84</v>
      </c>
    </row>
    <row r="308" spans="1:15" x14ac:dyDescent="0.2">
      <c r="A308" s="12">
        <v>2307</v>
      </c>
      <c r="B308" s="13" t="s">
        <v>3768</v>
      </c>
      <c r="C308" s="13" t="s">
        <v>3769</v>
      </c>
      <c r="D308" s="14" t="s">
        <v>139</v>
      </c>
      <c r="E308" s="32" t="s">
        <v>4383</v>
      </c>
      <c r="F308" s="14">
        <v>1</v>
      </c>
      <c r="G308" s="26" t="s">
        <v>3584</v>
      </c>
      <c r="H308" s="14" t="s">
        <v>443</v>
      </c>
      <c r="I308" s="14"/>
      <c r="J308" s="15" t="s">
        <v>3770</v>
      </c>
      <c r="K308" s="15" t="s">
        <v>3771</v>
      </c>
      <c r="L308" s="17" t="s">
        <v>3772</v>
      </c>
      <c r="M308" s="17" t="s">
        <v>3773</v>
      </c>
      <c r="N308" s="17" t="s">
        <v>3388</v>
      </c>
      <c r="O308" s="17" t="s">
        <v>84</v>
      </c>
    </row>
    <row r="309" spans="1:15" x14ac:dyDescent="0.2">
      <c r="A309" s="12">
        <v>2308</v>
      </c>
      <c r="B309" s="13" t="s">
        <v>3774</v>
      </c>
      <c r="C309" s="13" t="s">
        <v>3775</v>
      </c>
      <c r="D309" s="14" t="s">
        <v>139</v>
      </c>
      <c r="E309" s="32" t="s">
        <v>4393</v>
      </c>
      <c r="F309" s="14">
        <v>1</v>
      </c>
      <c r="G309" s="26" t="s">
        <v>3584</v>
      </c>
      <c r="H309" s="14" t="s">
        <v>2007</v>
      </c>
      <c r="I309" s="14"/>
      <c r="J309" s="15" t="s">
        <v>3776</v>
      </c>
      <c r="K309" s="15" t="s">
        <v>974</v>
      </c>
      <c r="L309" s="17" t="s">
        <v>3777</v>
      </c>
      <c r="M309" s="17" t="s">
        <v>975</v>
      </c>
      <c r="N309" s="17" t="s">
        <v>3742</v>
      </c>
      <c r="O309" s="17" t="s">
        <v>84</v>
      </c>
    </row>
    <row r="310" spans="1:15" x14ac:dyDescent="0.2">
      <c r="A310" s="12">
        <v>2309</v>
      </c>
      <c r="B310" s="13" t="s">
        <v>3778</v>
      </c>
      <c r="C310" s="13" t="s">
        <v>3779</v>
      </c>
      <c r="D310" s="14" t="s">
        <v>139</v>
      </c>
      <c r="E310" s="32" t="s">
        <v>4393</v>
      </c>
      <c r="F310" s="14">
        <v>1</v>
      </c>
      <c r="G310" s="26" t="s">
        <v>3584</v>
      </c>
      <c r="H310" s="14" t="s">
        <v>443</v>
      </c>
      <c r="I310" s="14"/>
      <c r="J310" s="15" t="s">
        <v>3780</v>
      </c>
      <c r="K310" s="15" t="s">
        <v>3781</v>
      </c>
      <c r="L310" s="17" t="s">
        <v>3782</v>
      </c>
      <c r="M310" s="17" t="s">
        <v>3783</v>
      </c>
      <c r="N310" s="17" t="s">
        <v>3784</v>
      </c>
      <c r="O310" s="17" t="s">
        <v>84</v>
      </c>
    </row>
    <row r="311" spans="1:15" x14ac:dyDescent="0.2">
      <c r="A311" s="12">
        <v>2310</v>
      </c>
      <c r="B311" s="22" t="s">
        <v>3785</v>
      </c>
      <c r="C311" s="22" t="s">
        <v>3786</v>
      </c>
      <c r="D311" s="14" t="s">
        <v>139</v>
      </c>
      <c r="E311" s="34" t="s">
        <v>4393</v>
      </c>
      <c r="F311" s="23">
        <v>1</v>
      </c>
      <c r="G311" s="26" t="s">
        <v>3584</v>
      </c>
      <c r="H311" s="14" t="s">
        <v>443</v>
      </c>
      <c r="I311" s="23"/>
      <c r="J311" s="21" t="s">
        <v>3787</v>
      </c>
      <c r="K311" s="21" t="s">
        <v>3788</v>
      </c>
      <c r="L311" s="17" t="s">
        <v>3789</v>
      </c>
      <c r="M311" s="17" t="s">
        <v>3790</v>
      </c>
      <c r="N311" s="17" t="s">
        <v>3791</v>
      </c>
      <c r="O311" s="17" t="s">
        <v>84</v>
      </c>
    </row>
    <row r="312" spans="1:15" x14ac:dyDescent="0.2">
      <c r="A312" s="12">
        <v>2311</v>
      </c>
      <c r="B312" s="13" t="s">
        <v>931</v>
      </c>
      <c r="C312" s="13" t="s">
        <v>3792</v>
      </c>
      <c r="D312" s="14" t="s">
        <v>139</v>
      </c>
      <c r="E312" s="32" t="s">
        <v>4393</v>
      </c>
      <c r="F312" s="14">
        <v>1</v>
      </c>
      <c r="G312" s="14" t="s">
        <v>3584</v>
      </c>
      <c r="H312" s="14" t="s">
        <v>443</v>
      </c>
      <c r="I312" s="14"/>
      <c r="J312" s="15" t="s">
        <v>356</v>
      </c>
      <c r="K312" s="15" t="s">
        <v>3793</v>
      </c>
      <c r="L312" s="17" t="s">
        <v>357</v>
      </c>
      <c r="M312" s="17" t="s">
        <v>3794</v>
      </c>
      <c r="N312" s="17" t="s">
        <v>3795</v>
      </c>
      <c r="O312" s="17" t="s">
        <v>84</v>
      </c>
    </row>
    <row r="313" spans="1:15" x14ac:dyDescent="0.2">
      <c r="A313" s="12">
        <v>2312</v>
      </c>
      <c r="B313" s="22" t="s">
        <v>3796</v>
      </c>
      <c r="C313" s="22" t="s">
        <v>3797</v>
      </c>
      <c r="D313" s="14" t="s">
        <v>139</v>
      </c>
      <c r="E313" s="34" t="s">
        <v>4393</v>
      </c>
      <c r="F313" s="23">
        <v>1</v>
      </c>
      <c r="G313" s="14" t="s">
        <v>3584</v>
      </c>
      <c r="H313" s="14" t="s">
        <v>443</v>
      </c>
      <c r="I313" s="23"/>
      <c r="J313" s="21" t="s">
        <v>3798</v>
      </c>
      <c r="K313" s="21" t="s">
        <v>3799</v>
      </c>
      <c r="L313" s="17" t="s">
        <v>3800</v>
      </c>
      <c r="M313" s="17" t="s">
        <v>105</v>
      </c>
      <c r="N313" s="17" t="s">
        <v>3716</v>
      </c>
      <c r="O313" s="17" t="s">
        <v>84</v>
      </c>
    </row>
    <row r="314" spans="1:15" x14ac:dyDescent="0.2">
      <c r="A314" s="12">
        <v>2313</v>
      </c>
      <c r="B314" s="22" t="s">
        <v>1159</v>
      </c>
      <c r="C314" s="22" t="s">
        <v>3801</v>
      </c>
      <c r="D314" s="14" t="s">
        <v>139</v>
      </c>
      <c r="E314" s="34" t="s">
        <v>4393</v>
      </c>
      <c r="F314" s="23">
        <v>1</v>
      </c>
      <c r="G314" s="14" t="s">
        <v>3584</v>
      </c>
      <c r="H314" s="23" t="s">
        <v>443</v>
      </c>
      <c r="I314" s="23"/>
      <c r="J314" s="21" t="s">
        <v>426</v>
      </c>
      <c r="K314" s="21" t="s">
        <v>3526</v>
      </c>
      <c r="L314" s="17" t="s">
        <v>427</v>
      </c>
      <c r="M314" s="17" t="s">
        <v>3528</v>
      </c>
      <c r="N314" s="17" t="s">
        <v>3802</v>
      </c>
      <c r="O314" s="17" t="s">
        <v>84</v>
      </c>
    </row>
    <row r="315" spans="1:15" x14ac:dyDescent="0.2">
      <c r="A315" s="12">
        <v>2314</v>
      </c>
      <c r="B315" s="13" t="s">
        <v>3803</v>
      </c>
      <c r="C315" s="13" t="s">
        <v>3804</v>
      </c>
      <c r="D315" s="14" t="s">
        <v>139</v>
      </c>
      <c r="E315" s="32" t="s">
        <v>4393</v>
      </c>
      <c r="F315" s="14">
        <v>1</v>
      </c>
      <c r="G315" s="14" t="s">
        <v>3584</v>
      </c>
      <c r="H315" s="14" t="s">
        <v>443</v>
      </c>
      <c r="I315" s="14"/>
      <c r="J315" s="15" t="s">
        <v>3805</v>
      </c>
      <c r="K315" s="15" t="s">
        <v>993</v>
      </c>
      <c r="L315" s="17" t="s">
        <v>3806</v>
      </c>
      <c r="M315" s="17" t="s">
        <v>994</v>
      </c>
      <c r="N315" s="17" t="s">
        <v>3685</v>
      </c>
      <c r="O315" s="17" t="s">
        <v>84</v>
      </c>
    </row>
    <row r="316" spans="1:15" x14ac:dyDescent="0.2">
      <c r="A316" s="12">
        <v>2315</v>
      </c>
      <c r="B316" s="13" t="s">
        <v>3807</v>
      </c>
      <c r="C316" s="13" t="s">
        <v>3808</v>
      </c>
      <c r="D316" s="14" t="s">
        <v>139</v>
      </c>
      <c r="E316" s="32" t="s">
        <v>4393</v>
      </c>
      <c r="F316" s="14">
        <v>1</v>
      </c>
      <c r="G316" s="14" t="s">
        <v>3584</v>
      </c>
      <c r="H316" s="14" t="s">
        <v>443</v>
      </c>
      <c r="I316" s="14"/>
      <c r="J316" s="15" t="s">
        <v>336</v>
      </c>
      <c r="K316" s="15" t="s">
        <v>1213</v>
      </c>
      <c r="L316" s="17" t="s">
        <v>337</v>
      </c>
      <c r="M316" s="17" t="s">
        <v>1215</v>
      </c>
      <c r="N316" s="17" t="s">
        <v>3809</v>
      </c>
      <c r="O316" s="17" t="s">
        <v>84</v>
      </c>
    </row>
    <row r="317" spans="1:15" x14ac:dyDescent="0.2">
      <c r="A317" s="12">
        <v>2316</v>
      </c>
      <c r="B317" s="13" t="s">
        <v>918</v>
      </c>
      <c r="C317" s="13" t="s">
        <v>3810</v>
      </c>
      <c r="D317" s="14" t="s">
        <v>139</v>
      </c>
      <c r="E317" s="32" t="s">
        <v>4393</v>
      </c>
      <c r="F317" s="14">
        <v>1</v>
      </c>
      <c r="G317" s="14" t="s">
        <v>3584</v>
      </c>
      <c r="H317" s="23" t="s">
        <v>443</v>
      </c>
      <c r="I317" s="14"/>
      <c r="J317" s="15" t="s">
        <v>920</v>
      </c>
      <c r="K317" s="15" t="s">
        <v>1344</v>
      </c>
      <c r="L317" s="17" t="s">
        <v>921</v>
      </c>
      <c r="M317" s="17" t="s">
        <v>1346</v>
      </c>
      <c r="N317" s="17" t="s">
        <v>3811</v>
      </c>
      <c r="O317" s="17" t="s">
        <v>84</v>
      </c>
    </row>
    <row r="318" spans="1:15" x14ac:dyDescent="0.2">
      <c r="A318" s="12">
        <v>1001</v>
      </c>
      <c r="B318" s="13" t="s">
        <v>4408</v>
      </c>
      <c r="C318" s="13" t="s">
        <v>4409</v>
      </c>
      <c r="D318" s="14" t="s">
        <v>4410</v>
      </c>
      <c r="E318" s="32" t="s">
        <v>4411</v>
      </c>
      <c r="F318" s="14">
        <v>3</v>
      </c>
      <c r="G318" s="14">
        <v>3.01</v>
      </c>
      <c r="H318" s="14" t="s">
        <v>443</v>
      </c>
      <c r="I318" s="14"/>
      <c r="J318" s="15" t="s">
        <v>4412</v>
      </c>
      <c r="K318" s="15" t="s">
        <v>3679</v>
      </c>
      <c r="L318" s="17" t="s">
        <v>4413</v>
      </c>
      <c r="M318" s="17" t="s">
        <v>3681</v>
      </c>
      <c r="N318" s="17" t="s">
        <v>504</v>
      </c>
      <c r="O318" s="17" t="s">
        <v>84</v>
      </c>
    </row>
    <row r="319" spans="1:15" x14ac:dyDescent="0.2">
      <c r="A319" s="12">
        <v>1002</v>
      </c>
      <c r="B319" s="13" t="s">
        <v>4414</v>
      </c>
      <c r="C319" s="13" t="s">
        <v>4415</v>
      </c>
      <c r="D319" s="14" t="s">
        <v>4410</v>
      </c>
      <c r="E319" s="32" t="s">
        <v>4411</v>
      </c>
      <c r="F319" s="14">
        <v>3</v>
      </c>
      <c r="G319" s="14">
        <v>3.01</v>
      </c>
      <c r="H319" s="14" t="s">
        <v>443</v>
      </c>
      <c r="I319" s="14"/>
      <c r="J319" s="15" t="s">
        <v>4416</v>
      </c>
      <c r="K319" s="15" t="s">
        <v>4417</v>
      </c>
      <c r="L319" s="17" t="s">
        <v>4418</v>
      </c>
      <c r="M319" s="17" t="s">
        <v>4419</v>
      </c>
      <c r="N319" s="17" t="s">
        <v>1555</v>
      </c>
      <c r="O319" s="17" t="s">
        <v>84</v>
      </c>
    </row>
    <row r="320" spans="1:15" x14ac:dyDescent="0.2">
      <c r="A320" s="12">
        <v>1003</v>
      </c>
      <c r="B320" s="13" t="s">
        <v>4420</v>
      </c>
      <c r="C320" s="13" t="s">
        <v>4421</v>
      </c>
      <c r="D320" s="14" t="s">
        <v>4410</v>
      </c>
      <c r="E320" s="32" t="s">
        <v>4411</v>
      </c>
      <c r="F320" s="14">
        <v>3</v>
      </c>
      <c r="G320" s="14">
        <v>3.01</v>
      </c>
      <c r="H320" s="14" t="s">
        <v>443</v>
      </c>
      <c r="I320" s="14"/>
      <c r="J320" s="15" t="s">
        <v>3835</v>
      </c>
      <c r="K320" s="15" t="s">
        <v>1001</v>
      </c>
      <c r="L320" s="17" t="s">
        <v>3837</v>
      </c>
      <c r="M320" s="17" t="s">
        <v>967</v>
      </c>
      <c r="N320" s="17" t="s">
        <v>4422</v>
      </c>
      <c r="O320" s="17" t="s">
        <v>84</v>
      </c>
    </row>
    <row r="321" spans="1:15" x14ac:dyDescent="0.2">
      <c r="A321" s="12">
        <v>1004</v>
      </c>
      <c r="B321" s="13" t="s">
        <v>4423</v>
      </c>
      <c r="C321" s="13" t="s">
        <v>4424</v>
      </c>
      <c r="D321" s="14" t="s">
        <v>4410</v>
      </c>
      <c r="E321" s="32" t="s">
        <v>4411</v>
      </c>
      <c r="F321" s="14">
        <v>3</v>
      </c>
      <c r="G321" s="14">
        <v>3.01</v>
      </c>
      <c r="H321" s="14" t="s">
        <v>443</v>
      </c>
      <c r="I321" s="14"/>
      <c r="J321" s="15" t="s">
        <v>4425</v>
      </c>
      <c r="K321" s="15" t="s">
        <v>4426</v>
      </c>
      <c r="L321" s="17" t="s">
        <v>4427</v>
      </c>
      <c r="M321" s="17" t="s">
        <v>4428</v>
      </c>
      <c r="N321" s="17" t="s">
        <v>1585</v>
      </c>
      <c r="O321" s="17" t="s">
        <v>84</v>
      </c>
    </row>
    <row r="322" spans="1:15" x14ac:dyDescent="0.2">
      <c r="A322" s="12">
        <v>1005</v>
      </c>
      <c r="B322" s="13" t="s">
        <v>4429</v>
      </c>
      <c r="C322" s="13" t="s">
        <v>4430</v>
      </c>
      <c r="D322" s="14" t="s">
        <v>4410</v>
      </c>
      <c r="E322" s="32" t="s">
        <v>4411</v>
      </c>
      <c r="F322" s="14">
        <v>3</v>
      </c>
      <c r="G322" s="14">
        <v>3.01</v>
      </c>
      <c r="H322" s="14" t="s">
        <v>443</v>
      </c>
      <c r="I322" s="14"/>
      <c r="J322" s="15" t="s">
        <v>112</v>
      </c>
      <c r="K322" s="15" t="s">
        <v>4431</v>
      </c>
      <c r="L322" s="17" t="s">
        <v>114</v>
      </c>
      <c r="M322" s="17" t="s">
        <v>4432</v>
      </c>
      <c r="N322" s="17" t="s">
        <v>4433</v>
      </c>
      <c r="O322" s="17" t="s">
        <v>84</v>
      </c>
    </row>
    <row r="323" spans="1:15" x14ac:dyDescent="0.2">
      <c r="A323" s="12">
        <v>1006</v>
      </c>
      <c r="B323" s="13" t="s">
        <v>4434</v>
      </c>
      <c r="C323" s="13" t="s">
        <v>4435</v>
      </c>
      <c r="D323" s="14" t="s">
        <v>4436</v>
      </c>
      <c r="E323" s="32" t="s">
        <v>4411</v>
      </c>
      <c r="F323" s="14">
        <v>2</v>
      </c>
      <c r="G323" s="14">
        <v>3.01</v>
      </c>
      <c r="H323" s="14" t="s">
        <v>443</v>
      </c>
      <c r="I323" s="14"/>
      <c r="J323" s="15" t="s">
        <v>146</v>
      </c>
      <c r="K323" s="15" t="s">
        <v>4437</v>
      </c>
      <c r="L323" s="17" t="s">
        <v>148</v>
      </c>
      <c r="M323" s="17" t="s">
        <v>4438</v>
      </c>
      <c r="N323" s="17" t="s">
        <v>4439</v>
      </c>
      <c r="O323" s="17" t="s">
        <v>84</v>
      </c>
    </row>
    <row r="324" spans="1:15" x14ac:dyDescent="0.2">
      <c r="A324" s="12">
        <v>1007</v>
      </c>
      <c r="B324" s="13" t="s">
        <v>4440</v>
      </c>
      <c r="C324" s="13" t="s">
        <v>4441</v>
      </c>
      <c r="D324" s="14" t="s">
        <v>4410</v>
      </c>
      <c r="E324" s="32" t="s">
        <v>4411</v>
      </c>
      <c r="F324" s="14">
        <v>2</v>
      </c>
      <c r="G324" s="14">
        <v>3.01</v>
      </c>
      <c r="H324" s="14" t="s">
        <v>443</v>
      </c>
      <c r="I324" s="14"/>
      <c r="J324" s="15" t="s">
        <v>4442</v>
      </c>
      <c r="K324" s="15" t="s">
        <v>387</v>
      </c>
      <c r="L324" s="17" t="s">
        <v>4443</v>
      </c>
      <c r="M324" s="17" t="s">
        <v>388</v>
      </c>
      <c r="N324" s="17" t="s">
        <v>2404</v>
      </c>
      <c r="O324" s="17" t="s">
        <v>84</v>
      </c>
    </row>
    <row r="325" spans="1:15" x14ac:dyDescent="0.2">
      <c r="A325" s="12">
        <v>1008</v>
      </c>
      <c r="B325" s="13" t="s">
        <v>4444</v>
      </c>
      <c r="C325" s="13" t="s">
        <v>4445</v>
      </c>
      <c r="D325" s="14" t="s">
        <v>4436</v>
      </c>
      <c r="E325" s="32" t="s">
        <v>4411</v>
      </c>
      <c r="F325" s="14">
        <v>2</v>
      </c>
      <c r="G325" s="14">
        <v>3.01</v>
      </c>
      <c r="H325" s="14" t="s">
        <v>443</v>
      </c>
      <c r="I325" s="14"/>
      <c r="J325" s="15" t="s">
        <v>216</v>
      </c>
      <c r="K325" s="15" t="s">
        <v>3679</v>
      </c>
      <c r="L325" s="17" t="s">
        <v>217</v>
      </c>
      <c r="M325" s="17" t="s">
        <v>3681</v>
      </c>
      <c r="N325" s="17" t="s">
        <v>2171</v>
      </c>
      <c r="O325" s="17" t="s">
        <v>84</v>
      </c>
    </row>
    <row r="326" spans="1:15" x14ac:dyDescent="0.2">
      <c r="A326" s="12">
        <v>1009</v>
      </c>
      <c r="B326" s="13" t="s">
        <v>4446</v>
      </c>
      <c r="C326" s="13" t="s">
        <v>4447</v>
      </c>
      <c r="D326" s="14" t="s">
        <v>4436</v>
      </c>
      <c r="E326" s="32" t="s">
        <v>4411</v>
      </c>
      <c r="F326" s="14">
        <v>2</v>
      </c>
      <c r="G326" s="14">
        <v>3.01</v>
      </c>
      <c r="H326" s="14" t="s">
        <v>443</v>
      </c>
      <c r="I326" s="14"/>
      <c r="J326" s="15" t="s">
        <v>1022</v>
      </c>
      <c r="K326" s="15" t="s">
        <v>1067</v>
      </c>
      <c r="L326" s="17" t="s">
        <v>1024</v>
      </c>
      <c r="M326" s="17" t="s">
        <v>1068</v>
      </c>
      <c r="N326" s="17" t="s">
        <v>4448</v>
      </c>
      <c r="O326" s="17" t="s">
        <v>84</v>
      </c>
    </row>
    <row r="327" spans="1:15" x14ac:dyDescent="0.2">
      <c r="A327" s="12">
        <v>1010</v>
      </c>
      <c r="B327" s="13" t="s">
        <v>4449</v>
      </c>
      <c r="C327" s="13" t="s">
        <v>4450</v>
      </c>
      <c r="D327" s="14" t="s">
        <v>4436</v>
      </c>
      <c r="E327" s="32" t="s">
        <v>4411</v>
      </c>
      <c r="F327" s="14">
        <v>2</v>
      </c>
      <c r="G327" s="14">
        <v>3.01</v>
      </c>
      <c r="H327" s="14" t="s">
        <v>443</v>
      </c>
      <c r="I327" s="14"/>
      <c r="J327" s="15" t="s">
        <v>4451</v>
      </c>
      <c r="K327" s="15" t="s">
        <v>991</v>
      </c>
      <c r="L327" s="17" t="s">
        <v>4452</v>
      </c>
      <c r="M327" s="17" t="s">
        <v>992</v>
      </c>
      <c r="N327" s="17" t="s">
        <v>1746</v>
      </c>
      <c r="O327" s="17" t="s">
        <v>84</v>
      </c>
    </row>
    <row r="328" spans="1:15" x14ac:dyDescent="0.2">
      <c r="A328" s="12">
        <v>1011</v>
      </c>
      <c r="B328" s="13" t="s">
        <v>4453</v>
      </c>
      <c r="C328" s="13" t="s">
        <v>4454</v>
      </c>
      <c r="D328" s="14" t="s">
        <v>4410</v>
      </c>
      <c r="E328" s="32" t="s">
        <v>4411</v>
      </c>
      <c r="F328" s="14">
        <v>2</v>
      </c>
      <c r="G328" s="14">
        <v>3.01</v>
      </c>
      <c r="H328" s="14" t="s">
        <v>443</v>
      </c>
      <c r="I328" s="14"/>
      <c r="J328" s="15" t="s">
        <v>101</v>
      </c>
      <c r="K328" s="15" t="s">
        <v>3443</v>
      </c>
      <c r="L328" s="17" t="s">
        <v>102</v>
      </c>
      <c r="M328" s="17" t="s">
        <v>3445</v>
      </c>
      <c r="N328" s="17" t="s">
        <v>4455</v>
      </c>
      <c r="O328" s="17" t="s">
        <v>84</v>
      </c>
    </row>
    <row r="329" spans="1:15" x14ac:dyDescent="0.2">
      <c r="A329" s="12">
        <v>1012</v>
      </c>
      <c r="B329" s="13" t="s">
        <v>4456</v>
      </c>
      <c r="C329" s="13" t="s">
        <v>4457</v>
      </c>
      <c r="D329" s="14" t="s">
        <v>4410</v>
      </c>
      <c r="E329" s="32" t="s">
        <v>4458</v>
      </c>
      <c r="F329" s="14">
        <v>3</v>
      </c>
      <c r="G329" s="14">
        <v>3.01</v>
      </c>
      <c r="H329" s="14" t="s">
        <v>443</v>
      </c>
      <c r="I329" s="14"/>
      <c r="J329" s="15" t="s">
        <v>2402</v>
      </c>
      <c r="K329" s="15" t="s">
        <v>4459</v>
      </c>
      <c r="L329" s="17" t="s">
        <v>2403</v>
      </c>
      <c r="M329" s="17" t="s">
        <v>4460</v>
      </c>
      <c r="N329" s="17" t="s">
        <v>4461</v>
      </c>
      <c r="O329" s="17" t="s">
        <v>84</v>
      </c>
    </row>
    <row r="330" spans="1:15" x14ac:dyDescent="0.2">
      <c r="A330" s="12">
        <v>1013</v>
      </c>
      <c r="B330" s="13" t="s">
        <v>4462</v>
      </c>
      <c r="C330" s="13" t="s">
        <v>4463</v>
      </c>
      <c r="D330" s="14" t="s">
        <v>4410</v>
      </c>
      <c r="E330" s="32" t="s">
        <v>4458</v>
      </c>
      <c r="F330" s="14">
        <v>3</v>
      </c>
      <c r="G330" s="14">
        <v>3.01</v>
      </c>
      <c r="H330" s="14" t="s">
        <v>443</v>
      </c>
      <c r="I330" s="14"/>
      <c r="J330" s="15" t="s">
        <v>312</v>
      </c>
      <c r="K330" s="15" t="s">
        <v>4464</v>
      </c>
      <c r="L330" s="17" t="s">
        <v>313</v>
      </c>
      <c r="M330" s="17" t="s">
        <v>4465</v>
      </c>
      <c r="N330" s="17" t="s">
        <v>4466</v>
      </c>
      <c r="O330" s="17" t="s">
        <v>84</v>
      </c>
    </row>
    <row r="331" spans="1:15" x14ac:dyDescent="0.2">
      <c r="A331" s="12">
        <v>1014</v>
      </c>
      <c r="B331" s="13" t="s">
        <v>4467</v>
      </c>
      <c r="C331" s="13" t="s">
        <v>4468</v>
      </c>
      <c r="D331" s="14" t="s">
        <v>4410</v>
      </c>
      <c r="E331" s="32" t="s">
        <v>4458</v>
      </c>
      <c r="F331" s="14">
        <v>3</v>
      </c>
      <c r="G331" s="14">
        <v>3.01</v>
      </c>
      <c r="H331" s="14" t="s">
        <v>443</v>
      </c>
      <c r="I331" s="14"/>
      <c r="J331" s="15" t="s">
        <v>4469</v>
      </c>
      <c r="K331" s="15" t="s">
        <v>4470</v>
      </c>
      <c r="L331" s="17" t="s">
        <v>4471</v>
      </c>
      <c r="M331" s="17" t="s">
        <v>3730</v>
      </c>
      <c r="N331" s="17" t="s">
        <v>703</v>
      </c>
      <c r="O331" s="17" t="s">
        <v>84</v>
      </c>
    </row>
    <row r="332" spans="1:15" x14ac:dyDescent="0.2">
      <c r="A332" s="12">
        <v>1015</v>
      </c>
      <c r="B332" s="13" t="s">
        <v>4472</v>
      </c>
      <c r="C332" s="13" t="s">
        <v>4473</v>
      </c>
      <c r="D332" s="14" t="s">
        <v>4410</v>
      </c>
      <c r="E332" s="32" t="s">
        <v>4458</v>
      </c>
      <c r="F332" s="14">
        <v>3</v>
      </c>
      <c r="G332" s="14">
        <v>3.01</v>
      </c>
      <c r="H332" s="14" t="s">
        <v>443</v>
      </c>
      <c r="I332" s="14"/>
      <c r="J332" s="15" t="s">
        <v>241</v>
      </c>
      <c r="K332" s="15" t="s">
        <v>1350</v>
      </c>
      <c r="L332" s="17" t="s">
        <v>242</v>
      </c>
      <c r="M332" s="17" t="s">
        <v>1352</v>
      </c>
      <c r="N332" s="17" t="s">
        <v>4474</v>
      </c>
      <c r="O332" s="17" t="s">
        <v>84</v>
      </c>
    </row>
    <row r="333" spans="1:15" x14ac:dyDescent="0.2">
      <c r="A333" s="12">
        <v>1016</v>
      </c>
      <c r="B333" s="13" t="s">
        <v>4475</v>
      </c>
      <c r="C333" s="13" t="s">
        <v>4476</v>
      </c>
      <c r="D333" s="14" t="s">
        <v>4410</v>
      </c>
      <c r="E333" s="32" t="s">
        <v>4458</v>
      </c>
      <c r="F333" s="14">
        <v>3</v>
      </c>
      <c r="G333" s="14">
        <v>3.01</v>
      </c>
      <c r="H333" s="14" t="s">
        <v>443</v>
      </c>
      <c r="I333" s="14"/>
      <c r="J333" s="15" t="s">
        <v>4477</v>
      </c>
      <c r="K333" s="15" t="s">
        <v>4478</v>
      </c>
      <c r="L333" s="17" t="s">
        <v>4479</v>
      </c>
      <c r="M333" s="17" t="s">
        <v>4480</v>
      </c>
      <c r="N333" s="17" t="s">
        <v>4481</v>
      </c>
      <c r="O333" s="17" t="s">
        <v>84</v>
      </c>
    </row>
    <row r="334" spans="1:15" x14ac:dyDescent="0.2">
      <c r="A334" s="12">
        <v>1017</v>
      </c>
      <c r="B334" s="13" t="s">
        <v>4482</v>
      </c>
      <c r="C334" s="13" t="s">
        <v>4483</v>
      </c>
      <c r="D334" s="14" t="s">
        <v>4410</v>
      </c>
      <c r="E334" s="32" t="s">
        <v>4458</v>
      </c>
      <c r="F334" s="14">
        <v>3</v>
      </c>
      <c r="G334" s="14">
        <v>3.01</v>
      </c>
      <c r="H334" s="14" t="s">
        <v>443</v>
      </c>
      <c r="I334" s="14"/>
      <c r="J334" s="15" t="s">
        <v>133</v>
      </c>
      <c r="K334" s="15" t="s">
        <v>4484</v>
      </c>
      <c r="L334" s="17" t="s">
        <v>135</v>
      </c>
      <c r="M334" s="17" t="s">
        <v>4485</v>
      </c>
      <c r="N334" s="17" t="s">
        <v>4486</v>
      </c>
      <c r="O334" s="17" t="s">
        <v>84</v>
      </c>
    </row>
    <row r="335" spans="1:15" x14ac:dyDescent="0.2">
      <c r="A335" s="12">
        <v>1018</v>
      </c>
      <c r="B335" s="13" t="s">
        <v>4487</v>
      </c>
      <c r="C335" s="13" t="s">
        <v>4488</v>
      </c>
      <c r="D335" s="14" t="s">
        <v>4410</v>
      </c>
      <c r="E335" s="32" t="s">
        <v>4458</v>
      </c>
      <c r="F335" s="14">
        <v>2</v>
      </c>
      <c r="G335" s="14">
        <v>3.01</v>
      </c>
      <c r="H335" s="14" t="s">
        <v>443</v>
      </c>
      <c r="I335" s="14"/>
      <c r="J335" s="15" t="s">
        <v>1779</v>
      </c>
      <c r="K335" s="15" t="s">
        <v>4489</v>
      </c>
      <c r="L335" s="17" t="s">
        <v>1780</v>
      </c>
      <c r="M335" s="17" t="s">
        <v>4490</v>
      </c>
      <c r="N335" s="17" t="s">
        <v>1728</v>
      </c>
      <c r="O335" s="17" t="s">
        <v>84</v>
      </c>
    </row>
    <row r="336" spans="1:15" x14ac:dyDescent="0.2">
      <c r="A336" s="12">
        <v>1019</v>
      </c>
      <c r="B336" s="13" t="s">
        <v>4491</v>
      </c>
      <c r="C336" s="13" t="s">
        <v>4492</v>
      </c>
      <c r="D336" s="14" t="s">
        <v>4410</v>
      </c>
      <c r="E336" s="32" t="s">
        <v>4458</v>
      </c>
      <c r="F336" s="14">
        <v>2</v>
      </c>
      <c r="G336" s="14">
        <v>3.01</v>
      </c>
      <c r="H336" s="14" t="s">
        <v>443</v>
      </c>
      <c r="I336" s="14"/>
      <c r="J336" s="15" t="s">
        <v>243</v>
      </c>
      <c r="K336" s="15" t="s">
        <v>4493</v>
      </c>
      <c r="L336" s="17" t="s">
        <v>244</v>
      </c>
      <c r="M336" s="17" t="s">
        <v>4494</v>
      </c>
      <c r="N336" s="17" t="s">
        <v>4495</v>
      </c>
      <c r="O336" s="17" t="s">
        <v>84</v>
      </c>
    </row>
    <row r="337" spans="1:15" x14ac:dyDescent="0.2">
      <c r="A337" s="12">
        <v>1020</v>
      </c>
      <c r="B337" s="13" t="s">
        <v>4496</v>
      </c>
      <c r="C337" s="13" t="s">
        <v>4497</v>
      </c>
      <c r="D337" s="14" t="s">
        <v>4410</v>
      </c>
      <c r="E337" s="32" t="s">
        <v>4458</v>
      </c>
      <c r="F337" s="14">
        <v>2</v>
      </c>
      <c r="G337" s="14">
        <v>3.01</v>
      </c>
      <c r="H337" s="14" t="s">
        <v>443</v>
      </c>
      <c r="I337" s="14"/>
      <c r="J337" s="15" t="s">
        <v>4498</v>
      </c>
      <c r="K337" s="15" t="s">
        <v>4499</v>
      </c>
      <c r="L337" s="17" t="s">
        <v>396</v>
      </c>
      <c r="M337" s="17" t="s">
        <v>4500</v>
      </c>
      <c r="N337" s="17" t="s">
        <v>4501</v>
      </c>
      <c r="O337" s="17" t="s">
        <v>84</v>
      </c>
    </row>
    <row r="338" spans="1:15" x14ac:dyDescent="0.2">
      <c r="A338" s="12">
        <v>1021</v>
      </c>
      <c r="B338" s="13" t="s">
        <v>4502</v>
      </c>
      <c r="C338" s="13" t="s">
        <v>4503</v>
      </c>
      <c r="D338" s="14" t="s">
        <v>4410</v>
      </c>
      <c r="E338" s="32" t="s">
        <v>4458</v>
      </c>
      <c r="F338" s="14">
        <v>2</v>
      </c>
      <c r="G338" s="14">
        <v>3.01</v>
      </c>
      <c r="H338" s="14" t="s">
        <v>443</v>
      </c>
      <c r="I338" s="14"/>
      <c r="J338" s="15" t="s">
        <v>4504</v>
      </c>
      <c r="K338" s="15" t="s">
        <v>4505</v>
      </c>
      <c r="L338" s="17" t="s">
        <v>4506</v>
      </c>
      <c r="M338" s="17" t="s">
        <v>4507</v>
      </c>
      <c r="N338" s="17" t="s">
        <v>4508</v>
      </c>
      <c r="O338" s="17" t="s">
        <v>84</v>
      </c>
    </row>
    <row r="339" spans="1:15" x14ac:dyDescent="0.2">
      <c r="A339" s="12">
        <v>1022</v>
      </c>
      <c r="B339" s="13" t="s">
        <v>4509</v>
      </c>
      <c r="C339" s="13" t="s">
        <v>4510</v>
      </c>
      <c r="D339" s="14" t="s">
        <v>4410</v>
      </c>
      <c r="E339" s="32" t="s">
        <v>4458</v>
      </c>
      <c r="F339" s="14">
        <v>2</v>
      </c>
      <c r="G339" s="14">
        <v>3.01</v>
      </c>
      <c r="H339" s="14" t="s">
        <v>443</v>
      </c>
      <c r="I339" s="14"/>
      <c r="J339" s="15" t="s">
        <v>4511</v>
      </c>
      <c r="K339" s="15" t="s">
        <v>4512</v>
      </c>
      <c r="L339" s="17" t="s">
        <v>4513</v>
      </c>
      <c r="M339" s="17" t="s">
        <v>4514</v>
      </c>
      <c r="N339" s="17" t="s">
        <v>4515</v>
      </c>
      <c r="O339" s="17" t="s">
        <v>84</v>
      </c>
    </row>
    <row r="340" spans="1:15" x14ac:dyDescent="0.2">
      <c r="A340" s="12">
        <v>1023</v>
      </c>
      <c r="B340" s="13" t="s">
        <v>4516</v>
      </c>
      <c r="C340" s="13" t="s">
        <v>4517</v>
      </c>
      <c r="D340" s="14" t="s">
        <v>4410</v>
      </c>
      <c r="E340" s="32" t="s">
        <v>4458</v>
      </c>
      <c r="F340" s="14">
        <v>2</v>
      </c>
      <c r="G340" s="14">
        <v>3.01</v>
      </c>
      <c r="H340" s="14" t="s">
        <v>443</v>
      </c>
      <c r="I340" s="14"/>
      <c r="J340" s="15" t="s">
        <v>413</v>
      </c>
      <c r="K340" s="15" t="s">
        <v>1013</v>
      </c>
      <c r="L340" s="17" t="s">
        <v>414</v>
      </c>
      <c r="M340" s="17" t="s">
        <v>1014</v>
      </c>
      <c r="N340" s="17" t="s">
        <v>1952</v>
      </c>
      <c r="O340" s="17" t="s">
        <v>84</v>
      </c>
    </row>
    <row r="341" spans="1:15" x14ac:dyDescent="0.2">
      <c r="A341" s="12">
        <v>1024</v>
      </c>
      <c r="B341" s="13" t="s">
        <v>4518</v>
      </c>
      <c r="C341" s="13" t="s">
        <v>4519</v>
      </c>
      <c r="D341" s="14" t="s">
        <v>4410</v>
      </c>
      <c r="E341" s="32" t="s">
        <v>4458</v>
      </c>
      <c r="F341" s="14">
        <v>2</v>
      </c>
      <c r="G341" s="14">
        <v>3.01</v>
      </c>
      <c r="H341" s="14" t="s">
        <v>443</v>
      </c>
      <c r="I341" s="14"/>
      <c r="J341" s="15" t="s">
        <v>4520</v>
      </c>
      <c r="K341" s="15" t="s">
        <v>2057</v>
      </c>
      <c r="L341" s="17" t="s">
        <v>4521</v>
      </c>
      <c r="M341" s="17" t="s">
        <v>2059</v>
      </c>
      <c r="N341" s="17" t="s">
        <v>2410</v>
      </c>
      <c r="O341" s="17" t="s">
        <v>84</v>
      </c>
    </row>
    <row r="342" spans="1:15" x14ac:dyDescent="0.2">
      <c r="A342" s="12">
        <v>1025</v>
      </c>
      <c r="B342" s="13" t="s">
        <v>4446</v>
      </c>
      <c r="C342" s="13" t="s">
        <v>4522</v>
      </c>
      <c r="D342" s="14" t="s">
        <v>4410</v>
      </c>
      <c r="E342" s="32" t="s">
        <v>4458</v>
      </c>
      <c r="F342" s="14">
        <v>2</v>
      </c>
      <c r="G342" s="14">
        <v>3.01</v>
      </c>
      <c r="H342" s="14" t="s">
        <v>443</v>
      </c>
      <c r="I342" s="14"/>
      <c r="J342" s="15" t="s">
        <v>1022</v>
      </c>
      <c r="K342" s="15" t="s">
        <v>4523</v>
      </c>
      <c r="L342" s="17" t="s">
        <v>1024</v>
      </c>
      <c r="M342" s="17" t="s">
        <v>4524</v>
      </c>
      <c r="N342" s="17" t="s">
        <v>4525</v>
      </c>
      <c r="O342" s="17" t="s">
        <v>84</v>
      </c>
    </row>
    <row r="343" spans="1:15" x14ac:dyDescent="0.2">
      <c r="A343" s="12">
        <v>1026</v>
      </c>
      <c r="B343" s="29" t="s">
        <v>4526</v>
      </c>
      <c r="C343" s="29" t="s">
        <v>4527</v>
      </c>
      <c r="D343" s="14" t="s">
        <v>4410</v>
      </c>
      <c r="E343" s="39" t="s">
        <v>4458</v>
      </c>
      <c r="F343" s="23">
        <v>2</v>
      </c>
      <c r="G343" s="40">
        <v>3.01</v>
      </c>
      <c r="H343" s="20" t="s">
        <v>443</v>
      </c>
      <c r="I343" s="20"/>
      <c r="J343" s="21" t="s">
        <v>1044</v>
      </c>
      <c r="K343" s="21" t="s">
        <v>2104</v>
      </c>
      <c r="L343" s="17" t="s">
        <v>1045</v>
      </c>
      <c r="M343" s="17" t="s">
        <v>2106</v>
      </c>
      <c r="N343" s="17" t="s">
        <v>4528</v>
      </c>
      <c r="O343" s="17" t="s">
        <v>84</v>
      </c>
    </row>
    <row r="344" spans="1:15" x14ac:dyDescent="0.2">
      <c r="A344" s="12">
        <v>1027</v>
      </c>
      <c r="B344" s="29" t="s">
        <v>1906</v>
      </c>
      <c r="C344" s="29" t="s">
        <v>4529</v>
      </c>
      <c r="D344" s="14" t="s">
        <v>4436</v>
      </c>
      <c r="E344" s="39" t="s">
        <v>4530</v>
      </c>
      <c r="F344" s="23">
        <v>3</v>
      </c>
      <c r="G344" s="40">
        <v>3.01</v>
      </c>
      <c r="H344" s="20" t="s">
        <v>443</v>
      </c>
      <c r="I344" s="20"/>
      <c r="J344" s="21" t="s">
        <v>1037</v>
      </c>
      <c r="K344" s="21" t="s">
        <v>907</v>
      </c>
      <c r="L344" s="17" t="s">
        <v>1038</v>
      </c>
      <c r="M344" s="17" t="s">
        <v>909</v>
      </c>
      <c r="N344" s="17" t="s">
        <v>4531</v>
      </c>
      <c r="O344" s="17" t="s">
        <v>84</v>
      </c>
    </row>
    <row r="345" spans="1:15" x14ac:dyDescent="0.2">
      <c r="A345" s="12">
        <v>1028</v>
      </c>
      <c r="B345" s="29" t="s">
        <v>4532</v>
      </c>
      <c r="C345" s="29" t="s">
        <v>4533</v>
      </c>
      <c r="D345" s="14" t="s">
        <v>4436</v>
      </c>
      <c r="E345" s="39" t="s">
        <v>4530</v>
      </c>
      <c r="F345" s="23">
        <v>3</v>
      </c>
      <c r="G345" s="40">
        <v>3.01</v>
      </c>
      <c r="H345" s="20" t="s">
        <v>443</v>
      </c>
      <c r="I345" s="20"/>
      <c r="J345" s="21" t="s">
        <v>4534</v>
      </c>
      <c r="K345" s="21" t="s">
        <v>2090</v>
      </c>
      <c r="L345" s="17" t="s">
        <v>4535</v>
      </c>
      <c r="M345" s="17" t="s">
        <v>388</v>
      </c>
      <c r="N345" s="17" t="s">
        <v>4536</v>
      </c>
      <c r="O345" s="17" t="s">
        <v>84</v>
      </c>
    </row>
    <row r="346" spans="1:15" x14ac:dyDescent="0.2">
      <c r="A346" s="12">
        <v>1029</v>
      </c>
      <c r="B346" s="29" t="s">
        <v>4537</v>
      </c>
      <c r="C346" s="29" t="s">
        <v>4538</v>
      </c>
      <c r="D346" s="14" t="s">
        <v>4410</v>
      </c>
      <c r="E346" s="39" t="s">
        <v>4530</v>
      </c>
      <c r="F346" s="23">
        <v>3</v>
      </c>
      <c r="G346" s="40">
        <v>3.01</v>
      </c>
      <c r="H346" s="20" t="s">
        <v>443</v>
      </c>
      <c r="I346" s="20"/>
      <c r="J346" s="21" t="s">
        <v>4539</v>
      </c>
      <c r="K346" s="21" t="s">
        <v>1010</v>
      </c>
      <c r="L346" s="17" t="s">
        <v>4540</v>
      </c>
      <c r="M346" s="17" t="s">
        <v>1012</v>
      </c>
      <c r="N346" s="17" t="s">
        <v>1184</v>
      </c>
      <c r="O346" s="17" t="s">
        <v>84</v>
      </c>
    </row>
    <row r="347" spans="1:15" x14ac:dyDescent="0.2">
      <c r="A347" s="12">
        <v>1030</v>
      </c>
      <c r="B347" s="29" t="s">
        <v>4541</v>
      </c>
      <c r="C347" s="29" t="s">
        <v>4542</v>
      </c>
      <c r="D347" s="14" t="s">
        <v>4436</v>
      </c>
      <c r="E347" s="39" t="s">
        <v>4530</v>
      </c>
      <c r="F347" s="23">
        <v>3</v>
      </c>
      <c r="G347" s="40">
        <v>3.01</v>
      </c>
      <c r="H347" s="20" t="s">
        <v>443</v>
      </c>
      <c r="I347" s="20"/>
      <c r="J347" s="21" t="s">
        <v>407</v>
      </c>
      <c r="K347" s="21" t="s">
        <v>224</v>
      </c>
      <c r="L347" s="17" t="s">
        <v>408</v>
      </c>
      <c r="M347" s="17" t="s">
        <v>225</v>
      </c>
      <c r="N347" s="17" t="s">
        <v>4543</v>
      </c>
      <c r="O347" s="17" t="s">
        <v>84</v>
      </c>
    </row>
    <row r="348" spans="1:15" x14ac:dyDescent="0.2">
      <c r="A348" s="12">
        <v>1031</v>
      </c>
      <c r="B348" s="29" t="s">
        <v>4544</v>
      </c>
      <c r="C348" s="29" t="s">
        <v>4545</v>
      </c>
      <c r="D348" s="14" t="s">
        <v>4436</v>
      </c>
      <c r="E348" s="39" t="s">
        <v>4530</v>
      </c>
      <c r="F348" s="23">
        <v>3</v>
      </c>
      <c r="G348" s="40">
        <v>3.01</v>
      </c>
      <c r="H348" s="20" t="s">
        <v>443</v>
      </c>
      <c r="I348" s="20"/>
      <c r="J348" s="21" t="s">
        <v>984</v>
      </c>
      <c r="K348" s="21" t="s">
        <v>970</v>
      </c>
      <c r="L348" s="17" t="s">
        <v>2373</v>
      </c>
      <c r="M348" s="17" t="s">
        <v>971</v>
      </c>
      <c r="N348" s="17" t="s">
        <v>4546</v>
      </c>
      <c r="O348" s="17" t="s">
        <v>84</v>
      </c>
    </row>
    <row r="349" spans="1:15" x14ac:dyDescent="0.2">
      <c r="A349" s="12">
        <v>1032</v>
      </c>
      <c r="B349" s="29" t="s">
        <v>4547</v>
      </c>
      <c r="C349" s="29" t="s">
        <v>4424</v>
      </c>
      <c r="D349" s="14" t="s">
        <v>4436</v>
      </c>
      <c r="E349" s="39" t="s">
        <v>4530</v>
      </c>
      <c r="F349" s="23">
        <v>3</v>
      </c>
      <c r="G349" s="40">
        <v>3.01</v>
      </c>
      <c r="H349" s="20" t="s">
        <v>443</v>
      </c>
      <c r="I349" s="20"/>
      <c r="J349" s="21" t="s">
        <v>4548</v>
      </c>
      <c r="K349" s="21" t="s">
        <v>4426</v>
      </c>
      <c r="L349" s="17" t="s">
        <v>4549</v>
      </c>
      <c r="M349" s="17" t="s">
        <v>4428</v>
      </c>
      <c r="N349" s="17" t="s">
        <v>4550</v>
      </c>
      <c r="O349" s="17" t="s">
        <v>84</v>
      </c>
    </row>
    <row r="350" spans="1:15" x14ac:dyDescent="0.2">
      <c r="A350" s="12">
        <v>1033</v>
      </c>
      <c r="B350" s="29" t="s">
        <v>1907</v>
      </c>
      <c r="C350" s="29" t="s">
        <v>4551</v>
      </c>
      <c r="D350" s="14" t="s">
        <v>4436</v>
      </c>
      <c r="E350" s="39" t="s">
        <v>4530</v>
      </c>
      <c r="F350" s="23">
        <v>3</v>
      </c>
      <c r="G350" s="40">
        <v>3.01</v>
      </c>
      <c r="H350" s="20" t="s">
        <v>443</v>
      </c>
      <c r="I350" s="20"/>
      <c r="J350" s="21" t="s">
        <v>1105</v>
      </c>
      <c r="K350" s="21" t="s">
        <v>1035</v>
      </c>
      <c r="L350" s="17" t="s">
        <v>1106</v>
      </c>
      <c r="M350" s="17" t="s">
        <v>973</v>
      </c>
      <c r="N350" s="17" t="s">
        <v>4552</v>
      </c>
      <c r="O350" s="17" t="s">
        <v>84</v>
      </c>
    </row>
    <row r="351" spans="1:15" x14ac:dyDescent="0.2">
      <c r="A351" s="12">
        <v>1034</v>
      </c>
      <c r="B351" s="29" t="s">
        <v>4553</v>
      </c>
      <c r="C351" s="29" t="s">
        <v>4554</v>
      </c>
      <c r="D351" s="14" t="s">
        <v>4436</v>
      </c>
      <c r="E351" s="39" t="s">
        <v>4530</v>
      </c>
      <c r="F351" s="23">
        <v>3</v>
      </c>
      <c r="G351" s="40">
        <v>3.01</v>
      </c>
      <c r="H351" s="20" t="s">
        <v>443</v>
      </c>
      <c r="I351" s="20"/>
      <c r="J351" s="21" t="s">
        <v>2214</v>
      </c>
      <c r="K351" s="21" t="s">
        <v>4555</v>
      </c>
      <c r="L351" s="17" t="s">
        <v>2215</v>
      </c>
      <c r="M351" s="17" t="s">
        <v>4556</v>
      </c>
      <c r="N351" s="17" t="s">
        <v>4557</v>
      </c>
      <c r="O351" s="17" t="s">
        <v>84</v>
      </c>
    </row>
    <row r="352" spans="1:15" x14ac:dyDescent="0.2">
      <c r="A352" s="12">
        <v>1035</v>
      </c>
      <c r="B352" s="29" t="s">
        <v>4558</v>
      </c>
      <c r="C352" s="29" t="s">
        <v>4559</v>
      </c>
      <c r="D352" s="14" t="s">
        <v>4436</v>
      </c>
      <c r="E352" s="39" t="s">
        <v>4530</v>
      </c>
      <c r="F352" s="23">
        <v>3</v>
      </c>
      <c r="G352" s="40">
        <v>3.01</v>
      </c>
      <c r="H352" s="20" t="s">
        <v>443</v>
      </c>
      <c r="I352" s="20"/>
      <c r="J352" s="21" t="s">
        <v>4560</v>
      </c>
      <c r="K352" s="21" t="s">
        <v>1007</v>
      </c>
      <c r="L352" s="17" t="s">
        <v>4561</v>
      </c>
      <c r="M352" s="17" t="s">
        <v>1008</v>
      </c>
      <c r="N352" s="17" t="s">
        <v>4562</v>
      </c>
      <c r="O352" s="17" t="s">
        <v>84</v>
      </c>
    </row>
    <row r="353" spans="1:15" x14ac:dyDescent="0.2">
      <c r="A353" s="12">
        <v>1036</v>
      </c>
      <c r="B353" s="29" t="s">
        <v>4563</v>
      </c>
      <c r="C353" s="29" t="s">
        <v>4564</v>
      </c>
      <c r="D353" s="14" t="s">
        <v>4436</v>
      </c>
      <c r="E353" s="39" t="s">
        <v>4530</v>
      </c>
      <c r="F353" s="23">
        <v>3</v>
      </c>
      <c r="G353" s="40">
        <v>3.01</v>
      </c>
      <c r="H353" s="20" t="s">
        <v>443</v>
      </c>
      <c r="I353" s="20"/>
      <c r="J353" s="21" t="s">
        <v>4565</v>
      </c>
      <c r="K353" s="21" t="s">
        <v>4566</v>
      </c>
      <c r="L353" s="17" t="s">
        <v>4567</v>
      </c>
      <c r="M353" s="17" t="s">
        <v>4568</v>
      </c>
      <c r="N353" s="17" t="s">
        <v>4569</v>
      </c>
      <c r="O353" s="17" t="s">
        <v>84</v>
      </c>
    </row>
    <row r="354" spans="1:15" x14ac:dyDescent="0.2">
      <c r="A354" s="12">
        <v>1037</v>
      </c>
      <c r="B354" s="29" t="s">
        <v>4570</v>
      </c>
      <c r="C354" s="29" t="s">
        <v>4571</v>
      </c>
      <c r="D354" s="14" t="s">
        <v>4436</v>
      </c>
      <c r="E354" s="39" t="s">
        <v>4530</v>
      </c>
      <c r="F354" s="23">
        <v>3</v>
      </c>
      <c r="G354" s="40">
        <v>3.01</v>
      </c>
      <c r="H354" s="20" t="s">
        <v>443</v>
      </c>
      <c r="I354" s="20"/>
      <c r="J354" s="21" t="s">
        <v>336</v>
      </c>
      <c r="K354" s="21" t="s">
        <v>2057</v>
      </c>
      <c r="L354" s="17" t="s">
        <v>337</v>
      </c>
      <c r="M354" s="17" t="s">
        <v>2059</v>
      </c>
      <c r="N354" s="17" t="s">
        <v>703</v>
      </c>
      <c r="O354" s="17" t="s">
        <v>84</v>
      </c>
    </row>
    <row r="355" spans="1:15" x14ac:dyDescent="0.2">
      <c r="A355" s="12">
        <v>1038</v>
      </c>
      <c r="B355" s="29" t="s">
        <v>4572</v>
      </c>
      <c r="C355" s="29" t="s">
        <v>4573</v>
      </c>
      <c r="D355" s="14" t="s">
        <v>4436</v>
      </c>
      <c r="E355" s="39" t="s">
        <v>4530</v>
      </c>
      <c r="F355" s="23">
        <v>3</v>
      </c>
      <c r="G355" s="40">
        <v>3.01</v>
      </c>
      <c r="H355" s="20" t="s">
        <v>443</v>
      </c>
      <c r="I355" s="20"/>
      <c r="J355" s="21" t="s">
        <v>844</v>
      </c>
      <c r="K355" s="21" t="s">
        <v>4574</v>
      </c>
      <c r="L355" s="17" t="s">
        <v>846</v>
      </c>
      <c r="M355" s="17" t="s">
        <v>4575</v>
      </c>
      <c r="N355" s="17" t="s">
        <v>651</v>
      </c>
      <c r="O355" s="17" t="s">
        <v>84</v>
      </c>
    </row>
    <row r="356" spans="1:15" x14ac:dyDescent="0.2">
      <c r="A356" s="12">
        <v>1039</v>
      </c>
      <c r="B356" s="13" t="s">
        <v>4576</v>
      </c>
      <c r="C356" s="13" t="s">
        <v>4517</v>
      </c>
      <c r="D356" s="14" t="s">
        <v>4436</v>
      </c>
      <c r="E356" s="32" t="s">
        <v>4530</v>
      </c>
      <c r="F356" s="14">
        <v>3</v>
      </c>
      <c r="G356" s="14">
        <v>3.01</v>
      </c>
      <c r="H356" s="14" t="s">
        <v>443</v>
      </c>
      <c r="I356" s="14"/>
      <c r="J356" s="15" t="s">
        <v>4021</v>
      </c>
      <c r="K356" s="15" t="s">
        <v>1013</v>
      </c>
      <c r="L356" s="17" t="s">
        <v>4022</v>
      </c>
      <c r="M356" s="17" t="s">
        <v>1014</v>
      </c>
      <c r="N356" s="17" t="s">
        <v>4577</v>
      </c>
      <c r="O356" s="17" t="s">
        <v>84</v>
      </c>
    </row>
    <row r="357" spans="1:15" x14ac:dyDescent="0.2">
      <c r="A357" s="12">
        <v>1040</v>
      </c>
      <c r="B357" s="13" t="s">
        <v>4578</v>
      </c>
      <c r="C357" s="13" t="s">
        <v>4579</v>
      </c>
      <c r="D357" s="14" t="s">
        <v>4436</v>
      </c>
      <c r="E357" s="32" t="s">
        <v>4530</v>
      </c>
      <c r="F357" s="14">
        <v>2</v>
      </c>
      <c r="G357" s="14">
        <v>3.01</v>
      </c>
      <c r="H357" s="14" t="s">
        <v>443</v>
      </c>
      <c r="I357" s="14"/>
      <c r="J357" s="15" t="s">
        <v>4580</v>
      </c>
      <c r="K357" s="15" t="s">
        <v>1313</v>
      </c>
      <c r="L357" s="17" t="s">
        <v>4581</v>
      </c>
      <c r="M357" s="17" t="s">
        <v>1315</v>
      </c>
      <c r="N357" s="17" t="s">
        <v>4582</v>
      </c>
      <c r="O357" s="17" t="s">
        <v>84</v>
      </c>
    </row>
    <row r="358" spans="1:15" x14ac:dyDescent="0.2">
      <c r="A358" s="12">
        <v>1041</v>
      </c>
      <c r="B358" s="13" t="s">
        <v>4583</v>
      </c>
      <c r="C358" s="13" t="s">
        <v>4584</v>
      </c>
      <c r="D358" s="14" t="s">
        <v>4436</v>
      </c>
      <c r="E358" s="32" t="s">
        <v>4530</v>
      </c>
      <c r="F358" s="14">
        <v>2</v>
      </c>
      <c r="G358" s="14">
        <v>3.01</v>
      </c>
      <c r="H358" s="14" t="s">
        <v>443</v>
      </c>
      <c r="I358" s="14"/>
      <c r="J358" s="15" t="s">
        <v>4585</v>
      </c>
      <c r="K358" s="15" t="s">
        <v>1065</v>
      </c>
      <c r="L358" s="17" t="s">
        <v>4586</v>
      </c>
      <c r="M358" s="17" t="s">
        <v>1066</v>
      </c>
      <c r="N358" s="17" t="s">
        <v>4587</v>
      </c>
      <c r="O358" s="17" t="s">
        <v>84</v>
      </c>
    </row>
    <row r="359" spans="1:15" x14ac:dyDescent="0.2">
      <c r="A359" s="12">
        <v>1042</v>
      </c>
      <c r="B359" s="13" t="s">
        <v>4588</v>
      </c>
      <c r="C359" s="13" t="s">
        <v>4589</v>
      </c>
      <c r="D359" s="14" t="s">
        <v>4410</v>
      </c>
      <c r="E359" s="32" t="s">
        <v>4530</v>
      </c>
      <c r="F359" s="14">
        <v>2</v>
      </c>
      <c r="G359" s="14">
        <v>3.01</v>
      </c>
      <c r="H359" s="14" t="s">
        <v>443</v>
      </c>
      <c r="I359" s="14"/>
      <c r="J359" s="15" t="s">
        <v>383</v>
      </c>
      <c r="K359" s="15" t="s">
        <v>4590</v>
      </c>
      <c r="L359" s="17" t="s">
        <v>384</v>
      </c>
      <c r="M359" s="17" t="s">
        <v>4591</v>
      </c>
      <c r="N359" s="17" t="s">
        <v>4592</v>
      </c>
      <c r="O359" s="17" t="s">
        <v>84</v>
      </c>
    </row>
    <row r="360" spans="1:15" x14ac:dyDescent="0.2">
      <c r="A360" s="12">
        <v>1043</v>
      </c>
      <c r="B360" s="13" t="s">
        <v>4593</v>
      </c>
      <c r="C360" s="13" t="s">
        <v>4594</v>
      </c>
      <c r="D360" s="14" t="s">
        <v>4436</v>
      </c>
      <c r="E360" s="32" t="s">
        <v>4530</v>
      </c>
      <c r="F360" s="14">
        <v>2</v>
      </c>
      <c r="G360" s="14">
        <v>3.01</v>
      </c>
      <c r="H360" s="14" t="s">
        <v>443</v>
      </c>
      <c r="I360" s="14"/>
      <c r="J360" s="15" t="s">
        <v>383</v>
      </c>
      <c r="K360" s="15" t="s">
        <v>982</v>
      </c>
      <c r="L360" s="17" t="s">
        <v>384</v>
      </c>
      <c r="M360" s="17" t="s">
        <v>983</v>
      </c>
      <c r="N360" s="17" t="s">
        <v>4595</v>
      </c>
      <c r="O360" s="17" t="s">
        <v>84</v>
      </c>
    </row>
    <row r="361" spans="1:15" x14ac:dyDescent="0.2">
      <c r="A361" s="12">
        <v>1044</v>
      </c>
      <c r="B361" s="13" t="s">
        <v>4596</v>
      </c>
      <c r="C361" s="13" t="s">
        <v>4597</v>
      </c>
      <c r="D361" s="14" t="s">
        <v>4436</v>
      </c>
      <c r="E361" s="32" t="s">
        <v>4530</v>
      </c>
      <c r="F361" s="14">
        <v>2</v>
      </c>
      <c r="G361" s="14">
        <v>3.01</v>
      </c>
      <c r="H361" s="14" t="s">
        <v>443</v>
      </c>
      <c r="I361" s="14"/>
      <c r="J361" s="15" t="s">
        <v>197</v>
      </c>
      <c r="K361" s="15" t="s">
        <v>4598</v>
      </c>
      <c r="L361" s="17" t="s">
        <v>198</v>
      </c>
      <c r="M361" s="17" t="s">
        <v>4599</v>
      </c>
      <c r="N361" s="17" t="s">
        <v>4600</v>
      </c>
      <c r="O361" s="17" t="s">
        <v>84</v>
      </c>
    </row>
    <row r="362" spans="1:15" x14ac:dyDescent="0.2">
      <c r="A362" s="12">
        <v>1045</v>
      </c>
      <c r="B362" s="13" t="s">
        <v>4065</v>
      </c>
      <c r="C362" s="13" t="s">
        <v>4601</v>
      </c>
      <c r="D362" s="14" t="s">
        <v>4436</v>
      </c>
      <c r="E362" s="32" t="s">
        <v>4530</v>
      </c>
      <c r="F362" s="14">
        <v>2</v>
      </c>
      <c r="G362" s="14">
        <v>3.01</v>
      </c>
      <c r="H362" s="14" t="s">
        <v>443</v>
      </c>
      <c r="I362" s="14"/>
      <c r="J362" s="15" t="s">
        <v>329</v>
      </c>
      <c r="K362" s="15" t="s">
        <v>1007</v>
      </c>
      <c r="L362" s="17" t="s">
        <v>330</v>
      </c>
      <c r="M362" s="17" t="s">
        <v>1008</v>
      </c>
      <c r="N362" s="17" t="s">
        <v>4600</v>
      </c>
      <c r="O362" s="17" t="s">
        <v>84</v>
      </c>
    </row>
    <row r="363" spans="1:15" x14ac:dyDescent="0.2">
      <c r="A363" s="12">
        <v>1046</v>
      </c>
      <c r="B363" s="13" t="s">
        <v>4602</v>
      </c>
      <c r="C363" s="13" t="s">
        <v>4603</v>
      </c>
      <c r="D363" s="14" t="s">
        <v>4436</v>
      </c>
      <c r="E363" s="32" t="s">
        <v>4530</v>
      </c>
      <c r="F363" s="14">
        <v>2</v>
      </c>
      <c r="G363" s="14">
        <v>3.01</v>
      </c>
      <c r="H363" s="14" t="s">
        <v>443</v>
      </c>
      <c r="I363" s="14"/>
      <c r="J363" s="15" t="s">
        <v>978</v>
      </c>
      <c r="K363" s="15" t="s">
        <v>4604</v>
      </c>
      <c r="L363" s="17" t="s">
        <v>979</v>
      </c>
      <c r="M363" s="17" t="s">
        <v>1924</v>
      </c>
      <c r="N363" s="17" t="s">
        <v>4605</v>
      </c>
      <c r="O363" s="17" t="s">
        <v>84</v>
      </c>
    </row>
    <row r="364" spans="1:15" x14ac:dyDescent="0.2">
      <c r="A364" s="12">
        <v>1047</v>
      </c>
      <c r="B364" s="13" t="s">
        <v>4606</v>
      </c>
      <c r="C364" s="13" t="s">
        <v>4607</v>
      </c>
      <c r="D364" s="14" t="s">
        <v>4436</v>
      </c>
      <c r="E364" s="32" t="s">
        <v>4530</v>
      </c>
      <c r="F364" s="14">
        <v>2</v>
      </c>
      <c r="G364" s="14">
        <v>3.01</v>
      </c>
      <c r="H364" s="14" t="s">
        <v>443</v>
      </c>
      <c r="I364" s="14"/>
      <c r="J364" s="15" t="s">
        <v>4608</v>
      </c>
      <c r="K364" s="15" t="s">
        <v>1042</v>
      </c>
      <c r="L364" s="17" t="s">
        <v>4609</v>
      </c>
      <c r="M364" s="17" t="s">
        <v>1043</v>
      </c>
      <c r="N364" s="17" t="s">
        <v>4610</v>
      </c>
      <c r="O364" s="17" t="s">
        <v>84</v>
      </c>
    </row>
    <row r="365" spans="1:15" x14ac:dyDescent="0.2">
      <c r="A365" s="12">
        <v>1048</v>
      </c>
      <c r="B365" s="13" t="s">
        <v>4611</v>
      </c>
      <c r="C365" s="13" t="s">
        <v>4612</v>
      </c>
      <c r="D365" s="14" t="s">
        <v>4436</v>
      </c>
      <c r="E365" s="32" t="s">
        <v>4530</v>
      </c>
      <c r="F365" s="14">
        <v>2</v>
      </c>
      <c r="G365" s="14">
        <v>3.01</v>
      </c>
      <c r="H365" s="14" t="s">
        <v>443</v>
      </c>
      <c r="I365" s="14"/>
      <c r="J365" s="15" t="s">
        <v>4613</v>
      </c>
      <c r="K365" s="15" t="s">
        <v>4614</v>
      </c>
      <c r="L365" s="17" t="s">
        <v>4615</v>
      </c>
      <c r="M365" s="17" t="s">
        <v>4616</v>
      </c>
      <c r="N365" s="17" t="s">
        <v>4617</v>
      </c>
      <c r="O365" s="17" t="s">
        <v>84</v>
      </c>
    </row>
    <row r="366" spans="1:15" x14ac:dyDescent="0.2">
      <c r="A366" s="12">
        <v>1049</v>
      </c>
      <c r="B366" s="13" t="s">
        <v>4618</v>
      </c>
      <c r="C366" s="13" t="s">
        <v>4619</v>
      </c>
      <c r="D366" s="14" t="s">
        <v>4436</v>
      </c>
      <c r="E366" s="32" t="s">
        <v>4530</v>
      </c>
      <c r="F366" s="14">
        <v>2</v>
      </c>
      <c r="G366" s="14">
        <v>3.01</v>
      </c>
      <c r="H366" s="14" t="s">
        <v>443</v>
      </c>
      <c r="I366" s="14"/>
      <c r="J366" s="15" t="s">
        <v>811</v>
      </c>
      <c r="K366" s="15" t="s">
        <v>995</v>
      </c>
      <c r="L366" s="17" t="s">
        <v>812</v>
      </c>
      <c r="M366" s="17" t="s">
        <v>996</v>
      </c>
      <c r="N366" s="17" t="s">
        <v>4620</v>
      </c>
      <c r="O366" s="17" t="s">
        <v>84</v>
      </c>
    </row>
    <row r="367" spans="1:15" x14ac:dyDescent="0.2">
      <c r="A367" s="12">
        <v>1050</v>
      </c>
      <c r="B367" s="13" t="s">
        <v>4621</v>
      </c>
      <c r="C367" s="13" t="s">
        <v>4622</v>
      </c>
      <c r="D367" s="14" t="s">
        <v>4410</v>
      </c>
      <c r="E367" s="32" t="s">
        <v>4623</v>
      </c>
      <c r="F367" s="14">
        <v>3</v>
      </c>
      <c r="G367" s="14">
        <v>3.01</v>
      </c>
      <c r="H367" s="14" t="s">
        <v>443</v>
      </c>
      <c r="I367" s="14"/>
      <c r="J367" s="15" t="s">
        <v>4624</v>
      </c>
      <c r="K367" s="15" t="s">
        <v>4437</v>
      </c>
      <c r="L367" s="17" t="s">
        <v>4625</v>
      </c>
      <c r="M367" s="17" t="s">
        <v>4438</v>
      </c>
      <c r="N367" s="17" t="s">
        <v>799</v>
      </c>
      <c r="O367" s="17" t="s">
        <v>84</v>
      </c>
    </row>
    <row r="368" spans="1:15" x14ac:dyDescent="0.2">
      <c r="A368" s="12">
        <v>1051</v>
      </c>
      <c r="B368" s="13" t="s">
        <v>4626</v>
      </c>
      <c r="C368" s="13" t="s">
        <v>4627</v>
      </c>
      <c r="D368" s="14" t="s">
        <v>4410</v>
      </c>
      <c r="E368" s="32" t="s">
        <v>4623</v>
      </c>
      <c r="F368" s="14">
        <v>3</v>
      </c>
      <c r="G368" s="14">
        <v>3.01</v>
      </c>
      <c r="H368" s="14" t="s">
        <v>443</v>
      </c>
      <c r="I368" s="14"/>
      <c r="J368" s="15" t="s">
        <v>855</v>
      </c>
      <c r="K368" s="15" t="s">
        <v>4489</v>
      </c>
      <c r="L368" s="17" t="s">
        <v>856</v>
      </c>
      <c r="M368" s="17" t="s">
        <v>4490</v>
      </c>
      <c r="N368" s="17" t="s">
        <v>4628</v>
      </c>
      <c r="O368" s="17" t="s">
        <v>84</v>
      </c>
    </row>
    <row r="369" spans="1:15" x14ac:dyDescent="0.2">
      <c r="A369" s="12">
        <v>1052</v>
      </c>
      <c r="B369" s="13" t="s">
        <v>4629</v>
      </c>
      <c r="C369" s="13" t="s">
        <v>4630</v>
      </c>
      <c r="D369" s="14" t="s">
        <v>4410</v>
      </c>
      <c r="E369" s="32" t="s">
        <v>4623</v>
      </c>
      <c r="F369" s="14">
        <v>3</v>
      </c>
      <c r="G369" s="14">
        <v>3.01</v>
      </c>
      <c r="H369" s="14" t="s">
        <v>443</v>
      </c>
      <c r="I369" s="14"/>
      <c r="J369" s="15" t="s">
        <v>4631</v>
      </c>
      <c r="K369" s="15" t="s">
        <v>1301</v>
      </c>
      <c r="L369" s="17" t="s">
        <v>4632</v>
      </c>
      <c r="M369" s="17" t="s">
        <v>1302</v>
      </c>
      <c r="N369" s="17" t="s">
        <v>4633</v>
      </c>
      <c r="O369" s="17" t="s">
        <v>84</v>
      </c>
    </row>
    <row r="370" spans="1:15" x14ac:dyDescent="0.2">
      <c r="A370" s="12">
        <v>1053</v>
      </c>
      <c r="B370" s="13" t="s">
        <v>4634</v>
      </c>
      <c r="C370" s="13" t="s">
        <v>3502</v>
      </c>
      <c r="D370" s="14" t="s">
        <v>4410</v>
      </c>
      <c r="E370" s="32" t="s">
        <v>4623</v>
      </c>
      <c r="F370" s="14">
        <v>3</v>
      </c>
      <c r="G370" s="14">
        <v>3.01</v>
      </c>
      <c r="H370" s="14" t="s">
        <v>443</v>
      </c>
      <c r="I370" s="14"/>
      <c r="J370" s="15" t="s">
        <v>4635</v>
      </c>
      <c r="K370" s="15" t="s">
        <v>178</v>
      </c>
      <c r="L370" s="17" t="s">
        <v>4636</v>
      </c>
      <c r="M370" s="17" t="s">
        <v>179</v>
      </c>
      <c r="N370" s="17" t="s">
        <v>1174</v>
      </c>
      <c r="O370" s="17" t="s">
        <v>84</v>
      </c>
    </row>
    <row r="371" spans="1:15" x14ac:dyDescent="0.2">
      <c r="A371" s="12">
        <v>1054</v>
      </c>
      <c r="B371" s="13" t="s">
        <v>4637</v>
      </c>
      <c r="C371" s="13" t="s">
        <v>4638</v>
      </c>
      <c r="D371" s="14" t="s">
        <v>4410</v>
      </c>
      <c r="E371" s="32" t="s">
        <v>4623</v>
      </c>
      <c r="F371" s="14">
        <v>3</v>
      </c>
      <c r="G371" s="14">
        <v>3.01</v>
      </c>
      <c r="H371" s="14" t="s">
        <v>2007</v>
      </c>
      <c r="I371" s="14"/>
      <c r="J371" s="15" t="s">
        <v>4639</v>
      </c>
      <c r="K371" s="15" t="s">
        <v>3488</v>
      </c>
      <c r="L371" s="17" t="s">
        <v>4640</v>
      </c>
      <c r="M371" s="17" t="s">
        <v>967</v>
      </c>
      <c r="N371" s="17" t="s">
        <v>4641</v>
      </c>
      <c r="O371" s="17" t="s">
        <v>84</v>
      </c>
    </row>
    <row r="372" spans="1:15" x14ac:dyDescent="0.2">
      <c r="A372" s="12">
        <v>1055</v>
      </c>
      <c r="B372" s="13" t="s">
        <v>4642</v>
      </c>
      <c r="C372" s="13" t="s">
        <v>4643</v>
      </c>
      <c r="D372" s="14" t="s">
        <v>4410</v>
      </c>
      <c r="E372" s="32" t="s">
        <v>4623</v>
      </c>
      <c r="F372" s="14">
        <v>3</v>
      </c>
      <c r="G372" s="14">
        <v>3.01</v>
      </c>
      <c r="H372" s="14" t="s">
        <v>443</v>
      </c>
      <c r="I372" s="14"/>
      <c r="J372" s="15" t="s">
        <v>174</v>
      </c>
      <c r="K372" s="15" t="s">
        <v>4644</v>
      </c>
      <c r="L372" s="17" t="s">
        <v>175</v>
      </c>
      <c r="M372" s="17" t="s">
        <v>4645</v>
      </c>
      <c r="N372" s="17" t="s">
        <v>4474</v>
      </c>
      <c r="O372" s="17" t="s">
        <v>84</v>
      </c>
    </row>
    <row r="373" spans="1:15" x14ac:dyDescent="0.2">
      <c r="A373" s="12">
        <v>1056</v>
      </c>
      <c r="B373" s="13" t="s">
        <v>4646</v>
      </c>
      <c r="C373" s="13" t="s">
        <v>4647</v>
      </c>
      <c r="D373" s="14" t="s">
        <v>4410</v>
      </c>
      <c r="E373" s="32" t="s">
        <v>4623</v>
      </c>
      <c r="F373" s="14">
        <v>3</v>
      </c>
      <c r="G373" s="14">
        <v>3.01</v>
      </c>
      <c r="H373" s="14" t="s">
        <v>443</v>
      </c>
      <c r="I373" s="14"/>
      <c r="J373" s="15" t="s">
        <v>4648</v>
      </c>
      <c r="K373" s="15" t="s">
        <v>4649</v>
      </c>
      <c r="L373" s="17" t="s">
        <v>4650</v>
      </c>
      <c r="M373" s="17" t="s">
        <v>4651</v>
      </c>
      <c r="N373" s="17" t="s">
        <v>4652</v>
      </c>
      <c r="O373" s="17" t="s">
        <v>84</v>
      </c>
    </row>
    <row r="374" spans="1:15" x14ac:dyDescent="0.2">
      <c r="A374" s="12">
        <v>1057</v>
      </c>
      <c r="B374" s="13" t="s">
        <v>4570</v>
      </c>
      <c r="C374" s="13" t="s">
        <v>4653</v>
      </c>
      <c r="D374" s="14" t="s">
        <v>4410</v>
      </c>
      <c r="E374" s="32" t="s">
        <v>4623</v>
      </c>
      <c r="F374" s="14">
        <v>3</v>
      </c>
      <c r="G374" s="14">
        <v>3.01</v>
      </c>
      <c r="H374" s="14" t="s">
        <v>443</v>
      </c>
      <c r="I374" s="14"/>
      <c r="J374" s="15" t="s">
        <v>336</v>
      </c>
      <c r="K374" s="15" t="s">
        <v>625</v>
      </c>
      <c r="L374" s="17" t="s">
        <v>337</v>
      </c>
      <c r="M374" s="17" t="s">
        <v>627</v>
      </c>
      <c r="N374" s="17" t="s">
        <v>4654</v>
      </c>
      <c r="O374" s="17" t="s">
        <v>84</v>
      </c>
    </row>
    <row r="375" spans="1:15" x14ac:dyDescent="0.2">
      <c r="A375" s="12">
        <v>1058</v>
      </c>
      <c r="B375" s="13" t="s">
        <v>4655</v>
      </c>
      <c r="C375" s="13" t="s">
        <v>4656</v>
      </c>
      <c r="D375" s="14" t="s">
        <v>4410</v>
      </c>
      <c r="E375" s="32" t="s">
        <v>4623</v>
      </c>
      <c r="F375" s="14">
        <v>3</v>
      </c>
      <c r="G375" s="14">
        <v>3.01</v>
      </c>
      <c r="H375" s="14" t="s">
        <v>443</v>
      </c>
      <c r="I375" s="14"/>
      <c r="J375" s="15" t="s">
        <v>4657</v>
      </c>
      <c r="K375" s="15" t="s">
        <v>4658</v>
      </c>
      <c r="L375" s="17" t="s">
        <v>4659</v>
      </c>
      <c r="M375" s="17" t="s">
        <v>4660</v>
      </c>
      <c r="N375" s="17" t="s">
        <v>4661</v>
      </c>
      <c r="O375" s="17" t="s">
        <v>84</v>
      </c>
    </row>
    <row r="376" spans="1:15" x14ac:dyDescent="0.2">
      <c r="A376" s="12">
        <v>1059</v>
      </c>
      <c r="B376" s="13" t="s">
        <v>4662</v>
      </c>
      <c r="C376" s="13" t="s">
        <v>4663</v>
      </c>
      <c r="D376" s="14" t="s">
        <v>4410</v>
      </c>
      <c r="E376" s="32" t="s">
        <v>4623</v>
      </c>
      <c r="F376" s="14">
        <v>3</v>
      </c>
      <c r="G376" s="14">
        <v>3.01</v>
      </c>
      <c r="H376" s="14" t="s">
        <v>443</v>
      </c>
      <c r="I376" s="14"/>
      <c r="J376" s="15" t="s">
        <v>4664</v>
      </c>
      <c r="K376" s="15" t="s">
        <v>3661</v>
      </c>
      <c r="L376" s="17" t="s">
        <v>4665</v>
      </c>
      <c r="M376" s="17" t="s">
        <v>3662</v>
      </c>
      <c r="N376" s="17" t="s">
        <v>4666</v>
      </c>
      <c r="O376" s="17" t="s">
        <v>84</v>
      </c>
    </row>
    <row r="377" spans="1:15" x14ac:dyDescent="0.2">
      <c r="A377" s="12">
        <v>1060</v>
      </c>
      <c r="B377" s="13" t="s">
        <v>4667</v>
      </c>
      <c r="C377" s="13" t="s">
        <v>4668</v>
      </c>
      <c r="D377" s="14" t="s">
        <v>4410</v>
      </c>
      <c r="E377" s="32" t="s">
        <v>4623</v>
      </c>
      <c r="F377" s="14">
        <v>3</v>
      </c>
      <c r="G377" s="14">
        <v>3.01</v>
      </c>
      <c r="H377" s="14" t="s">
        <v>443</v>
      </c>
      <c r="I377" s="14"/>
      <c r="J377" s="15" t="s">
        <v>212</v>
      </c>
      <c r="K377" s="15" t="s">
        <v>4669</v>
      </c>
      <c r="L377" s="17" t="s">
        <v>213</v>
      </c>
      <c r="M377" s="17" t="s">
        <v>4670</v>
      </c>
      <c r="N377" s="17" t="s">
        <v>4550</v>
      </c>
      <c r="O377" s="17" t="s">
        <v>84</v>
      </c>
    </row>
    <row r="378" spans="1:15" x14ac:dyDescent="0.2">
      <c r="A378" s="12">
        <v>1061</v>
      </c>
      <c r="B378" s="13" t="s">
        <v>4671</v>
      </c>
      <c r="C378" s="13" t="s">
        <v>4551</v>
      </c>
      <c r="D378" s="14" t="s">
        <v>4410</v>
      </c>
      <c r="E378" s="32" t="s">
        <v>4623</v>
      </c>
      <c r="F378" s="14">
        <v>3</v>
      </c>
      <c r="G378" s="14">
        <v>3.01</v>
      </c>
      <c r="H378" s="14" t="s">
        <v>443</v>
      </c>
      <c r="I378" s="14"/>
      <c r="J378" s="15" t="s">
        <v>106</v>
      </c>
      <c r="K378" s="15" t="s">
        <v>1035</v>
      </c>
      <c r="L378" s="17" t="s">
        <v>108</v>
      </c>
      <c r="M378" s="17" t="s">
        <v>973</v>
      </c>
      <c r="N378" s="17" t="s">
        <v>4672</v>
      </c>
      <c r="O378" s="17" t="s">
        <v>84</v>
      </c>
    </row>
    <row r="379" spans="1:15" x14ac:dyDescent="0.2">
      <c r="A379" s="12">
        <v>1062</v>
      </c>
      <c r="B379" s="13" t="s">
        <v>4673</v>
      </c>
      <c r="C379" s="13" t="s">
        <v>4674</v>
      </c>
      <c r="D379" s="14" t="s">
        <v>4410</v>
      </c>
      <c r="E379" s="32" t="s">
        <v>4623</v>
      </c>
      <c r="F379" s="14">
        <v>3</v>
      </c>
      <c r="G379" s="14">
        <v>3.01</v>
      </c>
      <c r="H379" s="14" t="s">
        <v>443</v>
      </c>
      <c r="I379" s="14"/>
      <c r="J379" s="15" t="s">
        <v>4675</v>
      </c>
      <c r="K379" s="15" t="s">
        <v>131</v>
      </c>
      <c r="L379" s="17" t="s">
        <v>4676</v>
      </c>
      <c r="M379" s="17" t="s">
        <v>132</v>
      </c>
      <c r="N379" s="17" t="s">
        <v>1379</v>
      </c>
      <c r="O379" s="17" t="s">
        <v>84</v>
      </c>
    </row>
    <row r="380" spans="1:15" x14ac:dyDescent="0.2">
      <c r="A380" s="12">
        <v>1063</v>
      </c>
      <c r="B380" s="13" t="s">
        <v>4677</v>
      </c>
      <c r="C380" s="13" t="s">
        <v>4678</v>
      </c>
      <c r="D380" s="14" t="s">
        <v>4410</v>
      </c>
      <c r="E380" s="32" t="s">
        <v>4623</v>
      </c>
      <c r="F380" s="14">
        <v>3</v>
      </c>
      <c r="G380" s="14">
        <v>3.01</v>
      </c>
      <c r="H380" s="14" t="s">
        <v>443</v>
      </c>
      <c r="I380" s="14"/>
      <c r="J380" s="15" t="s">
        <v>112</v>
      </c>
      <c r="K380" s="15" t="s">
        <v>1033</v>
      </c>
      <c r="L380" s="17" t="s">
        <v>114</v>
      </c>
      <c r="M380" s="17" t="s">
        <v>1118</v>
      </c>
      <c r="N380" s="17" t="s">
        <v>4679</v>
      </c>
      <c r="O380" s="17" t="s">
        <v>84</v>
      </c>
    </row>
    <row r="381" spans="1:15" x14ac:dyDescent="0.2">
      <c r="A381" s="12">
        <v>1064</v>
      </c>
      <c r="B381" s="13" t="s">
        <v>4680</v>
      </c>
      <c r="C381" s="13" t="s">
        <v>4681</v>
      </c>
      <c r="D381" s="14" t="s">
        <v>4410</v>
      </c>
      <c r="E381" s="32" t="s">
        <v>4623</v>
      </c>
      <c r="F381" s="14">
        <v>2</v>
      </c>
      <c r="G381" s="14">
        <v>3.01</v>
      </c>
      <c r="H381" s="14" t="s">
        <v>2007</v>
      </c>
      <c r="I381" s="14"/>
      <c r="J381" s="15" t="s">
        <v>4682</v>
      </c>
      <c r="K381" s="15" t="s">
        <v>999</v>
      </c>
      <c r="L381" s="17" t="s">
        <v>4683</v>
      </c>
      <c r="M381" s="17" t="s">
        <v>1000</v>
      </c>
      <c r="N381" s="17" t="s">
        <v>4684</v>
      </c>
      <c r="O381" s="17" t="s">
        <v>84</v>
      </c>
    </row>
    <row r="382" spans="1:15" x14ac:dyDescent="0.2">
      <c r="A382" s="12">
        <v>1065</v>
      </c>
      <c r="B382" s="13" t="s">
        <v>4685</v>
      </c>
      <c r="C382" s="13" t="s">
        <v>3640</v>
      </c>
      <c r="D382" s="14" t="s">
        <v>4410</v>
      </c>
      <c r="E382" s="32" t="s">
        <v>4623</v>
      </c>
      <c r="F382" s="14">
        <v>2</v>
      </c>
      <c r="G382" s="14">
        <v>3.01</v>
      </c>
      <c r="H382" s="14" t="s">
        <v>2007</v>
      </c>
      <c r="I382" s="14"/>
      <c r="J382" s="15" t="s">
        <v>3877</v>
      </c>
      <c r="K382" s="15" t="s">
        <v>1266</v>
      </c>
      <c r="L382" s="17" t="s">
        <v>3878</v>
      </c>
      <c r="M382" s="17" t="s">
        <v>1267</v>
      </c>
      <c r="N382" s="17" t="s">
        <v>1846</v>
      </c>
      <c r="O382" s="17" t="s">
        <v>84</v>
      </c>
    </row>
    <row r="383" spans="1:15" x14ac:dyDescent="0.2">
      <c r="A383" s="12">
        <v>1066</v>
      </c>
      <c r="B383" s="13" t="s">
        <v>4686</v>
      </c>
      <c r="C383" s="13" t="s">
        <v>4687</v>
      </c>
      <c r="D383" s="14" t="s">
        <v>4410</v>
      </c>
      <c r="E383" s="32" t="s">
        <v>4623</v>
      </c>
      <c r="F383" s="14">
        <v>2</v>
      </c>
      <c r="G383" s="14">
        <v>3.01</v>
      </c>
      <c r="H383" s="14" t="s">
        <v>2007</v>
      </c>
      <c r="I383" s="14"/>
      <c r="J383" s="15" t="s">
        <v>4688</v>
      </c>
      <c r="K383" s="15" t="s">
        <v>295</v>
      </c>
      <c r="L383" s="17" t="s">
        <v>4689</v>
      </c>
      <c r="M383" s="17" t="s">
        <v>288</v>
      </c>
      <c r="N383" s="17" t="s">
        <v>4690</v>
      </c>
      <c r="O383" s="17" t="s">
        <v>84</v>
      </c>
    </row>
    <row r="384" spans="1:15" x14ac:dyDescent="0.2">
      <c r="A384" s="12">
        <v>1067</v>
      </c>
      <c r="B384" s="13" t="s">
        <v>4691</v>
      </c>
      <c r="C384" s="13" t="s">
        <v>4692</v>
      </c>
      <c r="D384" s="14" t="s">
        <v>4410</v>
      </c>
      <c r="E384" s="32" t="s">
        <v>4623</v>
      </c>
      <c r="F384" s="14">
        <v>2</v>
      </c>
      <c r="G384" s="14">
        <v>3.01</v>
      </c>
      <c r="H384" s="14" t="s">
        <v>2007</v>
      </c>
      <c r="I384" s="14"/>
      <c r="J384" s="15" t="s">
        <v>4693</v>
      </c>
      <c r="K384" s="15" t="s">
        <v>2017</v>
      </c>
      <c r="L384" s="17" t="s">
        <v>4694</v>
      </c>
      <c r="M384" s="17" t="s">
        <v>2019</v>
      </c>
      <c r="N384" s="17" t="s">
        <v>4695</v>
      </c>
      <c r="O384" s="17" t="s">
        <v>84</v>
      </c>
    </row>
    <row r="385" spans="1:15" x14ac:dyDescent="0.2">
      <c r="A385" s="12">
        <v>1068</v>
      </c>
      <c r="B385" s="13" t="s">
        <v>4696</v>
      </c>
      <c r="C385" s="13" t="s">
        <v>4697</v>
      </c>
      <c r="D385" s="14" t="s">
        <v>4410</v>
      </c>
      <c r="E385" s="32" t="s">
        <v>4623</v>
      </c>
      <c r="F385" s="14">
        <v>2</v>
      </c>
      <c r="G385" s="14">
        <v>3.01</v>
      </c>
      <c r="H385" s="14" t="s">
        <v>2007</v>
      </c>
      <c r="I385" s="14"/>
      <c r="J385" s="15" t="s">
        <v>405</v>
      </c>
      <c r="K385" s="15" t="s">
        <v>986</v>
      </c>
      <c r="L385" s="17" t="s">
        <v>377</v>
      </c>
      <c r="M385" s="17" t="s">
        <v>988</v>
      </c>
      <c r="N385" s="17" t="s">
        <v>1968</v>
      </c>
      <c r="O385" s="17" t="s">
        <v>84</v>
      </c>
    </row>
    <row r="386" spans="1:15" x14ac:dyDescent="0.2">
      <c r="A386" s="12">
        <v>1069</v>
      </c>
      <c r="B386" s="13" t="s">
        <v>4698</v>
      </c>
      <c r="C386" s="13" t="s">
        <v>4699</v>
      </c>
      <c r="D386" s="14" t="s">
        <v>4410</v>
      </c>
      <c r="E386" s="32" t="s">
        <v>4623</v>
      </c>
      <c r="F386" s="14">
        <v>2</v>
      </c>
      <c r="G386" s="14">
        <v>3.01</v>
      </c>
      <c r="H386" s="14" t="s">
        <v>2007</v>
      </c>
      <c r="I386" s="14"/>
      <c r="J386" s="15" t="s">
        <v>324</v>
      </c>
      <c r="K386" s="15" t="s">
        <v>3471</v>
      </c>
      <c r="L386" s="17" t="s">
        <v>325</v>
      </c>
      <c r="M386" s="17" t="s">
        <v>3473</v>
      </c>
      <c r="N386" s="17" t="s">
        <v>1822</v>
      </c>
      <c r="O386" s="17" t="s">
        <v>84</v>
      </c>
    </row>
    <row r="387" spans="1:15" x14ac:dyDescent="0.2">
      <c r="A387" s="12">
        <v>1070</v>
      </c>
      <c r="B387" s="13" t="s">
        <v>4700</v>
      </c>
      <c r="C387" s="13" t="s">
        <v>4701</v>
      </c>
      <c r="D387" s="14" t="s">
        <v>4410</v>
      </c>
      <c r="E387" s="32" t="s">
        <v>4623</v>
      </c>
      <c r="F387" s="14">
        <v>2</v>
      </c>
      <c r="G387" s="14">
        <v>3.01</v>
      </c>
      <c r="H387" s="14" t="s">
        <v>2007</v>
      </c>
      <c r="I387" s="14"/>
      <c r="J387" s="15" t="s">
        <v>4702</v>
      </c>
      <c r="K387" s="15" t="s">
        <v>310</v>
      </c>
      <c r="L387" s="17" t="s">
        <v>4703</v>
      </c>
      <c r="M387" s="17" t="s">
        <v>311</v>
      </c>
      <c r="N387" s="17" t="s">
        <v>1731</v>
      </c>
      <c r="O387" s="17" t="s">
        <v>84</v>
      </c>
    </row>
    <row r="388" spans="1:15" x14ac:dyDescent="0.2">
      <c r="A388" s="12">
        <v>1071</v>
      </c>
      <c r="B388" s="13" t="s">
        <v>4704</v>
      </c>
      <c r="C388" s="13" t="s">
        <v>4705</v>
      </c>
      <c r="D388" s="14" t="s">
        <v>4410</v>
      </c>
      <c r="E388" s="32" t="s">
        <v>4623</v>
      </c>
      <c r="F388" s="14">
        <v>2</v>
      </c>
      <c r="G388" s="14">
        <v>3.01</v>
      </c>
      <c r="H388" s="14" t="s">
        <v>2007</v>
      </c>
      <c r="I388" s="14"/>
      <c r="J388" s="15" t="s">
        <v>4706</v>
      </c>
      <c r="K388" s="15" t="s">
        <v>974</v>
      </c>
      <c r="L388" s="17" t="s">
        <v>4707</v>
      </c>
      <c r="M388" s="17" t="s">
        <v>975</v>
      </c>
      <c r="N388" s="17" t="s">
        <v>4708</v>
      </c>
      <c r="O388" s="17" t="s">
        <v>84</v>
      </c>
    </row>
    <row r="389" spans="1:15" x14ac:dyDescent="0.2">
      <c r="A389" s="12">
        <v>1072</v>
      </c>
      <c r="B389" s="13" t="s">
        <v>4709</v>
      </c>
      <c r="C389" s="13" t="s">
        <v>4710</v>
      </c>
      <c r="D389" s="14" t="s">
        <v>4410</v>
      </c>
      <c r="E389" s="32" t="s">
        <v>4623</v>
      </c>
      <c r="F389" s="14">
        <v>2</v>
      </c>
      <c r="G389" s="14">
        <v>3.01</v>
      </c>
      <c r="H389" s="14" t="s">
        <v>2007</v>
      </c>
      <c r="I389" s="14"/>
      <c r="J389" s="15" t="s">
        <v>710</v>
      </c>
      <c r="K389" s="15" t="s">
        <v>1329</v>
      </c>
      <c r="L389" s="17" t="s">
        <v>712</v>
      </c>
      <c r="M389" s="17" t="s">
        <v>1330</v>
      </c>
      <c r="N389" s="17" t="s">
        <v>2501</v>
      </c>
      <c r="O389" s="17" t="s">
        <v>84</v>
      </c>
    </row>
    <row r="390" spans="1:15" x14ac:dyDescent="0.2">
      <c r="A390" s="12">
        <v>1073</v>
      </c>
      <c r="B390" s="13" t="s">
        <v>4711</v>
      </c>
      <c r="C390" s="13" t="s">
        <v>4712</v>
      </c>
      <c r="D390" s="14" t="s">
        <v>4410</v>
      </c>
      <c r="E390" s="32" t="s">
        <v>4623</v>
      </c>
      <c r="F390" s="14">
        <v>2</v>
      </c>
      <c r="G390" s="14">
        <v>3.01</v>
      </c>
      <c r="H390" s="14" t="s">
        <v>2007</v>
      </c>
      <c r="I390" s="14"/>
      <c r="J390" s="15" t="s">
        <v>2021</v>
      </c>
      <c r="K390" s="15" t="s">
        <v>4713</v>
      </c>
      <c r="L390" s="17" t="s">
        <v>2022</v>
      </c>
      <c r="M390" s="17" t="s">
        <v>4714</v>
      </c>
      <c r="N390" s="17" t="s">
        <v>4715</v>
      </c>
      <c r="O390" s="17" t="s">
        <v>84</v>
      </c>
    </row>
    <row r="391" spans="1:15" x14ac:dyDescent="0.2">
      <c r="A391" s="12">
        <v>1074</v>
      </c>
      <c r="B391" s="13" t="s">
        <v>4716</v>
      </c>
      <c r="C391" s="13" t="s">
        <v>4717</v>
      </c>
      <c r="D391" s="14" t="s">
        <v>4410</v>
      </c>
      <c r="E391" s="32" t="s">
        <v>4623</v>
      </c>
      <c r="F391" s="14">
        <v>2</v>
      </c>
      <c r="G391" s="14">
        <v>3.01</v>
      </c>
      <c r="H391" s="14" t="s">
        <v>2007</v>
      </c>
      <c r="I391" s="14"/>
      <c r="J391" s="15" t="s">
        <v>4718</v>
      </c>
      <c r="K391" s="15" t="s">
        <v>4574</v>
      </c>
      <c r="L391" s="17" t="s">
        <v>4719</v>
      </c>
      <c r="M391" s="17" t="s">
        <v>4575</v>
      </c>
      <c r="N391" s="17" t="s">
        <v>2077</v>
      </c>
      <c r="O391" s="17" t="s">
        <v>84</v>
      </c>
    </row>
    <row r="392" spans="1:15" x14ac:dyDescent="0.2">
      <c r="A392" s="12">
        <v>1075</v>
      </c>
      <c r="B392" s="13" t="s">
        <v>1152</v>
      </c>
      <c r="C392" s="13" t="s">
        <v>4720</v>
      </c>
      <c r="D392" s="14" t="s">
        <v>4410</v>
      </c>
      <c r="E392" s="32" t="s">
        <v>4623</v>
      </c>
      <c r="F392" s="14">
        <v>2</v>
      </c>
      <c r="G392" s="14">
        <v>3.01</v>
      </c>
      <c r="H392" s="14" t="s">
        <v>2007</v>
      </c>
      <c r="I392" s="14"/>
      <c r="J392" s="15" t="s">
        <v>112</v>
      </c>
      <c r="K392" s="15" t="s">
        <v>4721</v>
      </c>
      <c r="L392" s="17" t="s">
        <v>114</v>
      </c>
      <c r="M392" s="17" t="s">
        <v>4722</v>
      </c>
      <c r="N392" s="17" t="s">
        <v>4723</v>
      </c>
      <c r="O392" s="17" t="s">
        <v>84</v>
      </c>
    </row>
    <row r="393" spans="1:15" x14ac:dyDescent="0.2">
      <c r="A393" s="12">
        <v>1076</v>
      </c>
      <c r="B393" s="13" t="s">
        <v>4724</v>
      </c>
      <c r="C393" s="13" t="s">
        <v>4725</v>
      </c>
      <c r="D393" s="14" t="s">
        <v>4410</v>
      </c>
      <c r="E393" s="32" t="s">
        <v>4623</v>
      </c>
      <c r="F393" s="14">
        <v>2</v>
      </c>
      <c r="G393" s="14">
        <v>3.01</v>
      </c>
      <c r="H393" s="14" t="s">
        <v>2007</v>
      </c>
      <c r="I393" s="14"/>
      <c r="J393" s="15" t="s">
        <v>112</v>
      </c>
      <c r="K393" s="15" t="s">
        <v>4726</v>
      </c>
      <c r="L393" s="17" t="s">
        <v>114</v>
      </c>
      <c r="M393" s="17" t="s">
        <v>4727</v>
      </c>
      <c r="N393" s="17" t="s">
        <v>2171</v>
      </c>
      <c r="O393" s="17" t="s">
        <v>84</v>
      </c>
    </row>
    <row r="394" spans="1:15" x14ac:dyDescent="0.2">
      <c r="A394" s="12">
        <v>1077</v>
      </c>
      <c r="B394" s="13" t="s">
        <v>4724</v>
      </c>
      <c r="C394" s="13" t="s">
        <v>4728</v>
      </c>
      <c r="D394" s="14" t="s">
        <v>4410</v>
      </c>
      <c r="E394" s="32" t="s">
        <v>4623</v>
      </c>
      <c r="F394" s="14">
        <v>2</v>
      </c>
      <c r="G394" s="14">
        <v>3.01</v>
      </c>
      <c r="H394" s="14" t="s">
        <v>2007</v>
      </c>
      <c r="I394" s="14"/>
      <c r="J394" s="15" t="s">
        <v>112</v>
      </c>
      <c r="K394" s="15" t="s">
        <v>4729</v>
      </c>
      <c r="L394" s="17" t="s">
        <v>114</v>
      </c>
      <c r="M394" s="17" t="s">
        <v>4730</v>
      </c>
      <c r="N394" s="17" t="s">
        <v>4731</v>
      </c>
      <c r="O394" s="17" t="s">
        <v>84</v>
      </c>
    </row>
    <row r="395" spans="1:15" x14ac:dyDescent="0.2">
      <c r="A395" s="12">
        <v>1078</v>
      </c>
      <c r="B395" s="13" t="s">
        <v>4626</v>
      </c>
      <c r="C395" s="13" t="s">
        <v>4468</v>
      </c>
      <c r="D395" s="14" t="s">
        <v>4410</v>
      </c>
      <c r="E395" s="32" t="s">
        <v>4732</v>
      </c>
      <c r="F395" s="14">
        <v>3</v>
      </c>
      <c r="G395" s="14">
        <v>3.01</v>
      </c>
      <c r="H395" s="14" t="s">
        <v>2007</v>
      </c>
      <c r="I395" s="14"/>
      <c r="J395" s="15" t="s">
        <v>855</v>
      </c>
      <c r="K395" s="15" t="s">
        <v>4470</v>
      </c>
      <c r="L395" s="17" t="s">
        <v>856</v>
      </c>
      <c r="M395" s="17" t="s">
        <v>3730</v>
      </c>
      <c r="N395" s="17" t="s">
        <v>4733</v>
      </c>
      <c r="O395" s="17" t="s">
        <v>84</v>
      </c>
    </row>
    <row r="396" spans="1:15" x14ac:dyDescent="0.2">
      <c r="A396" s="12">
        <v>1079</v>
      </c>
      <c r="B396" s="13" t="s">
        <v>4734</v>
      </c>
      <c r="C396" s="13" t="s">
        <v>4735</v>
      </c>
      <c r="D396" s="14" t="s">
        <v>4410</v>
      </c>
      <c r="E396" s="32" t="s">
        <v>4732</v>
      </c>
      <c r="F396" s="14">
        <v>3</v>
      </c>
      <c r="G396" s="14">
        <v>3.01</v>
      </c>
      <c r="H396" s="14" t="s">
        <v>2007</v>
      </c>
      <c r="I396" s="14"/>
      <c r="J396" s="15" t="s">
        <v>4736</v>
      </c>
      <c r="K396" s="15" t="s">
        <v>1013</v>
      </c>
      <c r="L396" s="17" t="s">
        <v>4737</v>
      </c>
      <c r="M396" s="17" t="s">
        <v>1014</v>
      </c>
      <c r="N396" s="17" t="s">
        <v>4661</v>
      </c>
      <c r="O396" s="17" t="s">
        <v>84</v>
      </c>
    </row>
    <row r="397" spans="1:15" x14ac:dyDescent="0.2">
      <c r="A397" s="12">
        <v>1080</v>
      </c>
      <c r="B397" s="13" t="s">
        <v>4738</v>
      </c>
      <c r="C397" s="13" t="s">
        <v>4739</v>
      </c>
      <c r="D397" s="14" t="s">
        <v>4410</v>
      </c>
      <c r="E397" s="32" t="s">
        <v>4732</v>
      </c>
      <c r="F397" s="14">
        <v>3</v>
      </c>
      <c r="G397" s="14">
        <v>3.01</v>
      </c>
      <c r="H397" s="14" t="s">
        <v>2007</v>
      </c>
      <c r="I397" s="14"/>
      <c r="J397" s="15" t="s">
        <v>137</v>
      </c>
      <c r="K397" s="15" t="s">
        <v>3661</v>
      </c>
      <c r="L397" s="17" t="s">
        <v>138</v>
      </c>
      <c r="M397" s="17" t="s">
        <v>3662</v>
      </c>
      <c r="N397" s="17" t="s">
        <v>4740</v>
      </c>
      <c r="O397" s="17" t="s">
        <v>84</v>
      </c>
    </row>
    <row r="398" spans="1:15" x14ac:dyDescent="0.2">
      <c r="A398" s="12">
        <v>1081</v>
      </c>
      <c r="B398" s="13" t="s">
        <v>4741</v>
      </c>
      <c r="C398" s="13" t="s">
        <v>4742</v>
      </c>
      <c r="D398" s="14" t="s">
        <v>4410</v>
      </c>
      <c r="E398" s="32" t="s">
        <v>4732</v>
      </c>
      <c r="F398" s="14">
        <v>3</v>
      </c>
      <c r="G398" s="14">
        <v>3.01</v>
      </c>
      <c r="H398" s="14" t="s">
        <v>2007</v>
      </c>
      <c r="I398" s="14"/>
      <c r="J398" s="15" t="s">
        <v>4743</v>
      </c>
      <c r="K398" s="15" t="s">
        <v>4744</v>
      </c>
      <c r="L398" s="17" t="s">
        <v>4745</v>
      </c>
      <c r="M398" s="17" t="s">
        <v>4746</v>
      </c>
      <c r="N398" s="17" t="s">
        <v>4562</v>
      </c>
      <c r="O398" s="17" t="s">
        <v>84</v>
      </c>
    </row>
    <row r="399" spans="1:15" x14ac:dyDescent="0.2">
      <c r="A399" s="12">
        <v>1082</v>
      </c>
      <c r="B399" s="13" t="s">
        <v>4747</v>
      </c>
      <c r="C399" s="13" t="s">
        <v>4748</v>
      </c>
      <c r="D399" s="14" t="s">
        <v>4410</v>
      </c>
      <c r="E399" s="32" t="s">
        <v>4732</v>
      </c>
      <c r="F399" s="14">
        <v>3</v>
      </c>
      <c r="G399" s="14">
        <v>3.01</v>
      </c>
      <c r="H399" s="14" t="s">
        <v>2007</v>
      </c>
      <c r="I399" s="14"/>
      <c r="J399" s="15" t="s">
        <v>4749</v>
      </c>
      <c r="K399" s="15" t="s">
        <v>4750</v>
      </c>
      <c r="L399" s="17" t="s">
        <v>4751</v>
      </c>
      <c r="M399" s="17" t="s">
        <v>4752</v>
      </c>
      <c r="N399" s="17" t="s">
        <v>1221</v>
      </c>
      <c r="O399" s="17" t="s">
        <v>84</v>
      </c>
    </row>
    <row r="400" spans="1:15" x14ac:dyDescent="0.2">
      <c r="A400" s="12">
        <v>1083</v>
      </c>
      <c r="B400" s="13" t="s">
        <v>4753</v>
      </c>
      <c r="C400" s="13" t="s">
        <v>4754</v>
      </c>
      <c r="D400" s="14" t="s">
        <v>4410</v>
      </c>
      <c r="E400" s="32" t="s">
        <v>4732</v>
      </c>
      <c r="F400" s="14">
        <v>3</v>
      </c>
      <c r="G400" s="14">
        <v>3.01</v>
      </c>
      <c r="H400" s="14" t="s">
        <v>2007</v>
      </c>
      <c r="I400" s="14"/>
      <c r="J400" s="15" t="s">
        <v>4755</v>
      </c>
      <c r="K400" s="15" t="s">
        <v>3617</v>
      </c>
      <c r="L400" s="17" t="s">
        <v>4756</v>
      </c>
      <c r="M400" s="17" t="s">
        <v>3645</v>
      </c>
      <c r="N400" s="17" t="s">
        <v>4757</v>
      </c>
      <c r="O400" s="17" t="s">
        <v>84</v>
      </c>
    </row>
    <row r="401" spans="1:15" x14ac:dyDescent="0.2">
      <c r="A401" s="12">
        <v>1084</v>
      </c>
      <c r="B401" s="13" t="s">
        <v>4758</v>
      </c>
      <c r="C401" s="13" t="s">
        <v>4759</v>
      </c>
      <c r="D401" s="14" t="s">
        <v>4410</v>
      </c>
      <c r="E401" s="32" t="s">
        <v>4732</v>
      </c>
      <c r="F401" s="14">
        <v>3</v>
      </c>
      <c r="G401" s="14">
        <v>3.01</v>
      </c>
      <c r="H401" s="14" t="s">
        <v>2007</v>
      </c>
      <c r="I401" s="14"/>
      <c r="J401" s="15" t="s">
        <v>4760</v>
      </c>
      <c r="K401" s="15" t="s">
        <v>986</v>
      </c>
      <c r="L401" s="17" t="s">
        <v>4761</v>
      </c>
      <c r="M401" s="17" t="s">
        <v>988</v>
      </c>
      <c r="N401" s="17" t="s">
        <v>1357</v>
      </c>
      <c r="O401" s="17" t="s">
        <v>84</v>
      </c>
    </row>
    <row r="402" spans="1:15" x14ac:dyDescent="0.2">
      <c r="A402" s="12">
        <v>1085</v>
      </c>
      <c r="B402" s="13" t="s">
        <v>4762</v>
      </c>
      <c r="C402" s="13" t="s">
        <v>4763</v>
      </c>
      <c r="D402" s="14" t="s">
        <v>4410</v>
      </c>
      <c r="E402" s="32" t="s">
        <v>4732</v>
      </c>
      <c r="F402" s="14">
        <v>3</v>
      </c>
      <c r="G402" s="14">
        <v>3.01</v>
      </c>
      <c r="H402" s="14" t="s">
        <v>2007</v>
      </c>
      <c r="I402" s="14"/>
      <c r="J402" s="15" t="s">
        <v>4764</v>
      </c>
      <c r="K402" s="15" t="s">
        <v>2395</v>
      </c>
      <c r="L402" s="17" t="s">
        <v>4765</v>
      </c>
      <c r="M402" s="17" t="s">
        <v>2397</v>
      </c>
      <c r="N402" s="17" t="s">
        <v>4766</v>
      </c>
      <c r="O402" s="17" t="s">
        <v>84</v>
      </c>
    </row>
    <row r="403" spans="1:15" x14ac:dyDescent="0.2">
      <c r="A403" s="12">
        <v>1086</v>
      </c>
      <c r="B403" s="13" t="s">
        <v>4767</v>
      </c>
      <c r="C403" s="13" t="s">
        <v>4768</v>
      </c>
      <c r="D403" s="14" t="s">
        <v>4410</v>
      </c>
      <c r="E403" s="32" t="s">
        <v>4732</v>
      </c>
      <c r="F403" s="14">
        <v>3</v>
      </c>
      <c r="G403" s="14">
        <v>3.01</v>
      </c>
      <c r="H403" s="14" t="s">
        <v>2007</v>
      </c>
      <c r="I403" s="14"/>
      <c r="J403" s="15" t="s">
        <v>4769</v>
      </c>
      <c r="K403" s="15" t="s">
        <v>178</v>
      </c>
      <c r="L403" s="17" t="s">
        <v>4770</v>
      </c>
      <c r="M403" s="17" t="s">
        <v>179</v>
      </c>
      <c r="N403" s="17" t="s">
        <v>588</v>
      </c>
      <c r="O403" s="17" t="s">
        <v>84</v>
      </c>
    </row>
    <row r="404" spans="1:15" x14ac:dyDescent="0.2">
      <c r="A404" s="12">
        <v>1087</v>
      </c>
      <c r="B404" s="13" t="s">
        <v>3417</v>
      </c>
      <c r="C404" s="13" t="s">
        <v>4771</v>
      </c>
      <c r="D404" s="14" t="s">
        <v>4410</v>
      </c>
      <c r="E404" s="32" t="s">
        <v>4732</v>
      </c>
      <c r="F404" s="14">
        <v>2</v>
      </c>
      <c r="G404" s="14">
        <v>3.01</v>
      </c>
      <c r="H404" s="14" t="s">
        <v>2007</v>
      </c>
      <c r="I404" s="14"/>
      <c r="J404" s="15" t="s">
        <v>275</v>
      </c>
      <c r="K404" s="15" t="s">
        <v>1350</v>
      </c>
      <c r="L404" s="17" t="s">
        <v>276</v>
      </c>
      <c r="M404" s="17" t="s">
        <v>1352</v>
      </c>
      <c r="N404" s="17" t="s">
        <v>4772</v>
      </c>
      <c r="O404" s="17" t="s">
        <v>84</v>
      </c>
    </row>
    <row r="405" spans="1:15" x14ac:dyDescent="0.2">
      <c r="A405" s="12">
        <v>1088</v>
      </c>
      <c r="B405" s="13" t="s">
        <v>4773</v>
      </c>
      <c r="C405" s="13" t="s">
        <v>4774</v>
      </c>
      <c r="D405" s="14" t="s">
        <v>4410</v>
      </c>
      <c r="E405" s="32" t="s">
        <v>4732</v>
      </c>
      <c r="F405" s="14">
        <v>2</v>
      </c>
      <c r="G405" s="14">
        <v>3.01</v>
      </c>
      <c r="H405" s="14" t="s">
        <v>2007</v>
      </c>
      <c r="I405" s="14"/>
      <c r="J405" s="15" t="s">
        <v>2973</v>
      </c>
      <c r="K405" s="15" t="s">
        <v>3443</v>
      </c>
      <c r="L405" s="17" t="s">
        <v>4775</v>
      </c>
      <c r="M405" s="17" t="s">
        <v>3445</v>
      </c>
      <c r="N405" s="17" t="s">
        <v>2012</v>
      </c>
      <c r="O405" s="17" t="s">
        <v>84</v>
      </c>
    </row>
    <row r="406" spans="1:15" x14ac:dyDescent="0.2">
      <c r="A406" s="12">
        <v>1089</v>
      </c>
      <c r="B406" s="13" t="s">
        <v>4776</v>
      </c>
      <c r="C406" s="13" t="s">
        <v>4777</v>
      </c>
      <c r="D406" s="14" t="s">
        <v>4410</v>
      </c>
      <c r="E406" s="32" t="s">
        <v>4732</v>
      </c>
      <c r="F406" s="14">
        <v>2</v>
      </c>
      <c r="G406" s="14">
        <v>3.01</v>
      </c>
      <c r="H406" s="14" t="s">
        <v>2007</v>
      </c>
      <c r="I406" s="14"/>
      <c r="J406" s="15" t="s">
        <v>4778</v>
      </c>
      <c r="K406" s="15" t="s">
        <v>3464</v>
      </c>
      <c r="L406" s="17" t="s">
        <v>4779</v>
      </c>
      <c r="M406" s="17" t="s">
        <v>3466</v>
      </c>
      <c r="N406" s="17" t="s">
        <v>4780</v>
      </c>
      <c r="O406" s="17" t="s">
        <v>84</v>
      </c>
    </row>
    <row r="407" spans="1:15" x14ac:dyDescent="0.2">
      <c r="A407" s="12">
        <v>1090</v>
      </c>
      <c r="B407" s="13" t="s">
        <v>4781</v>
      </c>
      <c r="C407" s="13" t="s">
        <v>4782</v>
      </c>
      <c r="D407" s="14" t="s">
        <v>4410</v>
      </c>
      <c r="E407" s="32" t="s">
        <v>4732</v>
      </c>
      <c r="F407" s="14">
        <v>2</v>
      </c>
      <c r="G407" s="14">
        <v>3.01</v>
      </c>
      <c r="H407" s="14" t="s">
        <v>2007</v>
      </c>
      <c r="I407" s="14"/>
      <c r="J407" s="15" t="s">
        <v>2004</v>
      </c>
      <c r="K407" s="15" t="s">
        <v>1545</v>
      </c>
      <c r="L407" s="17" t="s">
        <v>2005</v>
      </c>
      <c r="M407" s="17" t="s">
        <v>1546</v>
      </c>
      <c r="N407" s="17" t="s">
        <v>2137</v>
      </c>
      <c r="O407" s="17" t="s">
        <v>84</v>
      </c>
    </row>
    <row r="408" spans="1:15" x14ac:dyDescent="0.2">
      <c r="A408" s="12">
        <v>1091</v>
      </c>
      <c r="B408" s="13" t="s">
        <v>4783</v>
      </c>
      <c r="C408" s="13" t="s">
        <v>4784</v>
      </c>
      <c r="D408" s="14" t="s">
        <v>4410</v>
      </c>
      <c r="E408" s="32" t="s">
        <v>4732</v>
      </c>
      <c r="F408" s="14">
        <v>2</v>
      </c>
      <c r="G408" s="14">
        <v>3.01</v>
      </c>
      <c r="H408" s="14" t="s">
        <v>2007</v>
      </c>
      <c r="I408" s="14"/>
      <c r="J408" s="15" t="s">
        <v>4785</v>
      </c>
      <c r="K408" s="15" t="s">
        <v>4786</v>
      </c>
      <c r="L408" s="17" t="s">
        <v>4787</v>
      </c>
      <c r="M408" s="17" t="s">
        <v>4788</v>
      </c>
      <c r="N408" s="17" t="s">
        <v>4789</v>
      </c>
      <c r="O408" s="17" t="s">
        <v>84</v>
      </c>
    </row>
    <row r="409" spans="1:15" x14ac:dyDescent="0.2">
      <c r="A409" s="12">
        <v>1092</v>
      </c>
      <c r="B409" s="13" t="s">
        <v>4790</v>
      </c>
      <c r="C409" s="13" t="s">
        <v>4791</v>
      </c>
      <c r="D409" s="14" t="s">
        <v>4410</v>
      </c>
      <c r="E409" s="32" t="s">
        <v>4732</v>
      </c>
      <c r="F409" s="14">
        <v>2</v>
      </c>
      <c r="G409" s="14">
        <v>3.01</v>
      </c>
      <c r="H409" s="14" t="s">
        <v>2007</v>
      </c>
      <c r="I409" s="14"/>
      <c r="J409" s="15" t="s">
        <v>4792</v>
      </c>
      <c r="K409" s="15" t="s">
        <v>562</v>
      </c>
      <c r="L409" s="17" t="s">
        <v>4793</v>
      </c>
      <c r="M409" s="17" t="s">
        <v>4794</v>
      </c>
      <c r="N409" s="17" t="s">
        <v>4439</v>
      </c>
      <c r="O409" s="17" t="s">
        <v>84</v>
      </c>
    </row>
    <row r="410" spans="1:15" x14ac:dyDescent="0.2">
      <c r="A410" s="12">
        <v>1093</v>
      </c>
      <c r="B410" s="13" t="s">
        <v>4795</v>
      </c>
      <c r="C410" s="13" t="s">
        <v>4796</v>
      </c>
      <c r="D410" s="14" t="s">
        <v>4410</v>
      </c>
      <c r="E410" s="32" t="s">
        <v>4732</v>
      </c>
      <c r="F410" s="14">
        <v>2</v>
      </c>
      <c r="G410" s="14">
        <v>3.01</v>
      </c>
      <c r="H410" s="14" t="s">
        <v>2007</v>
      </c>
      <c r="I410" s="14"/>
      <c r="J410" s="15" t="s">
        <v>1019</v>
      </c>
      <c r="K410" s="15" t="s">
        <v>4797</v>
      </c>
      <c r="L410" s="17" t="s">
        <v>296</v>
      </c>
      <c r="M410" s="17" t="s">
        <v>4798</v>
      </c>
      <c r="N410" s="17" t="s">
        <v>4799</v>
      </c>
      <c r="O410" s="17" t="s">
        <v>84</v>
      </c>
    </row>
    <row r="411" spans="1:15" x14ac:dyDescent="0.2">
      <c r="A411" s="12">
        <v>1094</v>
      </c>
      <c r="B411" s="13" t="s">
        <v>4462</v>
      </c>
      <c r="C411" s="13" t="s">
        <v>4800</v>
      </c>
      <c r="D411" s="14" t="s">
        <v>4410</v>
      </c>
      <c r="E411" s="32" t="s">
        <v>4801</v>
      </c>
      <c r="F411" s="14">
        <v>3</v>
      </c>
      <c r="G411" s="14">
        <v>3.01</v>
      </c>
      <c r="H411" s="14" t="s">
        <v>443</v>
      </c>
      <c r="I411" s="14"/>
      <c r="J411" s="15" t="s">
        <v>312</v>
      </c>
      <c r="K411" s="15" t="s">
        <v>4802</v>
      </c>
      <c r="L411" s="17" t="s">
        <v>313</v>
      </c>
      <c r="M411" s="17" t="s">
        <v>3618</v>
      </c>
      <c r="N411" s="17" t="s">
        <v>4803</v>
      </c>
      <c r="O411" s="17" t="s">
        <v>84</v>
      </c>
    </row>
    <row r="412" spans="1:15" x14ac:dyDescent="0.2">
      <c r="A412" s="12">
        <v>1095</v>
      </c>
      <c r="B412" s="13" t="s">
        <v>4804</v>
      </c>
      <c r="C412" s="13" t="s">
        <v>4805</v>
      </c>
      <c r="D412" s="14" t="s">
        <v>4410</v>
      </c>
      <c r="E412" s="32" t="s">
        <v>4801</v>
      </c>
      <c r="F412" s="14">
        <v>3</v>
      </c>
      <c r="G412" s="14">
        <v>3.01</v>
      </c>
      <c r="H412" s="14" t="s">
        <v>443</v>
      </c>
      <c r="I412" s="14"/>
      <c r="J412" s="15" t="s">
        <v>88</v>
      </c>
      <c r="K412" s="15" t="s">
        <v>4644</v>
      </c>
      <c r="L412" s="17" t="s">
        <v>90</v>
      </c>
      <c r="M412" s="17" t="s">
        <v>4645</v>
      </c>
      <c r="N412" s="17" t="s">
        <v>4433</v>
      </c>
      <c r="O412" s="17" t="s">
        <v>84</v>
      </c>
    </row>
    <row r="413" spans="1:15" x14ac:dyDescent="0.2">
      <c r="A413" s="12">
        <v>1096</v>
      </c>
      <c r="B413" s="13" t="s">
        <v>4596</v>
      </c>
      <c r="C413" s="13" t="s">
        <v>4806</v>
      </c>
      <c r="D413" s="14" t="s">
        <v>4410</v>
      </c>
      <c r="E413" s="32" t="s">
        <v>4801</v>
      </c>
      <c r="F413" s="14">
        <v>3</v>
      </c>
      <c r="G413" s="14">
        <v>3.01</v>
      </c>
      <c r="H413" s="14" t="s">
        <v>443</v>
      </c>
      <c r="I413" s="14"/>
      <c r="J413" s="15" t="s">
        <v>197</v>
      </c>
      <c r="K413" s="15" t="s">
        <v>989</v>
      </c>
      <c r="L413" s="17" t="s">
        <v>198</v>
      </c>
      <c r="M413" s="17" t="s">
        <v>990</v>
      </c>
      <c r="N413" s="17" t="s">
        <v>4807</v>
      </c>
      <c r="O413" s="17" t="s">
        <v>84</v>
      </c>
    </row>
    <row r="414" spans="1:15" x14ac:dyDescent="0.2">
      <c r="A414" s="12">
        <v>1097</v>
      </c>
      <c r="B414" s="13" t="s">
        <v>4808</v>
      </c>
      <c r="C414" s="13" t="s">
        <v>4809</v>
      </c>
      <c r="D414" s="14" t="s">
        <v>4410</v>
      </c>
      <c r="E414" s="32" t="s">
        <v>4801</v>
      </c>
      <c r="F414" s="14">
        <v>3</v>
      </c>
      <c r="G414" s="14">
        <v>3.01</v>
      </c>
      <c r="H414" s="14" t="s">
        <v>443</v>
      </c>
      <c r="I414" s="14"/>
      <c r="J414" s="15" t="s">
        <v>1737</v>
      </c>
      <c r="K414" s="15" t="s">
        <v>991</v>
      </c>
      <c r="L414" s="17" t="s">
        <v>1738</v>
      </c>
      <c r="M414" s="17" t="s">
        <v>992</v>
      </c>
      <c r="N414" s="17" t="s">
        <v>703</v>
      </c>
      <c r="O414" s="17" t="s">
        <v>84</v>
      </c>
    </row>
    <row r="415" spans="1:15" x14ac:dyDescent="0.2">
      <c r="A415" s="12">
        <v>1098</v>
      </c>
      <c r="B415" s="13" t="s">
        <v>4810</v>
      </c>
      <c r="C415" s="13" t="s">
        <v>3512</v>
      </c>
      <c r="D415" s="14" t="s">
        <v>4410</v>
      </c>
      <c r="E415" s="32" t="s">
        <v>4801</v>
      </c>
      <c r="F415" s="14">
        <v>3</v>
      </c>
      <c r="G415" s="14">
        <v>3.01</v>
      </c>
      <c r="H415" s="14" t="s">
        <v>443</v>
      </c>
      <c r="I415" s="14"/>
      <c r="J415" s="15" t="s">
        <v>4811</v>
      </c>
      <c r="K415" s="15" t="s">
        <v>1053</v>
      </c>
      <c r="L415" s="17" t="s">
        <v>4812</v>
      </c>
      <c r="M415" s="17" t="s">
        <v>1054</v>
      </c>
      <c r="N415" s="17" t="s">
        <v>4813</v>
      </c>
      <c r="O415" s="17" t="s">
        <v>84</v>
      </c>
    </row>
    <row r="416" spans="1:15" x14ac:dyDescent="0.2">
      <c r="A416" s="12">
        <v>1099</v>
      </c>
      <c r="B416" s="13" t="s">
        <v>4814</v>
      </c>
      <c r="C416" s="13" t="s">
        <v>4815</v>
      </c>
      <c r="D416" s="14" t="s">
        <v>4410</v>
      </c>
      <c r="E416" s="32" t="s">
        <v>4801</v>
      </c>
      <c r="F416" s="14">
        <v>3</v>
      </c>
      <c r="G416" s="14">
        <v>3.01</v>
      </c>
      <c r="H416" s="14" t="s">
        <v>443</v>
      </c>
      <c r="I416" s="14"/>
      <c r="J416" s="15" t="s">
        <v>277</v>
      </c>
      <c r="K416" s="15" t="s">
        <v>4816</v>
      </c>
      <c r="L416" s="17" t="s">
        <v>278</v>
      </c>
      <c r="M416" s="17" t="s">
        <v>4817</v>
      </c>
      <c r="N416" s="17" t="s">
        <v>4818</v>
      </c>
      <c r="O416" s="17" t="s">
        <v>84</v>
      </c>
    </row>
    <row r="417" spans="1:15" x14ac:dyDescent="0.2">
      <c r="A417" s="12">
        <v>1100</v>
      </c>
      <c r="B417" s="13" t="s">
        <v>4819</v>
      </c>
      <c r="C417" s="13" t="s">
        <v>4820</v>
      </c>
      <c r="D417" s="14" t="s">
        <v>4410</v>
      </c>
      <c r="E417" s="32" t="s">
        <v>4801</v>
      </c>
      <c r="F417" s="14">
        <v>3</v>
      </c>
      <c r="G417" s="14">
        <v>3.01</v>
      </c>
      <c r="H417" s="14" t="s">
        <v>443</v>
      </c>
      <c r="I417" s="14"/>
      <c r="J417" s="15" t="s">
        <v>4821</v>
      </c>
      <c r="K417" s="15" t="s">
        <v>4822</v>
      </c>
      <c r="L417" s="17" t="s">
        <v>4823</v>
      </c>
      <c r="M417" s="17" t="s">
        <v>4824</v>
      </c>
      <c r="N417" s="17" t="s">
        <v>1115</v>
      </c>
      <c r="O417" s="17" t="s">
        <v>84</v>
      </c>
    </row>
    <row r="418" spans="1:15" x14ac:dyDescent="0.2">
      <c r="A418" s="12">
        <v>1101</v>
      </c>
      <c r="B418" s="13" t="s">
        <v>4825</v>
      </c>
      <c r="C418" s="13" t="s">
        <v>4826</v>
      </c>
      <c r="D418" s="14" t="s">
        <v>4410</v>
      </c>
      <c r="E418" s="32" t="s">
        <v>4801</v>
      </c>
      <c r="F418" s="14">
        <v>3</v>
      </c>
      <c r="G418" s="14">
        <v>3.01</v>
      </c>
      <c r="H418" s="14" t="s">
        <v>443</v>
      </c>
      <c r="I418" s="14"/>
      <c r="J418" s="15" t="s">
        <v>415</v>
      </c>
      <c r="K418" s="15" t="s">
        <v>2498</v>
      </c>
      <c r="L418" s="17" t="s">
        <v>417</v>
      </c>
      <c r="M418" s="17" t="s">
        <v>2433</v>
      </c>
      <c r="N418" s="17" t="s">
        <v>4827</v>
      </c>
      <c r="O418" s="17" t="s">
        <v>84</v>
      </c>
    </row>
    <row r="419" spans="1:15" x14ac:dyDescent="0.2">
      <c r="A419" s="12">
        <v>1102</v>
      </c>
      <c r="B419" s="13" t="s">
        <v>4828</v>
      </c>
      <c r="C419" s="13" t="s">
        <v>4829</v>
      </c>
      <c r="D419" s="14" t="s">
        <v>4410</v>
      </c>
      <c r="E419" s="32" t="s">
        <v>4801</v>
      </c>
      <c r="F419" s="14">
        <v>3</v>
      </c>
      <c r="G419" s="14">
        <v>3.01</v>
      </c>
      <c r="H419" s="14" t="s">
        <v>443</v>
      </c>
      <c r="I419" s="14"/>
      <c r="J419" s="15" t="s">
        <v>654</v>
      </c>
      <c r="K419" s="15" t="s">
        <v>1042</v>
      </c>
      <c r="L419" s="17" t="s">
        <v>1470</v>
      </c>
      <c r="M419" s="17" t="s">
        <v>1043</v>
      </c>
      <c r="N419" s="17" t="s">
        <v>4830</v>
      </c>
      <c r="O419" s="17" t="s">
        <v>84</v>
      </c>
    </row>
    <row r="420" spans="1:15" x14ac:dyDescent="0.2">
      <c r="A420" s="12">
        <v>1103</v>
      </c>
      <c r="B420" s="13" t="s">
        <v>4831</v>
      </c>
      <c r="C420" s="13" t="s">
        <v>4832</v>
      </c>
      <c r="D420" s="14" t="s">
        <v>4410</v>
      </c>
      <c r="E420" s="32" t="s">
        <v>4801</v>
      </c>
      <c r="F420" s="14">
        <v>3</v>
      </c>
      <c r="G420" s="14">
        <v>3.01</v>
      </c>
      <c r="H420" s="14" t="s">
        <v>443</v>
      </c>
      <c r="I420" s="14"/>
      <c r="J420" s="15" t="s">
        <v>4833</v>
      </c>
      <c r="K420" s="15" t="s">
        <v>999</v>
      </c>
      <c r="L420" s="17" t="s">
        <v>4834</v>
      </c>
      <c r="M420" s="17" t="s">
        <v>1000</v>
      </c>
      <c r="N420" s="17" t="s">
        <v>4835</v>
      </c>
      <c r="O420" s="17" t="s">
        <v>84</v>
      </c>
    </row>
    <row r="421" spans="1:15" x14ac:dyDescent="0.2">
      <c r="A421" s="12">
        <v>1104</v>
      </c>
      <c r="B421" s="13" t="s">
        <v>4836</v>
      </c>
      <c r="C421" s="13" t="s">
        <v>4837</v>
      </c>
      <c r="D421" s="14" t="s">
        <v>4410</v>
      </c>
      <c r="E421" s="32" t="s">
        <v>4801</v>
      </c>
      <c r="F421" s="14">
        <v>3</v>
      </c>
      <c r="G421" s="14">
        <v>3.01</v>
      </c>
      <c r="H421" s="14" t="s">
        <v>443</v>
      </c>
      <c r="I421" s="14"/>
      <c r="J421" s="15" t="s">
        <v>4838</v>
      </c>
      <c r="K421" s="15" t="s">
        <v>4839</v>
      </c>
      <c r="L421" s="17" t="s">
        <v>4840</v>
      </c>
      <c r="M421" s="17" t="s">
        <v>4841</v>
      </c>
      <c r="N421" s="17" t="s">
        <v>4842</v>
      </c>
      <c r="O421" s="17" t="s">
        <v>84</v>
      </c>
    </row>
    <row r="422" spans="1:15" x14ac:dyDescent="0.2">
      <c r="A422" s="12">
        <v>1105</v>
      </c>
      <c r="B422" s="13" t="s">
        <v>4795</v>
      </c>
      <c r="C422" s="13" t="s">
        <v>4843</v>
      </c>
      <c r="D422" s="14" t="s">
        <v>4410</v>
      </c>
      <c r="E422" s="32" t="s">
        <v>4801</v>
      </c>
      <c r="F422" s="14">
        <v>3</v>
      </c>
      <c r="G422" s="14">
        <v>3.01</v>
      </c>
      <c r="H422" s="14" t="s">
        <v>443</v>
      </c>
      <c r="I422" s="14"/>
      <c r="J422" s="15" t="s">
        <v>1019</v>
      </c>
      <c r="K422" s="15" t="s">
        <v>4574</v>
      </c>
      <c r="L422" s="17" t="s">
        <v>296</v>
      </c>
      <c r="M422" s="17" t="s">
        <v>4575</v>
      </c>
      <c r="N422" s="17" t="s">
        <v>4844</v>
      </c>
      <c r="O422" s="17" t="s">
        <v>84</v>
      </c>
    </row>
    <row r="423" spans="1:15" x14ac:dyDescent="0.2">
      <c r="A423" s="12">
        <v>1106</v>
      </c>
      <c r="B423" s="13" t="s">
        <v>4845</v>
      </c>
      <c r="C423" s="13" t="s">
        <v>4846</v>
      </c>
      <c r="D423" s="14" t="s">
        <v>4410</v>
      </c>
      <c r="E423" s="32" t="s">
        <v>4801</v>
      </c>
      <c r="F423" s="14">
        <v>3</v>
      </c>
      <c r="G423" s="14">
        <v>3.01</v>
      </c>
      <c r="H423" s="14" t="s">
        <v>443</v>
      </c>
      <c r="I423" s="14"/>
      <c r="J423" s="15" t="s">
        <v>4847</v>
      </c>
      <c r="K423" s="15" t="s">
        <v>3488</v>
      </c>
      <c r="L423" s="17" t="s">
        <v>4848</v>
      </c>
      <c r="M423" s="17" t="s">
        <v>967</v>
      </c>
      <c r="N423" s="17" t="s">
        <v>4849</v>
      </c>
      <c r="O423" s="17" t="s">
        <v>84</v>
      </c>
    </row>
    <row r="424" spans="1:15" x14ac:dyDescent="0.2">
      <c r="A424" s="12">
        <v>1107</v>
      </c>
      <c r="B424" s="13" t="s">
        <v>4677</v>
      </c>
      <c r="C424" s="13" t="s">
        <v>4850</v>
      </c>
      <c r="D424" s="14" t="s">
        <v>4410</v>
      </c>
      <c r="E424" s="32" t="s">
        <v>4801</v>
      </c>
      <c r="F424" s="14">
        <v>3</v>
      </c>
      <c r="G424" s="14">
        <v>3.01</v>
      </c>
      <c r="H424" s="14" t="s">
        <v>443</v>
      </c>
      <c r="I424" s="14"/>
      <c r="J424" s="15" t="s">
        <v>112</v>
      </c>
      <c r="K424" s="15" t="s">
        <v>1060</v>
      </c>
      <c r="L424" s="17" t="s">
        <v>114</v>
      </c>
      <c r="M424" s="17" t="s">
        <v>1061</v>
      </c>
      <c r="N424" s="17" t="s">
        <v>4851</v>
      </c>
      <c r="O424" s="17" t="s">
        <v>84</v>
      </c>
    </row>
    <row r="425" spans="1:15" x14ac:dyDescent="0.2">
      <c r="A425" s="12">
        <v>1108</v>
      </c>
      <c r="B425" s="13" t="s">
        <v>4852</v>
      </c>
      <c r="C425" s="13" t="s">
        <v>4853</v>
      </c>
      <c r="D425" s="14" t="s">
        <v>4410</v>
      </c>
      <c r="E425" s="32" t="s">
        <v>4801</v>
      </c>
      <c r="F425" s="14">
        <v>2</v>
      </c>
      <c r="G425" s="14">
        <v>3.01</v>
      </c>
      <c r="H425" s="14" t="s">
        <v>2007</v>
      </c>
      <c r="I425" s="14"/>
      <c r="J425" s="15" t="s">
        <v>4854</v>
      </c>
      <c r="K425" s="15" t="s">
        <v>310</v>
      </c>
      <c r="L425" s="17" t="s">
        <v>4855</v>
      </c>
      <c r="M425" s="17" t="s">
        <v>311</v>
      </c>
      <c r="N425" s="17" t="s">
        <v>4856</v>
      </c>
      <c r="O425" s="17" t="s">
        <v>84</v>
      </c>
    </row>
    <row r="426" spans="1:15" x14ac:dyDescent="0.2">
      <c r="A426" s="12">
        <v>1109</v>
      </c>
      <c r="B426" s="13" t="s">
        <v>4857</v>
      </c>
      <c r="C426" s="13" t="s">
        <v>4858</v>
      </c>
      <c r="D426" s="14" t="s">
        <v>4410</v>
      </c>
      <c r="E426" s="32" t="s">
        <v>4801</v>
      </c>
      <c r="F426" s="14">
        <v>2</v>
      </c>
      <c r="G426" s="14">
        <v>3.01</v>
      </c>
      <c r="H426" s="14" t="s">
        <v>443</v>
      </c>
      <c r="I426" s="14"/>
      <c r="J426" s="15" t="s">
        <v>4859</v>
      </c>
      <c r="K426" s="15" t="s">
        <v>178</v>
      </c>
      <c r="L426" s="17" t="s">
        <v>4860</v>
      </c>
      <c r="M426" s="17" t="s">
        <v>179</v>
      </c>
      <c r="N426" s="17" t="s">
        <v>1724</v>
      </c>
      <c r="O426" s="17" t="s">
        <v>84</v>
      </c>
    </row>
    <row r="427" spans="1:15" x14ac:dyDescent="0.2">
      <c r="A427" s="12">
        <v>1110</v>
      </c>
      <c r="B427" s="13" t="s">
        <v>4861</v>
      </c>
      <c r="C427" s="13" t="s">
        <v>4862</v>
      </c>
      <c r="D427" s="14" t="s">
        <v>4410</v>
      </c>
      <c r="E427" s="32" t="s">
        <v>4801</v>
      </c>
      <c r="F427" s="14">
        <v>2</v>
      </c>
      <c r="G427" s="14">
        <v>3.01</v>
      </c>
      <c r="H427" s="14" t="s">
        <v>443</v>
      </c>
      <c r="I427" s="14"/>
      <c r="J427" s="15" t="s">
        <v>4863</v>
      </c>
      <c r="K427" s="15" t="s">
        <v>1067</v>
      </c>
      <c r="L427" s="17" t="s">
        <v>4864</v>
      </c>
      <c r="M427" s="17" t="s">
        <v>1068</v>
      </c>
      <c r="N427" s="17" t="s">
        <v>1802</v>
      </c>
      <c r="O427" s="17" t="s">
        <v>84</v>
      </c>
    </row>
    <row r="428" spans="1:15" x14ac:dyDescent="0.2">
      <c r="A428" s="12">
        <v>1111</v>
      </c>
      <c r="B428" s="13" t="s">
        <v>4865</v>
      </c>
      <c r="C428" s="13" t="s">
        <v>4866</v>
      </c>
      <c r="D428" s="14" t="s">
        <v>4410</v>
      </c>
      <c r="E428" s="32" t="s">
        <v>4801</v>
      </c>
      <c r="F428" s="14">
        <v>2</v>
      </c>
      <c r="G428" s="14">
        <v>3.01</v>
      </c>
      <c r="H428" s="14" t="s">
        <v>443</v>
      </c>
      <c r="I428" s="14"/>
      <c r="J428" s="15" t="s">
        <v>554</v>
      </c>
      <c r="K428" s="15" t="s">
        <v>1208</v>
      </c>
      <c r="L428" s="17" t="s">
        <v>556</v>
      </c>
      <c r="M428" s="17" t="s">
        <v>1210</v>
      </c>
      <c r="N428" s="17" t="s">
        <v>2020</v>
      </c>
      <c r="O428" s="17" t="s">
        <v>84</v>
      </c>
    </row>
    <row r="429" spans="1:15" x14ac:dyDescent="0.2">
      <c r="A429" s="12">
        <v>1112</v>
      </c>
      <c r="B429" s="13" t="s">
        <v>4867</v>
      </c>
      <c r="C429" s="13" t="s">
        <v>4868</v>
      </c>
      <c r="D429" s="14" t="s">
        <v>4410</v>
      </c>
      <c r="E429" s="32" t="s">
        <v>4801</v>
      </c>
      <c r="F429" s="14">
        <v>2</v>
      </c>
      <c r="G429" s="14">
        <v>3.01</v>
      </c>
      <c r="H429" s="14" t="s">
        <v>443</v>
      </c>
      <c r="I429" s="14"/>
      <c r="J429" s="15" t="s">
        <v>4869</v>
      </c>
      <c r="K429" s="15" t="s">
        <v>989</v>
      </c>
      <c r="L429" s="17" t="s">
        <v>4870</v>
      </c>
      <c r="M429" s="17" t="s">
        <v>990</v>
      </c>
      <c r="N429" s="17" t="s">
        <v>4799</v>
      </c>
      <c r="O429" s="17" t="s">
        <v>84</v>
      </c>
    </row>
    <row r="430" spans="1:15" x14ac:dyDescent="0.2">
      <c r="A430" s="12">
        <v>1113</v>
      </c>
      <c r="B430" s="13" t="s">
        <v>2118</v>
      </c>
      <c r="C430" s="13" t="s">
        <v>4871</v>
      </c>
      <c r="D430" s="14" t="s">
        <v>4410</v>
      </c>
      <c r="E430" s="32" t="s">
        <v>4801</v>
      </c>
      <c r="F430" s="14">
        <v>2</v>
      </c>
      <c r="G430" s="14">
        <v>3.01</v>
      </c>
      <c r="H430" s="14" t="s">
        <v>443</v>
      </c>
      <c r="I430" s="14"/>
      <c r="J430" s="15" t="s">
        <v>957</v>
      </c>
      <c r="K430" s="15" t="s">
        <v>4872</v>
      </c>
      <c r="L430" s="17" t="s">
        <v>958</v>
      </c>
      <c r="M430" s="17" t="s">
        <v>4873</v>
      </c>
      <c r="N430" s="17" t="s">
        <v>4874</v>
      </c>
      <c r="O430" s="17" t="s">
        <v>84</v>
      </c>
    </row>
    <row r="431" spans="1:15" x14ac:dyDescent="0.2">
      <c r="A431" s="12">
        <v>1114</v>
      </c>
      <c r="B431" s="13" t="s">
        <v>4875</v>
      </c>
      <c r="C431" s="13" t="s">
        <v>4876</v>
      </c>
      <c r="D431" s="14" t="s">
        <v>4410</v>
      </c>
      <c r="E431" s="32" t="s">
        <v>4801</v>
      </c>
      <c r="F431" s="14">
        <v>2</v>
      </c>
      <c r="G431" s="14">
        <v>3.01</v>
      </c>
      <c r="H431" s="14" t="s">
        <v>443</v>
      </c>
      <c r="I431" s="14"/>
      <c r="J431" s="15" t="s">
        <v>272</v>
      </c>
      <c r="K431" s="15" t="s">
        <v>4877</v>
      </c>
      <c r="L431" s="17" t="s">
        <v>273</v>
      </c>
      <c r="M431" s="17" t="s">
        <v>4878</v>
      </c>
      <c r="N431" s="17" t="s">
        <v>4879</v>
      </c>
      <c r="O431" s="17" t="s">
        <v>84</v>
      </c>
    </row>
    <row r="432" spans="1:15" x14ac:dyDescent="0.2">
      <c r="A432" s="12">
        <v>1115</v>
      </c>
      <c r="B432" s="13" t="s">
        <v>4880</v>
      </c>
      <c r="C432" s="13" t="s">
        <v>4881</v>
      </c>
      <c r="D432" s="14" t="s">
        <v>4410</v>
      </c>
      <c r="E432" s="32" t="s">
        <v>4801</v>
      </c>
      <c r="F432" s="14">
        <v>2</v>
      </c>
      <c r="G432" s="14">
        <v>3.01</v>
      </c>
      <c r="H432" s="14" t="s">
        <v>443</v>
      </c>
      <c r="I432" s="14"/>
      <c r="J432" s="15" t="s">
        <v>372</v>
      </c>
      <c r="K432" s="15" t="s">
        <v>4882</v>
      </c>
      <c r="L432" s="17" t="s">
        <v>373</v>
      </c>
      <c r="M432" s="17" t="s">
        <v>4883</v>
      </c>
      <c r="N432" s="17" t="s">
        <v>2145</v>
      </c>
      <c r="O432" s="17" t="s">
        <v>84</v>
      </c>
    </row>
    <row r="433" spans="1:15" x14ac:dyDescent="0.2">
      <c r="A433" s="12">
        <v>1116</v>
      </c>
      <c r="B433" s="22" t="s">
        <v>4884</v>
      </c>
      <c r="C433" s="22" t="s">
        <v>4885</v>
      </c>
      <c r="D433" s="14" t="s">
        <v>4410</v>
      </c>
      <c r="E433" s="34" t="s">
        <v>4801</v>
      </c>
      <c r="F433" s="23">
        <v>2</v>
      </c>
      <c r="G433" s="23">
        <v>3.01</v>
      </c>
      <c r="H433" s="23" t="s">
        <v>443</v>
      </c>
      <c r="I433" s="23"/>
      <c r="J433" s="21" t="s">
        <v>208</v>
      </c>
      <c r="K433" s="21" t="s">
        <v>4886</v>
      </c>
      <c r="L433" s="17" t="s">
        <v>210</v>
      </c>
      <c r="M433" s="17" t="s">
        <v>4887</v>
      </c>
      <c r="N433" s="17" t="s">
        <v>1777</v>
      </c>
      <c r="O433" s="17" t="s">
        <v>84</v>
      </c>
    </row>
    <row r="434" spans="1:15" x14ac:dyDescent="0.2">
      <c r="A434" s="12">
        <v>1117</v>
      </c>
      <c r="B434" s="13" t="s">
        <v>4888</v>
      </c>
      <c r="C434" s="13" t="s">
        <v>4889</v>
      </c>
      <c r="D434" s="14" t="s">
        <v>4410</v>
      </c>
      <c r="E434" s="32" t="s">
        <v>4801</v>
      </c>
      <c r="F434" s="14">
        <v>2</v>
      </c>
      <c r="G434" s="14">
        <v>3.01</v>
      </c>
      <c r="H434" s="14" t="s">
        <v>443</v>
      </c>
      <c r="I434" s="14"/>
      <c r="J434" s="15" t="s">
        <v>734</v>
      </c>
      <c r="K434" s="15" t="s">
        <v>1013</v>
      </c>
      <c r="L434" s="17" t="s">
        <v>735</v>
      </c>
      <c r="M434" s="17" t="s">
        <v>1014</v>
      </c>
      <c r="N434" s="17" t="s">
        <v>4890</v>
      </c>
      <c r="O434" s="17" t="s">
        <v>84</v>
      </c>
    </row>
    <row r="435" spans="1:15" x14ac:dyDescent="0.2">
      <c r="A435" s="12">
        <v>1118</v>
      </c>
      <c r="B435" s="13" t="s">
        <v>4891</v>
      </c>
      <c r="C435" s="13" t="s">
        <v>4497</v>
      </c>
      <c r="D435" s="14" t="s">
        <v>4410</v>
      </c>
      <c r="E435" s="32" t="s">
        <v>4801</v>
      </c>
      <c r="F435" s="14">
        <v>2</v>
      </c>
      <c r="G435" s="14">
        <v>3.01</v>
      </c>
      <c r="H435" s="14" t="s">
        <v>443</v>
      </c>
      <c r="I435" s="14"/>
      <c r="J435" s="15" t="s">
        <v>578</v>
      </c>
      <c r="K435" s="15" t="s">
        <v>4499</v>
      </c>
      <c r="L435" s="17" t="s">
        <v>579</v>
      </c>
      <c r="M435" s="17" t="s">
        <v>4500</v>
      </c>
      <c r="N435" s="17" t="s">
        <v>4892</v>
      </c>
      <c r="O435" s="17" t="s">
        <v>84</v>
      </c>
    </row>
    <row r="436" spans="1:15" x14ac:dyDescent="0.2">
      <c r="A436" s="12">
        <v>1119</v>
      </c>
      <c r="B436" s="13" t="s">
        <v>4893</v>
      </c>
      <c r="C436" s="13" t="s">
        <v>4894</v>
      </c>
      <c r="D436" s="14" t="s">
        <v>4895</v>
      </c>
      <c r="E436" s="32" t="s">
        <v>4896</v>
      </c>
      <c r="F436" s="14">
        <v>3</v>
      </c>
      <c r="G436" s="14">
        <v>3.01</v>
      </c>
      <c r="H436" s="14" t="s">
        <v>443</v>
      </c>
      <c r="I436" s="14"/>
      <c r="J436" s="15" t="s">
        <v>476</v>
      </c>
      <c r="K436" s="15" t="s">
        <v>993</v>
      </c>
      <c r="L436" s="17" t="s">
        <v>477</v>
      </c>
      <c r="M436" s="17" t="s">
        <v>994</v>
      </c>
      <c r="N436" s="17" t="s">
        <v>4897</v>
      </c>
      <c r="O436" s="17" t="s">
        <v>84</v>
      </c>
    </row>
    <row r="437" spans="1:15" x14ac:dyDescent="0.2">
      <c r="A437" s="12">
        <v>1120</v>
      </c>
      <c r="B437" s="13" t="s">
        <v>4898</v>
      </c>
      <c r="C437" s="13" t="s">
        <v>4899</v>
      </c>
      <c r="D437" s="14" t="s">
        <v>4895</v>
      </c>
      <c r="E437" s="32" t="s">
        <v>4896</v>
      </c>
      <c r="F437" s="14">
        <v>3</v>
      </c>
      <c r="G437" s="14">
        <v>3.01</v>
      </c>
      <c r="H437" s="14" t="s">
        <v>443</v>
      </c>
      <c r="I437" s="14"/>
      <c r="J437" s="15" t="s">
        <v>4900</v>
      </c>
      <c r="K437" s="15" t="s">
        <v>4901</v>
      </c>
      <c r="L437" s="17" t="s">
        <v>4902</v>
      </c>
      <c r="M437" s="17" t="s">
        <v>4903</v>
      </c>
      <c r="N437" s="17" t="s">
        <v>4904</v>
      </c>
      <c r="O437" s="17" t="s">
        <v>84</v>
      </c>
    </row>
    <row r="438" spans="1:15" x14ac:dyDescent="0.2">
      <c r="A438" s="12">
        <v>1121</v>
      </c>
      <c r="B438" s="13" t="s">
        <v>4905</v>
      </c>
      <c r="C438" s="13" t="s">
        <v>4906</v>
      </c>
      <c r="D438" s="14" t="s">
        <v>4895</v>
      </c>
      <c r="E438" s="32" t="s">
        <v>4896</v>
      </c>
      <c r="F438" s="14">
        <v>3</v>
      </c>
      <c r="G438" s="14">
        <v>3.01</v>
      </c>
      <c r="H438" s="14" t="s">
        <v>443</v>
      </c>
      <c r="I438" s="14"/>
      <c r="J438" s="15" t="s">
        <v>88</v>
      </c>
      <c r="K438" s="15" t="s">
        <v>2420</v>
      </c>
      <c r="L438" s="17" t="s">
        <v>90</v>
      </c>
      <c r="M438" s="17" t="s">
        <v>2421</v>
      </c>
      <c r="N438" s="17" t="s">
        <v>807</v>
      </c>
      <c r="O438" s="17" t="s">
        <v>84</v>
      </c>
    </row>
    <row r="439" spans="1:15" x14ac:dyDescent="0.2">
      <c r="A439" s="12">
        <v>1122</v>
      </c>
      <c r="B439" s="13" t="s">
        <v>2971</v>
      </c>
      <c r="C439" s="13" t="s">
        <v>4907</v>
      </c>
      <c r="D439" s="14" t="s">
        <v>4895</v>
      </c>
      <c r="E439" s="32" t="s">
        <v>4896</v>
      </c>
      <c r="F439" s="14">
        <v>3</v>
      </c>
      <c r="G439" s="14">
        <v>3.01</v>
      </c>
      <c r="H439" s="14" t="s">
        <v>443</v>
      </c>
      <c r="I439" s="14"/>
      <c r="J439" s="15" t="s">
        <v>197</v>
      </c>
      <c r="K439" s="15" t="s">
        <v>4908</v>
      </c>
      <c r="L439" s="17" t="s">
        <v>198</v>
      </c>
      <c r="M439" s="17" t="s">
        <v>4909</v>
      </c>
      <c r="N439" s="17" t="s">
        <v>2736</v>
      </c>
      <c r="O439" s="17" t="s">
        <v>84</v>
      </c>
    </row>
    <row r="440" spans="1:15" x14ac:dyDescent="0.2">
      <c r="A440" s="12">
        <v>1123</v>
      </c>
      <c r="B440" s="13" t="s">
        <v>4910</v>
      </c>
      <c r="C440" s="13" t="s">
        <v>4911</v>
      </c>
      <c r="D440" s="14" t="s">
        <v>4895</v>
      </c>
      <c r="E440" s="32" t="s">
        <v>4896</v>
      </c>
      <c r="F440" s="14">
        <v>3</v>
      </c>
      <c r="G440" s="14">
        <v>3.01</v>
      </c>
      <c r="H440" s="14" t="s">
        <v>443</v>
      </c>
      <c r="I440" s="14"/>
      <c r="J440" s="15" t="s">
        <v>174</v>
      </c>
      <c r="K440" s="15" t="s">
        <v>991</v>
      </c>
      <c r="L440" s="17" t="s">
        <v>175</v>
      </c>
      <c r="M440" s="17" t="s">
        <v>992</v>
      </c>
      <c r="N440" s="17" t="s">
        <v>4912</v>
      </c>
      <c r="O440" s="17" t="s">
        <v>84</v>
      </c>
    </row>
    <row r="441" spans="1:15" x14ac:dyDescent="0.2">
      <c r="A441" s="12">
        <v>1124</v>
      </c>
      <c r="B441" s="13" t="s">
        <v>4913</v>
      </c>
      <c r="C441" s="13" t="s">
        <v>4914</v>
      </c>
      <c r="D441" s="14" t="s">
        <v>4895</v>
      </c>
      <c r="E441" s="32" t="s">
        <v>4896</v>
      </c>
      <c r="F441" s="14">
        <v>3</v>
      </c>
      <c r="G441" s="14">
        <v>3.01</v>
      </c>
      <c r="H441" s="14" t="s">
        <v>443</v>
      </c>
      <c r="I441" s="14"/>
      <c r="J441" s="15" t="s">
        <v>413</v>
      </c>
      <c r="K441" s="15" t="s">
        <v>4915</v>
      </c>
      <c r="L441" s="17" t="s">
        <v>414</v>
      </c>
      <c r="M441" s="17" t="s">
        <v>4916</v>
      </c>
      <c r="N441" s="17" t="s">
        <v>600</v>
      </c>
      <c r="O441" s="17" t="s">
        <v>84</v>
      </c>
    </row>
    <row r="442" spans="1:15" x14ac:dyDescent="0.2">
      <c r="A442" s="12">
        <v>1125</v>
      </c>
      <c r="B442" s="13" t="s">
        <v>4917</v>
      </c>
      <c r="C442" s="13" t="s">
        <v>4918</v>
      </c>
      <c r="D442" s="14" t="s">
        <v>4895</v>
      </c>
      <c r="E442" s="32" t="s">
        <v>4896</v>
      </c>
      <c r="F442" s="14">
        <v>3</v>
      </c>
      <c r="G442" s="14">
        <v>3.01</v>
      </c>
      <c r="H442" s="14" t="s">
        <v>443</v>
      </c>
      <c r="I442" s="14"/>
      <c r="J442" s="15" t="s">
        <v>4919</v>
      </c>
      <c r="K442" s="15" t="s">
        <v>3464</v>
      </c>
      <c r="L442" s="17" t="s">
        <v>4920</v>
      </c>
      <c r="M442" s="17" t="s">
        <v>3466</v>
      </c>
      <c r="N442" s="17" t="s">
        <v>4818</v>
      </c>
      <c r="O442" s="17" t="s">
        <v>84</v>
      </c>
    </row>
    <row r="443" spans="1:15" x14ac:dyDescent="0.2">
      <c r="A443" s="12">
        <v>1126</v>
      </c>
      <c r="B443" s="13" t="s">
        <v>4921</v>
      </c>
      <c r="C443" s="13" t="s">
        <v>4922</v>
      </c>
      <c r="D443" s="14" t="s">
        <v>4895</v>
      </c>
      <c r="E443" s="32" t="s">
        <v>4896</v>
      </c>
      <c r="F443" s="14">
        <v>3</v>
      </c>
      <c r="G443" s="14">
        <v>3.01</v>
      </c>
      <c r="H443" s="14" t="s">
        <v>443</v>
      </c>
      <c r="I443" s="14"/>
      <c r="J443" s="15" t="s">
        <v>4923</v>
      </c>
      <c r="K443" s="15" t="s">
        <v>4924</v>
      </c>
      <c r="L443" s="17" t="s">
        <v>4925</v>
      </c>
      <c r="M443" s="17" t="s">
        <v>4926</v>
      </c>
      <c r="N443" s="17" t="s">
        <v>4927</v>
      </c>
      <c r="O443" s="17" t="s">
        <v>84</v>
      </c>
    </row>
    <row r="444" spans="1:15" x14ac:dyDescent="0.2">
      <c r="A444" s="12">
        <v>1127</v>
      </c>
      <c r="B444" s="13" t="s">
        <v>4928</v>
      </c>
      <c r="C444" s="13" t="s">
        <v>4929</v>
      </c>
      <c r="D444" s="14" t="s">
        <v>4436</v>
      </c>
      <c r="E444" s="32" t="s">
        <v>4896</v>
      </c>
      <c r="F444" s="14">
        <v>2</v>
      </c>
      <c r="G444" s="14">
        <v>3.01</v>
      </c>
      <c r="H444" s="14" t="s">
        <v>443</v>
      </c>
      <c r="I444" s="14"/>
      <c r="J444" s="15" t="s">
        <v>4930</v>
      </c>
      <c r="K444" s="15" t="s">
        <v>4931</v>
      </c>
      <c r="L444" s="17" t="s">
        <v>4932</v>
      </c>
      <c r="M444" s="17" t="s">
        <v>4933</v>
      </c>
      <c r="N444" s="17" t="s">
        <v>4934</v>
      </c>
      <c r="O444" s="17" t="s">
        <v>84</v>
      </c>
    </row>
    <row r="445" spans="1:15" x14ac:dyDescent="0.2">
      <c r="A445" s="12">
        <v>1128</v>
      </c>
      <c r="B445" s="13" t="s">
        <v>4935</v>
      </c>
      <c r="C445" s="13" t="s">
        <v>4936</v>
      </c>
      <c r="D445" s="14" t="s">
        <v>4436</v>
      </c>
      <c r="E445" s="32" t="s">
        <v>4896</v>
      </c>
      <c r="F445" s="14">
        <v>2</v>
      </c>
      <c r="G445" s="14">
        <v>3.01</v>
      </c>
      <c r="H445" s="14" t="s">
        <v>443</v>
      </c>
      <c r="I445" s="14"/>
      <c r="J445" s="15" t="s">
        <v>4937</v>
      </c>
      <c r="K445" s="15" t="s">
        <v>1202</v>
      </c>
      <c r="L445" s="17" t="s">
        <v>4938</v>
      </c>
      <c r="M445" s="17" t="s">
        <v>1203</v>
      </c>
      <c r="N445" s="17" t="s">
        <v>4939</v>
      </c>
      <c r="O445" s="17" t="s">
        <v>84</v>
      </c>
    </row>
    <row r="446" spans="1:15" x14ac:dyDescent="0.2">
      <c r="A446" s="12">
        <v>1129</v>
      </c>
      <c r="B446" s="13" t="s">
        <v>4940</v>
      </c>
      <c r="C446" s="13" t="s">
        <v>4941</v>
      </c>
      <c r="D446" s="14" t="s">
        <v>4436</v>
      </c>
      <c r="E446" s="32" t="s">
        <v>4896</v>
      </c>
      <c r="F446" s="14">
        <v>2</v>
      </c>
      <c r="G446" s="14">
        <v>3.01</v>
      </c>
      <c r="H446" s="14" t="s">
        <v>443</v>
      </c>
      <c r="I446" s="14"/>
      <c r="J446" s="15" t="s">
        <v>4942</v>
      </c>
      <c r="K446" s="15" t="s">
        <v>3488</v>
      </c>
      <c r="L446" s="17" t="s">
        <v>4943</v>
      </c>
      <c r="M446" s="17" t="s">
        <v>967</v>
      </c>
      <c r="N446" s="17" t="s">
        <v>1701</v>
      </c>
      <c r="O446" s="17" t="s">
        <v>84</v>
      </c>
    </row>
    <row r="447" spans="1:15" x14ac:dyDescent="0.2">
      <c r="A447" s="12">
        <v>1130</v>
      </c>
      <c r="B447" s="13" t="s">
        <v>4944</v>
      </c>
      <c r="C447" s="13" t="s">
        <v>4945</v>
      </c>
      <c r="D447" s="14" t="s">
        <v>4436</v>
      </c>
      <c r="E447" s="32" t="s">
        <v>4896</v>
      </c>
      <c r="F447" s="14">
        <v>2</v>
      </c>
      <c r="G447" s="14">
        <v>3.01</v>
      </c>
      <c r="H447" s="14" t="s">
        <v>443</v>
      </c>
      <c r="I447" s="14"/>
      <c r="J447" s="15" t="s">
        <v>4946</v>
      </c>
      <c r="K447" s="15" t="s">
        <v>4721</v>
      </c>
      <c r="L447" s="17" t="s">
        <v>4947</v>
      </c>
      <c r="M447" s="17" t="s">
        <v>4722</v>
      </c>
      <c r="N447" s="17" t="s">
        <v>1776</v>
      </c>
      <c r="O447" s="17" t="s">
        <v>84</v>
      </c>
    </row>
    <row r="448" spans="1:15" x14ac:dyDescent="0.2">
      <c r="A448" s="12">
        <v>1131</v>
      </c>
      <c r="B448" s="13" t="s">
        <v>4948</v>
      </c>
      <c r="C448" s="13" t="s">
        <v>4949</v>
      </c>
      <c r="D448" s="14" t="s">
        <v>4436</v>
      </c>
      <c r="E448" s="32" t="s">
        <v>4896</v>
      </c>
      <c r="F448" s="14">
        <v>2</v>
      </c>
      <c r="G448" s="14">
        <v>3.01</v>
      </c>
      <c r="H448" s="14" t="s">
        <v>443</v>
      </c>
      <c r="I448" s="14"/>
      <c r="J448" s="15" t="s">
        <v>4950</v>
      </c>
      <c r="K448" s="15" t="s">
        <v>2017</v>
      </c>
      <c r="L448" s="17" t="s">
        <v>4951</v>
      </c>
      <c r="M448" s="17" t="s">
        <v>2019</v>
      </c>
      <c r="N448" s="17" t="s">
        <v>2012</v>
      </c>
      <c r="O448" s="17" t="s">
        <v>84</v>
      </c>
    </row>
    <row r="449" spans="1:15" x14ac:dyDescent="0.2">
      <c r="A449" s="12">
        <v>1132</v>
      </c>
      <c r="B449" s="13" t="s">
        <v>4952</v>
      </c>
      <c r="C449" s="13" t="s">
        <v>4953</v>
      </c>
      <c r="D449" s="14" t="s">
        <v>4436</v>
      </c>
      <c r="E449" s="32" t="s">
        <v>4896</v>
      </c>
      <c r="F449" s="14">
        <v>2</v>
      </c>
      <c r="G449" s="14">
        <v>3.01</v>
      </c>
      <c r="H449" s="14" t="s">
        <v>443</v>
      </c>
      <c r="I449" s="14"/>
      <c r="J449" s="15" t="s">
        <v>4954</v>
      </c>
      <c r="K449" s="15" t="s">
        <v>4955</v>
      </c>
      <c r="L449" s="17" t="s">
        <v>4956</v>
      </c>
      <c r="M449" s="17" t="s">
        <v>4957</v>
      </c>
      <c r="N449" s="17" t="s">
        <v>1808</v>
      </c>
      <c r="O449" s="17" t="s">
        <v>84</v>
      </c>
    </row>
    <row r="450" spans="1:15" x14ac:dyDescent="0.2">
      <c r="A450" s="12">
        <v>1133</v>
      </c>
      <c r="B450" s="13" t="s">
        <v>4958</v>
      </c>
      <c r="C450" s="13" t="s">
        <v>4959</v>
      </c>
      <c r="D450" s="14" t="s">
        <v>4436</v>
      </c>
      <c r="E450" s="32" t="s">
        <v>4896</v>
      </c>
      <c r="F450" s="14">
        <v>2</v>
      </c>
      <c r="G450" s="14">
        <v>3.01</v>
      </c>
      <c r="H450" s="14" t="s">
        <v>443</v>
      </c>
      <c r="I450" s="14"/>
      <c r="J450" s="15" t="s">
        <v>4442</v>
      </c>
      <c r="K450" s="15" t="s">
        <v>748</v>
      </c>
      <c r="L450" s="17" t="s">
        <v>4443</v>
      </c>
      <c r="M450" s="17" t="s">
        <v>749</v>
      </c>
      <c r="N450" s="17" t="s">
        <v>2500</v>
      </c>
      <c r="O450" s="17" t="s">
        <v>84</v>
      </c>
    </row>
    <row r="451" spans="1:15" x14ac:dyDescent="0.2">
      <c r="A451" s="12">
        <v>1134</v>
      </c>
      <c r="B451" s="13" t="s">
        <v>4960</v>
      </c>
      <c r="C451" s="13" t="s">
        <v>4961</v>
      </c>
      <c r="D451" s="14" t="s">
        <v>4436</v>
      </c>
      <c r="E451" s="32" t="s">
        <v>4896</v>
      </c>
      <c r="F451" s="14">
        <v>2</v>
      </c>
      <c r="G451" s="14">
        <v>3.01</v>
      </c>
      <c r="H451" s="14" t="s">
        <v>443</v>
      </c>
      <c r="I451" s="14"/>
      <c r="J451" s="15" t="s">
        <v>4247</v>
      </c>
      <c r="K451" s="15" t="s">
        <v>4962</v>
      </c>
      <c r="L451" s="17" t="s">
        <v>4249</v>
      </c>
      <c r="M451" s="17" t="s">
        <v>4963</v>
      </c>
      <c r="N451" s="17" t="s">
        <v>4964</v>
      </c>
      <c r="O451" s="17" t="s">
        <v>84</v>
      </c>
    </row>
    <row r="452" spans="1:15" x14ac:dyDescent="0.45">
      <c r="A452">
        <v>1135</v>
      </c>
      <c r="B452" t="s">
        <v>204</v>
      </c>
      <c r="C452" t="s">
        <v>4965</v>
      </c>
      <c r="D452" t="s">
        <v>4436</v>
      </c>
      <c r="E452" t="s">
        <v>4896</v>
      </c>
      <c r="F452">
        <v>2</v>
      </c>
      <c r="G452">
        <v>3.01</v>
      </c>
      <c r="H452" t="s">
        <v>443</v>
      </c>
      <c r="J452" t="s">
        <v>133</v>
      </c>
      <c r="K452" t="s">
        <v>4966</v>
      </c>
      <c r="L452" t="s">
        <v>135</v>
      </c>
      <c r="M452" t="s">
        <v>4967</v>
      </c>
      <c r="N452" t="s">
        <v>1718</v>
      </c>
      <c r="O452" t="s">
        <v>84</v>
      </c>
    </row>
    <row r="453" spans="1:15" x14ac:dyDescent="0.45">
      <c r="A453">
        <v>1136</v>
      </c>
      <c r="B453" t="s">
        <v>3994</v>
      </c>
      <c r="C453" t="s">
        <v>4968</v>
      </c>
      <c r="D453" t="s">
        <v>4436</v>
      </c>
      <c r="E453" t="s">
        <v>4896</v>
      </c>
      <c r="F453">
        <v>2</v>
      </c>
      <c r="G453">
        <v>3.01</v>
      </c>
      <c r="H453" t="s">
        <v>443</v>
      </c>
      <c r="J453" t="s">
        <v>249</v>
      </c>
      <c r="K453" t="s">
        <v>118</v>
      </c>
      <c r="L453" t="s">
        <v>250</v>
      </c>
      <c r="M453" t="s">
        <v>119</v>
      </c>
      <c r="N453" t="s">
        <v>4969</v>
      </c>
      <c r="O453" t="s">
        <v>84</v>
      </c>
    </row>
    <row r="454" spans="1:15" x14ac:dyDescent="0.45">
      <c r="A454">
        <v>1137</v>
      </c>
      <c r="B454" t="s">
        <v>4970</v>
      </c>
      <c r="C454" t="s">
        <v>4971</v>
      </c>
      <c r="D454" t="s">
        <v>4436</v>
      </c>
      <c r="E454" t="s">
        <v>4896</v>
      </c>
      <c r="F454">
        <v>2</v>
      </c>
      <c r="G454">
        <v>3.01</v>
      </c>
      <c r="H454" t="s">
        <v>443</v>
      </c>
      <c r="J454" t="s">
        <v>4972</v>
      </c>
      <c r="K454" t="s">
        <v>4658</v>
      </c>
      <c r="L454" t="s">
        <v>4973</v>
      </c>
      <c r="M454" t="s">
        <v>4660</v>
      </c>
      <c r="N454" t="s">
        <v>4708</v>
      </c>
      <c r="O454" t="s">
        <v>84</v>
      </c>
    </row>
    <row r="455" spans="1:15" x14ac:dyDescent="0.45">
      <c r="A455">
        <v>1138</v>
      </c>
      <c r="B455" t="s">
        <v>862</v>
      </c>
      <c r="C455" t="s">
        <v>4974</v>
      </c>
      <c r="D455" t="s">
        <v>4436</v>
      </c>
      <c r="E455" t="s">
        <v>4896</v>
      </c>
      <c r="F455">
        <v>2</v>
      </c>
      <c r="G455">
        <v>3.01</v>
      </c>
      <c r="H455" t="s">
        <v>443</v>
      </c>
      <c r="J455" t="s">
        <v>212</v>
      </c>
      <c r="K455" t="s">
        <v>4975</v>
      </c>
      <c r="L455" t="s">
        <v>213</v>
      </c>
      <c r="M455" t="s">
        <v>4976</v>
      </c>
      <c r="N455" t="s">
        <v>4977</v>
      </c>
      <c r="O455" t="s">
        <v>84</v>
      </c>
    </row>
    <row r="456" spans="1:15" x14ac:dyDescent="0.45">
      <c r="A456">
        <v>1139</v>
      </c>
      <c r="B456" t="s">
        <v>3417</v>
      </c>
      <c r="C456" t="s">
        <v>4978</v>
      </c>
      <c r="D456" t="s">
        <v>4410</v>
      </c>
      <c r="E456" t="s">
        <v>4979</v>
      </c>
      <c r="F456">
        <v>3</v>
      </c>
      <c r="G456">
        <v>3.01</v>
      </c>
      <c r="H456" t="s">
        <v>2007</v>
      </c>
      <c r="J456" t="s">
        <v>275</v>
      </c>
      <c r="K456" t="s">
        <v>3443</v>
      </c>
      <c r="L456" t="s">
        <v>276</v>
      </c>
      <c r="M456" t="s">
        <v>3445</v>
      </c>
      <c r="N456" t="s">
        <v>910</v>
      </c>
      <c r="O456" t="s">
        <v>84</v>
      </c>
    </row>
    <row r="457" spans="1:15" x14ac:dyDescent="0.45">
      <c r="A457">
        <v>1140</v>
      </c>
      <c r="B457" t="s">
        <v>4980</v>
      </c>
      <c r="C457" t="s">
        <v>4981</v>
      </c>
      <c r="D457" t="s">
        <v>4410</v>
      </c>
      <c r="E457" t="s">
        <v>4979</v>
      </c>
      <c r="F457">
        <v>3</v>
      </c>
      <c r="G457">
        <v>3.01</v>
      </c>
      <c r="H457" t="s">
        <v>2007</v>
      </c>
      <c r="J457" t="s">
        <v>1075</v>
      </c>
      <c r="K457" t="s">
        <v>4982</v>
      </c>
      <c r="L457" t="s">
        <v>4983</v>
      </c>
      <c r="M457" t="s">
        <v>4984</v>
      </c>
      <c r="N457" t="s">
        <v>588</v>
      </c>
      <c r="O457" t="s">
        <v>84</v>
      </c>
    </row>
    <row r="458" spans="1:15" x14ac:dyDescent="0.45">
      <c r="A458">
        <v>1141</v>
      </c>
      <c r="B458" t="s">
        <v>4467</v>
      </c>
      <c r="C458" t="s">
        <v>4985</v>
      </c>
      <c r="D458" t="s">
        <v>4410</v>
      </c>
      <c r="E458" t="s">
        <v>4979</v>
      </c>
      <c r="F458">
        <v>3</v>
      </c>
      <c r="G458">
        <v>3.01</v>
      </c>
      <c r="H458" t="s">
        <v>2007</v>
      </c>
      <c r="J458" t="s">
        <v>4469</v>
      </c>
      <c r="K458" t="s">
        <v>2013</v>
      </c>
      <c r="L458" t="s">
        <v>4986</v>
      </c>
      <c r="M458" t="s">
        <v>2014</v>
      </c>
      <c r="N458" t="s">
        <v>4987</v>
      </c>
      <c r="O458" t="s">
        <v>84</v>
      </c>
    </row>
    <row r="459" spans="1:15" x14ac:dyDescent="0.45">
      <c r="A459">
        <v>1142</v>
      </c>
      <c r="B459" t="s">
        <v>4988</v>
      </c>
      <c r="C459" t="s">
        <v>4989</v>
      </c>
      <c r="D459" t="s">
        <v>4410</v>
      </c>
      <c r="E459" t="s">
        <v>4979</v>
      </c>
      <c r="F459">
        <v>3</v>
      </c>
      <c r="G459">
        <v>3.01</v>
      </c>
      <c r="H459" t="s">
        <v>2007</v>
      </c>
      <c r="J459" t="s">
        <v>4990</v>
      </c>
      <c r="K459" t="s">
        <v>2017</v>
      </c>
      <c r="L459" t="s">
        <v>4991</v>
      </c>
      <c r="M459" t="s">
        <v>2019</v>
      </c>
      <c r="N459" t="s">
        <v>861</v>
      </c>
      <c r="O459" t="s">
        <v>84</v>
      </c>
    </row>
    <row r="460" spans="1:15" x14ac:dyDescent="0.45">
      <c r="A460">
        <v>1143</v>
      </c>
      <c r="B460" t="s">
        <v>4992</v>
      </c>
      <c r="C460" t="s">
        <v>4993</v>
      </c>
      <c r="D460" t="s">
        <v>4410</v>
      </c>
      <c r="E460" t="s">
        <v>4979</v>
      </c>
      <c r="F460">
        <v>3</v>
      </c>
      <c r="G460">
        <v>3.01</v>
      </c>
      <c r="H460" t="s">
        <v>2007</v>
      </c>
      <c r="J460" t="s">
        <v>4994</v>
      </c>
      <c r="K460" t="s">
        <v>3488</v>
      </c>
      <c r="L460" t="s">
        <v>4995</v>
      </c>
      <c r="M460" t="s">
        <v>967</v>
      </c>
      <c r="N460" t="s">
        <v>4652</v>
      </c>
      <c r="O460" t="s">
        <v>84</v>
      </c>
    </row>
    <row r="461" spans="1:15" x14ac:dyDescent="0.45">
      <c r="A461">
        <v>1144</v>
      </c>
      <c r="B461" t="s">
        <v>4996</v>
      </c>
      <c r="C461" t="s">
        <v>4997</v>
      </c>
      <c r="D461" t="s">
        <v>4410</v>
      </c>
      <c r="E461" t="s">
        <v>4979</v>
      </c>
      <c r="F461">
        <v>3</v>
      </c>
      <c r="G461">
        <v>3.01</v>
      </c>
      <c r="H461" t="s">
        <v>2007</v>
      </c>
      <c r="J461" t="s">
        <v>4341</v>
      </c>
      <c r="K461" t="s">
        <v>4998</v>
      </c>
      <c r="L461" t="s">
        <v>4342</v>
      </c>
      <c r="M461" t="s">
        <v>4999</v>
      </c>
      <c r="N461" t="s">
        <v>5000</v>
      </c>
      <c r="O461" t="s">
        <v>84</v>
      </c>
    </row>
    <row r="462" spans="1:15" x14ac:dyDescent="0.45">
      <c r="A462">
        <v>1145</v>
      </c>
      <c r="B462" t="s">
        <v>5001</v>
      </c>
      <c r="C462" t="s">
        <v>5002</v>
      </c>
      <c r="D462" t="s">
        <v>4410</v>
      </c>
      <c r="E462" t="s">
        <v>4979</v>
      </c>
      <c r="F462">
        <v>3</v>
      </c>
      <c r="G462">
        <v>3.01</v>
      </c>
      <c r="H462" t="s">
        <v>2007</v>
      </c>
      <c r="J462" t="s">
        <v>5003</v>
      </c>
      <c r="K462" t="s">
        <v>5004</v>
      </c>
      <c r="L462" t="s">
        <v>5005</v>
      </c>
      <c r="M462" t="s">
        <v>5006</v>
      </c>
      <c r="N462" t="s">
        <v>5007</v>
      </c>
      <c r="O462" t="s">
        <v>84</v>
      </c>
    </row>
    <row r="463" spans="1:15" x14ac:dyDescent="0.45">
      <c r="A463">
        <v>1146</v>
      </c>
      <c r="B463" t="s">
        <v>4482</v>
      </c>
      <c r="C463" t="s">
        <v>4678</v>
      </c>
      <c r="D463" t="s">
        <v>4410</v>
      </c>
      <c r="E463" t="s">
        <v>4979</v>
      </c>
      <c r="F463">
        <v>3</v>
      </c>
      <c r="G463">
        <v>3.01</v>
      </c>
      <c r="H463" t="s">
        <v>2007</v>
      </c>
      <c r="J463" t="s">
        <v>133</v>
      </c>
      <c r="K463" t="s">
        <v>1033</v>
      </c>
      <c r="L463" t="s">
        <v>135</v>
      </c>
      <c r="M463" t="s">
        <v>1118</v>
      </c>
      <c r="N463" t="s">
        <v>5008</v>
      </c>
      <c r="O463" t="s">
        <v>84</v>
      </c>
    </row>
    <row r="464" spans="1:15" x14ac:dyDescent="0.45">
      <c r="A464">
        <v>1147</v>
      </c>
      <c r="B464" t="s">
        <v>5009</v>
      </c>
      <c r="C464" t="s">
        <v>5010</v>
      </c>
      <c r="D464" t="s">
        <v>4410</v>
      </c>
      <c r="E464" t="s">
        <v>4979</v>
      </c>
      <c r="F464">
        <v>3</v>
      </c>
      <c r="G464">
        <v>3.01</v>
      </c>
      <c r="H464" t="s">
        <v>2007</v>
      </c>
      <c r="J464" t="s">
        <v>4331</v>
      </c>
      <c r="K464" t="s">
        <v>1200</v>
      </c>
      <c r="L464" t="s">
        <v>3747</v>
      </c>
      <c r="M464" t="s">
        <v>5011</v>
      </c>
      <c r="N464" t="s">
        <v>638</v>
      </c>
      <c r="O464" t="s">
        <v>84</v>
      </c>
    </row>
    <row r="465" spans="1:15" x14ac:dyDescent="0.45">
      <c r="A465">
        <v>1148</v>
      </c>
      <c r="B465" t="s">
        <v>5012</v>
      </c>
      <c r="C465" t="s">
        <v>5013</v>
      </c>
      <c r="D465" t="s">
        <v>4410</v>
      </c>
      <c r="E465" t="s">
        <v>4979</v>
      </c>
      <c r="F465">
        <v>3</v>
      </c>
      <c r="G465">
        <v>3.01</v>
      </c>
      <c r="H465" t="s">
        <v>2007</v>
      </c>
      <c r="J465" t="s">
        <v>5014</v>
      </c>
      <c r="K465" t="s">
        <v>3464</v>
      </c>
      <c r="L465" t="s">
        <v>5015</v>
      </c>
      <c r="M465" t="s">
        <v>3466</v>
      </c>
      <c r="N465" t="s">
        <v>5016</v>
      </c>
      <c r="O465" t="s">
        <v>84</v>
      </c>
    </row>
    <row r="466" spans="1:15" x14ac:dyDescent="0.45">
      <c r="A466">
        <v>1149</v>
      </c>
      <c r="B466" t="s">
        <v>5017</v>
      </c>
      <c r="C466" t="s">
        <v>4529</v>
      </c>
      <c r="D466" t="s">
        <v>4410</v>
      </c>
      <c r="E466" t="s">
        <v>4979</v>
      </c>
      <c r="F466">
        <v>3</v>
      </c>
      <c r="G466">
        <v>3.01</v>
      </c>
      <c r="H466" t="s">
        <v>2007</v>
      </c>
      <c r="J466" t="s">
        <v>5018</v>
      </c>
      <c r="K466" t="s">
        <v>907</v>
      </c>
      <c r="L466" t="s">
        <v>5019</v>
      </c>
      <c r="M466" t="s">
        <v>909</v>
      </c>
      <c r="N466" t="s">
        <v>4912</v>
      </c>
      <c r="O466" t="s">
        <v>84</v>
      </c>
    </row>
    <row r="467" spans="1:15" x14ac:dyDescent="0.45">
      <c r="A467">
        <v>1150</v>
      </c>
      <c r="B467" t="s">
        <v>5020</v>
      </c>
      <c r="C467" t="s">
        <v>5021</v>
      </c>
      <c r="D467" t="s">
        <v>4410</v>
      </c>
      <c r="E467" t="s">
        <v>4979</v>
      </c>
      <c r="F467">
        <v>3</v>
      </c>
      <c r="G467">
        <v>3.01</v>
      </c>
      <c r="H467" t="s">
        <v>2007</v>
      </c>
      <c r="J467" t="s">
        <v>1492</v>
      </c>
      <c r="K467" t="s">
        <v>403</v>
      </c>
      <c r="L467" t="s">
        <v>1493</v>
      </c>
      <c r="M467" t="s">
        <v>404</v>
      </c>
      <c r="N467" t="s">
        <v>5022</v>
      </c>
      <c r="O467" t="s">
        <v>84</v>
      </c>
    </row>
    <row r="468" spans="1:15" x14ac:dyDescent="0.45">
      <c r="A468">
        <v>1151</v>
      </c>
      <c r="B468" t="s">
        <v>5023</v>
      </c>
      <c r="C468" t="s">
        <v>5024</v>
      </c>
      <c r="D468" t="s">
        <v>4410</v>
      </c>
      <c r="E468" t="s">
        <v>4979</v>
      </c>
      <c r="F468">
        <v>3</v>
      </c>
      <c r="G468">
        <v>3.01</v>
      </c>
      <c r="H468" t="s">
        <v>2007</v>
      </c>
      <c r="J468" t="s">
        <v>5025</v>
      </c>
      <c r="K468" t="s">
        <v>1053</v>
      </c>
      <c r="L468" t="s">
        <v>5026</v>
      </c>
      <c r="M468" t="s">
        <v>1054</v>
      </c>
      <c r="N468" t="s">
        <v>954</v>
      </c>
      <c r="O468" t="s">
        <v>84</v>
      </c>
    </row>
    <row r="469" spans="1:15" x14ac:dyDescent="0.45">
      <c r="A469">
        <v>1152</v>
      </c>
      <c r="B469" t="s">
        <v>5027</v>
      </c>
      <c r="C469" t="s">
        <v>5028</v>
      </c>
      <c r="D469" t="s">
        <v>4410</v>
      </c>
      <c r="E469" t="s">
        <v>4979</v>
      </c>
      <c r="F469">
        <v>3</v>
      </c>
      <c r="G469">
        <v>3.01</v>
      </c>
      <c r="H469" t="s">
        <v>2007</v>
      </c>
      <c r="J469" t="s">
        <v>5029</v>
      </c>
      <c r="K469" t="s">
        <v>1259</v>
      </c>
      <c r="L469" t="s">
        <v>5030</v>
      </c>
      <c r="M469" t="s">
        <v>1260</v>
      </c>
      <c r="N469" t="s">
        <v>5031</v>
      </c>
      <c r="O469" t="s">
        <v>84</v>
      </c>
    </row>
    <row r="470" spans="1:15" x14ac:dyDescent="0.45">
      <c r="A470">
        <v>1153</v>
      </c>
      <c r="B470" t="s">
        <v>5032</v>
      </c>
      <c r="C470" t="s">
        <v>5033</v>
      </c>
      <c r="D470" t="s">
        <v>4410</v>
      </c>
      <c r="E470" t="s">
        <v>4979</v>
      </c>
      <c r="F470">
        <v>3</v>
      </c>
      <c r="G470">
        <v>3.01</v>
      </c>
      <c r="H470" t="s">
        <v>2007</v>
      </c>
      <c r="J470" t="s">
        <v>239</v>
      </c>
      <c r="K470" t="s">
        <v>4614</v>
      </c>
      <c r="L470" t="s">
        <v>240</v>
      </c>
      <c r="M470" t="s">
        <v>4616</v>
      </c>
      <c r="N470" t="s">
        <v>5034</v>
      </c>
      <c r="O470" t="s">
        <v>84</v>
      </c>
    </row>
    <row r="471" spans="1:15" x14ac:dyDescent="0.45">
      <c r="A471">
        <v>1154</v>
      </c>
      <c r="B471" t="s">
        <v>5035</v>
      </c>
      <c r="C471" t="s">
        <v>5036</v>
      </c>
      <c r="D471" t="s">
        <v>4410</v>
      </c>
      <c r="E471" t="s">
        <v>4979</v>
      </c>
      <c r="F471">
        <v>3</v>
      </c>
      <c r="G471">
        <v>3.01</v>
      </c>
      <c r="H471" t="s">
        <v>2007</v>
      </c>
      <c r="J471" t="s">
        <v>5037</v>
      </c>
      <c r="K471" t="s">
        <v>2395</v>
      </c>
      <c r="L471" t="s">
        <v>5038</v>
      </c>
      <c r="M471" t="s">
        <v>2397</v>
      </c>
      <c r="N471" t="s">
        <v>5039</v>
      </c>
      <c r="O471" t="s">
        <v>84</v>
      </c>
    </row>
    <row r="472" spans="1:15" x14ac:dyDescent="0.45">
      <c r="A472">
        <v>1155</v>
      </c>
      <c r="B472" t="s">
        <v>5040</v>
      </c>
      <c r="C472" t="s">
        <v>5041</v>
      </c>
      <c r="D472" t="s">
        <v>4410</v>
      </c>
      <c r="E472" t="s">
        <v>4979</v>
      </c>
      <c r="F472">
        <v>2</v>
      </c>
      <c r="G472">
        <v>3.01</v>
      </c>
      <c r="H472" t="s">
        <v>443</v>
      </c>
      <c r="J472" t="s">
        <v>5042</v>
      </c>
      <c r="K472" t="s">
        <v>131</v>
      </c>
      <c r="L472" t="s">
        <v>5043</v>
      </c>
      <c r="M472" t="s">
        <v>132</v>
      </c>
      <c r="N472" t="s">
        <v>4708</v>
      </c>
      <c r="O472" t="s">
        <v>84</v>
      </c>
    </row>
    <row r="473" spans="1:15" x14ac:dyDescent="0.45">
      <c r="A473">
        <v>1156</v>
      </c>
      <c r="B473" t="s">
        <v>5044</v>
      </c>
      <c r="C473" t="s">
        <v>1164</v>
      </c>
      <c r="D473" t="s">
        <v>4410</v>
      </c>
      <c r="E473" t="s">
        <v>4979</v>
      </c>
      <c r="F473">
        <v>2</v>
      </c>
      <c r="G473">
        <v>3.01</v>
      </c>
      <c r="H473" t="s">
        <v>443</v>
      </c>
      <c r="J473" t="s">
        <v>5045</v>
      </c>
      <c r="K473" t="s">
        <v>1023</v>
      </c>
      <c r="L473" t="s">
        <v>5046</v>
      </c>
      <c r="M473" t="s">
        <v>1025</v>
      </c>
      <c r="N473" t="s">
        <v>2100</v>
      </c>
      <c r="O473" t="s">
        <v>84</v>
      </c>
    </row>
    <row r="474" spans="1:15" x14ac:dyDescent="0.45">
      <c r="A474">
        <v>1157</v>
      </c>
      <c r="B474" t="s">
        <v>5047</v>
      </c>
      <c r="C474" t="s">
        <v>5048</v>
      </c>
      <c r="D474" t="s">
        <v>4410</v>
      </c>
      <c r="E474" t="s">
        <v>4979</v>
      </c>
      <c r="F474">
        <v>2</v>
      </c>
      <c r="G474">
        <v>3.01</v>
      </c>
      <c r="H474" t="s">
        <v>443</v>
      </c>
      <c r="J474" t="s">
        <v>430</v>
      </c>
      <c r="K474" t="s">
        <v>976</v>
      </c>
      <c r="L474" t="s">
        <v>431</v>
      </c>
      <c r="M474" t="s">
        <v>977</v>
      </c>
      <c r="N474" t="s">
        <v>5049</v>
      </c>
      <c r="O474" t="s">
        <v>84</v>
      </c>
    </row>
    <row r="475" spans="1:15" x14ac:dyDescent="0.45">
      <c r="A475">
        <v>1158</v>
      </c>
      <c r="B475" t="s">
        <v>5050</v>
      </c>
      <c r="C475" t="s">
        <v>5051</v>
      </c>
      <c r="D475" t="s">
        <v>4410</v>
      </c>
      <c r="E475" t="s">
        <v>4979</v>
      </c>
      <c r="F475">
        <v>2</v>
      </c>
      <c r="G475">
        <v>3.01</v>
      </c>
      <c r="H475" t="s">
        <v>443</v>
      </c>
      <c r="J475" t="s">
        <v>364</v>
      </c>
      <c r="K475" t="s">
        <v>1088</v>
      </c>
      <c r="L475" t="s">
        <v>365</v>
      </c>
      <c r="M475" t="s">
        <v>1090</v>
      </c>
      <c r="N475" t="s">
        <v>5052</v>
      </c>
      <c r="O475" t="s">
        <v>84</v>
      </c>
    </row>
    <row r="476" spans="1:15" x14ac:dyDescent="0.45">
      <c r="A476">
        <v>1159</v>
      </c>
      <c r="B476" t="s">
        <v>5053</v>
      </c>
      <c r="C476" t="s">
        <v>5054</v>
      </c>
      <c r="D476" t="s">
        <v>4410</v>
      </c>
      <c r="E476" t="s">
        <v>4979</v>
      </c>
      <c r="F476">
        <v>2</v>
      </c>
      <c r="G476">
        <v>3.01</v>
      </c>
      <c r="H476" t="s">
        <v>443</v>
      </c>
      <c r="J476" t="s">
        <v>5055</v>
      </c>
      <c r="K476" t="s">
        <v>1053</v>
      </c>
      <c r="L476" t="s">
        <v>5056</v>
      </c>
      <c r="M476" t="s">
        <v>1054</v>
      </c>
      <c r="N476" t="s">
        <v>4439</v>
      </c>
      <c r="O476" t="s">
        <v>84</v>
      </c>
    </row>
    <row r="477" spans="1:15" x14ac:dyDescent="0.45">
      <c r="A477">
        <v>1160</v>
      </c>
      <c r="B477" t="s">
        <v>5057</v>
      </c>
      <c r="C477" t="s">
        <v>5058</v>
      </c>
      <c r="D477" t="s">
        <v>4410</v>
      </c>
      <c r="E477" t="s">
        <v>4979</v>
      </c>
      <c r="F477">
        <v>2</v>
      </c>
      <c r="G477">
        <v>3.01</v>
      </c>
      <c r="H477" t="s">
        <v>443</v>
      </c>
      <c r="J477" t="s">
        <v>5059</v>
      </c>
      <c r="K477" t="s">
        <v>5060</v>
      </c>
      <c r="L477" t="s">
        <v>5061</v>
      </c>
      <c r="M477" t="s">
        <v>5062</v>
      </c>
      <c r="N477" t="s">
        <v>5063</v>
      </c>
      <c r="O477" t="s">
        <v>84</v>
      </c>
    </row>
    <row r="478" spans="1:15" x14ac:dyDescent="0.45">
      <c r="A478">
        <v>1161</v>
      </c>
      <c r="B478" t="s">
        <v>1556</v>
      </c>
      <c r="C478" t="s">
        <v>5064</v>
      </c>
      <c r="D478" t="s">
        <v>4410</v>
      </c>
      <c r="E478" t="s">
        <v>5065</v>
      </c>
      <c r="F478">
        <v>3</v>
      </c>
      <c r="G478">
        <v>3.01</v>
      </c>
      <c r="H478" t="s">
        <v>443</v>
      </c>
      <c r="J478" t="s">
        <v>194</v>
      </c>
      <c r="K478" t="s">
        <v>4982</v>
      </c>
      <c r="L478" t="s">
        <v>195</v>
      </c>
      <c r="M478" t="s">
        <v>4984</v>
      </c>
      <c r="N478" t="s">
        <v>5066</v>
      </c>
      <c r="O478" t="s">
        <v>84</v>
      </c>
    </row>
    <row r="479" spans="1:15" x14ac:dyDescent="0.45">
      <c r="A479">
        <v>1162</v>
      </c>
      <c r="B479" t="s">
        <v>5067</v>
      </c>
      <c r="C479" t="s">
        <v>4805</v>
      </c>
      <c r="D479" t="s">
        <v>4410</v>
      </c>
      <c r="E479" t="s">
        <v>5065</v>
      </c>
      <c r="F479">
        <v>3</v>
      </c>
      <c r="G479">
        <v>3.01</v>
      </c>
      <c r="H479" t="s">
        <v>443</v>
      </c>
      <c r="J479" t="s">
        <v>5068</v>
      </c>
      <c r="K479" t="s">
        <v>4644</v>
      </c>
      <c r="L479" t="s">
        <v>5069</v>
      </c>
      <c r="M479" t="s">
        <v>4645</v>
      </c>
      <c r="N479" t="s">
        <v>5070</v>
      </c>
      <c r="O479" t="s">
        <v>84</v>
      </c>
    </row>
    <row r="480" spans="1:15" x14ac:dyDescent="0.45">
      <c r="A480">
        <v>1163</v>
      </c>
      <c r="B480" t="s">
        <v>5071</v>
      </c>
      <c r="C480" t="s">
        <v>5072</v>
      </c>
      <c r="D480" t="s">
        <v>4410</v>
      </c>
      <c r="E480" t="s">
        <v>5065</v>
      </c>
      <c r="F480">
        <v>3</v>
      </c>
      <c r="G480">
        <v>3.01</v>
      </c>
      <c r="H480" t="s">
        <v>443</v>
      </c>
      <c r="J480" t="s">
        <v>5073</v>
      </c>
      <c r="K480" t="s">
        <v>3508</v>
      </c>
      <c r="L480" t="s">
        <v>5074</v>
      </c>
      <c r="M480" t="s">
        <v>3509</v>
      </c>
      <c r="N480" t="s">
        <v>799</v>
      </c>
      <c r="O480" t="s">
        <v>84</v>
      </c>
    </row>
    <row r="481" spans="1:15" x14ac:dyDescent="0.45">
      <c r="A481">
        <v>1164</v>
      </c>
      <c r="B481" t="s">
        <v>5075</v>
      </c>
      <c r="C481" t="s">
        <v>5076</v>
      </c>
      <c r="D481" t="s">
        <v>4410</v>
      </c>
      <c r="E481" t="s">
        <v>5065</v>
      </c>
      <c r="F481">
        <v>3</v>
      </c>
      <c r="G481">
        <v>3.01</v>
      </c>
      <c r="H481" t="s">
        <v>443</v>
      </c>
      <c r="J481" t="s">
        <v>5077</v>
      </c>
      <c r="K481" t="s">
        <v>5078</v>
      </c>
      <c r="L481" t="s">
        <v>5079</v>
      </c>
      <c r="M481" t="s">
        <v>5080</v>
      </c>
      <c r="N481" t="s">
        <v>5081</v>
      </c>
      <c r="O481" t="s">
        <v>84</v>
      </c>
    </row>
    <row r="482" spans="1:15" x14ac:dyDescent="0.45">
      <c r="A482">
        <v>1165</v>
      </c>
      <c r="B482" t="s">
        <v>5082</v>
      </c>
      <c r="C482" t="s">
        <v>5083</v>
      </c>
      <c r="D482" t="s">
        <v>4410</v>
      </c>
      <c r="E482" t="s">
        <v>5065</v>
      </c>
      <c r="F482">
        <v>3</v>
      </c>
      <c r="G482">
        <v>3.01</v>
      </c>
      <c r="H482" t="s">
        <v>443</v>
      </c>
      <c r="J482" t="s">
        <v>5084</v>
      </c>
      <c r="K482" t="s">
        <v>5085</v>
      </c>
      <c r="L482" t="s">
        <v>5086</v>
      </c>
      <c r="M482" t="s">
        <v>5087</v>
      </c>
      <c r="N482" t="s">
        <v>5088</v>
      </c>
      <c r="O482" t="s">
        <v>84</v>
      </c>
    </row>
    <row r="483" spans="1:15" x14ac:dyDescent="0.45">
      <c r="A483">
        <v>1166</v>
      </c>
      <c r="B483" t="s">
        <v>5089</v>
      </c>
      <c r="C483" t="s">
        <v>5090</v>
      </c>
      <c r="D483" t="s">
        <v>4410</v>
      </c>
      <c r="E483" t="s">
        <v>5065</v>
      </c>
      <c r="F483">
        <v>3</v>
      </c>
      <c r="G483">
        <v>3.01</v>
      </c>
      <c r="H483" t="s">
        <v>443</v>
      </c>
      <c r="J483" t="s">
        <v>2000</v>
      </c>
      <c r="K483" t="s">
        <v>1130</v>
      </c>
      <c r="L483" t="s">
        <v>2002</v>
      </c>
      <c r="M483" t="s">
        <v>1132</v>
      </c>
      <c r="N483" t="s">
        <v>1523</v>
      </c>
      <c r="O483" t="s">
        <v>84</v>
      </c>
    </row>
    <row r="484" spans="1:15" x14ac:dyDescent="0.45">
      <c r="A484">
        <v>1167</v>
      </c>
      <c r="B484" t="s">
        <v>5091</v>
      </c>
      <c r="C484" t="s">
        <v>5092</v>
      </c>
      <c r="D484" t="s">
        <v>4410</v>
      </c>
      <c r="E484" t="s">
        <v>5065</v>
      </c>
      <c r="F484">
        <v>3</v>
      </c>
      <c r="G484">
        <v>3.01</v>
      </c>
      <c r="H484" t="s">
        <v>443</v>
      </c>
      <c r="J484" t="s">
        <v>4442</v>
      </c>
      <c r="K484" t="s">
        <v>3443</v>
      </c>
      <c r="L484" t="s">
        <v>4443</v>
      </c>
      <c r="M484" t="s">
        <v>3445</v>
      </c>
      <c r="N484" t="s">
        <v>5093</v>
      </c>
      <c r="O484" t="s">
        <v>84</v>
      </c>
    </row>
    <row r="485" spans="1:15" x14ac:dyDescent="0.45">
      <c r="A485">
        <v>1168</v>
      </c>
      <c r="B485" t="s">
        <v>4588</v>
      </c>
      <c r="C485" t="s">
        <v>5094</v>
      </c>
      <c r="D485" t="s">
        <v>4410</v>
      </c>
      <c r="E485" t="s">
        <v>5065</v>
      </c>
      <c r="F485">
        <v>3</v>
      </c>
      <c r="G485">
        <v>3.01</v>
      </c>
      <c r="H485" t="s">
        <v>443</v>
      </c>
      <c r="J485" t="s">
        <v>383</v>
      </c>
      <c r="K485" t="s">
        <v>1226</v>
      </c>
      <c r="L485" t="s">
        <v>384</v>
      </c>
      <c r="M485" t="s">
        <v>1228</v>
      </c>
      <c r="N485" t="s">
        <v>5095</v>
      </c>
      <c r="O485" t="s">
        <v>84</v>
      </c>
    </row>
    <row r="486" spans="1:15" x14ac:dyDescent="0.45">
      <c r="A486">
        <v>1169</v>
      </c>
      <c r="B486" t="s">
        <v>4596</v>
      </c>
      <c r="C486" t="s">
        <v>5096</v>
      </c>
      <c r="D486" t="s">
        <v>4410</v>
      </c>
      <c r="E486" t="s">
        <v>5065</v>
      </c>
      <c r="F486">
        <v>3</v>
      </c>
      <c r="G486">
        <v>3.01</v>
      </c>
      <c r="H486" t="s">
        <v>443</v>
      </c>
      <c r="J486" t="s">
        <v>197</v>
      </c>
      <c r="K486" t="s">
        <v>2498</v>
      </c>
      <c r="L486" t="s">
        <v>198</v>
      </c>
      <c r="M486" t="s">
        <v>2433</v>
      </c>
      <c r="N486" t="s">
        <v>5097</v>
      </c>
      <c r="O486" t="s">
        <v>84</v>
      </c>
    </row>
    <row r="487" spans="1:15" x14ac:dyDescent="0.45">
      <c r="A487">
        <v>1170</v>
      </c>
      <c r="B487" t="s">
        <v>4065</v>
      </c>
      <c r="C487" t="s">
        <v>5098</v>
      </c>
      <c r="D487" t="s">
        <v>4410</v>
      </c>
      <c r="E487" t="s">
        <v>5065</v>
      </c>
      <c r="F487">
        <v>3</v>
      </c>
      <c r="G487">
        <v>3.01</v>
      </c>
      <c r="H487" t="s">
        <v>443</v>
      </c>
      <c r="J487" t="s">
        <v>329</v>
      </c>
      <c r="K487" t="s">
        <v>5099</v>
      </c>
      <c r="L487" t="s">
        <v>330</v>
      </c>
      <c r="M487" t="s">
        <v>5100</v>
      </c>
      <c r="N487" t="s">
        <v>5101</v>
      </c>
      <c r="O487" t="s">
        <v>84</v>
      </c>
    </row>
    <row r="488" spans="1:15" x14ac:dyDescent="0.45">
      <c r="A488">
        <v>1171</v>
      </c>
      <c r="B488" t="s">
        <v>4065</v>
      </c>
      <c r="C488" t="s">
        <v>5102</v>
      </c>
      <c r="D488" t="s">
        <v>4410</v>
      </c>
      <c r="E488" t="s">
        <v>5065</v>
      </c>
      <c r="F488">
        <v>3</v>
      </c>
      <c r="G488">
        <v>3.01</v>
      </c>
      <c r="H488" t="s">
        <v>443</v>
      </c>
      <c r="J488" t="s">
        <v>329</v>
      </c>
      <c r="K488" t="s">
        <v>5103</v>
      </c>
      <c r="L488" t="s">
        <v>330</v>
      </c>
      <c r="M488" t="s">
        <v>5104</v>
      </c>
      <c r="N488" t="s">
        <v>852</v>
      </c>
      <c r="O488" t="s">
        <v>84</v>
      </c>
    </row>
    <row r="489" spans="1:15" x14ac:dyDescent="0.45">
      <c r="A489">
        <v>1172</v>
      </c>
      <c r="B489" t="s">
        <v>4065</v>
      </c>
      <c r="C489" t="s">
        <v>5105</v>
      </c>
      <c r="D489" t="s">
        <v>4410</v>
      </c>
      <c r="E489" t="s">
        <v>5065</v>
      </c>
      <c r="F489">
        <v>3</v>
      </c>
      <c r="G489">
        <v>3.01</v>
      </c>
      <c r="H489" t="s">
        <v>443</v>
      </c>
      <c r="J489" t="s">
        <v>329</v>
      </c>
      <c r="K489" t="s">
        <v>5106</v>
      </c>
      <c r="L489" t="s">
        <v>330</v>
      </c>
      <c r="M489" t="s">
        <v>5107</v>
      </c>
      <c r="N489" t="s">
        <v>1181</v>
      </c>
      <c r="O489" t="s">
        <v>84</v>
      </c>
    </row>
    <row r="490" spans="1:15" x14ac:dyDescent="0.45">
      <c r="A490">
        <v>1173</v>
      </c>
      <c r="B490" t="s">
        <v>5108</v>
      </c>
      <c r="C490" t="s">
        <v>5109</v>
      </c>
      <c r="D490" t="s">
        <v>4410</v>
      </c>
      <c r="E490" t="s">
        <v>5065</v>
      </c>
      <c r="F490">
        <v>3</v>
      </c>
      <c r="G490">
        <v>3.01</v>
      </c>
      <c r="H490" t="s">
        <v>443</v>
      </c>
      <c r="J490" t="s">
        <v>329</v>
      </c>
      <c r="K490" t="s">
        <v>5110</v>
      </c>
      <c r="L490" t="s">
        <v>330</v>
      </c>
      <c r="M490" t="s">
        <v>5111</v>
      </c>
      <c r="N490" t="s">
        <v>5112</v>
      </c>
      <c r="O490" t="s">
        <v>84</v>
      </c>
    </row>
    <row r="491" spans="1:15" x14ac:dyDescent="0.45">
      <c r="A491">
        <v>1174</v>
      </c>
      <c r="B491" t="s">
        <v>5113</v>
      </c>
      <c r="C491" t="s">
        <v>4594</v>
      </c>
      <c r="D491" t="s">
        <v>4410</v>
      </c>
      <c r="E491" t="s">
        <v>5065</v>
      </c>
      <c r="F491">
        <v>3</v>
      </c>
      <c r="G491">
        <v>3.01</v>
      </c>
      <c r="H491" t="s">
        <v>443</v>
      </c>
      <c r="J491" t="s">
        <v>5114</v>
      </c>
      <c r="K491" t="s">
        <v>982</v>
      </c>
      <c r="L491" t="s">
        <v>5115</v>
      </c>
      <c r="M491" t="s">
        <v>983</v>
      </c>
      <c r="N491" t="s">
        <v>1188</v>
      </c>
      <c r="O491" t="s">
        <v>84</v>
      </c>
    </row>
    <row r="492" spans="1:15" x14ac:dyDescent="0.45">
      <c r="A492">
        <v>1175</v>
      </c>
      <c r="B492" t="s">
        <v>5116</v>
      </c>
      <c r="C492" t="s">
        <v>5117</v>
      </c>
      <c r="D492" t="s">
        <v>4410</v>
      </c>
      <c r="E492" t="s">
        <v>5065</v>
      </c>
      <c r="F492">
        <v>3</v>
      </c>
      <c r="G492">
        <v>3.01</v>
      </c>
      <c r="H492" t="s">
        <v>443</v>
      </c>
      <c r="J492" t="s">
        <v>5118</v>
      </c>
      <c r="K492" t="s">
        <v>4658</v>
      </c>
      <c r="L492" t="s">
        <v>5119</v>
      </c>
      <c r="M492" t="s">
        <v>4660</v>
      </c>
      <c r="N492" t="s">
        <v>5120</v>
      </c>
      <c r="O492" t="s">
        <v>84</v>
      </c>
    </row>
    <row r="493" spans="1:15" x14ac:dyDescent="0.45">
      <c r="A493">
        <v>1176</v>
      </c>
      <c r="B493" t="s">
        <v>4781</v>
      </c>
      <c r="C493" t="s">
        <v>5121</v>
      </c>
      <c r="D493" t="s">
        <v>4410</v>
      </c>
      <c r="E493" t="s">
        <v>5065</v>
      </c>
      <c r="F493">
        <v>3</v>
      </c>
      <c r="G493">
        <v>3.01</v>
      </c>
      <c r="H493" t="s">
        <v>443</v>
      </c>
      <c r="J493" t="s">
        <v>2004</v>
      </c>
      <c r="K493" t="s">
        <v>4523</v>
      </c>
      <c r="L493" t="s">
        <v>2005</v>
      </c>
      <c r="M493" t="s">
        <v>4524</v>
      </c>
      <c r="N493" t="s">
        <v>5122</v>
      </c>
      <c r="O493" t="s">
        <v>84</v>
      </c>
    </row>
    <row r="494" spans="1:15" x14ac:dyDescent="0.45">
      <c r="A494">
        <v>1177</v>
      </c>
      <c r="B494" t="s">
        <v>5123</v>
      </c>
      <c r="C494" t="s">
        <v>5124</v>
      </c>
      <c r="D494" t="s">
        <v>4410</v>
      </c>
      <c r="E494" t="s">
        <v>5065</v>
      </c>
      <c r="F494">
        <v>3</v>
      </c>
      <c r="G494">
        <v>3.01</v>
      </c>
      <c r="H494" t="s">
        <v>443</v>
      </c>
      <c r="J494" t="s">
        <v>5125</v>
      </c>
      <c r="K494" t="s">
        <v>1082</v>
      </c>
      <c r="L494" t="s">
        <v>5126</v>
      </c>
      <c r="M494" t="s">
        <v>1083</v>
      </c>
      <c r="N494" t="s">
        <v>5127</v>
      </c>
      <c r="O494" t="s">
        <v>84</v>
      </c>
    </row>
    <row r="495" spans="1:15" x14ac:dyDescent="0.45">
      <c r="A495">
        <v>1178</v>
      </c>
      <c r="B495" t="s">
        <v>5128</v>
      </c>
      <c r="C495" t="s">
        <v>5129</v>
      </c>
      <c r="D495" t="s">
        <v>4410</v>
      </c>
      <c r="E495" t="s">
        <v>5065</v>
      </c>
      <c r="F495">
        <v>3</v>
      </c>
      <c r="G495">
        <v>3.01</v>
      </c>
      <c r="H495" t="s">
        <v>443</v>
      </c>
      <c r="J495" t="s">
        <v>251</v>
      </c>
      <c r="K495" t="s">
        <v>5130</v>
      </c>
      <c r="L495" t="s">
        <v>252</v>
      </c>
      <c r="M495" t="s">
        <v>5131</v>
      </c>
      <c r="N495" t="s">
        <v>5132</v>
      </c>
      <c r="O495" t="s">
        <v>84</v>
      </c>
    </row>
    <row r="496" spans="1:15" x14ac:dyDescent="0.45">
      <c r="A496">
        <v>1179</v>
      </c>
      <c r="B496" t="s">
        <v>5133</v>
      </c>
      <c r="C496" t="s">
        <v>5134</v>
      </c>
      <c r="D496" t="s">
        <v>4410</v>
      </c>
      <c r="E496" t="s">
        <v>5065</v>
      </c>
      <c r="F496">
        <v>3</v>
      </c>
      <c r="G496">
        <v>3.01</v>
      </c>
      <c r="H496" t="s">
        <v>443</v>
      </c>
      <c r="J496" t="s">
        <v>2497</v>
      </c>
      <c r="K496" t="s">
        <v>974</v>
      </c>
      <c r="L496" t="s">
        <v>2499</v>
      </c>
      <c r="M496" t="s">
        <v>975</v>
      </c>
      <c r="N496" t="s">
        <v>5135</v>
      </c>
      <c r="O496" t="s">
        <v>84</v>
      </c>
    </row>
    <row r="497" spans="1:15" x14ac:dyDescent="0.45">
      <c r="A497">
        <v>1180</v>
      </c>
      <c r="B497" t="s">
        <v>4891</v>
      </c>
      <c r="C497" t="s">
        <v>5136</v>
      </c>
      <c r="D497" t="s">
        <v>4410</v>
      </c>
      <c r="E497" t="s">
        <v>5065</v>
      </c>
      <c r="F497">
        <v>3</v>
      </c>
      <c r="G497">
        <v>3.01</v>
      </c>
      <c r="H497" t="s">
        <v>443</v>
      </c>
      <c r="J497" t="s">
        <v>578</v>
      </c>
      <c r="K497" t="s">
        <v>4998</v>
      </c>
      <c r="L497" t="s">
        <v>579</v>
      </c>
      <c r="M497" t="s">
        <v>4999</v>
      </c>
      <c r="N497" t="s">
        <v>5066</v>
      </c>
      <c r="O497" t="s">
        <v>84</v>
      </c>
    </row>
    <row r="498" spans="1:15" x14ac:dyDescent="0.45">
      <c r="A498">
        <v>1181</v>
      </c>
      <c r="B498" t="s">
        <v>5137</v>
      </c>
      <c r="C498" t="s">
        <v>5138</v>
      </c>
      <c r="D498" t="s">
        <v>4410</v>
      </c>
      <c r="E498" t="s">
        <v>5065</v>
      </c>
      <c r="F498">
        <v>3</v>
      </c>
      <c r="G498">
        <v>3.01</v>
      </c>
      <c r="H498" t="s">
        <v>443</v>
      </c>
      <c r="J498" t="s">
        <v>5139</v>
      </c>
      <c r="K498" t="s">
        <v>5140</v>
      </c>
      <c r="L498" t="s">
        <v>5141</v>
      </c>
      <c r="M498" t="s">
        <v>5142</v>
      </c>
      <c r="N498" t="s">
        <v>877</v>
      </c>
      <c r="O498" t="s">
        <v>84</v>
      </c>
    </row>
    <row r="499" spans="1:15" x14ac:dyDescent="0.45">
      <c r="A499">
        <v>1182</v>
      </c>
      <c r="B499" t="s">
        <v>5143</v>
      </c>
      <c r="C499" t="s">
        <v>5144</v>
      </c>
      <c r="D499" t="s">
        <v>4410</v>
      </c>
      <c r="E499" t="s">
        <v>5065</v>
      </c>
      <c r="F499">
        <v>3</v>
      </c>
      <c r="G499">
        <v>3.01</v>
      </c>
      <c r="H499" t="s">
        <v>443</v>
      </c>
      <c r="J499" t="s">
        <v>5145</v>
      </c>
      <c r="K499" t="s">
        <v>5146</v>
      </c>
      <c r="L499" t="s">
        <v>5147</v>
      </c>
      <c r="M499" t="s">
        <v>5148</v>
      </c>
      <c r="N499" t="s">
        <v>5149</v>
      </c>
      <c r="O499" t="s">
        <v>84</v>
      </c>
    </row>
    <row r="500" spans="1:15" x14ac:dyDescent="0.45">
      <c r="A500">
        <v>1183</v>
      </c>
      <c r="B500" t="s">
        <v>5150</v>
      </c>
      <c r="C500" t="s">
        <v>5151</v>
      </c>
      <c r="D500" t="s">
        <v>4410</v>
      </c>
      <c r="E500" t="s">
        <v>5065</v>
      </c>
      <c r="F500">
        <v>3</v>
      </c>
      <c r="G500">
        <v>3.01</v>
      </c>
      <c r="H500" t="s">
        <v>443</v>
      </c>
      <c r="J500" t="s">
        <v>299</v>
      </c>
      <c r="K500" t="s">
        <v>1246</v>
      </c>
      <c r="L500" t="s">
        <v>300</v>
      </c>
      <c r="M500" t="s">
        <v>1247</v>
      </c>
      <c r="N500" t="s">
        <v>5152</v>
      </c>
      <c r="O500" t="s">
        <v>84</v>
      </c>
    </row>
    <row r="501" spans="1:15" x14ac:dyDescent="0.45">
      <c r="A501">
        <v>1184</v>
      </c>
      <c r="B501" t="s">
        <v>5153</v>
      </c>
      <c r="C501" t="s">
        <v>5154</v>
      </c>
      <c r="D501" t="s">
        <v>4410</v>
      </c>
      <c r="E501" t="s">
        <v>5065</v>
      </c>
      <c r="F501">
        <v>3</v>
      </c>
      <c r="G501">
        <v>3.01</v>
      </c>
      <c r="H501" t="s">
        <v>443</v>
      </c>
      <c r="J501" t="s">
        <v>112</v>
      </c>
      <c r="K501" t="s">
        <v>997</v>
      </c>
      <c r="L501" t="s">
        <v>114</v>
      </c>
      <c r="M501" t="s">
        <v>1004</v>
      </c>
      <c r="N501" t="s">
        <v>5155</v>
      </c>
      <c r="O501" t="s">
        <v>84</v>
      </c>
    </row>
    <row r="502" spans="1:15" x14ac:dyDescent="0.45">
      <c r="A502">
        <v>1185</v>
      </c>
      <c r="B502" t="s">
        <v>4429</v>
      </c>
      <c r="C502" t="s">
        <v>5156</v>
      </c>
      <c r="D502" t="s">
        <v>4410</v>
      </c>
      <c r="E502" t="s">
        <v>5065</v>
      </c>
      <c r="F502">
        <v>3</v>
      </c>
      <c r="G502">
        <v>3.01</v>
      </c>
      <c r="H502" t="s">
        <v>443</v>
      </c>
      <c r="J502" t="s">
        <v>112</v>
      </c>
      <c r="K502" t="s">
        <v>1053</v>
      </c>
      <c r="L502" t="s">
        <v>114</v>
      </c>
      <c r="M502" t="s">
        <v>1054</v>
      </c>
      <c r="N502" t="s">
        <v>954</v>
      </c>
      <c r="O502" t="s">
        <v>84</v>
      </c>
    </row>
    <row r="503" spans="1:15" x14ac:dyDescent="0.45">
      <c r="A503">
        <v>1186</v>
      </c>
      <c r="B503" t="s">
        <v>5157</v>
      </c>
      <c r="C503" t="s">
        <v>5158</v>
      </c>
      <c r="D503" t="s">
        <v>4410</v>
      </c>
      <c r="E503" t="s">
        <v>5065</v>
      </c>
      <c r="F503">
        <v>2</v>
      </c>
      <c r="G503">
        <v>3.01</v>
      </c>
      <c r="H503" t="s">
        <v>443</v>
      </c>
      <c r="J503" t="s">
        <v>5159</v>
      </c>
      <c r="K503" t="s">
        <v>1007</v>
      </c>
      <c r="L503" t="s">
        <v>5160</v>
      </c>
      <c r="M503" t="s">
        <v>1008</v>
      </c>
      <c r="N503" t="s">
        <v>5161</v>
      </c>
      <c r="O503" t="s">
        <v>84</v>
      </c>
    </row>
    <row r="504" spans="1:15" x14ac:dyDescent="0.45">
      <c r="A504">
        <v>1187</v>
      </c>
      <c r="B504" t="s">
        <v>5162</v>
      </c>
      <c r="C504" t="s">
        <v>5163</v>
      </c>
      <c r="D504" t="s">
        <v>4410</v>
      </c>
      <c r="E504" t="s">
        <v>5065</v>
      </c>
      <c r="F504">
        <v>2</v>
      </c>
      <c r="G504">
        <v>3.01</v>
      </c>
      <c r="H504" t="s">
        <v>443</v>
      </c>
      <c r="J504" t="s">
        <v>2923</v>
      </c>
      <c r="K504" t="s">
        <v>5164</v>
      </c>
      <c r="L504" t="s">
        <v>2924</v>
      </c>
      <c r="M504" t="s">
        <v>5165</v>
      </c>
      <c r="N504" t="s">
        <v>5166</v>
      </c>
      <c r="O504" t="s">
        <v>84</v>
      </c>
    </row>
    <row r="505" spans="1:15" x14ac:dyDescent="0.45">
      <c r="A505">
        <v>1188</v>
      </c>
      <c r="B505" t="s">
        <v>3486</v>
      </c>
      <c r="C505" t="s">
        <v>5167</v>
      </c>
      <c r="D505" t="s">
        <v>4410</v>
      </c>
      <c r="E505" t="s">
        <v>5065</v>
      </c>
      <c r="F505">
        <v>2</v>
      </c>
      <c r="G505">
        <v>3.01</v>
      </c>
      <c r="H505" t="s">
        <v>443</v>
      </c>
      <c r="J505" t="s">
        <v>274</v>
      </c>
      <c r="K505" t="s">
        <v>5168</v>
      </c>
      <c r="L505" t="s">
        <v>3489</v>
      </c>
      <c r="M505" t="s">
        <v>5169</v>
      </c>
      <c r="N505" t="s">
        <v>5170</v>
      </c>
      <c r="O505" t="s">
        <v>84</v>
      </c>
    </row>
    <row r="506" spans="1:15" x14ac:dyDescent="0.45">
      <c r="A506">
        <v>1189</v>
      </c>
      <c r="B506" t="s">
        <v>5171</v>
      </c>
      <c r="C506" t="s">
        <v>5172</v>
      </c>
      <c r="D506" t="s">
        <v>4410</v>
      </c>
      <c r="E506" t="s">
        <v>5065</v>
      </c>
      <c r="F506">
        <v>2</v>
      </c>
      <c r="G506">
        <v>3.01</v>
      </c>
      <c r="H506" t="s">
        <v>443</v>
      </c>
      <c r="J506" t="s">
        <v>5173</v>
      </c>
      <c r="K506" t="s">
        <v>224</v>
      </c>
      <c r="L506" t="s">
        <v>5174</v>
      </c>
      <c r="M506" t="s">
        <v>225</v>
      </c>
      <c r="N506" t="s">
        <v>5175</v>
      </c>
      <c r="O506" t="s">
        <v>84</v>
      </c>
    </row>
    <row r="507" spans="1:15" x14ac:dyDescent="0.45">
      <c r="A507">
        <v>1190</v>
      </c>
      <c r="B507" t="s">
        <v>5176</v>
      </c>
      <c r="C507" t="s">
        <v>4889</v>
      </c>
      <c r="D507" t="s">
        <v>4410</v>
      </c>
      <c r="E507" t="s">
        <v>5065</v>
      </c>
      <c r="F507">
        <v>2</v>
      </c>
      <c r="G507">
        <v>3.01</v>
      </c>
      <c r="H507" t="s">
        <v>443</v>
      </c>
      <c r="J507" t="s">
        <v>689</v>
      </c>
      <c r="K507" t="s">
        <v>1013</v>
      </c>
      <c r="L507" t="s">
        <v>690</v>
      </c>
      <c r="M507" t="s">
        <v>1014</v>
      </c>
      <c r="N507" t="s">
        <v>5177</v>
      </c>
      <c r="O507" t="s">
        <v>84</v>
      </c>
    </row>
    <row r="508" spans="1:15" x14ac:dyDescent="0.45">
      <c r="A508">
        <v>1191</v>
      </c>
      <c r="B508" t="s">
        <v>5178</v>
      </c>
      <c r="C508" t="s">
        <v>5179</v>
      </c>
      <c r="D508" t="s">
        <v>4410</v>
      </c>
      <c r="E508" t="s">
        <v>5065</v>
      </c>
      <c r="F508">
        <v>2</v>
      </c>
      <c r="G508">
        <v>3.01</v>
      </c>
      <c r="H508" t="s">
        <v>443</v>
      </c>
      <c r="J508" t="s">
        <v>243</v>
      </c>
      <c r="K508" t="s">
        <v>5180</v>
      </c>
      <c r="L508" t="s">
        <v>244</v>
      </c>
      <c r="M508" t="s">
        <v>1090</v>
      </c>
      <c r="N508" t="s">
        <v>5181</v>
      </c>
      <c r="O508" t="s">
        <v>84</v>
      </c>
    </row>
    <row r="509" spans="1:15" x14ac:dyDescent="0.45">
      <c r="A509">
        <v>1192</v>
      </c>
      <c r="B509" t="s">
        <v>5182</v>
      </c>
      <c r="C509" t="s">
        <v>5183</v>
      </c>
      <c r="D509" t="s">
        <v>4410</v>
      </c>
      <c r="E509" t="s">
        <v>5065</v>
      </c>
      <c r="F509">
        <v>2</v>
      </c>
      <c r="G509">
        <v>3.01</v>
      </c>
      <c r="H509" t="s">
        <v>443</v>
      </c>
      <c r="J509" t="s">
        <v>4548</v>
      </c>
      <c r="K509" t="s">
        <v>5184</v>
      </c>
      <c r="L509" t="s">
        <v>4549</v>
      </c>
      <c r="M509" t="s">
        <v>3748</v>
      </c>
      <c r="N509" t="s">
        <v>1759</v>
      </c>
      <c r="O509" t="s">
        <v>84</v>
      </c>
    </row>
    <row r="510" spans="1:15" x14ac:dyDescent="0.45">
      <c r="A510">
        <v>1193</v>
      </c>
      <c r="B510" t="s">
        <v>5185</v>
      </c>
      <c r="C510" t="s">
        <v>5186</v>
      </c>
      <c r="D510" t="s">
        <v>4410</v>
      </c>
      <c r="E510" t="s">
        <v>5065</v>
      </c>
      <c r="F510">
        <v>2</v>
      </c>
      <c r="G510">
        <v>3.01</v>
      </c>
      <c r="H510" t="s">
        <v>443</v>
      </c>
      <c r="J510" t="s">
        <v>2044</v>
      </c>
      <c r="K510" t="s">
        <v>5187</v>
      </c>
      <c r="L510" t="s">
        <v>2045</v>
      </c>
      <c r="M510" t="s">
        <v>5188</v>
      </c>
      <c r="N510" t="s">
        <v>5189</v>
      </c>
      <c r="O510" t="s">
        <v>84</v>
      </c>
    </row>
    <row r="511" spans="1:15" x14ac:dyDescent="0.45">
      <c r="A511">
        <v>1194</v>
      </c>
      <c r="B511" t="s">
        <v>5190</v>
      </c>
      <c r="C511" t="s">
        <v>5191</v>
      </c>
      <c r="D511" t="s">
        <v>4410</v>
      </c>
      <c r="E511" t="s">
        <v>5065</v>
      </c>
      <c r="F511">
        <v>2</v>
      </c>
      <c r="G511">
        <v>3.01</v>
      </c>
      <c r="H511" t="s">
        <v>443</v>
      </c>
      <c r="J511" t="s">
        <v>2000</v>
      </c>
      <c r="K511" t="s">
        <v>5192</v>
      </c>
      <c r="L511" t="s">
        <v>2002</v>
      </c>
      <c r="M511" t="s">
        <v>5193</v>
      </c>
      <c r="N511" t="s">
        <v>1861</v>
      </c>
      <c r="O511" t="s">
        <v>84</v>
      </c>
    </row>
    <row r="512" spans="1:15" x14ac:dyDescent="0.45">
      <c r="A512">
        <v>1195</v>
      </c>
      <c r="B512" t="s">
        <v>5194</v>
      </c>
      <c r="C512" t="s">
        <v>5195</v>
      </c>
      <c r="D512" t="s">
        <v>4410</v>
      </c>
      <c r="E512" t="s">
        <v>5065</v>
      </c>
      <c r="F512">
        <v>2</v>
      </c>
      <c r="G512">
        <v>3.01</v>
      </c>
      <c r="H512" t="s">
        <v>443</v>
      </c>
      <c r="J512" t="s">
        <v>5196</v>
      </c>
      <c r="K512" t="s">
        <v>5197</v>
      </c>
      <c r="L512" t="s">
        <v>5198</v>
      </c>
      <c r="M512" t="s">
        <v>5199</v>
      </c>
      <c r="N512" t="s">
        <v>5200</v>
      </c>
      <c r="O512" t="s">
        <v>84</v>
      </c>
    </row>
    <row r="513" spans="1:15" x14ac:dyDescent="0.45">
      <c r="A513">
        <v>1196</v>
      </c>
      <c r="B513" t="s">
        <v>5201</v>
      </c>
      <c r="C513" t="s">
        <v>5202</v>
      </c>
      <c r="D513" t="s">
        <v>4410</v>
      </c>
      <c r="E513" t="s">
        <v>5065</v>
      </c>
      <c r="F513">
        <v>2</v>
      </c>
      <c r="G513">
        <v>3.01</v>
      </c>
      <c r="H513" t="s">
        <v>443</v>
      </c>
      <c r="J513" t="s">
        <v>5203</v>
      </c>
      <c r="K513" t="s">
        <v>3826</v>
      </c>
      <c r="L513" t="s">
        <v>5204</v>
      </c>
      <c r="M513" t="s">
        <v>3827</v>
      </c>
      <c r="N513" t="s">
        <v>5205</v>
      </c>
      <c r="O513" t="s">
        <v>84</v>
      </c>
    </row>
    <row r="514" spans="1:15" x14ac:dyDescent="0.45">
      <c r="A514">
        <v>1197</v>
      </c>
      <c r="B514" t="s">
        <v>5206</v>
      </c>
      <c r="C514" t="s">
        <v>5207</v>
      </c>
      <c r="D514" t="s">
        <v>4410</v>
      </c>
      <c r="E514" t="s">
        <v>5065</v>
      </c>
      <c r="F514">
        <v>2</v>
      </c>
      <c r="G514">
        <v>3.01</v>
      </c>
      <c r="H514" t="s">
        <v>443</v>
      </c>
      <c r="J514" t="s">
        <v>3798</v>
      </c>
      <c r="K514" t="s">
        <v>178</v>
      </c>
      <c r="L514" t="s">
        <v>3800</v>
      </c>
      <c r="M514" t="s">
        <v>179</v>
      </c>
      <c r="N514" t="s">
        <v>1874</v>
      </c>
      <c r="O514" t="s">
        <v>84</v>
      </c>
    </row>
    <row r="515" spans="1:15" x14ac:dyDescent="0.45">
      <c r="A515">
        <v>1198</v>
      </c>
      <c r="B515" t="s">
        <v>5208</v>
      </c>
      <c r="C515" t="s">
        <v>5209</v>
      </c>
      <c r="D515" t="s">
        <v>4410</v>
      </c>
      <c r="E515" t="s">
        <v>5065</v>
      </c>
      <c r="F515">
        <v>2</v>
      </c>
      <c r="G515">
        <v>3.01</v>
      </c>
      <c r="H515" t="s">
        <v>443</v>
      </c>
      <c r="J515" t="s">
        <v>372</v>
      </c>
      <c r="K515" t="s">
        <v>1013</v>
      </c>
      <c r="L515" t="s">
        <v>373</v>
      </c>
      <c r="M515" t="s">
        <v>1014</v>
      </c>
      <c r="N515" t="s">
        <v>5210</v>
      </c>
      <c r="O515" t="s">
        <v>84</v>
      </c>
    </row>
    <row r="516" spans="1:15" x14ac:dyDescent="0.45">
      <c r="A516">
        <v>1199</v>
      </c>
      <c r="B516" t="s">
        <v>5211</v>
      </c>
      <c r="C516" t="s">
        <v>5212</v>
      </c>
      <c r="D516" t="s">
        <v>4410</v>
      </c>
      <c r="E516" t="s">
        <v>5065</v>
      </c>
      <c r="F516">
        <v>2</v>
      </c>
      <c r="G516">
        <v>3.01</v>
      </c>
      <c r="H516" t="s">
        <v>443</v>
      </c>
      <c r="J516" t="s">
        <v>5213</v>
      </c>
      <c r="K516" t="s">
        <v>5214</v>
      </c>
      <c r="L516" t="s">
        <v>5215</v>
      </c>
      <c r="M516" t="s">
        <v>5216</v>
      </c>
      <c r="N516" t="s">
        <v>2043</v>
      </c>
      <c r="O516" t="s">
        <v>84</v>
      </c>
    </row>
    <row r="517" spans="1:15" x14ac:dyDescent="0.45">
      <c r="A517">
        <v>1200</v>
      </c>
      <c r="B517" t="s">
        <v>5217</v>
      </c>
      <c r="C517" t="s">
        <v>5218</v>
      </c>
      <c r="D517" t="s">
        <v>4410</v>
      </c>
      <c r="E517" t="s">
        <v>5065</v>
      </c>
      <c r="F517">
        <v>2</v>
      </c>
      <c r="G517">
        <v>3.01</v>
      </c>
      <c r="H517" t="s">
        <v>443</v>
      </c>
      <c r="J517" t="s">
        <v>4187</v>
      </c>
      <c r="K517" t="s">
        <v>5219</v>
      </c>
      <c r="L517" t="s">
        <v>4189</v>
      </c>
      <c r="M517" t="s">
        <v>5220</v>
      </c>
      <c r="N517" t="s">
        <v>5221</v>
      </c>
      <c r="O517" t="s">
        <v>84</v>
      </c>
    </row>
    <row r="518" spans="1:15" x14ac:dyDescent="0.45">
      <c r="A518">
        <v>1201</v>
      </c>
      <c r="B518" t="s">
        <v>5222</v>
      </c>
      <c r="C518" t="s">
        <v>5223</v>
      </c>
      <c r="D518" t="s">
        <v>4410</v>
      </c>
      <c r="E518" t="s">
        <v>5065</v>
      </c>
      <c r="F518">
        <v>2</v>
      </c>
      <c r="G518">
        <v>3.01</v>
      </c>
      <c r="H518" t="s">
        <v>443</v>
      </c>
      <c r="J518" t="s">
        <v>251</v>
      </c>
      <c r="K518" t="s">
        <v>5224</v>
      </c>
      <c r="L518" t="s">
        <v>252</v>
      </c>
      <c r="M518" t="s">
        <v>5225</v>
      </c>
      <c r="N518" t="s">
        <v>1741</v>
      </c>
      <c r="O518" t="s">
        <v>84</v>
      </c>
    </row>
    <row r="519" spans="1:15" x14ac:dyDescent="0.45">
      <c r="A519">
        <v>1202</v>
      </c>
      <c r="B519" t="s">
        <v>5226</v>
      </c>
      <c r="C519" t="s">
        <v>5227</v>
      </c>
      <c r="D519" t="s">
        <v>4410</v>
      </c>
      <c r="E519" t="s">
        <v>5065</v>
      </c>
      <c r="F519">
        <v>2</v>
      </c>
      <c r="G519">
        <v>3.01</v>
      </c>
      <c r="H519" t="s">
        <v>443</v>
      </c>
      <c r="J519" t="s">
        <v>5228</v>
      </c>
      <c r="K519" t="s">
        <v>5146</v>
      </c>
      <c r="L519" t="s">
        <v>5229</v>
      </c>
      <c r="M519" t="s">
        <v>5148</v>
      </c>
      <c r="N519" t="s">
        <v>2145</v>
      </c>
      <c r="O519" t="s">
        <v>84</v>
      </c>
    </row>
    <row r="520" spans="1:15" x14ac:dyDescent="0.45">
      <c r="A520">
        <v>1203</v>
      </c>
      <c r="B520" t="s">
        <v>5230</v>
      </c>
      <c r="C520" t="s">
        <v>5231</v>
      </c>
      <c r="D520" t="s">
        <v>4410</v>
      </c>
      <c r="E520" t="s">
        <v>5065</v>
      </c>
      <c r="F520">
        <v>2</v>
      </c>
      <c r="G520">
        <v>3.01</v>
      </c>
      <c r="H520" t="s">
        <v>443</v>
      </c>
      <c r="J520" t="s">
        <v>5232</v>
      </c>
      <c r="K520" t="s">
        <v>131</v>
      </c>
      <c r="L520" t="s">
        <v>5233</v>
      </c>
      <c r="M520" t="s">
        <v>132</v>
      </c>
      <c r="N520" t="s">
        <v>1868</v>
      </c>
      <c r="O520" t="s">
        <v>84</v>
      </c>
    </row>
    <row r="521" spans="1:15" x14ac:dyDescent="0.45">
      <c r="A521">
        <v>1204</v>
      </c>
      <c r="B521" t="s">
        <v>5234</v>
      </c>
      <c r="C521" t="s">
        <v>5235</v>
      </c>
      <c r="D521" t="s">
        <v>4410</v>
      </c>
      <c r="E521" t="s">
        <v>5236</v>
      </c>
      <c r="F521">
        <v>3</v>
      </c>
      <c r="G521">
        <v>3.01</v>
      </c>
      <c r="H521" t="s">
        <v>443</v>
      </c>
      <c r="J521" t="s">
        <v>4203</v>
      </c>
      <c r="K521" t="s">
        <v>1065</v>
      </c>
      <c r="L521" t="s">
        <v>4204</v>
      </c>
      <c r="M521" t="s">
        <v>5237</v>
      </c>
      <c r="N521" t="s">
        <v>4652</v>
      </c>
      <c r="O521" t="s">
        <v>84</v>
      </c>
    </row>
    <row r="522" spans="1:15" x14ac:dyDescent="0.45">
      <c r="A522">
        <v>1205</v>
      </c>
      <c r="B522" t="s">
        <v>5238</v>
      </c>
      <c r="C522" t="s">
        <v>5239</v>
      </c>
      <c r="D522" t="s">
        <v>4410</v>
      </c>
      <c r="E522" t="s">
        <v>5236</v>
      </c>
      <c r="F522">
        <v>3</v>
      </c>
      <c r="G522">
        <v>3.01</v>
      </c>
      <c r="H522" t="s">
        <v>443</v>
      </c>
      <c r="J522" t="s">
        <v>5240</v>
      </c>
      <c r="K522" t="s">
        <v>5241</v>
      </c>
      <c r="L522" t="s">
        <v>5242</v>
      </c>
      <c r="M522" t="s">
        <v>5243</v>
      </c>
      <c r="N522" t="s">
        <v>5244</v>
      </c>
      <c r="O522" t="s">
        <v>84</v>
      </c>
    </row>
    <row r="523" spans="1:15" x14ac:dyDescent="0.45">
      <c r="A523">
        <v>1206</v>
      </c>
      <c r="B523" t="s">
        <v>5245</v>
      </c>
      <c r="C523" t="s">
        <v>5246</v>
      </c>
      <c r="D523" t="s">
        <v>4410</v>
      </c>
      <c r="E523" t="s">
        <v>5236</v>
      </c>
      <c r="F523">
        <v>3</v>
      </c>
      <c r="G523">
        <v>3.01</v>
      </c>
      <c r="H523" t="s">
        <v>443</v>
      </c>
      <c r="J523" t="s">
        <v>120</v>
      </c>
      <c r="K523" t="s">
        <v>5247</v>
      </c>
      <c r="L523" t="s">
        <v>121</v>
      </c>
      <c r="M523" t="s">
        <v>5248</v>
      </c>
      <c r="N523" t="s">
        <v>5122</v>
      </c>
      <c r="O523" t="s">
        <v>84</v>
      </c>
    </row>
    <row r="524" spans="1:15" x14ac:dyDescent="0.45">
      <c r="A524">
        <v>1207</v>
      </c>
      <c r="B524" t="s">
        <v>5249</v>
      </c>
      <c r="C524" t="s">
        <v>5250</v>
      </c>
      <c r="D524" t="s">
        <v>4410</v>
      </c>
      <c r="E524" t="s">
        <v>5236</v>
      </c>
      <c r="F524">
        <v>3</v>
      </c>
      <c r="G524">
        <v>3.01</v>
      </c>
      <c r="H524" t="s">
        <v>443</v>
      </c>
      <c r="J524" t="s">
        <v>5251</v>
      </c>
      <c r="K524" t="s">
        <v>5252</v>
      </c>
      <c r="L524" t="s">
        <v>5253</v>
      </c>
      <c r="M524" t="s">
        <v>5254</v>
      </c>
      <c r="N524" t="s">
        <v>4927</v>
      </c>
      <c r="O524" t="s">
        <v>84</v>
      </c>
    </row>
    <row r="525" spans="1:15" x14ac:dyDescent="0.45">
      <c r="A525">
        <v>1208</v>
      </c>
      <c r="B525" t="s">
        <v>5255</v>
      </c>
      <c r="C525" t="s">
        <v>5256</v>
      </c>
      <c r="D525" t="s">
        <v>4410</v>
      </c>
      <c r="E525" t="s">
        <v>5236</v>
      </c>
      <c r="F525">
        <v>3</v>
      </c>
      <c r="G525">
        <v>3.01</v>
      </c>
      <c r="H525" t="s">
        <v>443</v>
      </c>
      <c r="J525" t="s">
        <v>5257</v>
      </c>
      <c r="K525" t="s">
        <v>5258</v>
      </c>
      <c r="L525" t="s">
        <v>5259</v>
      </c>
      <c r="M525" t="s">
        <v>5260</v>
      </c>
      <c r="N525" t="s">
        <v>486</v>
      </c>
      <c r="O525" t="s">
        <v>84</v>
      </c>
    </row>
    <row r="526" spans="1:15" x14ac:dyDescent="0.45">
      <c r="A526">
        <v>1209</v>
      </c>
      <c r="B526" t="s">
        <v>5261</v>
      </c>
      <c r="C526" t="s">
        <v>5262</v>
      </c>
      <c r="D526" t="s">
        <v>4410</v>
      </c>
      <c r="E526" t="s">
        <v>5236</v>
      </c>
      <c r="F526">
        <v>3</v>
      </c>
      <c r="G526">
        <v>3.01</v>
      </c>
      <c r="H526" t="s">
        <v>443</v>
      </c>
      <c r="J526" t="s">
        <v>152</v>
      </c>
      <c r="K526" t="s">
        <v>5184</v>
      </c>
      <c r="L526" t="s">
        <v>153</v>
      </c>
      <c r="M526" t="s">
        <v>3748</v>
      </c>
      <c r="N526" t="s">
        <v>4546</v>
      </c>
      <c r="O526" t="s">
        <v>84</v>
      </c>
    </row>
    <row r="527" spans="1:15" x14ac:dyDescent="0.45">
      <c r="A527">
        <v>1210</v>
      </c>
      <c r="B527" t="s">
        <v>5263</v>
      </c>
      <c r="C527" t="s">
        <v>5264</v>
      </c>
      <c r="D527" t="s">
        <v>4410</v>
      </c>
      <c r="E527" t="s">
        <v>5236</v>
      </c>
      <c r="F527">
        <v>3</v>
      </c>
      <c r="G527">
        <v>3.01</v>
      </c>
      <c r="H527" t="s">
        <v>443</v>
      </c>
      <c r="J527" t="s">
        <v>216</v>
      </c>
      <c r="K527" t="s">
        <v>150</v>
      </c>
      <c r="L527" t="s">
        <v>217</v>
      </c>
      <c r="M527" t="s">
        <v>151</v>
      </c>
      <c r="N527" t="s">
        <v>1601</v>
      </c>
      <c r="O527" t="s">
        <v>84</v>
      </c>
    </row>
    <row r="528" spans="1:15" x14ac:dyDescent="0.45">
      <c r="A528">
        <v>1211</v>
      </c>
      <c r="B528" t="s">
        <v>5265</v>
      </c>
      <c r="C528" t="s">
        <v>5266</v>
      </c>
      <c r="D528" t="s">
        <v>4410</v>
      </c>
      <c r="E528" t="s">
        <v>5236</v>
      </c>
      <c r="F528">
        <v>2</v>
      </c>
      <c r="G528">
        <v>3.01</v>
      </c>
      <c r="H528" t="s">
        <v>443</v>
      </c>
      <c r="J528" t="s">
        <v>5267</v>
      </c>
      <c r="K528" t="s">
        <v>5268</v>
      </c>
      <c r="L528" t="s">
        <v>5269</v>
      </c>
      <c r="M528" t="s">
        <v>5270</v>
      </c>
      <c r="N528" t="s">
        <v>5271</v>
      </c>
      <c r="O528" t="s">
        <v>84</v>
      </c>
    </row>
    <row r="529" spans="1:15" x14ac:dyDescent="0.45">
      <c r="A529">
        <v>1212</v>
      </c>
      <c r="B529" t="s">
        <v>5272</v>
      </c>
      <c r="C529" t="s">
        <v>5273</v>
      </c>
      <c r="D529" t="s">
        <v>4410</v>
      </c>
      <c r="E529" t="s">
        <v>5236</v>
      </c>
      <c r="F529">
        <v>2</v>
      </c>
      <c r="G529">
        <v>3.01</v>
      </c>
      <c r="H529" t="s">
        <v>443</v>
      </c>
      <c r="J529" t="s">
        <v>5274</v>
      </c>
      <c r="K529" t="s">
        <v>2057</v>
      </c>
      <c r="L529" t="s">
        <v>5275</v>
      </c>
      <c r="M529" t="s">
        <v>2059</v>
      </c>
      <c r="N529" t="s">
        <v>5276</v>
      </c>
      <c r="O529" t="s">
        <v>84</v>
      </c>
    </row>
    <row r="530" spans="1:15" x14ac:dyDescent="0.45">
      <c r="A530">
        <v>1213</v>
      </c>
      <c r="B530" t="s">
        <v>4596</v>
      </c>
      <c r="C530" t="s">
        <v>5277</v>
      </c>
      <c r="D530" t="s">
        <v>4410</v>
      </c>
      <c r="E530" t="s">
        <v>5236</v>
      </c>
      <c r="F530">
        <v>2</v>
      </c>
      <c r="G530">
        <v>3.01</v>
      </c>
      <c r="H530" t="s">
        <v>443</v>
      </c>
      <c r="J530" t="s">
        <v>197</v>
      </c>
      <c r="K530" t="s">
        <v>5278</v>
      </c>
      <c r="L530" t="s">
        <v>198</v>
      </c>
      <c r="M530" t="s">
        <v>5279</v>
      </c>
      <c r="N530" t="s">
        <v>5280</v>
      </c>
      <c r="O530" t="s">
        <v>84</v>
      </c>
    </row>
    <row r="531" spans="1:15" x14ac:dyDescent="0.45">
      <c r="A531">
        <v>1214</v>
      </c>
      <c r="B531" t="s">
        <v>5281</v>
      </c>
      <c r="C531" t="s">
        <v>5282</v>
      </c>
      <c r="D531" t="s">
        <v>4410</v>
      </c>
      <c r="E531" t="s">
        <v>5236</v>
      </c>
      <c r="F531">
        <v>2</v>
      </c>
      <c r="G531">
        <v>3.01</v>
      </c>
      <c r="H531" t="s">
        <v>443</v>
      </c>
      <c r="J531" t="s">
        <v>5283</v>
      </c>
      <c r="K531" t="s">
        <v>5284</v>
      </c>
      <c r="L531" t="s">
        <v>5285</v>
      </c>
      <c r="M531" t="s">
        <v>5286</v>
      </c>
      <c r="N531" t="s">
        <v>2275</v>
      </c>
      <c r="O531" t="s">
        <v>84</v>
      </c>
    </row>
    <row r="532" spans="1:15" x14ac:dyDescent="0.45">
      <c r="A532">
        <v>1215</v>
      </c>
      <c r="B532" t="s">
        <v>5287</v>
      </c>
      <c r="C532" t="s">
        <v>5288</v>
      </c>
      <c r="D532" t="s">
        <v>4410</v>
      </c>
      <c r="E532" t="s">
        <v>5236</v>
      </c>
      <c r="F532">
        <v>2</v>
      </c>
      <c r="G532">
        <v>3.01</v>
      </c>
      <c r="H532" t="s">
        <v>443</v>
      </c>
      <c r="J532" t="s">
        <v>5289</v>
      </c>
      <c r="K532" t="s">
        <v>5290</v>
      </c>
      <c r="L532" t="s">
        <v>5291</v>
      </c>
      <c r="M532" t="s">
        <v>5292</v>
      </c>
      <c r="N532" t="s">
        <v>5293</v>
      </c>
      <c r="O532" t="s">
        <v>84</v>
      </c>
    </row>
    <row r="533" spans="1:15" x14ac:dyDescent="0.45">
      <c r="A533">
        <v>1216</v>
      </c>
      <c r="B533" t="s">
        <v>5294</v>
      </c>
      <c r="C533" t="s">
        <v>5295</v>
      </c>
      <c r="D533" t="s">
        <v>4410</v>
      </c>
      <c r="E533" t="s">
        <v>5236</v>
      </c>
      <c r="F533">
        <v>2</v>
      </c>
      <c r="G533">
        <v>3.01</v>
      </c>
      <c r="H533" t="s">
        <v>443</v>
      </c>
      <c r="J533" t="s">
        <v>5296</v>
      </c>
      <c r="K533" t="s">
        <v>3709</v>
      </c>
      <c r="L533" t="s">
        <v>5297</v>
      </c>
      <c r="M533" t="s">
        <v>3711</v>
      </c>
      <c r="N533" t="s">
        <v>5298</v>
      </c>
      <c r="O533" t="s">
        <v>84</v>
      </c>
    </row>
    <row r="534" spans="1:15" x14ac:dyDescent="0.45">
      <c r="A534">
        <v>1217</v>
      </c>
      <c r="B534" t="s">
        <v>4491</v>
      </c>
      <c r="C534" t="s">
        <v>5299</v>
      </c>
      <c r="D534" t="s">
        <v>4410</v>
      </c>
      <c r="E534" t="s">
        <v>5300</v>
      </c>
      <c r="F534">
        <v>3</v>
      </c>
      <c r="G534">
        <v>3.01</v>
      </c>
      <c r="H534" t="s">
        <v>443</v>
      </c>
      <c r="J534" t="s">
        <v>243</v>
      </c>
      <c r="K534" t="s">
        <v>4644</v>
      </c>
      <c r="L534" t="s">
        <v>244</v>
      </c>
      <c r="M534" t="s">
        <v>4645</v>
      </c>
      <c r="N534" t="s">
        <v>5244</v>
      </c>
      <c r="O534" t="s">
        <v>84</v>
      </c>
    </row>
    <row r="535" spans="1:15" x14ac:dyDescent="0.45">
      <c r="A535">
        <v>1218</v>
      </c>
      <c r="B535" t="s">
        <v>5301</v>
      </c>
      <c r="C535" t="s">
        <v>5302</v>
      </c>
      <c r="D535" t="s">
        <v>4410</v>
      </c>
      <c r="E535" t="s">
        <v>5300</v>
      </c>
      <c r="F535">
        <v>3</v>
      </c>
      <c r="G535">
        <v>3.01</v>
      </c>
      <c r="H535" t="s">
        <v>443</v>
      </c>
      <c r="J535" t="s">
        <v>5303</v>
      </c>
      <c r="K535" t="s">
        <v>3391</v>
      </c>
      <c r="L535" t="s">
        <v>5304</v>
      </c>
      <c r="M535" t="s">
        <v>3392</v>
      </c>
      <c r="N535" t="s">
        <v>5016</v>
      </c>
      <c r="O535" t="s">
        <v>84</v>
      </c>
    </row>
    <row r="536" spans="1:15" x14ac:dyDescent="0.45">
      <c r="A536">
        <v>1219</v>
      </c>
      <c r="B536" t="s">
        <v>5305</v>
      </c>
      <c r="C536" t="s">
        <v>5306</v>
      </c>
      <c r="D536" t="s">
        <v>4410</v>
      </c>
      <c r="E536" t="s">
        <v>5300</v>
      </c>
      <c r="F536">
        <v>3</v>
      </c>
      <c r="G536">
        <v>3.01</v>
      </c>
      <c r="H536" t="s">
        <v>443</v>
      </c>
      <c r="J536" t="s">
        <v>5307</v>
      </c>
      <c r="K536" t="s">
        <v>1112</v>
      </c>
      <c r="L536" t="s">
        <v>5308</v>
      </c>
      <c r="M536" t="s">
        <v>1114</v>
      </c>
      <c r="N536" t="s">
        <v>767</v>
      </c>
      <c r="O536" t="s">
        <v>84</v>
      </c>
    </row>
    <row r="537" spans="1:15" x14ac:dyDescent="0.45">
      <c r="A537">
        <v>1220</v>
      </c>
      <c r="B537" t="s">
        <v>1940</v>
      </c>
      <c r="C537" t="s">
        <v>5309</v>
      </c>
      <c r="D537" t="s">
        <v>4410</v>
      </c>
      <c r="E537" t="s">
        <v>5300</v>
      </c>
      <c r="F537">
        <v>3</v>
      </c>
      <c r="G537">
        <v>3.01</v>
      </c>
      <c r="H537" t="s">
        <v>443</v>
      </c>
      <c r="J537" t="s">
        <v>374</v>
      </c>
      <c r="K537" t="s">
        <v>1246</v>
      </c>
      <c r="L537" t="s">
        <v>375</v>
      </c>
      <c r="M537" t="s">
        <v>1247</v>
      </c>
      <c r="N537" t="s">
        <v>5310</v>
      </c>
      <c r="O537" t="s">
        <v>84</v>
      </c>
    </row>
    <row r="538" spans="1:15" x14ac:dyDescent="0.45">
      <c r="A538">
        <v>1221</v>
      </c>
      <c r="B538" t="s">
        <v>5311</v>
      </c>
      <c r="C538" t="s">
        <v>5312</v>
      </c>
      <c r="D538" t="s">
        <v>4410</v>
      </c>
      <c r="E538" t="s">
        <v>5300</v>
      </c>
      <c r="F538">
        <v>3</v>
      </c>
      <c r="G538">
        <v>3.01</v>
      </c>
      <c r="H538" t="s">
        <v>443</v>
      </c>
      <c r="J538" t="s">
        <v>5313</v>
      </c>
      <c r="K538" t="s">
        <v>2507</v>
      </c>
      <c r="L538" t="s">
        <v>5314</v>
      </c>
      <c r="M538" t="s">
        <v>2509</v>
      </c>
      <c r="N538" t="s">
        <v>4766</v>
      </c>
      <c r="O538" t="s">
        <v>84</v>
      </c>
    </row>
    <row r="539" spans="1:15" x14ac:dyDescent="0.45">
      <c r="A539">
        <v>1222</v>
      </c>
      <c r="B539" t="s">
        <v>4526</v>
      </c>
      <c r="C539" t="s">
        <v>5315</v>
      </c>
      <c r="D539" t="s">
        <v>4410</v>
      </c>
      <c r="E539" t="s">
        <v>5300</v>
      </c>
      <c r="F539">
        <v>3</v>
      </c>
      <c r="G539">
        <v>3.01</v>
      </c>
      <c r="H539" t="s">
        <v>443</v>
      </c>
      <c r="J539" t="s">
        <v>1044</v>
      </c>
      <c r="K539" t="s">
        <v>660</v>
      </c>
      <c r="L539" t="s">
        <v>1045</v>
      </c>
      <c r="M539" t="s">
        <v>998</v>
      </c>
      <c r="N539" t="s">
        <v>5316</v>
      </c>
      <c r="O539" t="s">
        <v>84</v>
      </c>
    </row>
    <row r="540" spans="1:15" x14ac:dyDescent="0.45">
      <c r="A540">
        <v>1223</v>
      </c>
      <c r="B540" t="s">
        <v>5317</v>
      </c>
      <c r="C540" t="s">
        <v>5318</v>
      </c>
      <c r="D540" t="s">
        <v>4410</v>
      </c>
      <c r="E540" t="s">
        <v>5300</v>
      </c>
      <c r="F540">
        <v>2</v>
      </c>
      <c r="G540">
        <v>3.01</v>
      </c>
      <c r="H540" t="s">
        <v>443</v>
      </c>
      <c r="J540" t="s">
        <v>5319</v>
      </c>
      <c r="K540" t="s">
        <v>5320</v>
      </c>
      <c r="L540" t="s">
        <v>5321</v>
      </c>
      <c r="M540" t="s">
        <v>5322</v>
      </c>
      <c r="N540" t="s">
        <v>5323</v>
      </c>
      <c r="O540" t="s">
        <v>84</v>
      </c>
    </row>
    <row r="541" spans="1:15" x14ac:dyDescent="0.45">
      <c r="A541">
        <v>1224</v>
      </c>
      <c r="B541" t="s">
        <v>5324</v>
      </c>
      <c r="C541" t="s">
        <v>5325</v>
      </c>
      <c r="D541" t="s">
        <v>4410</v>
      </c>
      <c r="E541" t="s">
        <v>5300</v>
      </c>
      <c r="F541">
        <v>2</v>
      </c>
      <c r="G541">
        <v>3.01</v>
      </c>
      <c r="H541" t="s">
        <v>443</v>
      </c>
      <c r="J541" t="s">
        <v>5326</v>
      </c>
      <c r="K541" t="s">
        <v>1001</v>
      </c>
      <c r="L541" t="s">
        <v>5327</v>
      </c>
      <c r="M541" t="s">
        <v>967</v>
      </c>
      <c r="N541" t="s">
        <v>5328</v>
      </c>
      <c r="O541" t="s">
        <v>84</v>
      </c>
    </row>
    <row r="542" spans="1:15" x14ac:dyDescent="0.45">
      <c r="A542">
        <v>1225</v>
      </c>
      <c r="B542" t="s">
        <v>4487</v>
      </c>
      <c r="C542" t="s">
        <v>5329</v>
      </c>
      <c r="D542" t="s">
        <v>4410</v>
      </c>
      <c r="E542" t="s">
        <v>5300</v>
      </c>
      <c r="F542">
        <v>2</v>
      </c>
      <c r="G542">
        <v>3.01</v>
      </c>
      <c r="H542" t="s">
        <v>443</v>
      </c>
      <c r="J542" t="s">
        <v>1779</v>
      </c>
      <c r="K542" t="s">
        <v>4614</v>
      </c>
      <c r="L542" t="s">
        <v>1780</v>
      </c>
      <c r="M542" t="s">
        <v>4616</v>
      </c>
      <c r="N542" t="s">
        <v>5330</v>
      </c>
      <c r="O542" t="s">
        <v>84</v>
      </c>
    </row>
    <row r="543" spans="1:15" x14ac:dyDescent="0.45">
      <c r="A543">
        <v>1226</v>
      </c>
      <c r="B543" t="s">
        <v>4804</v>
      </c>
      <c r="C543" t="s">
        <v>5331</v>
      </c>
      <c r="D543" t="s">
        <v>4410</v>
      </c>
      <c r="E543" t="s">
        <v>5300</v>
      </c>
      <c r="F543">
        <v>2</v>
      </c>
      <c r="G543">
        <v>3.01</v>
      </c>
      <c r="H543" t="s">
        <v>443</v>
      </c>
      <c r="J543" t="s">
        <v>88</v>
      </c>
      <c r="K543" t="s">
        <v>1252</v>
      </c>
      <c r="L543" t="s">
        <v>90</v>
      </c>
      <c r="M543" t="s">
        <v>5332</v>
      </c>
      <c r="N543" t="s">
        <v>5333</v>
      </c>
      <c r="O543" t="s">
        <v>84</v>
      </c>
    </row>
    <row r="544" spans="1:15" x14ac:dyDescent="0.45">
      <c r="A544">
        <v>1227</v>
      </c>
      <c r="B544" t="s">
        <v>5334</v>
      </c>
      <c r="C544" t="s">
        <v>5335</v>
      </c>
      <c r="D544" t="s">
        <v>4410</v>
      </c>
      <c r="E544" t="s">
        <v>5300</v>
      </c>
      <c r="F544">
        <v>2</v>
      </c>
      <c r="G544">
        <v>3.01</v>
      </c>
      <c r="H544" t="s">
        <v>443</v>
      </c>
      <c r="J544" t="s">
        <v>5336</v>
      </c>
      <c r="K544" t="s">
        <v>995</v>
      </c>
      <c r="L544" t="s">
        <v>5337</v>
      </c>
      <c r="M544" t="s">
        <v>996</v>
      </c>
      <c r="N544" t="s">
        <v>5338</v>
      </c>
      <c r="O544" t="s">
        <v>84</v>
      </c>
    </row>
    <row r="545" spans="1:15" x14ac:dyDescent="0.45">
      <c r="A545">
        <v>1228</v>
      </c>
      <c r="B545" t="s">
        <v>5339</v>
      </c>
      <c r="C545" t="s">
        <v>5340</v>
      </c>
      <c r="D545" t="s">
        <v>4410</v>
      </c>
      <c r="E545" t="s">
        <v>5300</v>
      </c>
      <c r="F545">
        <v>2</v>
      </c>
      <c r="G545">
        <v>3.01</v>
      </c>
      <c r="H545" t="s">
        <v>443</v>
      </c>
      <c r="J545" t="s">
        <v>5341</v>
      </c>
      <c r="K545" t="s">
        <v>5342</v>
      </c>
      <c r="L545" t="s">
        <v>5343</v>
      </c>
      <c r="M545" t="s">
        <v>5344</v>
      </c>
      <c r="N545" t="s">
        <v>5345</v>
      </c>
      <c r="O545" t="s">
        <v>84</v>
      </c>
    </row>
    <row r="546" spans="1:15" x14ac:dyDescent="0.45">
      <c r="A546">
        <v>1229</v>
      </c>
      <c r="B546" t="s">
        <v>4642</v>
      </c>
      <c r="C546" t="s">
        <v>4450</v>
      </c>
      <c r="D546" t="s">
        <v>4410</v>
      </c>
      <c r="E546" t="s">
        <v>5300</v>
      </c>
      <c r="F546">
        <v>2</v>
      </c>
      <c r="G546">
        <v>3.01</v>
      </c>
      <c r="H546" t="s">
        <v>443</v>
      </c>
      <c r="J546" t="s">
        <v>174</v>
      </c>
      <c r="K546" t="s">
        <v>991</v>
      </c>
      <c r="L546" t="s">
        <v>175</v>
      </c>
      <c r="M546" t="s">
        <v>992</v>
      </c>
      <c r="N546" t="s">
        <v>5346</v>
      </c>
      <c r="O546" t="s">
        <v>84</v>
      </c>
    </row>
    <row r="547" spans="1:15" x14ac:dyDescent="0.45">
      <c r="A547">
        <v>1230</v>
      </c>
      <c r="B547" t="s">
        <v>5347</v>
      </c>
      <c r="C547" t="s">
        <v>5348</v>
      </c>
      <c r="D547" t="s">
        <v>4410</v>
      </c>
      <c r="E547" t="s">
        <v>5300</v>
      </c>
      <c r="F547">
        <v>2</v>
      </c>
      <c r="G547">
        <v>3.01</v>
      </c>
      <c r="H547" t="s">
        <v>443</v>
      </c>
      <c r="J547" t="s">
        <v>5349</v>
      </c>
      <c r="K547" t="s">
        <v>131</v>
      </c>
      <c r="L547" t="s">
        <v>5350</v>
      </c>
      <c r="M547" t="s">
        <v>132</v>
      </c>
      <c r="N547" t="s">
        <v>4715</v>
      </c>
      <c r="O547" t="s">
        <v>84</v>
      </c>
    </row>
    <row r="548" spans="1:15" x14ac:dyDescent="0.45">
      <c r="A548">
        <v>1231</v>
      </c>
      <c r="B548" t="s">
        <v>5351</v>
      </c>
      <c r="C548" t="s">
        <v>5352</v>
      </c>
      <c r="D548" t="s">
        <v>4410</v>
      </c>
      <c r="E548" t="s">
        <v>5300</v>
      </c>
      <c r="F548">
        <v>2</v>
      </c>
      <c r="G548">
        <v>3.01</v>
      </c>
      <c r="H548" t="s">
        <v>443</v>
      </c>
      <c r="J548" t="s">
        <v>710</v>
      </c>
      <c r="K548" t="s">
        <v>5353</v>
      </c>
      <c r="L548" t="s">
        <v>712</v>
      </c>
      <c r="M548" t="s">
        <v>5354</v>
      </c>
      <c r="N548" t="s">
        <v>5355</v>
      </c>
      <c r="O548" t="s">
        <v>84</v>
      </c>
    </row>
    <row r="549" spans="1:15" x14ac:dyDescent="0.45">
      <c r="A549">
        <v>1232</v>
      </c>
      <c r="B549" t="s">
        <v>5351</v>
      </c>
      <c r="C549" t="s">
        <v>5356</v>
      </c>
      <c r="D549" t="s">
        <v>4410</v>
      </c>
      <c r="E549" t="s">
        <v>5300</v>
      </c>
      <c r="F549">
        <v>2</v>
      </c>
      <c r="G549">
        <v>3.01</v>
      </c>
      <c r="H549" t="s">
        <v>443</v>
      </c>
      <c r="J549" t="s">
        <v>710</v>
      </c>
      <c r="K549" t="s">
        <v>5357</v>
      </c>
      <c r="L549" t="s">
        <v>712</v>
      </c>
      <c r="M549" t="s">
        <v>5358</v>
      </c>
      <c r="N549" t="s">
        <v>5355</v>
      </c>
      <c r="O549" t="s">
        <v>84</v>
      </c>
    </row>
    <row r="550" spans="1:15" x14ac:dyDescent="0.45">
      <c r="A550">
        <v>1233</v>
      </c>
      <c r="B550" t="s">
        <v>5359</v>
      </c>
      <c r="C550" t="s">
        <v>5360</v>
      </c>
      <c r="D550" t="s">
        <v>4410</v>
      </c>
      <c r="E550" t="s">
        <v>5300</v>
      </c>
      <c r="F550">
        <v>2</v>
      </c>
      <c r="G550">
        <v>3.01</v>
      </c>
      <c r="H550" t="s">
        <v>443</v>
      </c>
      <c r="J550" t="s">
        <v>5361</v>
      </c>
      <c r="K550" t="s">
        <v>5362</v>
      </c>
      <c r="L550" t="s">
        <v>5363</v>
      </c>
      <c r="M550" t="s">
        <v>5364</v>
      </c>
      <c r="N550" t="s">
        <v>4587</v>
      </c>
      <c r="O550" t="s">
        <v>84</v>
      </c>
    </row>
    <row r="551" spans="1:15" x14ac:dyDescent="0.45">
      <c r="A551">
        <v>1234</v>
      </c>
      <c r="B551" t="s">
        <v>5365</v>
      </c>
      <c r="C551" t="s">
        <v>5366</v>
      </c>
      <c r="D551" t="s">
        <v>4410</v>
      </c>
      <c r="E551" t="s">
        <v>5300</v>
      </c>
      <c r="F551">
        <v>2</v>
      </c>
      <c r="G551">
        <v>3.01</v>
      </c>
      <c r="H551" t="s">
        <v>443</v>
      </c>
      <c r="J551" t="s">
        <v>5367</v>
      </c>
      <c r="K551" t="s">
        <v>4574</v>
      </c>
      <c r="L551" t="s">
        <v>5368</v>
      </c>
      <c r="M551" t="s">
        <v>4575</v>
      </c>
      <c r="N551" t="s">
        <v>5369</v>
      </c>
      <c r="O551" t="s">
        <v>84</v>
      </c>
    </row>
    <row r="552" spans="1:15" x14ac:dyDescent="0.45">
      <c r="A552">
        <v>1235</v>
      </c>
      <c r="B552" t="s">
        <v>5370</v>
      </c>
      <c r="C552" t="s">
        <v>5371</v>
      </c>
      <c r="D552" t="s">
        <v>4410</v>
      </c>
      <c r="E552" t="s">
        <v>5372</v>
      </c>
      <c r="F552">
        <v>3</v>
      </c>
      <c r="G552">
        <v>3.01</v>
      </c>
      <c r="H552" t="s">
        <v>443</v>
      </c>
      <c r="J552" t="s">
        <v>1167</v>
      </c>
      <c r="K552" t="s">
        <v>4614</v>
      </c>
      <c r="L552" t="s">
        <v>1535</v>
      </c>
      <c r="M552" t="s">
        <v>4616</v>
      </c>
      <c r="N552" t="s">
        <v>4830</v>
      </c>
      <c r="O552" t="s">
        <v>84</v>
      </c>
    </row>
    <row r="553" spans="1:15" x14ac:dyDescent="0.45">
      <c r="A553">
        <v>1236</v>
      </c>
      <c r="B553" t="s">
        <v>5373</v>
      </c>
      <c r="C553" t="s">
        <v>5374</v>
      </c>
      <c r="D553" t="s">
        <v>4410</v>
      </c>
      <c r="E553" t="s">
        <v>5372</v>
      </c>
      <c r="F553">
        <v>3</v>
      </c>
      <c r="G553">
        <v>3.01</v>
      </c>
      <c r="H553" t="s">
        <v>443</v>
      </c>
      <c r="J553" t="s">
        <v>291</v>
      </c>
      <c r="K553" t="s">
        <v>993</v>
      </c>
      <c r="L553" t="s">
        <v>292</v>
      </c>
      <c r="M553" t="s">
        <v>994</v>
      </c>
      <c r="N553" t="s">
        <v>1265</v>
      </c>
      <c r="O553" t="s">
        <v>84</v>
      </c>
    </row>
    <row r="554" spans="1:15" x14ac:dyDescent="0.45">
      <c r="A554">
        <v>1237</v>
      </c>
      <c r="B554" t="s">
        <v>5375</v>
      </c>
      <c r="C554" t="s">
        <v>5376</v>
      </c>
      <c r="D554" t="s">
        <v>4410</v>
      </c>
      <c r="E554" t="s">
        <v>5372</v>
      </c>
      <c r="F554">
        <v>3</v>
      </c>
      <c r="G554">
        <v>3.01</v>
      </c>
      <c r="H554" t="s">
        <v>443</v>
      </c>
      <c r="J554" t="s">
        <v>5377</v>
      </c>
      <c r="K554" t="s">
        <v>991</v>
      </c>
      <c r="L554" t="s">
        <v>5378</v>
      </c>
      <c r="M554" t="s">
        <v>992</v>
      </c>
      <c r="N554" t="s">
        <v>1523</v>
      </c>
      <c r="O554" t="s">
        <v>84</v>
      </c>
    </row>
    <row r="555" spans="1:15" x14ac:dyDescent="0.45">
      <c r="A555">
        <v>1238</v>
      </c>
      <c r="B555" t="s">
        <v>1940</v>
      </c>
      <c r="C555" t="s">
        <v>5379</v>
      </c>
      <c r="D555" t="s">
        <v>4410</v>
      </c>
      <c r="E555" t="s">
        <v>5372</v>
      </c>
      <c r="F555">
        <v>3</v>
      </c>
      <c r="G555">
        <v>3.01</v>
      </c>
      <c r="H555" t="s">
        <v>443</v>
      </c>
      <c r="J555" t="s">
        <v>374</v>
      </c>
      <c r="K555" t="s">
        <v>5380</v>
      </c>
      <c r="L555" t="s">
        <v>375</v>
      </c>
      <c r="M555" t="s">
        <v>5381</v>
      </c>
      <c r="N555" t="s">
        <v>1115</v>
      </c>
      <c r="O555" t="s">
        <v>84</v>
      </c>
    </row>
    <row r="556" spans="1:15" x14ac:dyDescent="0.45">
      <c r="A556">
        <v>1239</v>
      </c>
      <c r="B556" t="s">
        <v>5382</v>
      </c>
      <c r="C556" t="s">
        <v>5092</v>
      </c>
      <c r="D556" t="s">
        <v>4410</v>
      </c>
      <c r="E556" t="s">
        <v>5372</v>
      </c>
      <c r="F556">
        <v>3</v>
      </c>
      <c r="G556">
        <v>3.01</v>
      </c>
      <c r="H556" t="s">
        <v>443</v>
      </c>
      <c r="J556" t="s">
        <v>5383</v>
      </c>
      <c r="K556" t="s">
        <v>3443</v>
      </c>
      <c r="L556" t="s">
        <v>5384</v>
      </c>
      <c r="M556" t="s">
        <v>3445</v>
      </c>
      <c r="N556" t="s">
        <v>783</v>
      </c>
      <c r="O556" t="s">
        <v>84</v>
      </c>
    </row>
    <row r="557" spans="1:15" x14ac:dyDescent="0.45">
      <c r="A557">
        <v>1240</v>
      </c>
      <c r="B557" t="s">
        <v>1556</v>
      </c>
      <c r="C557" t="s">
        <v>5385</v>
      </c>
      <c r="D557" t="s">
        <v>4410</v>
      </c>
      <c r="E557" t="s">
        <v>5372</v>
      </c>
      <c r="F557">
        <v>2</v>
      </c>
      <c r="G557">
        <v>3.01</v>
      </c>
      <c r="H557" t="s">
        <v>443</v>
      </c>
      <c r="J557" t="s">
        <v>194</v>
      </c>
      <c r="K557" t="s">
        <v>1053</v>
      </c>
      <c r="L557" t="s">
        <v>195</v>
      </c>
      <c r="M557" t="s">
        <v>1054</v>
      </c>
      <c r="N557" t="s">
        <v>1776</v>
      </c>
      <c r="O557" t="s">
        <v>84</v>
      </c>
    </row>
    <row r="558" spans="1:15" x14ac:dyDescent="0.45">
      <c r="A558">
        <v>1241</v>
      </c>
      <c r="B558" t="s">
        <v>1906</v>
      </c>
      <c r="C558" t="s">
        <v>5386</v>
      </c>
      <c r="D558" t="s">
        <v>4410</v>
      </c>
      <c r="E558" t="s">
        <v>5372</v>
      </c>
      <c r="F558">
        <v>2</v>
      </c>
      <c r="G558">
        <v>3.01</v>
      </c>
      <c r="H558" t="s">
        <v>2007</v>
      </c>
      <c r="J558" t="s">
        <v>1037</v>
      </c>
      <c r="K558" t="s">
        <v>1053</v>
      </c>
      <c r="L558" t="s">
        <v>1038</v>
      </c>
      <c r="M558" t="s">
        <v>1054</v>
      </c>
      <c r="N558" t="s">
        <v>1841</v>
      </c>
      <c r="O558" t="s">
        <v>84</v>
      </c>
    </row>
    <row r="559" spans="1:15" x14ac:dyDescent="0.45">
      <c r="A559">
        <v>1242</v>
      </c>
      <c r="B559" t="s">
        <v>5387</v>
      </c>
      <c r="C559" t="s">
        <v>5388</v>
      </c>
      <c r="D559" t="s">
        <v>4410</v>
      </c>
      <c r="E559" t="s">
        <v>5372</v>
      </c>
      <c r="F559">
        <v>2</v>
      </c>
      <c r="G559">
        <v>3.01</v>
      </c>
      <c r="H559" t="s">
        <v>2007</v>
      </c>
      <c r="J559" t="s">
        <v>5389</v>
      </c>
      <c r="K559" t="s">
        <v>5390</v>
      </c>
      <c r="L559" t="s">
        <v>5391</v>
      </c>
      <c r="M559" t="s">
        <v>5392</v>
      </c>
      <c r="N559" t="s">
        <v>1834</v>
      </c>
      <c r="O559" t="s">
        <v>84</v>
      </c>
    </row>
    <row r="560" spans="1:15" x14ac:dyDescent="0.45">
      <c r="A560">
        <v>1243</v>
      </c>
      <c r="B560" t="s">
        <v>5393</v>
      </c>
      <c r="C560" t="s">
        <v>5394</v>
      </c>
      <c r="D560" t="s">
        <v>4410</v>
      </c>
      <c r="E560" t="s">
        <v>5372</v>
      </c>
      <c r="F560">
        <v>2</v>
      </c>
      <c r="G560">
        <v>3.01</v>
      </c>
      <c r="H560" t="s">
        <v>443</v>
      </c>
      <c r="J560" t="s">
        <v>5395</v>
      </c>
      <c r="K560" t="s">
        <v>986</v>
      </c>
      <c r="L560" t="s">
        <v>5396</v>
      </c>
      <c r="M560" t="s">
        <v>988</v>
      </c>
      <c r="N560" t="s">
        <v>1822</v>
      </c>
      <c r="O560" t="s">
        <v>84</v>
      </c>
    </row>
    <row r="561" spans="1:15" x14ac:dyDescent="0.45">
      <c r="A561">
        <v>1244</v>
      </c>
      <c r="B561" t="s">
        <v>5397</v>
      </c>
      <c r="C561" t="s">
        <v>5398</v>
      </c>
      <c r="D561" t="s">
        <v>4410</v>
      </c>
      <c r="E561" t="s">
        <v>5372</v>
      </c>
      <c r="F561">
        <v>2</v>
      </c>
      <c r="G561">
        <v>3.01</v>
      </c>
      <c r="H561" t="s">
        <v>2007</v>
      </c>
      <c r="J561" t="s">
        <v>5399</v>
      </c>
      <c r="K561" t="s">
        <v>5400</v>
      </c>
      <c r="L561" t="s">
        <v>5401</v>
      </c>
      <c r="M561" t="s">
        <v>1083</v>
      </c>
      <c r="N561" t="s">
        <v>5402</v>
      </c>
      <c r="O561" t="s">
        <v>84</v>
      </c>
    </row>
    <row r="562" spans="1:15" x14ac:dyDescent="0.45">
      <c r="A562">
        <v>1245</v>
      </c>
      <c r="B562" t="s">
        <v>5403</v>
      </c>
      <c r="C562" t="s">
        <v>5404</v>
      </c>
      <c r="D562" t="s">
        <v>4410</v>
      </c>
      <c r="E562" t="s">
        <v>5372</v>
      </c>
      <c r="F562">
        <v>2</v>
      </c>
      <c r="G562">
        <v>3.01</v>
      </c>
      <c r="H562" t="s">
        <v>2007</v>
      </c>
      <c r="J562" t="s">
        <v>320</v>
      </c>
      <c r="K562" t="s">
        <v>3488</v>
      </c>
      <c r="L562" t="s">
        <v>321</v>
      </c>
      <c r="M562" t="s">
        <v>967</v>
      </c>
      <c r="N562" t="s">
        <v>5405</v>
      </c>
      <c r="O562" t="s">
        <v>84</v>
      </c>
    </row>
    <row r="563" spans="1:15" x14ac:dyDescent="0.45">
      <c r="A563">
        <v>1246</v>
      </c>
      <c r="B563" t="s">
        <v>5406</v>
      </c>
      <c r="C563" t="s">
        <v>5407</v>
      </c>
      <c r="D563" t="s">
        <v>4410</v>
      </c>
      <c r="E563" t="s">
        <v>5372</v>
      </c>
      <c r="F563">
        <v>2</v>
      </c>
      <c r="G563">
        <v>3.01</v>
      </c>
      <c r="H563" t="s">
        <v>2007</v>
      </c>
      <c r="J563" t="s">
        <v>106</v>
      </c>
      <c r="K563" t="s">
        <v>5408</v>
      </c>
      <c r="L563" t="s">
        <v>108</v>
      </c>
      <c r="M563" t="s">
        <v>5409</v>
      </c>
      <c r="N563" t="s">
        <v>5410</v>
      </c>
      <c r="O563" t="s">
        <v>84</v>
      </c>
    </row>
    <row r="564" spans="1:15" x14ac:dyDescent="0.45">
      <c r="A564">
        <v>1247</v>
      </c>
      <c r="B564" t="s">
        <v>5411</v>
      </c>
      <c r="C564" t="s">
        <v>3512</v>
      </c>
      <c r="D564" t="s">
        <v>4410</v>
      </c>
      <c r="E564" t="s">
        <v>5412</v>
      </c>
      <c r="F564">
        <v>3</v>
      </c>
      <c r="G564">
        <v>3.01</v>
      </c>
      <c r="H564" t="s">
        <v>2007</v>
      </c>
      <c r="J564" t="s">
        <v>5413</v>
      </c>
      <c r="K564" t="s">
        <v>1053</v>
      </c>
      <c r="L564" t="s">
        <v>5414</v>
      </c>
      <c r="M564" t="s">
        <v>1054</v>
      </c>
      <c r="N564" t="s">
        <v>4830</v>
      </c>
      <c r="O564" t="s">
        <v>84</v>
      </c>
    </row>
    <row r="565" spans="1:15" x14ac:dyDescent="0.45">
      <c r="A565">
        <v>1248</v>
      </c>
      <c r="B565" t="s">
        <v>4537</v>
      </c>
      <c r="C565" t="s">
        <v>5415</v>
      </c>
      <c r="D565" t="s">
        <v>4410</v>
      </c>
      <c r="E565" t="s">
        <v>5412</v>
      </c>
      <c r="F565">
        <v>3</v>
      </c>
      <c r="G565">
        <v>3.01</v>
      </c>
      <c r="H565" t="s">
        <v>2007</v>
      </c>
      <c r="J565" t="s">
        <v>4539</v>
      </c>
      <c r="K565" t="s">
        <v>1001</v>
      </c>
      <c r="L565" t="s">
        <v>4540</v>
      </c>
      <c r="M565" t="s">
        <v>5416</v>
      </c>
      <c r="N565" t="s">
        <v>5417</v>
      </c>
      <c r="O565" t="s">
        <v>84</v>
      </c>
    </row>
    <row r="566" spans="1:15" x14ac:dyDescent="0.45">
      <c r="A566">
        <v>1249</v>
      </c>
      <c r="B566" t="s">
        <v>5418</v>
      </c>
      <c r="C566" t="s">
        <v>5419</v>
      </c>
      <c r="D566" t="s">
        <v>4410</v>
      </c>
      <c r="E566" t="s">
        <v>5412</v>
      </c>
      <c r="F566">
        <v>3</v>
      </c>
      <c r="G566">
        <v>3.01</v>
      </c>
      <c r="H566" t="s">
        <v>2007</v>
      </c>
      <c r="J566" t="s">
        <v>2399</v>
      </c>
      <c r="K566" t="s">
        <v>3488</v>
      </c>
      <c r="L566" t="s">
        <v>2400</v>
      </c>
      <c r="M566" t="s">
        <v>967</v>
      </c>
      <c r="N566" t="s">
        <v>5420</v>
      </c>
      <c r="O566" t="s">
        <v>84</v>
      </c>
    </row>
    <row r="567" spans="1:15" x14ac:dyDescent="0.45">
      <c r="A567">
        <v>1250</v>
      </c>
      <c r="B567" t="s">
        <v>4462</v>
      </c>
      <c r="C567" t="s">
        <v>5421</v>
      </c>
      <c r="D567" t="s">
        <v>4410</v>
      </c>
      <c r="E567" t="s">
        <v>5412</v>
      </c>
      <c r="F567">
        <v>3</v>
      </c>
      <c r="G567">
        <v>3.01</v>
      </c>
      <c r="H567" t="s">
        <v>443</v>
      </c>
      <c r="J567" t="s">
        <v>312</v>
      </c>
      <c r="K567" t="s">
        <v>5422</v>
      </c>
      <c r="L567" t="s">
        <v>313</v>
      </c>
      <c r="M567" t="s">
        <v>5423</v>
      </c>
      <c r="N567" t="s">
        <v>4897</v>
      </c>
      <c r="O567" t="s">
        <v>84</v>
      </c>
    </row>
    <row r="568" spans="1:15" x14ac:dyDescent="0.45">
      <c r="A568">
        <v>1251</v>
      </c>
      <c r="B568" t="s">
        <v>5424</v>
      </c>
      <c r="C568" t="s">
        <v>5425</v>
      </c>
      <c r="D568" t="s">
        <v>4410</v>
      </c>
      <c r="E568" t="s">
        <v>5412</v>
      </c>
      <c r="F568">
        <v>3</v>
      </c>
      <c r="G568">
        <v>3.01</v>
      </c>
      <c r="H568" t="s">
        <v>443</v>
      </c>
      <c r="J568" t="s">
        <v>5426</v>
      </c>
      <c r="K568" t="s">
        <v>2457</v>
      </c>
      <c r="L568" t="s">
        <v>5427</v>
      </c>
      <c r="M568" t="s">
        <v>2458</v>
      </c>
      <c r="N568" t="s">
        <v>1163</v>
      </c>
      <c r="O568" t="s">
        <v>84</v>
      </c>
    </row>
    <row r="569" spans="1:15" x14ac:dyDescent="0.45">
      <c r="A569">
        <v>1252</v>
      </c>
      <c r="B569" t="s">
        <v>4738</v>
      </c>
      <c r="C569" t="s">
        <v>5428</v>
      </c>
      <c r="D569" t="s">
        <v>4410</v>
      </c>
      <c r="E569" t="s">
        <v>5412</v>
      </c>
      <c r="F569">
        <v>3</v>
      </c>
      <c r="G569">
        <v>3.01</v>
      </c>
      <c r="H569" t="s">
        <v>443</v>
      </c>
      <c r="J569" t="s">
        <v>137</v>
      </c>
      <c r="K569" t="s">
        <v>3508</v>
      </c>
      <c r="L569" t="s">
        <v>138</v>
      </c>
      <c r="M569" t="s">
        <v>3509</v>
      </c>
      <c r="N569" t="s">
        <v>580</v>
      </c>
      <c r="O569" t="s">
        <v>84</v>
      </c>
    </row>
    <row r="570" spans="1:15" x14ac:dyDescent="0.45">
      <c r="A570">
        <v>1253</v>
      </c>
      <c r="B570" t="s">
        <v>5429</v>
      </c>
      <c r="C570" t="s">
        <v>5430</v>
      </c>
      <c r="D570" t="s">
        <v>4410</v>
      </c>
      <c r="E570" t="s">
        <v>5412</v>
      </c>
      <c r="F570">
        <v>3</v>
      </c>
      <c r="G570">
        <v>3.01</v>
      </c>
      <c r="H570" t="s">
        <v>2007</v>
      </c>
      <c r="J570" t="s">
        <v>5431</v>
      </c>
      <c r="K570" t="s">
        <v>5432</v>
      </c>
      <c r="L570" t="s">
        <v>5433</v>
      </c>
      <c r="M570" t="s">
        <v>5434</v>
      </c>
      <c r="N570" t="s">
        <v>5435</v>
      </c>
      <c r="O570" t="s">
        <v>84</v>
      </c>
    </row>
    <row r="571" spans="1:15" x14ac:dyDescent="0.45">
      <c r="A571">
        <v>1254</v>
      </c>
      <c r="B571" t="s">
        <v>2114</v>
      </c>
      <c r="C571" t="s">
        <v>3801</v>
      </c>
      <c r="D571" t="s">
        <v>4410</v>
      </c>
      <c r="E571" t="s">
        <v>5412</v>
      </c>
      <c r="F571">
        <v>3</v>
      </c>
      <c r="G571">
        <v>3.01</v>
      </c>
      <c r="H571" t="s">
        <v>443</v>
      </c>
      <c r="J571" t="s">
        <v>405</v>
      </c>
      <c r="K571" t="s">
        <v>3526</v>
      </c>
      <c r="L571" t="s">
        <v>377</v>
      </c>
      <c r="M571" t="s">
        <v>3528</v>
      </c>
      <c r="N571" t="s">
        <v>5436</v>
      </c>
      <c r="O571" t="s">
        <v>84</v>
      </c>
    </row>
    <row r="572" spans="1:15" x14ac:dyDescent="0.45">
      <c r="A572">
        <v>1255</v>
      </c>
      <c r="B572" t="s">
        <v>4596</v>
      </c>
      <c r="C572" t="s">
        <v>5437</v>
      </c>
      <c r="D572" t="s">
        <v>4410</v>
      </c>
      <c r="E572" t="s">
        <v>5412</v>
      </c>
      <c r="F572">
        <v>3</v>
      </c>
      <c r="G572">
        <v>3.01</v>
      </c>
      <c r="H572" t="s">
        <v>443</v>
      </c>
      <c r="J572" t="s">
        <v>197</v>
      </c>
      <c r="K572" t="s">
        <v>1237</v>
      </c>
      <c r="L572" t="s">
        <v>198</v>
      </c>
      <c r="M572" t="s">
        <v>1238</v>
      </c>
      <c r="N572" t="s">
        <v>1125</v>
      </c>
      <c r="O572" t="s">
        <v>84</v>
      </c>
    </row>
    <row r="573" spans="1:15" x14ac:dyDescent="0.45">
      <c r="A573">
        <v>1256</v>
      </c>
      <c r="B573" t="s">
        <v>5438</v>
      </c>
      <c r="C573" t="s">
        <v>5439</v>
      </c>
      <c r="D573" t="s">
        <v>4410</v>
      </c>
      <c r="E573" t="s">
        <v>5412</v>
      </c>
      <c r="F573">
        <v>3</v>
      </c>
      <c r="G573">
        <v>3.01</v>
      </c>
      <c r="H573" t="s">
        <v>2007</v>
      </c>
      <c r="J573" t="s">
        <v>4302</v>
      </c>
      <c r="K573" t="s">
        <v>1375</v>
      </c>
      <c r="L573" t="s">
        <v>4303</v>
      </c>
      <c r="M573" t="s">
        <v>1376</v>
      </c>
      <c r="N573" t="s">
        <v>4543</v>
      </c>
      <c r="O573" t="s">
        <v>84</v>
      </c>
    </row>
    <row r="574" spans="1:15" x14ac:dyDescent="0.45">
      <c r="A574">
        <v>1257</v>
      </c>
      <c r="B574" t="s">
        <v>5032</v>
      </c>
      <c r="C574" t="s">
        <v>5440</v>
      </c>
      <c r="D574" t="s">
        <v>4410</v>
      </c>
      <c r="E574" t="s">
        <v>5412</v>
      </c>
      <c r="F574">
        <v>3</v>
      </c>
      <c r="G574">
        <v>3.01</v>
      </c>
      <c r="H574" t="s">
        <v>443</v>
      </c>
      <c r="J574" t="s">
        <v>239</v>
      </c>
      <c r="K574" t="s">
        <v>1060</v>
      </c>
      <c r="L574" t="s">
        <v>240</v>
      </c>
      <c r="M574" t="s">
        <v>1061</v>
      </c>
      <c r="N574" t="s">
        <v>4740</v>
      </c>
      <c r="O574" t="s">
        <v>84</v>
      </c>
    </row>
    <row r="575" spans="1:15" x14ac:dyDescent="0.45">
      <c r="A575">
        <v>1258</v>
      </c>
      <c r="B575" t="s">
        <v>5441</v>
      </c>
      <c r="C575" t="s">
        <v>4663</v>
      </c>
      <c r="D575" t="s">
        <v>4410</v>
      </c>
      <c r="E575" t="s">
        <v>5412</v>
      </c>
      <c r="F575">
        <v>3</v>
      </c>
      <c r="G575">
        <v>3.01</v>
      </c>
      <c r="H575" t="s">
        <v>443</v>
      </c>
      <c r="J575" t="s">
        <v>5442</v>
      </c>
      <c r="K575" t="s">
        <v>3661</v>
      </c>
      <c r="L575" t="s">
        <v>5443</v>
      </c>
      <c r="M575" t="s">
        <v>3662</v>
      </c>
      <c r="N575" t="s">
        <v>5444</v>
      </c>
      <c r="O575" t="s">
        <v>84</v>
      </c>
    </row>
    <row r="576" spans="1:15" x14ac:dyDescent="0.45">
      <c r="A576">
        <v>1259</v>
      </c>
      <c r="B576" t="s">
        <v>5445</v>
      </c>
      <c r="C576" t="s">
        <v>5446</v>
      </c>
      <c r="D576" t="s">
        <v>4410</v>
      </c>
      <c r="E576" t="s">
        <v>5412</v>
      </c>
      <c r="F576">
        <v>2</v>
      </c>
      <c r="G576">
        <v>3.01</v>
      </c>
      <c r="H576" t="s">
        <v>2007</v>
      </c>
      <c r="J576" t="s">
        <v>5447</v>
      </c>
      <c r="K576" t="s">
        <v>5448</v>
      </c>
      <c r="L576" t="s">
        <v>5449</v>
      </c>
      <c r="M576" t="s">
        <v>5450</v>
      </c>
      <c r="N576" t="s">
        <v>5451</v>
      </c>
      <c r="O576" t="s">
        <v>84</v>
      </c>
    </row>
    <row r="577" spans="1:15" x14ac:dyDescent="0.45">
      <c r="A577">
        <v>1260</v>
      </c>
      <c r="B577" t="s">
        <v>5452</v>
      </c>
      <c r="C577" t="s">
        <v>5453</v>
      </c>
      <c r="D577" t="s">
        <v>4410</v>
      </c>
      <c r="E577" t="s">
        <v>5412</v>
      </c>
      <c r="F577">
        <v>2</v>
      </c>
      <c r="G577">
        <v>3.01</v>
      </c>
      <c r="H577" t="s">
        <v>2007</v>
      </c>
      <c r="J577" t="s">
        <v>283</v>
      </c>
      <c r="K577" t="s">
        <v>3679</v>
      </c>
      <c r="L577" t="s">
        <v>284</v>
      </c>
      <c r="M577" t="s">
        <v>3681</v>
      </c>
      <c r="N577" t="s">
        <v>5454</v>
      </c>
      <c r="O577" t="s">
        <v>84</v>
      </c>
    </row>
    <row r="578" spans="1:15" x14ac:dyDescent="0.45">
      <c r="A578">
        <v>1261</v>
      </c>
      <c r="B578" t="s">
        <v>5455</v>
      </c>
      <c r="C578" t="s">
        <v>5456</v>
      </c>
      <c r="D578" t="s">
        <v>4410</v>
      </c>
      <c r="E578" t="s">
        <v>5412</v>
      </c>
      <c r="F578">
        <v>2</v>
      </c>
      <c r="G578">
        <v>3.01</v>
      </c>
      <c r="H578" t="s">
        <v>2007</v>
      </c>
      <c r="J578" t="s">
        <v>5457</v>
      </c>
      <c r="K578" t="s">
        <v>5458</v>
      </c>
      <c r="L578" t="s">
        <v>5459</v>
      </c>
      <c r="M578" t="s">
        <v>5460</v>
      </c>
      <c r="N578" t="s">
        <v>2701</v>
      </c>
      <c r="O578" t="s">
        <v>84</v>
      </c>
    </row>
    <row r="579" spans="1:15" x14ac:dyDescent="0.45">
      <c r="A579">
        <v>1262</v>
      </c>
      <c r="B579" t="s">
        <v>5461</v>
      </c>
      <c r="C579" t="s">
        <v>5462</v>
      </c>
      <c r="D579" t="s">
        <v>4410</v>
      </c>
      <c r="E579" t="s">
        <v>5412</v>
      </c>
      <c r="F579">
        <v>2</v>
      </c>
      <c r="G579">
        <v>3.01</v>
      </c>
      <c r="H579" t="s">
        <v>2007</v>
      </c>
      <c r="J579" t="s">
        <v>5463</v>
      </c>
      <c r="K579" t="s">
        <v>1208</v>
      </c>
      <c r="L579" t="s">
        <v>5464</v>
      </c>
      <c r="M579" t="s">
        <v>1210</v>
      </c>
      <c r="N579" t="s">
        <v>2083</v>
      </c>
      <c r="O579" t="s">
        <v>84</v>
      </c>
    </row>
    <row r="580" spans="1:15" x14ac:dyDescent="0.45">
      <c r="A580">
        <v>1263</v>
      </c>
      <c r="B580" t="s">
        <v>5465</v>
      </c>
      <c r="C580" t="s">
        <v>5466</v>
      </c>
      <c r="D580" t="s">
        <v>4410</v>
      </c>
      <c r="E580" t="s">
        <v>5467</v>
      </c>
      <c r="F580">
        <v>3</v>
      </c>
      <c r="G580">
        <v>3.01</v>
      </c>
      <c r="H580" t="s">
        <v>2007</v>
      </c>
      <c r="J580" t="s">
        <v>5468</v>
      </c>
      <c r="K580" t="s">
        <v>2148</v>
      </c>
      <c r="L580" t="s">
        <v>5469</v>
      </c>
      <c r="M580" t="s">
        <v>2149</v>
      </c>
      <c r="N580" t="s">
        <v>5470</v>
      </c>
      <c r="O580" t="s">
        <v>84</v>
      </c>
    </row>
    <row r="581" spans="1:15" x14ac:dyDescent="0.45">
      <c r="A581">
        <v>1264</v>
      </c>
      <c r="B581" t="s">
        <v>5471</v>
      </c>
      <c r="C581" t="s">
        <v>5472</v>
      </c>
      <c r="D581" t="s">
        <v>4410</v>
      </c>
      <c r="E581" t="s">
        <v>5467</v>
      </c>
      <c r="F581">
        <v>3</v>
      </c>
      <c r="G581">
        <v>3.01</v>
      </c>
      <c r="H581" t="s">
        <v>2007</v>
      </c>
      <c r="J581" t="s">
        <v>5473</v>
      </c>
      <c r="K581" t="s">
        <v>5474</v>
      </c>
      <c r="L581" t="s">
        <v>5475</v>
      </c>
      <c r="M581" t="s">
        <v>5476</v>
      </c>
      <c r="N581" t="s">
        <v>588</v>
      </c>
      <c r="O581" t="s">
        <v>84</v>
      </c>
    </row>
    <row r="582" spans="1:15" x14ac:dyDescent="0.45">
      <c r="A582">
        <v>1265</v>
      </c>
      <c r="B582" t="s">
        <v>5477</v>
      </c>
      <c r="C582" t="s">
        <v>5478</v>
      </c>
      <c r="D582" t="s">
        <v>4410</v>
      </c>
      <c r="E582" t="s">
        <v>5467</v>
      </c>
      <c r="F582">
        <v>3</v>
      </c>
      <c r="G582">
        <v>3.01</v>
      </c>
      <c r="H582" t="s">
        <v>2007</v>
      </c>
      <c r="J582" t="s">
        <v>2044</v>
      </c>
      <c r="K582" t="s">
        <v>104</v>
      </c>
      <c r="L582" t="s">
        <v>2045</v>
      </c>
      <c r="M582" t="s">
        <v>5479</v>
      </c>
      <c r="N582" t="s">
        <v>5480</v>
      </c>
      <c r="O582" t="s">
        <v>84</v>
      </c>
    </row>
    <row r="583" spans="1:15" x14ac:dyDescent="0.45">
      <c r="A583">
        <v>1266</v>
      </c>
      <c r="B583" t="s">
        <v>5481</v>
      </c>
      <c r="C583" t="s">
        <v>5482</v>
      </c>
      <c r="D583" t="s">
        <v>4410</v>
      </c>
      <c r="E583" t="s">
        <v>5467</v>
      </c>
      <c r="F583">
        <v>3</v>
      </c>
      <c r="G583">
        <v>3.01</v>
      </c>
      <c r="H583" t="s">
        <v>2007</v>
      </c>
      <c r="J583" t="s">
        <v>5483</v>
      </c>
      <c r="K583" t="s">
        <v>131</v>
      </c>
      <c r="L583" t="s">
        <v>5484</v>
      </c>
      <c r="M583" t="s">
        <v>132</v>
      </c>
      <c r="N583" t="s">
        <v>5485</v>
      </c>
      <c r="O583" t="s">
        <v>84</v>
      </c>
    </row>
    <row r="584" spans="1:15" x14ac:dyDescent="0.45">
      <c r="A584">
        <v>1267</v>
      </c>
      <c r="B584" t="s">
        <v>5486</v>
      </c>
      <c r="C584" t="s">
        <v>5487</v>
      </c>
      <c r="D584" t="s">
        <v>4410</v>
      </c>
      <c r="E584" t="s">
        <v>5467</v>
      </c>
      <c r="F584">
        <v>3</v>
      </c>
      <c r="G584">
        <v>3.01</v>
      </c>
      <c r="H584" t="s">
        <v>2007</v>
      </c>
      <c r="J584" t="s">
        <v>5488</v>
      </c>
      <c r="K584" t="s">
        <v>625</v>
      </c>
      <c r="L584" t="s">
        <v>5489</v>
      </c>
      <c r="M584" t="s">
        <v>627</v>
      </c>
      <c r="N584" t="s">
        <v>600</v>
      </c>
      <c r="O584" t="s">
        <v>84</v>
      </c>
    </row>
    <row r="585" spans="1:15" x14ac:dyDescent="0.45">
      <c r="A585">
        <v>1268</v>
      </c>
      <c r="B585" t="s">
        <v>5490</v>
      </c>
      <c r="C585" t="s">
        <v>5491</v>
      </c>
      <c r="D585" t="s">
        <v>4410</v>
      </c>
      <c r="E585" t="s">
        <v>5467</v>
      </c>
      <c r="F585">
        <v>3</v>
      </c>
      <c r="G585">
        <v>3.01</v>
      </c>
      <c r="H585" t="s">
        <v>2007</v>
      </c>
      <c r="J585" t="s">
        <v>5492</v>
      </c>
      <c r="K585" t="s">
        <v>1001</v>
      </c>
      <c r="L585" t="s">
        <v>5493</v>
      </c>
      <c r="M585" t="s">
        <v>5416</v>
      </c>
      <c r="N585" t="s">
        <v>5417</v>
      </c>
      <c r="O585" t="s">
        <v>84</v>
      </c>
    </row>
    <row r="586" spans="1:15" x14ac:dyDescent="0.45">
      <c r="A586">
        <v>1269</v>
      </c>
      <c r="B586" t="s">
        <v>5494</v>
      </c>
      <c r="C586" t="s">
        <v>5495</v>
      </c>
      <c r="D586" t="s">
        <v>4410</v>
      </c>
      <c r="E586" t="s">
        <v>5467</v>
      </c>
      <c r="F586">
        <v>3</v>
      </c>
      <c r="G586">
        <v>3.01</v>
      </c>
      <c r="H586" t="s">
        <v>2007</v>
      </c>
      <c r="J586" t="s">
        <v>172</v>
      </c>
      <c r="K586" t="s">
        <v>5496</v>
      </c>
      <c r="L586" t="s">
        <v>5497</v>
      </c>
      <c r="M586" t="s">
        <v>5498</v>
      </c>
      <c r="N586" t="s">
        <v>1357</v>
      </c>
      <c r="O586" t="s">
        <v>84</v>
      </c>
    </row>
    <row r="587" spans="1:15" x14ac:dyDescent="0.45">
      <c r="A587">
        <v>1270</v>
      </c>
      <c r="B587" t="s">
        <v>5499</v>
      </c>
      <c r="C587" t="s">
        <v>5500</v>
      </c>
      <c r="D587" t="s">
        <v>4410</v>
      </c>
      <c r="E587" t="s">
        <v>5467</v>
      </c>
      <c r="F587">
        <v>3</v>
      </c>
      <c r="G587">
        <v>3.01</v>
      </c>
      <c r="H587" t="s">
        <v>2007</v>
      </c>
      <c r="J587" t="s">
        <v>5501</v>
      </c>
      <c r="K587" t="s">
        <v>4721</v>
      </c>
      <c r="L587" t="s">
        <v>5502</v>
      </c>
      <c r="M587" t="s">
        <v>4722</v>
      </c>
      <c r="N587" t="s">
        <v>5503</v>
      </c>
      <c r="O587" t="s">
        <v>84</v>
      </c>
    </row>
    <row r="588" spans="1:15" x14ac:dyDescent="0.45">
      <c r="A588">
        <v>1271</v>
      </c>
      <c r="B588" t="s">
        <v>5504</v>
      </c>
      <c r="C588" t="s">
        <v>5398</v>
      </c>
      <c r="D588" t="s">
        <v>4410</v>
      </c>
      <c r="E588" t="s">
        <v>5467</v>
      </c>
      <c r="F588">
        <v>3</v>
      </c>
      <c r="G588">
        <v>3.01</v>
      </c>
      <c r="H588" t="s">
        <v>2007</v>
      </c>
      <c r="J588" t="s">
        <v>5505</v>
      </c>
      <c r="K588" t="s">
        <v>1082</v>
      </c>
      <c r="L588" t="s">
        <v>5506</v>
      </c>
      <c r="M588" t="s">
        <v>1083</v>
      </c>
      <c r="N588" t="s">
        <v>4827</v>
      </c>
      <c r="O588" t="s">
        <v>84</v>
      </c>
    </row>
    <row r="589" spans="1:15" x14ac:dyDescent="0.45">
      <c r="A589">
        <v>1272</v>
      </c>
      <c r="B589" t="s">
        <v>5507</v>
      </c>
      <c r="C589" t="s">
        <v>5508</v>
      </c>
      <c r="D589" t="s">
        <v>4410</v>
      </c>
      <c r="E589" t="s">
        <v>5467</v>
      </c>
      <c r="F589">
        <v>3</v>
      </c>
      <c r="G589">
        <v>3.01</v>
      </c>
      <c r="H589" t="s">
        <v>2007</v>
      </c>
      <c r="J589" t="s">
        <v>5509</v>
      </c>
      <c r="K589" t="s">
        <v>562</v>
      </c>
      <c r="L589" t="s">
        <v>5510</v>
      </c>
      <c r="M589" t="s">
        <v>4794</v>
      </c>
      <c r="N589" t="s">
        <v>5511</v>
      </c>
      <c r="O589" t="s">
        <v>84</v>
      </c>
    </row>
    <row r="590" spans="1:15" x14ac:dyDescent="0.45">
      <c r="A590">
        <v>1273</v>
      </c>
      <c r="B590" t="s">
        <v>5128</v>
      </c>
      <c r="C590" t="s">
        <v>5512</v>
      </c>
      <c r="D590" t="s">
        <v>4410</v>
      </c>
      <c r="E590" t="s">
        <v>5467</v>
      </c>
      <c r="F590">
        <v>3</v>
      </c>
      <c r="G590">
        <v>3.01</v>
      </c>
      <c r="H590" t="s">
        <v>2007</v>
      </c>
      <c r="J590" t="s">
        <v>251</v>
      </c>
      <c r="K590" t="s">
        <v>1060</v>
      </c>
      <c r="L590" t="s">
        <v>252</v>
      </c>
      <c r="M590" t="s">
        <v>1061</v>
      </c>
      <c r="N590" t="s">
        <v>799</v>
      </c>
      <c r="O590" t="s">
        <v>84</v>
      </c>
    </row>
    <row r="591" spans="1:15" x14ac:dyDescent="0.45">
      <c r="A591">
        <v>1274</v>
      </c>
      <c r="B591" t="s">
        <v>5513</v>
      </c>
      <c r="C591" t="s">
        <v>5514</v>
      </c>
      <c r="D591" t="s">
        <v>4410</v>
      </c>
      <c r="E591" t="s">
        <v>5467</v>
      </c>
      <c r="F591">
        <v>3</v>
      </c>
      <c r="G591">
        <v>3.01</v>
      </c>
      <c r="H591" t="s">
        <v>2007</v>
      </c>
      <c r="J591" t="s">
        <v>2346</v>
      </c>
      <c r="K591" t="s">
        <v>1237</v>
      </c>
      <c r="L591" t="s">
        <v>2347</v>
      </c>
      <c r="M591" t="s">
        <v>1238</v>
      </c>
      <c r="N591" t="s">
        <v>5316</v>
      </c>
      <c r="O591" t="s">
        <v>84</v>
      </c>
    </row>
    <row r="592" spans="1:15" x14ac:dyDescent="0.45">
      <c r="A592">
        <v>1275</v>
      </c>
      <c r="B592" t="s">
        <v>5406</v>
      </c>
      <c r="C592" t="s">
        <v>5515</v>
      </c>
      <c r="D592" t="s">
        <v>4410</v>
      </c>
      <c r="E592" t="s">
        <v>5467</v>
      </c>
      <c r="F592">
        <v>3</v>
      </c>
      <c r="G592">
        <v>3.01</v>
      </c>
      <c r="H592" t="s">
        <v>2007</v>
      </c>
      <c r="J592" t="s">
        <v>106</v>
      </c>
      <c r="K592" t="s">
        <v>3443</v>
      </c>
      <c r="L592" t="s">
        <v>108</v>
      </c>
      <c r="M592" t="s">
        <v>3445</v>
      </c>
      <c r="N592" t="s">
        <v>4577</v>
      </c>
      <c r="O592" t="s">
        <v>84</v>
      </c>
    </row>
    <row r="593" spans="1:15" x14ac:dyDescent="0.45">
      <c r="A593">
        <v>1276</v>
      </c>
      <c r="B593" t="s">
        <v>5516</v>
      </c>
      <c r="C593" t="s">
        <v>5517</v>
      </c>
      <c r="D593" t="s">
        <v>4410</v>
      </c>
      <c r="E593" t="s">
        <v>5467</v>
      </c>
      <c r="F593">
        <v>3</v>
      </c>
      <c r="G593">
        <v>3.01</v>
      </c>
      <c r="H593" t="s">
        <v>2007</v>
      </c>
      <c r="J593" t="s">
        <v>4718</v>
      </c>
      <c r="K593" t="s">
        <v>1208</v>
      </c>
      <c r="L593" t="s">
        <v>4719</v>
      </c>
      <c r="M593" t="s">
        <v>1210</v>
      </c>
      <c r="N593" t="s">
        <v>5316</v>
      </c>
      <c r="O593" t="s">
        <v>84</v>
      </c>
    </row>
    <row r="594" spans="1:15" x14ac:dyDescent="0.45">
      <c r="A594">
        <v>1277</v>
      </c>
      <c r="E594" t="s">
        <v>5518</v>
      </c>
    </row>
    <row r="595" spans="1:15" x14ac:dyDescent="0.45">
      <c r="A595">
        <v>1278</v>
      </c>
      <c r="B595" t="s">
        <v>5519</v>
      </c>
      <c r="C595" t="s">
        <v>5520</v>
      </c>
      <c r="D595" t="s">
        <v>4410</v>
      </c>
      <c r="E595" t="s">
        <v>5467</v>
      </c>
      <c r="F595">
        <v>2</v>
      </c>
      <c r="G595">
        <v>3.01</v>
      </c>
      <c r="H595" t="s">
        <v>443</v>
      </c>
      <c r="J595" t="s">
        <v>5521</v>
      </c>
      <c r="K595" t="s">
        <v>1007</v>
      </c>
      <c r="L595" t="s">
        <v>5522</v>
      </c>
      <c r="M595" t="s">
        <v>1008</v>
      </c>
      <c r="N595" t="s">
        <v>5523</v>
      </c>
      <c r="O595" t="s">
        <v>84</v>
      </c>
    </row>
    <row r="596" spans="1:15" x14ac:dyDescent="0.45">
      <c r="A596">
        <v>1279</v>
      </c>
      <c r="B596" t="s">
        <v>1907</v>
      </c>
      <c r="C596" t="s">
        <v>5524</v>
      </c>
      <c r="D596" t="s">
        <v>4410</v>
      </c>
      <c r="E596" t="s">
        <v>5467</v>
      </c>
      <c r="F596">
        <v>2</v>
      </c>
      <c r="G596">
        <v>3.01</v>
      </c>
      <c r="H596" t="s">
        <v>443</v>
      </c>
      <c r="J596" t="s">
        <v>1105</v>
      </c>
      <c r="K596" t="s">
        <v>5525</v>
      </c>
      <c r="L596" t="s">
        <v>1106</v>
      </c>
      <c r="M596" t="s">
        <v>5526</v>
      </c>
      <c r="N596" t="s">
        <v>5527</v>
      </c>
      <c r="O596" t="s">
        <v>84</v>
      </c>
    </row>
    <row r="597" spans="1:15" x14ac:dyDescent="0.45">
      <c r="A597">
        <v>1280</v>
      </c>
      <c r="B597" t="s">
        <v>4065</v>
      </c>
      <c r="C597" t="s">
        <v>5528</v>
      </c>
      <c r="D597" t="s">
        <v>4410</v>
      </c>
      <c r="E597" t="s">
        <v>5467</v>
      </c>
      <c r="F597">
        <v>2</v>
      </c>
      <c r="G597">
        <v>3.01</v>
      </c>
      <c r="H597" t="s">
        <v>2007</v>
      </c>
      <c r="J597" t="s">
        <v>329</v>
      </c>
      <c r="K597" t="s">
        <v>247</v>
      </c>
      <c r="L597" t="s">
        <v>330</v>
      </c>
      <c r="M597" t="s">
        <v>248</v>
      </c>
      <c r="N597" t="s">
        <v>5529</v>
      </c>
      <c r="O597" t="s">
        <v>84</v>
      </c>
    </row>
    <row r="598" spans="1:15" x14ac:dyDescent="0.45">
      <c r="A598">
        <v>1281</v>
      </c>
      <c r="B598" t="s">
        <v>5050</v>
      </c>
      <c r="C598" t="s">
        <v>5530</v>
      </c>
      <c r="D598" t="s">
        <v>4410</v>
      </c>
      <c r="E598" t="s">
        <v>5467</v>
      </c>
      <c r="F598">
        <v>2</v>
      </c>
      <c r="G598">
        <v>3.01</v>
      </c>
      <c r="H598" t="s">
        <v>443</v>
      </c>
      <c r="J598" t="s">
        <v>364</v>
      </c>
      <c r="K598" t="s">
        <v>3488</v>
      </c>
      <c r="L598" t="s">
        <v>365</v>
      </c>
      <c r="M598" t="s">
        <v>967</v>
      </c>
      <c r="N598" t="s">
        <v>5531</v>
      </c>
      <c r="O598" t="s">
        <v>84</v>
      </c>
    </row>
    <row r="599" spans="1:15" x14ac:dyDescent="0.45">
      <c r="A599">
        <v>1282</v>
      </c>
      <c r="B599" t="s">
        <v>5532</v>
      </c>
      <c r="C599" t="s">
        <v>5533</v>
      </c>
      <c r="D599" t="s">
        <v>4410</v>
      </c>
      <c r="E599" t="s">
        <v>5467</v>
      </c>
      <c r="F599">
        <v>2</v>
      </c>
      <c r="G599">
        <v>3.01</v>
      </c>
      <c r="H599" t="s">
        <v>443</v>
      </c>
      <c r="J599" t="s">
        <v>5534</v>
      </c>
      <c r="K599" t="s">
        <v>1266</v>
      </c>
      <c r="L599" t="s">
        <v>5535</v>
      </c>
      <c r="M599" t="s">
        <v>1267</v>
      </c>
      <c r="N599" t="s">
        <v>1759</v>
      </c>
      <c r="O599" t="s">
        <v>84</v>
      </c>
    </row>
    <row r="600" spans="1:15" x14ac:dyDescent="0.45">
      <c r="A600">
        <v>1283</v>
      </c>
      <c r="B600" t="s">
        <v>5536</v>
      </c>
      <c r="C600" t="s">
        <v>5537</v>
      </c>
      <c r="D600" t="s">
        <v>4410</v>
      </c>
      <c r="E600" t="s">
        <v>5467</v>
      </c>
      <c r="F600">
        <v>2</v>
      </c>
      <c r="G600">
        <v>3.01</v>
      </c>
      <c r="H600" t="s">
        <v>443</v>
      </c>
      <c r="J600" t="s">
        <v>5538</v>
      </c>
      <c r="K600" t="s">
        <v>3781</v>
      </c>
      <c r="L600" t="s">
        <v>5539</v>
      </c>
      <c r="M600" t="s">
        <v>3783</v>
      </c>
      <c r="N600" t="s">
        <v>4528</v>
      </c>
      <c r="O600" t="s">
        <v>84</v>
      </c>
    </row>
    <row r="601" spans="1:15" x14ac:dyDescent="0.45">
      <c r="A601">
        <v>1284</v>
      </c>
      <c r="B601" t="s">
        <v>2839</v>
      </c>
      <c r="C601" t="s">
        <v>5540</v>
      </c>
      <c r="D601" t="s">
        <v>4410</v>
      </c>
      <c r="E601" t="s">
        <v>5541</v>
      </c>
      <c r="F601">
        <v>3</v>
      </c>
      <c r="G601">
        <v>3.01</v>
      </c>
      <c r="H601" t="s">
        <v>443</v>
      </c>
      <c r="J601" t="s">
        <v>1594</v>
      </c>
      <c r="K601" t="s">
        <v>387</v>
      </c>
      <c r="L601" t="s">
        <v>1596</v>
      </c>
      <c r="M601" t="s">
        <v>388</v>
      </c>
      <c r="N601" t="s">
        <v>611</v>
      </c>
      <c r="O601" t="s">
        <v>84</v>
      </c>
    </row>
    <row r="602" spans="1:15" x14ac:dyDescent="0.45">
      <c r="A602">
        <v>1285</v>
      </c>
      <c r="B602" t="s">
        <v>5542</v>
      </c>
      <c r="C602" t="s">
        <v>5543</v>
      </c>
      <c r="D602" t="s">
        <v>4410</v>
      </c>
      <c r="E602" t="s">
        <v>5541</v>
      </c>
      <c r="F602">
        <v>3</v>
      </c>
      <c r="G602">
        <v>3.01</v>
      </c>
      <c r="H602" t="s">
        <v>443</v>
      </c>
      <c r="J602" t="s">
        <v>356</v>
      </c>
      <c r="K602" t="s">
        <v>3488</v>
      </c>
      <c r="L602" t="s">
        <v>357</v>
      </c>
      <c r="M602" t="s">
        <v>967</v>
      </c>
      <c r="N602" t="s">
        <v>606</v>
      </c>
      <c r="O602" t="s">
        <v>84</v>
      </c>
    </row>
    <row r="603" spans="1:15" x14ac:dyDescent="0.45">
      <c r="A603">
        <v>1286</v>
      </c>
      <c r="B603" t="s">
        <v>4996</v>
      </c>
      <c r="C603" t="s">
        <v>5544</v>
      </c>
      <c r="D603" t="s">
        <v>4410</v>
      </c>
      <c r="E603" t="s">
        <v>5541</v>
      </c>
      <c r="F603">
        <v>3</v>
      </c>
      <c r="G603">
        <v>3.01</v>
      </c>
      <c r="H603" t="s">
        <v>443</v>
      </c>
      <c r="J603" t="s">
        <v>4341</v>
      </c>
      <c r="K603" t="s">
        <v>5545</v>
      </c>
      <c r="L603" t="s">
        <v>4342</v>
      </c>
      <c r="M603" t="s">
        <v>5546</v>
      </c>
      <c r="N603" t="s">
        <v>963</v>
      </c>
      <c r="O603" t="s">
        <v>84</v>
      </c>
    </row>
    <row r="604" spans="1:15" x14ac:dyDescent="0.45">
      <c r="A604">
        <v>1287</v>
      </c>
      <c r="B604" t="s">
        <v>5547</v>
      </c>
      <c r="C604" t="s">
        <v>5548</v>
      </c>
      <c r="D604" t="s">
        <v>4410</v>
      </c>
      <c r="E604" t="s">
        <v>5541</v>
      </c>
      <c r="F604">
        <v>3</v>
      </c>
      <c r="G604">
        <v>3.01</v>
      </c>
      <c r="H604" t="s">
        <v>443</v>
      </c>
      <c r="J604" t="s">
        <v>5549</v>
      </c>
      <c r="K604" t="s">
        <v>5550</v>
      </c>
      <c r="L604" t="s">
        <v>5551</v>
      </c>
      <c r="M604" t="s">
        <v>5552</v>
      </c>
      <c r="N604" t="s">
        <v>614</v>
      </c>
      <c r="O604" t="s">
        <v>84</v>
      </c>
    </row>
    <row r="605" spans="1:15" x14ac:dyDescent="0.45">
      <c r="A605">
        <v>1288</v>
      </c>
      <c r="B605" t="s">
        <v>5553</v>
      </c>
      <c r="C605" t="s">
        <v>5554</v>
      </c>
      <c r="D605" t="s">
        <v>4410</v>
      </c>
      <c r="E605" t="s">
        <v>5541</v>
      </c>
      <c r="F605">
        <v>3</v>
      </c>
      <c r="G605">
        <v>3.01</v>
      </c>
      <c r="H605" t="s">
        <v>443</v>
      </c>
      <c r="J605" t="s">
        <v>5555</v>
      </c>
      <c r="K605" t="s">
        <v>5556</v>
      </c>
      <c r="L605" t="s">
        <v>5557</v>
      </c>
      <c r="M605" t="s">
        <v>5558</v>
      </c>
      <c r="N605" t="s">
        <v>4049</v>
      </c>
      <c r="O605" t="s">
        <v>84</v>
      </c>
    </row>
    <row r="606" spans="1:15" x14ac:dyDescent="0.45">
      <c r="A606">
        <v>1289</v>
      </c>
      <c r="B606" t="s">
        <v>5559</v>
      </c>
      <c r="C606" t="s">
        <v>5560</v>
      </c>
      <c r="D606" t="s">
        <v>4410</v>
      </c>
      <c r="E606" t="s">
        <v>5541</v>
      </c>
      <c r="F606">
        <v>3</v>
      </c>
      <c r="G606">
        <v>3.01</v>
      </c>
      <c r="H606" t="s">
        <v>443</v>
      </c>
      <c r="J606" t="s">
        <v>5561</v>
      </c>
      <c r="K606" t="s">
        <v>5197</v>
      </c>
      <c r="L606" t="s">
        <v>5562</v>
      </c>
      <c r="M606" t="s">
        <v>5199</v>
      </c>
      <c r="N606" t="s">
        <v>5563</v>
      </c>
      <c r="O606" t="s">
        <v>84</v>
      </c>
    </row>
    <row r="607" spans="1:15" x14ac:dyDescent="0.45">
      <c r="A607">
        <v>1290</v>
      </c>
      <c r="B607" t="s">
        <v>4738</v>
      </c>
      <c r="C607" t="s">
        <v>5564</v>
      </c>
      <c r="D607" t="s">
        <v>4410</v>
      </c>
      <c r="E607" t="s">
        <v>4402</v>
      </c>
      <c r="F607">
        <v>3</v>
      </c>
      <c r="G607">
        <v>3.01</v>
      </c>
      <c r="H607" t="s">
        <v>443</v>
      </c>
      <c r="J607" t="s">
        <v>137</v>
      </c>
      <c r="K607" t="s">
        <v>3443</v>
      </c>
      <c r="L607" t="s">
        <v>138</v>
      </c>
      <c r="M607" t="s">
        <v>3445</v>
      </c>
      <c r="N607" t="s">
        <v>1585</v>
      </c>
      <c r="O607" t="s">
        <v>84</v>
      </c>
    </row>
    <row r="608" spans="1:15" x14ac:dyDescent="0.45">
      <c r="A608">
        <v>1291</v>
      </c>
      <c r="B608" t="s">
        <v>4865</v>
      </c>
      <c r="C608" t="s">
        <v>5565</v>
      </c>
      <c r="D608" t="s">
        <v>4410</v>
      </c>
      <c r="E608" t="s">
        <v>4402</v>
      </c>
      <c r="F608">
        <v>2</v>
      </c>
      <c r="G608">
        <v>3.01</v>
      </c>
      <c r="H608" t="s">
        <v>443</v>
      </c>
      <c r="J608" t="s">
        <v>554</v>
      </c>
      <c r="K608" t="s">
        <v>1208</v>
      </c>
      <c r="L608" t="s">
        <v>556</v>
      </c>
      <c r="M608" t="s">
        <v>1210</v>
      </c>
      <c r="N608" t="s">
        <v>5161</v>
      </c>
      <c r="O608" t="s">
        <v>84</v>
      </c>
    </row>
    <row r="609" spans="1:15" x14ac:dyDescent="0.45">
      <c r="A609">
        <v>1292</v>
      </c>
      <c r="B609" t="s">
        <v>1937</v>
      </c>
      <c r="C609" t="s">
        <v>5566</v>
      </c>
      <c r="D609" t="s">
        <v>4410</v>
      </c>
      <c r="E609" t="s">
        <v>4402</v>
      </c>
      <c r="F609">
        <v>2</v>
      </c>
      <c r="G609">
        <v>3.01</v>
      </c>
      <c r="H609" t="s">
        <v>443</v>
      </c>
      <c r="J609" t="s">
        <v>534</v>
      </c>
      <c r="K609" t="s">
        <v>1065</v>
      </c>
      <c r="L609" t="s">
        <v>1048</v>
      </c>
      <c r="M609" t="s">
        <v>1066</v>
      </c>
      <c r="N609" t="s">
        <v>2345</v>
      </c>
      <c r="O609" t="s">
        <v>84</v>
      </c>
    </row>
    <row r="610" spans="1:15" x14ac:dyDescent="0.45">
      <c r="A610">
        <v>1293</v>
      </c>
      <c r="B610" t="s">
        <v>5567</v>
      </c>
      <c r="C610" t="s">
        <v>5568</v>
      </c>
      <c r="D610" t="s">
        <v>4410</v>
      </c>
      <c r="E610" t="s">
        <v>4402</v>
      </c>
      <c r="F610">
        <v>2</v>
      </c>
      <c r="G610">
        <v>3.01</v>
      </c>
      <c r="H610" t="s">
        <v>443</v>
      </c>
      <c r="J610" t="s">
        <v>5569</v>
      </c>
      <c r="K610" t="s">
        <v>974</v>
      </c>
      <c r="L610" t="s">
        <v>5570</v>
      </c>
      <c r="M610" t="s">
        <v>975</v>
      </c>
      <c r="N610" t="s">
        <v>1843</v>
      </c>
      <c r="O610" t="s">
        <v>84</v>
      </c>
    </row>
    <row r="611" spans="1:15" x14ac:dyDescent="0.45">
      <c r="A611">
        <v>1294</v>
      </c>
      <c r="B611" t="s">
        <v>5571</v>
      </c>
      <c r="C611" t="s">
        <v>5572</v>
      </c>
      <c r="D611" t="s">
        <v>4410</v>
      </c>
      <c r="E611" t="s">
        <v>5573</v>
      </c>
      <c r="F611">
        <v>3</v>
      </c>
      <c r="G611">
        <v>3.01</v>
      </c>
      <c r="H611" t="s">
        <v>443</v>
      </c>
      <c r="J611" t="s">
        <v>5574</v>
      </c>
      <c r="K611" t="s">
        <v>5575</v>
      </c>
      <c r="L611" t="s">
        <v>3568</v>
      </c>
      <c r="M611" t="s">
        <v>5576</v>
      </c>
      <c r="N611" t="s">
        <v>5577</v>
      </c>
      <c r="O611" t="s">
        <v>84</v>
      </c>
    </row>
    <row r="612" spans="1:15" x14ac:dyDescent="0.45">
      <c r="A612">
        <v>1295</v>
      </c>
      <c r="B612" t="s">
        <v>5578</v>
      </c>
      <c r="C612" t="s">
        <v>5579</v>
      </c>
      <c r="D612" t="s">
        <v>5580</v>
      </c>
      <c r="E612" t="s">
        <v>5573</v>
      </c>
      <c r="F612">
        <v>3</v>
      </c>
      <c r="G612">
        <v>3.01</v>
      </c>
      <c r="H612" t="s">
        <v>443</v>
      </c>
      <c r="J612" t="s">
        <v>5581</v>
      </c>
      <c r="K612" t="s">
        <v>1007</v>
      </c>
      <c r="L612" t="s">
        <v>5582</v>
      </c>
      <c r="M612" t="s">
        <v>1008</v>
      </c>
      <c r="N612" t="s">
        <v>853</v>
      </c>
      <c r="O612" t="s">
        <v>84</v>
      </c>
    </row>
    <row r="613" spans="1:15" x14ac:dyDescent="0.45">
      <c r="A613">
        <v>1296</v>
      </c>
      <c r="B613" t="s">
        <v>5583</v>
      </c>
      <c r="C613" t="s">
        <v>5584</v>
      </c>
      <c r="D613" t="s">
        <v>4410</v>
      </c>
      <c r="E613" t="s">
        <v>5573</v>
      </c>
      <c r="F613">
        <v>3</v>
      </c>
      <c r="G613">
        <v>3.01</v>
      </c>
      <c r="H613" t="s">
        <v>443</v>
      </c>
      <c r="J613" t="s">
        <v>5585</v>
      </c>
      <c r="K613" t="s">
        <v>5214</v>
      </c>
      <c r="L613" t="s">
        <v>5586</v>
      </c>
      <c r="M613" t="s">
        <v>5216</v>
      </c>
      <c r="N613" t="s">
        <v>5587</v>
      </c>
      <c r="O613" t="s">
        <v>84</v>
      </c>
    </row>
    <row r="614" spans="1:15" x14ac:dyDescent="0.45">
      <c r="A614">
        <v>1297</v>
      </c>
      <c r="B614" t="s">
        <v>5588</v>
      </c>
      <c r="C614" t="s">
        <v>5589</v>
      </c>
      <c r="D614" t="s">
        <v>5580</v>
      </c>
      <c r="E614" t="s">
        <v>5573</v>
      </c>
      <c r="F614">
        <v>3</v>
      </c>
      <c r="G614">
        <v>3.01</v>
      </c>
      <c r="H614" t="s">
        <v>443</v>
      </c>
      <c r="J614" t="s">
        <v>5353</v>
      </c>
      <c r="K614" t="s">
        <v>1280</v>
      </c>
      <c r="L614" t="s">
        <v>445</v>
      </c>
      <c r="M614" t="s">
        <v>1281</v>
      </c>
      <c r="N614" t="s">
        <v>5016</v>
      </c>
      <c r="O614" t="s">
        <v>84</v>
      </c>
    </row>
    <row r="615" spans="1:15" x14ac:dyDescent="0.45">
      <c r="A615">
        <v>1298</v>
      </c>
      <c r="B615" t="s">
        <v>5590</v>
      </c>
      <c r="C615" t="s">
        <v>2465</v>
      </c>
      <c r="D615" t="s">
        <v>5580</v>
      </c>
      <c r="E615" t="s">
        <v>5573</v>
      </c>
      <c r="F615">
        <v>3</v>
      </c>
      <c r="G615">
        <v>3.01</v>
      </c>
      <c r="H615" t="s">
        <v>443</v>
      </c>
      <c r="J615" t="s">
        <v>5591</v>
      </c>
      <c r="K615" t="s">
        <v>2467</v>
      </c>
      <c r="L615" t="s">
        <v>5592</v>
      </c>
      <c r="M615" t="s">
        <v>2469</v>
      </c>
      <c r="N615" t="s">
        <v>611</v>
      </c>
      <c r="O615" t="s">
        <v>84</v>
      </c>
    </row>
    <row r="616" spans="1:15" x14ac:dyDescent="0.45">
      <c r="A616">
        <v>1299</v>
      </c>
      <c r="B616" t="s">
        <v>5593</v>
      </c>
      <c r="C616" t="s">
        <v>5594</v>
      </c>
      <c r="D616" t="s">
        <v>5580</v>
      </c>
      <c r="E616" t="s">
        <v>5573</v>
      </c>
      <c r="F616">
        <v>3</v>
      </c>
      <c r="G616">
        <v>3.01</v>
      </c>
      <c r="H616" t="s">
        <v>443</v>
      </c>
      <c r="J616" t="s">
        <v>5521</v>
      </c>
      <c r="K616" t="s">
        <v>5595</v>
      </c>
      <c r="L616" t="s">
        <v>5522</v>
      </c>
      <c r="M616" t="s">
        <v>5596</v>
      </c>
      <c r="N616" t="s">
        <v>4842</v>
      </c>
      <c r="O616" t="s">
        <v>84</v>
      </c>
    </row>
    <row r="617" spans="1:15" x14ac:dyDescent="0.45">
      <c r="A617">
        <v>1300</v>
      </c>
      <c r="B617" t="s">
        <v>5593</v>
      </c>
      <c r="C617" t="s">
        <v>5597</v>
      </c>
      <c r="D617" t="s">
        <v>5580</v>
      </c>
      <c r="E617" t="s">
        <v>5573</v>
      </c>
      <c r="F617">
        <v>3</v>
      </c>
      <c r="G617">
        <v>3.01</v>
      </c>
      <c r="H617" t="s">
        <v>443</v>
      </c>
      <c r="J617" t="s">
        <v>5521</v>
      </c>
      <c r="K617" t="s">
        <v>4998</v>
      </c>
      <c r="L617" t="s">
        <v>5522</v>
      </c>
      <c r="M617" t="s">
        <v>4999</v>
      </c>
      <c r="N617" t="s">
        <v>4842</v>
      </c>
      <c r="O617" t="s">
        <v>84</v>
      </c>
    </row>
    <row r="618" spans="1:15" x14ac:dyDescent="0.45">
      <c r="A618">
        <v>1301</v>
      </c>
      <c r="B618" t="s">
        <v>1940</v>
      </c>
      <c r="C618" t="s">
        <v>5598</v>
      </c>
      <c r="D618" t="s">
        <v>4410</v>
      </c>
      <c r="E618" t="s">
        <v>5573</v>
      </c>
      <c r="F618">
        <v>3</v>
      </c>
      <c r="G618">
        <v>3.01</v>
      </c>
      <c r="H618" t="s">
        <v>443</v>
      </c>
      <c r="J618" t="s">
        <v>374</v>
      </c>
      <c r="K618" t="s">
        <v>5599</v>
      </c>
      <c r="L618" t="s">
        <v>375</v>
      </c>
      <c r="M618" t="s">
        <v>5600</v>
      </c>
      <c r="N618" t="s">
        <v>5601</v>
      </c>
      <c r="O618" t="s">
        <v>84</v>
      </c>
    </row>
    <row r="619" spans="1:15" x14ac:dyDescent="0.45">
      <c r="A619">
        <v>1302</v>
      </c>
      <c r="B619" t="s">
        <v>5602</v>
      </c>
      <c r="C619" t="s">
        <v>5603</v>
      </c>
      <c r="D619" t="s">
        <v>5580</v>
      </c>
      <c r="E619" t="s">
        <v>5573</v>
      </c>
      <c r="F619">
        <v>3</v>
      </c>
      <c r="G619">
        <v>3.01</v>
      </c>
      <c r="H619" t="s">
        <v>443</v>
      </c>
      <c r="J619" t="s">
        <v>5604</v>
      </c>
      <c r="K619" t="s">
        <v>1202</v>
      </c>
      <c r="L619" t="s">
        <v>5605</v>
      </c>
      <c r="M619" t="s">
        <v>1203</v>
      </c>
      <c r="N619" t="s">
        <v>5152</v>
      </c>
      <c r="O619" t="s">
        <v>84</v>
      </c>
    </row>
    <row r="620" spans="1:15" x14ac:dyDescent="0.45">
      <c r="A620">
        <v>1303</v>
      </c>
      <c r="B620" t="s">
        <v>5606</v>
      </c>
      <c r="C620" t="s">
        <v>5607</v>
      </c>
      <c r="D620" t="s">
        <v>5580</v>
      </c>
      <c r="E620" t="s">
        <v>5573</v>
      </c>
      <c r="F620">
        <v>3</v>
      </c>
      <c r="G620">
        <v>3.01</v>
      </c>
      <c r="H620" t="s">
        <v>443</v>
      </c>
      <c r="J620" t="s">
        <v>433</v>
      </c>
      <c r="K620" t="s">
        <v>5608</v>
      </c>
      <c r="L620" t="s">
        <v>435</v>
      </c>
      <c r="M620" t="s">
        <v>5609</v>
      </c>
      <c r="N620" t="s">
        <v>874</v>
      </c>
      <c r="O620" t="s">
        <v>84</v>
      </c>
    </row>
    <row r="621" spans="1:15" x14ac:dyDescent="0.45">
      <c r="A621">
        <v>1304</v>
      </c>
      <c r="B621" t="s">
        <v>5610</v>
      </c>
      <c r="C621" t="s">
        <v>5611</v>
      </c>
      <c r="D621" t="s">
        <v>4410</v>
      </c>
      <c r="E621" t="s">
        <v>5573</v>
      </c>
      <c r="F621">
        <v>2</v>
      </c>
      <c r="G621">
        <v>3.01</v>
      </c>
      <c r="H621" t="s">
        <v>443</v>
      </c>
      <c r="J621" t="s">
        <v>1075</v>
      </c>
      <c r="K621" t="s">
        <v>982</v>
      </c>
      <c r="L621" t="s">
        <v>396</v>
      </c>
      <c r="M621" t="s">
        <v>983</v>
      </c>
      <c r="N621" t="s">
        <v>5612</v>
      </c>
      <c r="O621" t="s">
        <v>84</v>
      </c>
    </row>
    <row r="622" spans="1:15" x14ac:dyDescent="0.45">
      <c r="A622">
        <v>1305</v>
      </c>
      <c r="B622" t="s">
        <v>5178</v>
      </c>
      <c r="C622" t="s">
        <v>5613</v>
      </c>
      <c r="D622" t="s">
        <v>4410</v>
      </c>
      <c r="E622" t="s">
        <v>5573</v>
      </c>
      <c r="F622">
        <v>2</v>
      </c>
      <c r="G622">
        <v>3.01</v>
      </c>
      <c r="H622" t="s">
        <v>443</v>
      </c>
      <c r="J622" t="s">
        <v>243</v>
      </c>
      <c r="K622" t="s">
        <v>1350</v>
      </c>
      <c r="L622" t="s">
        <v>244</v>
      </c>
      <c r="M622" t="s">
        <v>1352</v>
      </c>
      <c r="N622" t="s">
        <v>5614</v>
      </c>
      <c r="O622" t="s">
        <v>84</v>
      </c>
    </row>
    <row r="623" spans="1:15" x14ac:dyDescent="0.45">
      <c r="A623">
        <v>1306</v>
      </c>
      <c r="B623" t="s">
        <v>5615</v>
      </c>
      <c r="C623" t="s">
        <v>5616</v>
      </c>
      <c r="D623" t="s">
        <v>4410</v>
      </c>
      <c r="E623" t="s">
        <v>5573</v>
      </c>
      <c r="F623">
        <v>2</v>
      </c>
      <c r="G623">
        <v>3.01</v>
      </c>
      <c r="H623" t="s">
        <v>443</v>
      </c>
      <c r="J623" t="s">
        <v>559</v>
      </c>
      <c r="K623" t="s">
        <v>5103</v>
      </c>
      <c r="L623" t="s">
        <v>560</v>
      </c>
      <c r="M623" t="s">
        <v>5104</v>
      </c>
      <c r="N623" t="s">
        <v>5529</v>
      </c>
      <c r="O623" t="s">
        <v>84</v>
      </c>
    </row>
    <row r="624" spans="1:15" x14ac:dyDescent="0.45">
      <c r="A624">
        <v>1307</v>
      </c>
      <c r="B624" t="s">
        <v>5617</v>
      </c>
      <c r="C624" t="s">
        <v>5618</v>
      </c>
      <c r="D624" t="s">
        <v>4410</v>
      </c>
      <c r="E624" t="s">
        <v>5573</v>
      </c>
      <c r="F624">
        <v>2</v>
      </c>
      <c r="G624">
        <v>3.01</v>
      </c>
      <c r="H624" t="s">
        <v>443</v>
      </c>
      <c r="J624" t="s">
        <v>88</v>
      </c>
      <c r="K624" t="s">
        <v>974</v>
      </c>
      <c r="L624" t="s">
        <v>90</v>
      </c>
      <c r="M624" t="s">
        <v>975</v>
      </c>
      <c r="N624" t="s">
        <v>5619</v>
      </c>
      <c r="O624" t="s">
        <v>84</v>
      </c>
    </row>
    <row r="625" spans="1:15" x14ac:dyDescent="0.45">
      <c r="A625">
        <v>1308</v>
      </c>
      <c r="B625" t="s">
        <v>5620</v>
      </c>
      <c r="C625" t="s">
        <v>5621</v>
      </c>
      <c r="D625" t="s">
        <v>4410</v>
      </c>
      <c r="E625" t="s">
        <v>5573</v>
      </c>
      <c r="F625">
        <v>2</v>
      </c>
      <c r="G625">
        <v>3.01</v>
      </c>
      <c r="H625" t="s">
        <v>443</v>
      </c>
      <c r="J625" t="s">
        <v>5622</v>
      </c>
      <c r="K625" t="s">
        <v>5623</v>
      </c>
      <c r="L625" t="s">
        <v>5624</v>
      </c>
      <c r="M625" t="s">
        <v>5625</v>
      </c>
      <c r="N625" t="s">
        <v>5626</v>
      </c>
      <c r="O625" t="s">
        <v>84</v>
      </c>
    </row>
    <row r="626" spans="1:15" x14ac:dyDescent="0.45">
      <c r="A626">
        <v>1309</v>
      </c>
      <c r="B626" t="s">
        <v>5627</v>
      </c>
      <c r="C626" t="s">
        <v>5628</v>
      </c>
      <c r="D626" t="s">
        <v>4410</v>
      </c>
      <c r="E626" t="s">
        <v>5573</v>
      </c>
      <c r="F626">
        <v>2</v>
      </c>
      <c r="G626">
        <v>3.01</v>
      </c>
      <c r="H626" t="s">
        <v>443</v>
      </c>
      <c r="J626" t="s">
        <v>4504</v>
      </c>
      <c r="K626" t="s">
        <v>5629</v>
      </c>
      <c r="L626" t="s">
        <v>4506</v>
      </c>
      <c r="M626" t="s">
        <v>5630</v>
      </c>
      <c r="N626" t="s">
        <v>5631</v>
      </c>
      <c r="O626" t="s">
        <v>84</v>
      </c>
    </row>
    <row r="627" spans="1:15" x14ac:dyDescent="0.45">
      <c r="A627">
        <v>1310</v>
      </c>
      <c r="B627" t="s">
        <v>5632</v>
      </c>
      <c r="C627" t="s">
        <v>5633</v>
      </c>
      <c r="D627" t="s">
        <v>4410</v>
      </c>
      <c r="E627" t="s">
        <v>5573</v>
      </c>
      <c r="F627">
        <v>2</v>
      </c>
      <c r="G627">
        <v>3.01</v>
      </c>
      <c r="H627" t="s">
        <v>443</v>
      </c>
      <c r="J627" t="s">
        <v>197</v>
      </c>
      <c r="K627" t="s">
        <v>5634</v>
      </c>
      <c r="L627" t="s">
        <v>198</v>
      </c>
      <c r="M627" t="s">
        <v>5635</v>
      </c>
      <c r="N627" t="s">
        <v>5636</v>
      </c>
      <c r="O627" t="s">
        <v>84</v>
      </c>
    </row>
    <row r="628" spans="1:15" x14ac:dyDescent="0.45">
      <c r="A628">
        <v>1311</v>
      </c>
      <c r="B628" t="s">
        <v>5637</v>
      </c>
      <c r="C628" t="s">
        <v>5638</v>
      </c>
      <c r="D628" t="s">
        <v>4410</v>
      </c>
      <c r="E628" t="s">
        <v>5573</v>
      </c>
      <c r="F628">
        <v>2</v>
      </c>
      <c r="G628">
        <v>3.01</v>
      </c>
      <c r="H628" t="s">
        <v>443</v>
      </c>
      <c r="J628" t="s">
        <v>329</v>
      </c>
      <c r="K628" t="s">
        <v>403</v>
      </c>
      <c r="L628" t="s">
        <v>330</v>
      </c>
      <c r="M628" t="s">
        <v>404</v>
      </c>
      <c r="N628" t="s">
        <v>4528</v>
      </c>
      <c r="O628" t="s">
        <v>84</v>
      </c>
    </row>
    <row r="629" spans="1:15" x14ac:dyDescent="0.45">
      <c r="A629">
        <v>1312</v>
      </c>
      <c r="B629" t="s">
        <v>5639</v>
      </c>
      <c r="C629" t="s">
        <v>5640</v>
      </c>
      <c r="D629" t="s">
        <v>4410</v>
      </c>
      <c r="E629" t="s">
        <v>5573</v>
      </c>
      <c r="F629">
        <v>2</v>
      </c>
      <c r="G629">
        <v>3.01</v>
      </c>
      <c r="H629" t="s">
        <v>443</v>
      </c>
      <c r="J629" t="s">
        <v>5641</v>
      </c>
      <c r="K629" t="s">
        <v>5642</v>
      </c>
      <c r="L629" t="s">
        <v>5643</v>
      </c>
      <c r="M629" t="s">
        <v>5644</v>
      </c>
      <c r="N629" t="s">
        <v>5645</v>
      </c>
      <c r="O629" t="s">
        <v>84</v>
      </c>
    </row>
    <row r="630" spans="1:15" x14ac:dyDescent="0.45">
      <c r="A630">
        <v>1313</v>
      </c>
      <c r="B630" t="s">
        <v>3580</v>
      </c>
      <c r="C630" t="s">
        <v>5646</v>
      </c>
      <c r="D630" t="s">
        <v>4410</v>
      </c>
      <c r="E630" t="s">
        <v>5647</v>
      </c>
      <c r="F630">
        <v>3</v>
      </c>
      <c r="G630">
        <v>3.01</v>
      </c>
      <c r="H630" t="s">
        <v>443</v>
      </c>
      <c r="J630" t="s">
        <v>182</v>
      </c>
      <c r="K630" t="s">
        <v>5648</v>
      </c>
      <c r="L630" t="s">
        <v>184</v>
      </c>
      <c r="M630" t="s">
        <v>3941</v>
      </c>
      <c r="N630" t="s">
        <v>5310</v>
      </c>
      <c r="O630" t="s">
        <v>84</v>
      </c>
    </row>
    <row r="631" spans="1:15" x14ac:dyDescent="0.45">
      <c r="A631">
        <v>1314</v>
      </c>
      <c r="B631" t="s">
        <v>5649</v>
      </c>
      <c r="C631" t="s">
        <v>5650</v>
      </c>
      <c r="D631" t="s">
        <v>4410</v>
      </c>
      <c r="E631" t="s">
        <v>5647</v>
      </c>
      <c r="F631">
        <v>3</v>
      </c>
      <c r="G631">
        <v>3.01</v>
      </c>
      <c r="H631" t="s">
        <v>2007</v>
      </c>
      <c r="J631" t="s">
        <v>5651</v>
      </c>
      <c r="K631" t="s">
        <v>625</v>
      </c>
      <c r="L631" t="s">
        <v>5652</v>
      </c>
      <c r="M631" t="s">
        <v>627</v>
      </c>
      <c r="N631" t="s">
        <v>4912</v>
      </c>
      <c r="O631" t="s">
        <v>84</v>
      </c>
    </row>
    <row r="632" spans="1:15" x14ac:dyDescent="0.45">
      <c r="A632">
        <v>1315</v>
      </c>
      <c r="B632" t="s">
        <v>4738</v>
      </c>
      <c r="C632" t="s">
        <v>5653</v>
      </c>
      <c r="D632" t="s">
        <v>4410</v>
      </c>
      <c r="E632" t="s">
        <v>5647</v>
      </c>
      <c r="F632">
        <v>3</v>
      </c>
      <c r="G632">
        <v>3.01</v>
      </c>
      <c r="H632" t="s">
        <v>2007</v>
      </c>
      <c r="J632" t="s">
        <v>137</v>
      </c>
      <c r="K632" t="s">
        <v>5654</v>
      </c>
      <c r="L632" t="s">
        <v>138</v>
      </c>
      <c r="M632" t="s">
        <v>5655</v>
      </c>
      <c r="N632" t="s">
        <v>5656</v>
      </c>
      <c r="O632" t="s">
        <v>84</v>
      </c>
    </row>
    <row r="633" spans="1:15" x14ac:dyDescent="0.45">
      <c r="A633">
        <v>1316</v>
      </c>
      <c r="B633" t="s">
        <v>5657</v>
      </c>
      <c r="C633" t="s">
        <v>5658</v>
      </c>
      <c r="D633" t="s">
        <v>4410</v>
      </c>
      <c r="E633" t="s">
        <v>5647</v>
      </c>
      <c r="F633">
        <v>3</v>
      </c>
      <c r="G633">
        <v>3.01</v>
      </c>
      <c r="H633" t="s">
        <v>2007</v>
      </c>
      <c r="J633" t="s">
        <v>405</v>
      </c>
      <c r="K633" t="s">
        <v>5659</v>
      </c>
      <c r="L633" t="s">
        <v>377</v>
      </c>
      <c r="M633" t="s">
        <v>5660</v>
      </c>
      <c r="N633" t="s">
        <v>4813</v>
      </c>
      <c r="O633" t="s">
        <v>84</v>
      </c>
    </row>
    <row r="634" spans="1:15" x14ac:dyDescent="0.45">
      <c r="A634">
        <v>1317</v>
      </c>
      <c r="B634" t="s">
        <v>4596</v>
      </c>
      <c r="C634" t="s">
        <v>5661</v>
      </c>
      <c r="D634" t="s">
        <v>4410</v>
      </c>
      <c r="E634" t="s">
        <v>5647</v>
      </c>
      <c r="F634">
        <v>3</v>
      </c>
      <c r="G634">
        <v>3.01</v>
      </c>
      <c r="H634" t="s">
        <v>2007</v>
      </c>
      <c r="J634" t="s">
        <v>197</v>
      </c>
      <c r="K634" t="s">
        <v>1072</v>
      </c>
      <c r="L634" t="s">
        <v>198</v>
      </c>
      <c r="M634" t="s">
        <v>1073</v>
      </c>
      <c r="N634" t="s">
        <v>5662</v>
      </c>
      <c r="O634" t="s">
        <v>84</v>
      </c>
    </row>
    <row r="635" spans="1:15" x14ac:dyDescent="0.45">
      <c r="A635">
        <v>1318</v>
      </c>
      <c r="B635" t="s">
        <v>4065</v>
      </c>
      <c r="C635" t="s">
        <v>5517</v>
      </c>
      <c r="D635" t="s">
        <v>4410</v>
      </c>
      <c r="E635" t="s">
        <v>5647</v>
      </c>
      <c r="F635">
        <v>3</v>
      </c>
      <c r="G635">
        <v>3.01</v>
      </c>
      <c r="H635" t="s">
        <v>2007</v>
      </c>
      <c r="J635" t="s">
        <v>329</v>
      </c>
      <c r="K635" t="s">
        <v>1208</v>
      </c>
      <c r="L635" t="s">
        <v>330</v>
      </c>
      <c r="M635" t="s">
        <v>1210</v>
      </c>
      <c r="N635" t="s">
        <v>651</v>
      </c>
      <c r="O635" t="s">
        <v>84</v>
      </c>
    </row>
    <row r="636" spans="1:15" x14ac:dyDescent="0.45">
      <c r="A636">
        <v>1319</v>
      </c>
      <c r="B636" t="s">
        <v>5663</v>
      </c>
      <c r="C636" t="s">
        <v>5092</v>
      </c>
      <c r="D636" t="s">
        <v>4410</v>
      </c>
      <c r="E636" t="s">
        <v>5647</v>
      </c>
      <c r="F636">
        <v>3</v>
      </c>
      <c r="G636">
        <v>3.01</v>
      </c>
      <c r="H636" t="s">
        <v>2007</v>
      </c>
      <c r="J636" t="s">
        <v>1875</v>
      </c>
      <c r="K636" t="s">
        <v>3443</v>
      </c>
      <c r="L636" t="s">
        <v>1876</v>
      </c>
      <c r="M636" t="s">
        <v>3445</v>
      </c>
      <c r="N636" t="s">
        <v>4844</v>
      </c>
      <c r="O636" t="s">
        <v>84</v>
      </c>
    </row>
    <row r="637" spans="1:15" x14ac:dyDescent="0.45">
      <c r="A637">
        <v>1320</v>
      </c>
      <c r="B637" t="s">
        <v>5053</v>
      </c>
      <c r="C637" t="s">
        <v>5664</v>
      </c>
      <c r="D637" t="s">
        <v>4410</v>
      </c>
      <c r="E637" t="s">
        <v>5647</v>
      </c>
      <c r="F637">
        <v>3</v>
      </c>
      <c r="G637">
        <v>3.01</v>
      </c>
      <c r="H637" t="s">
        <v>2007</v>
      </c>
      <c r="J637" t="s">
        <v>5055</v>
      </c>
      <c r="K637" t="s">
        <v>5665</v>
      </c>
      <c r="L637" t="s">
        <v>5056</v>
      </c>
      <c r="M637" t="s">
        <v>5666</v>
      </c>
      <c r="N637" t="s">
        <v>4466</v>
      </c>
      <c r="O637" t="s">
        <v>84</v>
      </c>
    </row>
    <row r="638" spans="1:15" x14ac:dyDescent="0.45">
      <c r="A638">
        <v>1321</v>
      </c>
      <c r="B638" t="s">
        <v>5667</v>
      </c>
      <c r="C638" t="s">
        <v>5425</v>
      </c>
      <c r="D638" t="s">
        <v>4410</v>
      </c>
      <c r="E638" t="s">
        <v>5647</v>
      </c>
      <c r="F638">
        <v>3</v>
      </c>
      <c r="G638">
        <v>3.01</v>
      </c>
      <c r="H638" t="s">
        <v>2007</v>
      </c>
      <c r="J638" t="s">
        <v>5668</v>
      </c>
      <c r="K638" t="s">
        <v>1612</v>
      </c>
      <c r="L638" t="s">
        <v>5669</v>
      </c>
      <c r="M638" t="s">
        <v>119</v>
      </c>
      <c r="N638" t="s">
        <v>5670</v>
      </c>
      <c r="O638" t="s">
        <v>84</v>
      </c>
    </row>
    <row r="639" spans="1:15" x14ac:dyDescent="0.45">
      <c r="A639">
        <v>1322</v>
      </c>
      <c r="B639" t="s">
        <v>5671</v>
      </c>
      <c r="C639" t="s">
        <v>5672</v>
      </c>
      <c r="D639" t="s">
        <v>4410</v>
      </c>
      <c r="E639" t="s">
        <v>5647</v>
      </c>
      <c r="F639">
        <v>2</v>
      </c>
      <c r="G639">
        <v>3.01</v>
      </c>
      <c r="H639" t="s">
        <v>443</v>
      </c>
      <c r="J639" t="s">
        <v>5673</v>
      </c>
      <c r="K639" t="s">
        <v>748</v>
      </c>
      <c r="L639" t="s">
        <v>5674</v>
      </c>
      <c r="M639" t="s">
        <v>749</v>
      </c>
      <c r="N639" t="s">
        <v>5675</v>
      </c>
      <c r="O639" t="s">
        <v>84</v>
      </c>
    </row>
    <row r="640" spans="1:15" x14ac:dyDescent="0.45">
      <c r="A640">
        <v>1323</v>
      </c>
      <c r="B640" t="s">
        <v>4537</v>
      </c>
      <c r="C640" t="s">
        <v>5676</v>
      </c>
      <c r="D640" t="s">
        <v>4410</v>
      </c>
      <c r="E640" t="s">
        <v>5647</v>
      </c>
      <c r="F640">
        <v>2</v>
      </c>
      <c r="G640">
        <v>3.01</v>
      </c>
      <c r="H640" t="s">
        <v>443</v>
      </c>
      <c r="J640" t="s">
        <v>4539</v>
      </c>
      <c r="K640" t="s">
        <v>5677</v>
      </c>
      <c r="L640" t="s">
        <v>4540</v>
      </c>
      <c r="M640" t="s">
        <v>5678</v>
      </c>
      <c r="N640" t="s">
        <v>1790</v>
      </c>
      <c r="O640" t="s">
        <v>84</v>
      </c>
    </row>
    <row r="641" spans="1:15" x14ac:dyDescent="0.45">
      <c r="A641">
        <v>1324</v>
      </c>
      <c r="B641" t="s">
        <v>4537</v>
      </c>
      <c r="C641" t="s">
        <v>5679</v>
      </c>
      <c r="D641" t="s">
        <v>4410</v>
      </c>
      <c r="E641" t="s">
        <v>5647</v>
      </c>
      <c r="F641">
        <v>2</v>
      </c>
      <c r="G641">
        <v>3.01</v>
      </c>
      <c r="H641" t="s">
        <v>443</v>
      </c>
      <c r="J641" t="s">
        <v>4539</v>
      </c>
      <c r="K641" t="s">
        <v>5680</v>
      </c>
      <c r="L641" t="s">
        <v>4540</v>
      </c>
      <c r="M641" t="s">
        <v>5681</v>
      </c>
      <c r="N641" t="s">
        <v>5682</v>
      </c>
      <c r="O641" t="s">
        <v>84</v>
      </c>
    </row>
    <row r="642" spans="1:15" x14ac:dyDescent="0.45">
      <c r="A642">
        <v>1325</v>
      </c>
      <c r="B642" t="s">
        <v>5683</v>
      </c>
      <c r="C642" t="s">
        <v>5684</v>
      </c>
      <c r="D642" t="s">
        <v>4410</v>
      </c>
      <c r="E642" t="s">
        <v>5647</v>
      </c>
      <c r="F642">
        <v>2</v>
      </c>
      <c r="G642">
        <v>3.01</v>
      </c>
      <c r="H642" t="s">
        <v>443</v>
      </c>
      <c r="J642" t="s">
        <v>5685</v>
      </c>
      <c r="K642" t="s">
        <v>3532</v>
      </c>
      <c r="L642" t="s">
        <v>5686</v>
      </c>
      <c r="M642" t="s">
        <v>3533</v>
      </c>
      <c r="N642" t="s">
        <v>2337</v>
      </c>
      <c r="O642" t="s">
        <v>84</v>
      </c>
    </row>
    <row r="643" spans="1:15" x14ac:dyDescent="0.45">
      <c r="A643">
        <v>1326</v>
      </c>
      <c r="B643" t="s">
        <v>4434</v>
      </c>
      <c r="C643" t="s">
        <v>5687</v>
      </c>
      <c r="D643" t="s">
        <v>4410</v>
      </c>
      <c r="E643" t="s">
        <v>5647</v>
      </c>
      <c r="F643">
        <v>2</v>
      </c>
      <c r="G643">
        <v>3.01</v>
      </c>
      <c r="H643" t="s">
        <v>443</v>
      </c>
      <c r="J643" t="s">
        <v>146</v>
      </c>
      <c r="K643" t="s">
        <v>999</v>
      </c>
      <c r="L643" t="s">
        <v>148</v>
      </c>
      <c r="M643" t="s">
        <v>1000</v>
      </c>
      <c r="N643" t="s">
        <v>1741</v>
      </c>
      <c r="O643" t="s">
        <v>84</v>
      </c>
    </row>
    <row r="644" spans="1:15" x14ac:dyDescent="0.45">
      <c r="A644">
        <v>1327</v>
      </c>
      <c r="B644" t="s">
        <v>4593</v>
      </c>
      <c r="C644" t="s">
        <v>5688</v>
      </c>
      <c r="D644" t="s">
        <v>4410</v>
      </c>
      <c r="E644" t="s">
        <v>5647</v>
      </c>
      <c r="F644">
        <v>2</v>
      </c>
      <c r="G644">
        <v>3.01</v>
      </c>
      <c r="H644" t="s">
        <v>443</v>
      </c>
      <c r="J644" t="s">
        <v>383</v>
      </c>
      <c r="K644" t="s">
        <v>3520</v>
      </c>
      <c r="L644" t="s">
        <v>384</v>
      </c>
      <c r="M644" t="s">
        <v>3522</v>
      </c>
      <c r="N644" t="s">
        <v>1740</v>
      </c>
      <c r="O644" t="s">
        <v>84</v>
      </c>
    </row>
    <row r="645" spans="1:15" x14ac:dyDescent="0.45">
      <c r="A645">
        <v>1328</v>
      </c>
      <c r="B645" t="s">
        <v>5689</v>
      </c>
      <c r="C645" t="s">
        <v>5690</v>
      </c>
      <c r="D645" t="s">
        <v>4410</v>
      </c>
      <c r="E645" t="s">
        <v>5647</v>
      </c>
      <c r="F645">
        <v>2</v>
      </c>
      <c r="G645">
        <v>3.01</v>
      </c>
      <c r="H645" t="s">
        <v>443</v>
      </c>
      <c r="J645" t="s">
        <v>5641</v>
      </c>
      <c r="K645" t="s">
        <v>5258</v>
      </c>
      <c r="L645" t="s">
        <v>5643</v>
      </c>
      <c r="M645" t="s">
        <v>5260</v>
      </c>
      <c r="N645" t="s">
        <v>5691</v>
      </c>
      <c r="O645" t="s">
        <v>84</v>
      </c>
    </row>
    <row r="646" spans="1:15" x14ac:dyDescent="0.45">
      <c r="A646">
        <v>1329</v>
      </c>
      <c r="B646" t="s">
        <v>5692</v>
      </c>
      <c r="C646" t="s">
        <v>5693</v>
      </c>
      <c r="D646" t="s">
        <v>4410</v>
      </c>
      <c r="E646" t="s">
        <v>5647</v>
      </c>
      <c r="F646">
        <v>2</v>
      </c>
      <c r="G646">
        <v>3.01</v>
      </c>
      <c r="H646" t="s">
        <v>443</v>
      </c>
      <c r="J646" t="s">
        <v>5692</v>
      </c>
      <c r="K646" t="s">
        <v>5694</v>
      </c>
      <c r="L646" t="s">
        <v>5695</v>
      </c>
      <c r="M646" t="s">
        <v>5696</v>
      </c>
      <c r="N646" t="s">
        <v>3299</v>
      </c>
      <c r="O646" t="s">
        <v>84</v>
      </c>
    </row>
    <row r="647" spans="1:15" x14ac:dyDescent="0.45">
      <c r="A647">
        <v>1330</v>
      </c>
      <c r="B647" t="s">
        <v>4526</v>
      </c>
      <c r="C647" t="s">
        <v>5697</v>
      </c>
      <c r="D647" t="s">
        <v>4410</v>
      </c>
      <c r="E647" t="s">
        <v>5647</v>
      </c>
      <c r="F647">
        <v>2</v>
      </c>
      <c r="G647">
        <v>3.01</v>
      </c>
      <c r="H647" t="s">
        <v>443</v>
      </c>
      <c r="J647" t="s">
        <v>1044</v>
      </c>
      <c r="K647" t="s">
        <v>5698</v>
      </c>
      <c r="L647" t="s">
        <v>1045</v>
      </c>
      <c r="M647" t="s">
        <v>5699</v>
      </c>
      <c r="N647" t="s">
        <v>1704</v>
      </c>
      <c r="O647" t="s">
        <v>84</v>
      </c>
    </row>
    <row r="648" spans="1:15" x14ac:dyDescent="0.45">
      <c r="A648">
        <v>1331</v>
      </c>
      <c r="B648" t="s">
        <v>5700</v>
      </c>
      <c r="C648" t="s">
        <v>5701</v>
      </c>
      <c r="D648" t="s">
        <v>5702</v>
      </c>
      <c r="E648" t="s">
        <v>5703</v>
      </c>
      <c r="F648">
        <v>3</v>
      </c>
      <c r="G648">
        <v>3.01</v>
      </c>
      <c r="H648" t="s">
        <v>5704</v>
      </c>
      <c r="J648" t="s">
        <v>137</v>
      </c>
      <c r="K648" t="s">
        <v>5705</v>
      </c>
      <c r="L648" t="s">
        <v>138</v>
      </c>
      <c r="M648" t="s">
        <v>3365</v>
      </c>
      <c r="N648" t="s">
        <v>5706</v>
      </c>
      <c r="O648" t="s">
        <v>84</v>
      </c>
    </row>
    <row r="649" spans="1:15" x14ac:dyDescent="0.45">
      <c r="A649">
        <v>1332</v>
      </c>
      <c r="B649" t="s">
        <v>5707</v>
      </c>
      <c r="C649" t="s">
        <v>5708</v>
      </c>
      <c r="D649" t="s">
        <v>5702</v>
      </c>
      <c r="E649" t="s">
        <v>5703</v>
      </c>
      <c r="F649">
        <v>3</v>
      </c>
      <c r="G649">
        <v>3.01</v>
      </c>
      <c r="H649" t="s">
        <v>5704</v>
      </c>
      <c r="J649" t="s">
        <v>4247</v>
      </c>
      <c r="K649" t="s">
        <v>1545</v>
      </c>
      <c r="L649" t="s">
        <v>4249</v>
      </c>
      <c r="M649" t="s">
        <v>1546</v>
      </c>
      <c r="N649" t="s">
        <v>783</v>
      </c>
      <c r="O649" t="s">
        <v>84</v>
      </c>
    </row>
    <row r="650" spans="1:15" x14ac:dyDescent="0.45">
      <c r="A650">
        <v>1333</v>
      </c>
      <c r="B650" t="s">
        <v>5709</v>
      </c>
      <c r="C650" t="s">
        <v>5710</v>
      </c>
      <c r="D650" t="s">
        <v>5702</v>
      </c>
      <c r="E650" t="s">
        <v>5703</v>
      </c>
      <c r="F650">
        <v>3</v>
      </c>
      <c r="G650">
        <v>3.01</v>
      </c>
      <c r="H650" t="s">
        <v>5704</v>
      </c>
      <c r="J650" t="s">
        <v>4718</v>
      </c>
      <c r="K650" t="s">
        <v>907</v>
      </c>
      <c r="L650" t="s">
        <v>4719</v>
      </c>
      <c r="M650" t="s">
        <v>909</v>
      </c>
      <c r="N650" t="s">
        <v>553</v>
      </c>
      <c r="O650" t="s">
        <v>84</v>
      </c>
    </row>
    <row r="651" spans="1:15" x14ac:dyDescent="0.45">
      <c r="A651">
        <v>1334</v>
      </c>
      <c r="B651" t="s">
        <v>5711</v>
      </c>
      <c r="C651" t="s">
        <v>5712</v>
      </c>
      <c r="D651" t="s">
        <v>5702</v>
      </c>
      <c r="E651" t="s">
        <v>5703</v>
      </c>
      <c r="F651">
        <v>3</v>
      </c>
      <c r="G651">
        <v>3.01</v>
      </c>
      <c r="H651" t="s">
        <v>5704</v>
      </c>
      <c r="J651" t="s">
        <v>112</v>
      </c>
      <c r="K651" t="s">
        <v>5432</v>
      </c>
      <c r="L651" t="s">
        <v>114</v>
      </c>
      <c r="M651" t="s">
        <v>5434</v>
      </c>
      <c r="N651" t="s">
        <v>470</v>
      </c>
      <c r="O651" t="s">
        <v>84</v>
      </c>
    </row>
    <row r="652" spans="1:15" x14ac:dyDescent="0.45">
      <c r="A652">
        <v>1335</v>
      </c>
      <c r="B652" t="s">
        <v>5713</v>
      </c>
      <c r="C652" t="s">
        <v>5714</v>
      </c>
      <c r="D652" t="s">
        <v>4410</v>
      </c>
      <c r="E652" t="s">
        <v>5703</v>
      </c>
      <c r="F652">
        <v>2</v>
      </c>
      <c r="G652">
        <v>3.01</v>
      </c>
      <c r="H652" t="s">
        <v>2007</v>
      </c>
      <c r="J652" t="s">
        <v>5715</v>
      </c>
      <c r="K652" t="s">
        <v>1612</v>
      </c>
      <c r="L652" t="s">
        <v>5716</v>
      </c>
      <c r="M652" t="s">
        <v>119</v>
      </c>
      <c r="N652" t="s">
        <v>1724</v>
      </c>
      <c r="O652" t="s">
        <v>84</v>
      </c>
    </row>
    <row r="653" spans="1:15" x14ac:dyDescent="0.45">
      <c r="A653">
        <v>1336</v>
      </c>
      <c r="B653" t="s">
        <v>4487</v>
      </c>
      <c r="C653" t="s">
        <v>5717</v>
      </c>
      <c r="D653" t="s">
        <v>4410</v>
      </c>
      <c r="E653" t="s">
        <v>5703</v>
      </c>
      <c r="F653">
        <v>2</v>
      </c>
      <c r="G653">
        <v>3.01</v>
      </c>
      <c r="H653" t="s">
        <v>2007</v>
      </c>
      <c r="J653" t="s">
        <v>1779</v>
      </c>
      <c r="K653" t="s">
        <v>5168</v>
      </c>
      <c r="L653" t="s">
        <v>1780</v>
      </c>
      <c r="M653" t="s">
        <v>5169</v>
      </c>
      <c r="N653" t="s">
        <v>5718</v>
      </c>
      <c r="O653" t="s">
        <v>84</v>
      </c>
    </row>
    <row r="654" spans="1:15" x14ac:dyDescent="0.45">
      <c r="A654">
        <v>1337</v>
      </c>
      <c r="B654" t="s">
        <v>5719</v>
      </c>
      <c r="C654" t="s">
        <v>5720</v>
      </c>
      <c r="D654" t="s">
        <v>4410</v>
      </c>
      <c r="E654" t="s">
        <v>5703</v>
      </c>
      <c r="F654">
        <v>2</v>
      </c>
      <c r="G654">
        <v>3.01</v>
      </c>
      <c r="H654" t="s">
        <v>2007</v>
      </c>
      <c r="J654" t="s">
        <v>5721</v>
      </c>
      <c r="K654" t="s">
        <v>5722</v>
      </c>
      <c r="L654" t="s">
        <v>5723</v>
      </c>
      <c r="M654" t="s">
        <v>5724</v>
      </c>
      <c r="N654" t="s">
        <v>3832</v>
      </c>
      <c r="O654" t="s">
        <v>84</v>
      </c>
    </row>
    <row r="655" spans="1:15" x14ac:dyDescent="0.45">
      <c r="A655">
        <v>1338</v>
      </c>
      <c r="B655" t="s">
        <v>5725</v>
      </c>
      <c r="C655" t="s">
        <v>5726</v>
      </c>
      <c r="D655" t="s">
        <v>4410</v>
      </c>
      <c r="E655" t="s">
        <v>5703</v>
      </c>
      <c r="F655">
        <v>2</v>
      </c>
      <c r="G655">
        <v>3.01</v>
      </c>
      <c r="H655" t="s">
        <v>2007</v>
      </c>
      <c r="J655" t="s">
        <v>3780</v>
      </c>
      <c r="K655" t="s">
        <v>5727</v>
      </c>
      <c r="L655" t="s">
        <v>3782</v>
      </c>
      <c r="M655" t="s">
        <v>5728</v>
      </c>
      <c r="N655" t="s">
        <v>5729</v>
      </c>
      <c r="O655" t="s">
        <v>84</v>
      </c>
    </row>
    <row r="656" spans="1:15" x14ac:dyDescent="0.45">
      <c r="A656">
        <v>1339</v>
      </c>
      <c r="B656" t="s">
        <v>5153</v>
      </c>
      <c r="C656" t="s">
        <v>5235</v>
      </c>
      <c r="D656" t="s">
        <v>4410</v>
      </c>
      <c r="E656" t="s">
        <v>5703</v>
      </c>
      <c r="F656">
        <v>2</v>
      </c>
      <c r="G656">
        <v>3.01</v>
      </c>
      <c r="H656" t="s">
        <v>2007</v>
      </c>
      <c r="J656" t="s">
        <v>112</v>
      </c>
      <c r="K656" t="s">
        <v>1065</v>
      </c>
      <c r="L656" t="s">
        <v>114</v>
      </c>
      <c r="M656" t="s">
        <v>5237</v>
      </c>
      <c r="N656" t="s">
        <v>5730</v>
      </c>
      <c r="O656" t="s">
        <v>84</v>
      </c>
    </row>
    <row r="657" spans="1:15" x14ac:dyDescent="0.45">
      <c r="A657">
        <v>1340</v>
      </c>
      <c r="B657" t="s">
        <v>5731</v>
      </c>
      <c r="C657" t="s">
        <v>5732</v>
      </c>
      <c r="D657" t="s">
        <v>5580</v>
      </c>
      <c r="E657" t="s">
        <v>5733</v>
      </c>
      <c r="F657">
        <v>3</v>
      </c>
      <c r="G657">
        <v>3.01</v>
      </c>
      <c r="H657" t="s">
        <v>443</v>
      </c>
      <c r="J657" t="s">
        <v>194</v>
      </c>
      <c r="K657" t="s">
        <v>5734</v>
      </c>
      <c r="L657" t="s">
        <v>195</v>
      </c>
      <c r="M657" t="s">
        <v>5735</v>
      </c>
      <c r="N657" t="s">
        <v>1588</v>
      </c>
      <c r="O657" t="s">
        <v>84</v>
      </c>
    </row>
    <row r="658" spans="1:15" x14ac:dyDescent="0.45">
      <c r="A658">
        <v>1341</v>
      </c>
      <c r="B658" t="s">
        <v>5736</v>
      </c>
      <c r="C658" t="s">
        <v>5737</v>
      </c>
      <c r="D658" t="s">
        <v>4410</v>
      </c>
      <c r="E658" t="s">
        <v>5733</v>
      </c>
      <c r="F658">
        <v>3</v>
      </c>
      <c r="G658">
        <v>3.01</v>
      </c>
      <c r="H658" t="s">
        <v>443</v>
      </c>
      <c r="J658" t="s">
        <v>5738</v>
      </c>
      <c r="K658" t="s">
        <v>660</v>
      </c>
      <c r="L658" t="s">
        <v>5739</v>
      </c>
      <c r="M658" t="s">
        <v>998</v>
      </c>
      <c r="N658" t="s">
        <v>5740</v>
      </c>
      <c r="O658" t="s">
        <v>84</v>
      </c>
    </row>
    <row r="659" spans="1:15" x14ac:dyDescent="0.45">
      <c r="A659">
        <v>1342</v>
      </c>
      <c r="B659" t="s">
        <v>5741</v>
      </c>
      <c r="C659" t="s">
        <v>5742</v>
      </c>
      <c r="D659" t="s">
        <v>4410</v>
      </c>
      <c r="E659" t="s">
        <v>5733</v>
      </c>
      <c r="F659">
        <v>3</v>
      </c>
      <c r="G659">
        <v>3.01</v>
      </c>
      <c r="H659" t="s">
        <v>443</v>
      </c>
      <c r="J659" t="s">
        <v>5743</v>
      </c>
      <c r="K659" t="s">
        <v>3508</v>
      </c>
      <c r="L659" t="s">
        <v>5744</v>
      </c>
      <c r="M659" t="s">
        <v>3509</v>
      </c>
      <c r="N659" t="s">
        <v>5745</v>
      </c>
      <c r="O659" t="s">
        <v>84</v>
      </c>
    </row>
    <row r="660" spans="1:15" x14ac:dyDescent="0.45">
      <c r="A660">
        <v>1343</v>
      </c>
      <c r="B660" t="s">
        <v>5746</v>
      </c>
      <c r="C660" t="s">
        <v>5747</v>
      </c>
      <c r="D660" t="s">
        <v>4410</v>
      </c>
      <c r="E660" t="s">
        <v>5733</v>
      </c>
      <c r="F660">
        <v>3</v>
      </c>
      <c r="G660">
        <v>3.01</v>
      </c>
      <c r="H660" t="s">
        <v>443</v>
      </c>
      <c r="J660" t="s">
        <v>5748</v>
      </c>
      <c r="K660" t="s">
        <v>1065</v>
      </c>
      <c r="L660" t="s">
        <v>5749</v>
      </c>
      <c r="M660" t="s">
        <v>5237</v>
      </c>
      <c r="N660" t="s">
        <v>703</v>
      </c>
      <c r="O660" t="s">
        <v>84</v>
      </c>
    </row>
    <row r="661" spans="1:15" x14ac:dyDescent="0.45">
      <c r="A661">
        <v>1344</v>
      </c>
      <c r="B661" t="s">
        <v>5750</v>
      </c>
      <c r="C661" t="s">
        <v>5751</v>
      </c>
      <c r="D661" t="s">
        <v>4410</v>
      </c>
      <c r="E661" t="s">
        <v>5733</v>
      </c>
      <c r="F661">
        <v>3</v>
      </c>
      <c r="G661">
        <v>3.01</v>
      </c>
      <c r="H661" t="s">
        <v>443</v>
      </c>
      <c r="J661" t="s">
        <v>383</v>
      </c>
      <c r="K661" t="s">
        <v>5752</v>
      </c>
      <c r="L661" t="s">
        <v>5753</v>
      </c>
      <c r="M661" t="s">
        <v>5754</v>
      </c>
      <c r="N661" t="s">
        <v>4654</v>
      </c>
      <c r="O661" t="s">
        <v>84</v>
      </c>
    </row>
    <row r="662" spans="1:15" x14ac:dyDescent="0.45">
      <c r="A662">
        <v>1345</v>
      </c>
      <c r="B662" t="s">
        <v>5755</v>
      </c>
      <c r="C662" t="s">
        <v>5756</v>
      </c>
      <c r="D662" t="s">
        <v>4410</v>
      </c>
      <c r="E662" t="s">
        <v>5733</v>
      </c>
      <c r="F662">
        <v>3</v>
      </c>
      <c r="G662">
        <v>3.01</v>
      </c>
      <c r="H662" t="s">
        <v>443</v>
      </c>
      <c r="J662" t="s">
        <v>4778</v>
      </c>
      <c r="K662" t="s">
        <v>3781</v>
      </c>
      <c r="L662" t="s">
        <v>4779</v>
      </c>
      <c r="M662" t="s">
        <v>3783</v>
      </c>
      <c r="N662" t="s">
        <v>5127</v>
      </c>
      <c r="O662" t="s">
        <v>84</v>
      </c>
    </row>
    <row r="663" spans="1:15" x14ac:dyDescent="0.45">
      <c r="A663">
        <v>1346</v>
      </c>
      <c r="B663" t="s">
        <v>5757</v>
      </c>
      <c r="C663" t="s">
        <v>5758</v>
      </c>
      <c r="D663" t="s">
        <v>4410</v>
      </c>
      <c r="E663" t="s">
        <v>5733</v>
      </c>
      <c r="F663">
        <v>3</v>
      </c>
      <c r="G663">
        <v>3.01</v>
      </c>
      <c r="H663" t="s">
        <v>443</v>
      </c>
      <c r="J663" t="s">
        <v>5759</v>
      </c>
      <c r="K663" t="s">
        <v>1060</v>
      </c>
      <c r="L663" t="s">
        <v>5760</v>
      </c>
      <c r="M663" t="s">
        <v>1061</v>
      </c>
      <c r="N663" t="s">
        <v>1602</v>
      </c>
      <c r="O663" t="s">
        <v>84</v>
      </c>
    </row>
    <row r="664" spans="1:15" x14ac:dyDescent="0.45">
      <c r="A664">
        <v>1347</v>
      </c>
      <c r="B664" t="s">
        <v>5761</v>
      </c>
      <c r="C664" t="s">
        <v>5762</v>
      </c>
      <c r="D664" t="s">
        <v>4410</v>
      </c>
      <c r="E664" t="s">
        <v>5733</v>
      </c>
      <c r="F664">
        <v>3</v>
      </c>
      <c r="G664">
        <v>3.01</v>
      </c>
      <c r="H664" t="s">
        <v>443</v>
      </c>
      <c r="J664" t="s">
        <v>1111</v>
      </c>
      <c r="K664" t="s">
        <v>5432</v>
      </c>
      <c r="L664" t="s">
        <v>1113</v>
      </c>
      <c r="M664" t="s">
        <v>5434</v>
      </c>
      <c r="N664" t="s">
        <v>4757</v>
      </c>
      <c r="O664" t="s">
        <v>84</v>
      </c>
    </row>
    <row r="665" spans="1:15" x14ac:dyDescent="0.45">
      <c r="A665">
        <v>1348</v>
      </c>
      <c r="B665" t="s">
        <v>5763</v>
      </c>
      <c r="C665" t="s">
        <v>5764</v>
      </c>
      <c r="D665" t="s">
        <v>4410</v>
      </c>
      <c r="E665" t="s">
        <v>5733</v>
      </c>
      <c r="F665">
        <v>2</v>
      </c>
      <c r="G665">
        <v>3.01</v>
      </c>
      <c r="H665" t="s">
        <v>443</v>
      </c>
      <c r="J665" t="s">
        <v>5765</v>
      </c>
      <c r="K665" t="s">
        <v>1093</v>
      </c>
      <c r="L665" t="s">
        <v>5766</v>
      </c>
      <c r="M665" t="s">
        <v>1094</v>
      </c>
      <c r="N665" t="s">
        <v>2255</v>
      </c>
      <c r="O665" t="s">
        <v>84</v>
      </c>
    </row>
    <row r="666" spans="1:15" x14ac:dyDescent="0.45">
      <c r="A666">
        <v>1349</v>
      </c>
      <c r="B666" t="s">
        <v>5767</v>
      </c>
      <c r="C666" t="s">
        <v>5768</v>
      </c>
      <c r="D666" t="s">
        <v>4410</v>
      </c>
      <c r="E666" t="s">
        <v>5733</v>
      </c>
      <c r="F666">
        <v>2</v>
      </c>
      <c r="G666">
        <v>3.01</v>
      </c>
      <c r="H666" t="s">
        <v>443</v>
      </c>
      <c r="J666" t="s">
        <v>1694</v>
      </c>
      <c r="K666" t="s">
        <v>5769</v>
      </c>
      <c r="L666" t="s">
        <v>1695</v>
      </c>
      <c r="M666" t="s">
        <v>5770</v>
      </c>
      <c r="N666" t="s">
        <v>4799</v>
      </c>
      <c r="O666" t="s">
        <v>84</v>
      </c>
    </row>
    <row r="667" spans="1:15" x14ac:dyDescent="0.45">
      <c r="A667">
        <v>1350</v>
      </c>
      <c r="B667" t="s">
        <v>5771</v>
      </c>
      <c r="C667" t="s">
        <v>5772</v>
      </c>
      <c r="D667" t="s">
        <v>4410</v>
      </c>
      <c r="E667" t="s">
        <v>5733</v>
      </c>
      <c r="F667">
        <v>2</v>
      </c>
      <c r="G667">
        <v>3.01</v>
      </c>
      <c r="H667" t="s">
        <v>443</v>
      </c>
      <c r="J667" t="s">
        <v>5773</v>
      </c>
      <c r="K667" t="s">
        <v>993</v>
      </c>
      <c r="L667" t="s">
        <v>5774</v>
      </c>
      <c r="M667" t="s">
        <v>994</v>
      </c>
      <c r="N667" t="s">
        <v>2077</v>
      </c>
      <c r="O667" t="s">
        <v>84</v>
      </c>
    </row>
    <row r="668" spans="1:15" x14ac:dyDescent="0.45">
      <c r="A668">
        <v>1351</v>
      </c>
      <c r="B668" t="s">
        <v>5775</v>
      </c>
      <c r="C668" t="s">
        <v>5776</v>
      </c>
      <c r="D668" t="s">
        <v>4410</v>
      </c>
      <c r="E668" t="s">
        <v>5733</v>
      </c>
      <c r="F668">
        <v>2</v>
      </c>
      <c r="G668">
        <v>3.01</v>
      </c>
      <c r="H668" t="s">
        <v>443</v>
      </c>
      <c r="J668" t="s">
        <v>1549</v>
      </c>
      <c r="K668" t="s">
        <v>1545</v>
      </c>
      <c r="L668" t="s">
        <v>5777</v>
      </c>
      <c r="M668" t="s">
        <v>1546</v>
      </c>
      <c r="N668" t="s">
        <v>2092</v>
      </c>
      <c r="O668" t="s">
        <v>84</v>
      </c>
    </row>
    <row r="669" spans="1:15" x14ac:dyDescent="0.45">
      <c r="A669">
        <v>1352</v>
      </c>
      <c r="B669" t="s">
        <v>5778</v>
      </c>
      <c r="C669" t="s">
        <v>5779</v>
      </c>
      <c r="D669" t="s">
        <v>4410</v>
      </c>
      <c r="E669" t="s">
        <v>5733</v>
      </c>
      <c r="F669">
        <v>2</v>
      </c>
      <c r="G669">
        <v>3.01</v>
      </c>
      <c r="H669" t="s">
        <v>443</v>
      </c>
      <c r="J669" t="s">
        <v>5780</v>
      </c>
      <c r="K669" t="s">
        <v>5781</v>
      </c>
      <c r="L669" t="s">
        <v>5782</v>
      </c>
      <c r="M669" t="s">
        <v>5783</v>
      </c>
      <c r="N669" t="s">
        <v>5784</v>
      </c>
      <c r="O669" t="s">
        <v>84</v>
      </c>
    </row>
    <row r="670" spans="1:15" x14ac:dyDescent="0.45">
      <c r="A670">
        <v>1353</v>
      </c>
      <c r="B670" t="s">
        <v>5785</v>
      </c>
      <c r="C670" t="s">
        <v>5786</v>
      </c>
      <c r="D670" t="s">
        <v>4410</v>
      </c>
      <c r="E670" t="s">
        <v>5733</v>
      </c>
      <c r="F670">
        <v>2</v>
      </c>
      <c r="G670">
        <v>3.01</v>
      </c>
      <c r="H670" t="s">
        <v>443</v>
      </c>
      <c r="J670" t="s">
        <v>454</v>
      </c>
      <c r="K670" t="s">
        <v>5787</v>
      </c>
      <c r="L670" t="s">
        <v>456</v>
      </c>
      <c r="M670" t="s">
        <v>5788</v>
      </c>
      <c r="N670" t="s">
        <v>1815</v>
      </c>
      <c r="O670" t="s">
        <v>84</v>
      </c>
    </row>
    <row r="671" spans="1:15" x14ac:dyDescent="0.45">
      <c r="A671">
        <v>1354</v>
      </c>
      <c r="B671" t="s">
        <v>5789</v>
      </c>
      <c r="C671" t="s">
        <v>5790</v>
      </c>
      <c r="D671" t="s">
        <v>4410</v>
      </c>
      <c r="E671" t="s">
        <v>5733</v>
      </c>
      <c r="F671">
        <v>2</v>
      </c>
      <c r="G671">
        <v>3.01</v>
      </c>
      <c r="H671" t="s">
        <v>443</v>
      </c>
      <c r="J671" t="s">
        <v>5791</v>
      </c>
      <c r="K671" t="s">
        <v>5792</v>
      </c>
      <c r="L671" t="s">
        <v>5793</v>
      </c>
      <c r="M671" t="s">
        <v>5794</v>
      </c>
      <c r="N671" t="s">
        <v>5795</v>
      </c>
      <c r="O671" t="s">
        <v>84</v>
      </c>
    </row>
    <row r="672" spans="1:15" x14ac:dyDescent="0.45">
      <c r="A672">
        <v>1355</v>
      </c>
      <c r="B672" t="s">
        <v>5796</v>
      </c>
      <c r="C672" t="s">
        <v>4656</v>
      </c>
      <c r="D672" t="s">
        <v>4410</v>
      </c>
      <c r="E672" t="s">
        <v>5733</v>
      </c>
      <c r="F672">
        <v>2</v>
      </c>
      <c r="G672">
        <v>3.01</v>
      </c>
      <c r="H672" t="s">
        <v>443</v>
      </c>
      <c r="J672" t="s">
        <v>188</v>
      </c>
      <c r="K672" t="s">
        <v>5797</v>
      </c>
      <c r="L672" t="s">
        <v>189</v>
      </c>
      <c r="M672" t="s">
        <v>5798</v>
      </c>
      <c r="N672" t="s">
        <v>5338</v>
      </c>
      <c r="O672" t="s">
        <v>84</v>
      </c>
    </row>
    <row r="673" spans="1:15" x14ac:dyDescent="0.45">
      <c r="A673">
        <v>1356</v>
      </c>
      <c r="B673" t="s">
        <v>5799</v>
      </c>
      <c r="C673" t="s">
        <v>5800</v>
      </c>
      <c r="D673" t="s">
        <v>4410</v>
      </c>
      <c r="E673" t="s">
        <v>5733</v>
      </c>
      <c r="F673">
        <v>2</v>
      </c>
      <c r="G673">
        <v>3.01</v>
      </c>
      <c r="H673" t="s">
        <v>443</v>
      </c>
      <c r="J673" t="s">
        <v>5801</v>
      </c>
      <c r="K673" t="s">
        <v>1065</v>
      </c>
      <c r="L673" t="s">
        <v>5802</v>
      </c>
      <c r="M673" t="s">
        <v>5237</v>
      </c>
      <c r="N673" t="s">
        <v>4892</v>
      </c>
      <c r="O673" t="s">
        <v>84</v>
      </c>
    </row>
    <row r="674" spans="1:15" x14ac:dyDescent="0.45">
      <c r="A674">
        <v>1357</v>
      </c>
      <c r="B674" t="s">
        <v>5803</v>
      </c>
      <c r="C674" t="s">
        <v>5804</v>
      </c>
      <c r="D674" t="s">
        <v>4410</v>
      </c>
      <c r="E674" t="s">
        <v>5733</v>
      </c>
      <c r="F674">
        <v>2</v>
      </c>
      <c r="G674">
        <v>3.01</v>
      </c>
      <c r="H674" t="s">
        <v>443</v>
      </c>
      <c r="J674" t="s">
        <v>5805</v>
      </c>
      <c r="K674" t="s">
        <v>5806</v>
      </c>
      <c r="L674" t="s">
        <v>5807</v>
      </c>
      <c r="M674" t="s">
        <v>5808</v>
      </c>
      <c r="N674" t="s">
        <v>1841</v>
      </c>
      <c r="O674" t="s">
        <v>84</v>
      </c>
    </row>
    <row r="675" spans="1:15" x14ac:dyDescent="0.45">
      <c r="A675">
        <v>1358</v>
      </c>
      <c r="B675" t="s">
        <v>5809</v>
      </c>
      <c r="C675" t="s">
        <v>5810</v>
      </c>
      <c r="D675" t="s">
        <v>4410</v>
      </c>
      <c r="E675" t="s">
        <v>5733</v>
      </c>
      <c r="F675">
        <v>2</v>
      </c>
      <c r="G675">
        <v>3.01</v>
      </c>
      <c r="H675" t="s">
        <v>443</v>
      </c>
      <c r="J675" t="s">
        <v>5811</v>
      </c>
      <c r="K675" t="s">
        <v>131</v>
      </c>
      <c r="L675" t="s">
        <v>5812</v>
      </c>
      <c r="M675" t="s">
        <v>132</v>
      </c>
      <c r="N675" t="s">
        <v>1868</v>
      </c>
      <c r="O675" t="s">
        <v>84</v>
      </c>
    </row>
    <row r="676" spans="1:15" x14ac:dyDescent="0.45">
      <c r="A676">
        <v>1359</v>
      </c>
      <c r="B676" t="s">
        <v>5813</v>
      </c>
      <c r="C676" t="s">
        <v>5814</v>
      </c>
      <c r="D676" t="s">
        <v>4410</v>
      </c>
      <c r="E676" t="s">
        <v>5733</v>
      </c>
      <c r="F676">
        <v>2</v>
      </c>
      <c r="G676">
        <v>3.01</v>
      </c>
      <c r="H676" t="s">
        <v>443</v>
      </c>
      <c r="J676" t="s">
        <v>424</v>
      </c>
      <c r="K676" t="s">
        <v>2449</v>
      </c>
      <c r="L676" t="s">
        <v>425</v>
      </c>
      <c r="M676" t="s">
        <v>2450</v>
      </c>
      <c r="N676" t="s">
        <v>5815</v>
      </c>
      <c r="O676" t="s">
        <v>84</v>
      </c>
    </row>
    <row r="677" spans="1:15" x14ac:dyDescent="0.45">
      <c r="A677">
        <v>1360</v>
      </c>
      <c r="B677" t="s">
        <v>5816</v>
      </c>
      <c r="C677" t="s">
        <v>5817</v>
      </c>
      <c r="D677" t="s">
        <v>4410</v>
      </c>
      <c r="E677" t="s">
        <v>5733</v>
      </c>
      <c r="F677">
        <v>2</v>
      </c>
      <c r="G677">
        <v>3.01</v>
      </c>
      <c r="H677" t="s">
        <v>443</v>
      </c>
      <c r="J677" t="s">
        <v>348</v>
      </c>
      <c r="K677" t="s">
        <v>3494</v>
      </c>
      <c r="L677" t="s">
        <v>349</v>
      </c>
      <c r="M677" t="s">
        <v>3496</v>
      </c>
      <c r="N677" t="s">
        <v>5818</v>
      </c>
      <c r="O677" t="s">
        <v>84</v>
      </c>
    </row>
    <row r="678" spans="1:15" x14ac:dyDescent="0.45">
      <c r="A678">
        <v>1361</v>
      </c>
      <c r="B678" t="s">
        <v>5819</v>
      </c>
      <c r="C678" t="s">
        <v>5820</v>
      </c>
      <c r="D678" t="s">
        <v>4410</v>
      </c>
      <c r="E678" t="s">
        <v>5733</v>
      </c>
      <c r="F678">
        <v>2</v>
      </c>
      <c r="G678">
        <v>3.01</v>
      </c>
      <c r="H678" t="s">
        <v>443</v>
      </c>
      <c r="J678" t="s">
        <v>5821</v>
      </c>
      <c r="K678" t="s">
        <v>997</v>
      </c>
      <c r="L678" t="s">
        <v>5822</v>
      </c>
      <c r="M678" t="s">
        <v>1004</v>
      </c>
      <c r="N678" t="s">
        <v>5823</v>
      </c>
      <c r="O678" t="s">
        <v>84</v>
      </c>
    </row>
    <row r="679" spans="1:15" x14ac:dyDescent="0.45">
      <c r="A679">
        <v>1362</v>
      </c>
      <c r="B679" t="s">
        <v>5824</v>
      </c>
      <c r="C679" t="s">
        <v>5825</v>
      </c>
      <c r="D679" t="s">
        <v>4410</v>
      </c>
      <c r="E679" t="s">
        <v>5733</v>
      </c>
      <c r="F679">
        <v>2</v>
      </c>
      <c r="G679">
        <v>3.01</v>
      </c>
      <c r="H679" t="s">
        <v>443</v>
      </c>
      <c r="J679" t="s">
        <v>746</v>
      </c>
      <c r="K679" t="s">
        <v>4658</v>
      </c>
      <c r="L679" t="s">
        <v>747</v>
      </c>
      <c r="M679" t="s">
        <v>4660</v>
      </c>
      <c r="N679" t="s">
        <v>5826</v>
      </c>
      <c r="O679" t="s">
        <v>84</v>
      </c>
    </row>
    <row r="680" spans="1:15" x14ac:dyDescent="0.45">
      <c r="A680">
        <v>1363</v>
      </c>
      <c r="B680" t="s">
        <v>5827</v>
      </c>
      <c r="C680" t="s">
        <v>5828</v>
      </c>
      <c r="D680" t="s">
        <v>4410</v>
      </c>
      <c r="E680" t="s">
        <v>5733</v>
      </c>
      <c r="F680">
        <v>2</v>
      </c>
      <c r="G680">
        <v>3.01</v>
      </c>
      <c r="H680" t="s">
        <v>443</v>
      </c>
      <c r="J680" t="s">
        <v>5829</v>
      </c>
      <c r="K680" t="s">
        <v>991</v>
      </c>
      <c r="L680" t="s">
        <v>5830</v>
      </c>
      <c r="M680" t="s">
        <v>992</v>
      </c>
      <c r="N680" t="s">
        <v>5784</v>
      </c>
      <c r="O680" t="s">
        <v>84</v>
      </c>
    </row>
    <row r="681" spans="1:15" x14ac:dyDescent="0.45">
      <c r="A681">
        <v>1364</v>
      </c>
      <c r="B681" t="s">
        <v>1380</v>
      </c>
      <c r="C681" t="s">
        <v>5831</v>
      </c>
      <c r="D681" t="s">
        <v>4410</v>
      </c>
      <c r="E681" t="s">
        <v>5733</v>
      </c>
      <c r="F681">
        <v>2</v>
      </c>
      <c r="G681">
        <v>3.01</v>
      </c>
      <c r="H681" t="s">
        <v>443</v>
      </c>
      <c r="J681" t="s">
        <v>1051</v>
      </c>
      <c r="K681" t="s">
        <v>2135</v>
      </c>
      <c r="L681" t="s">
        <v>1052</v>
      </c>
      <c r="M681" t="s">
        <v>2136</v>
      </c>
      <c r="N681" t="s">
        <v>4879</v>
      </c>
      <c r="O681" t="s">
        <v>84</v>
      </c>
    </row>
    <row r="682" spans="1:15" x14ac:dyDescent="0.45">
      <c r="A682">
        <v>1365</v>
      </c>
      <c r="B682" t="s">
        <v>5832</v>
      </c>
      <c r="C682" t="s">
        <v>5833</v>
      </c>
      <c r="D682" t="s">
        <v>4436</v>
      </c>
      <c r="E682" t="s">
        <v>5834</v>
      </c>
      <c r="F682">
        <v>3</v>
      </c>
      <c r="G682">
        <v>3.01</v>
      </c>
      <c r="H682" t="s">
        <v>443</v>
      </c>
      <c r="J682" t="s">
        <v>5835</v>
      </c>
      <c r="K682" t="s">
        <v>5836</v>
      </c>
      <c r="L682" t="s">
        <v>5837</v>
      </c>
      <c r="M682" t="s">
        <v>5838</v>
      </c>
      <c r="N682" t="s">
        <v>5244</v>
      </c>
      <c r="O682" t="s">
        <v>84</v>
      </c>
    </row>
    <row r="683" spans="1:15" x14ac:dyDescent="0.45">
      <c r="A683">
        <v>1366</v>
      </c>
      <c r="B683" t="s">
        <v>5532</v>
      </c>
      <c r="C683" t="s">
        <v>5584</v>
      </c>
      <c r="D683" t="s">
        <v>4436</v>
      </c>
      <c r="E683" t="s">
        <v>5834</v>
      </c>
      <c r="F683">
        <v>3</v>
      </c>
      <c r="G683">
        <v>3.01</v>
      </c>
      <c r="H683" t="s">
        <v>443</v>
      </c>
      <c r="J683" t="s">
        <v>5534</v>
      </c>
      <c r="K683" t="s">
        <v>5214</v>
      </c>
      <c r="L683" t="s">
        <v>5535</v>
      </c>
      <c r="M683" t="s">
        <v>5216</v>
      </c>
      <c r="N683" t="s">
        <v>5839</v>
      </c>
      <c r="O683" t="s">
        <v>84</v>
      </c>
    </row>
    <row r="684" spans="1:15" x14ac:dyDescent="0.45">
      <c r="A684">
        <v>1367</v>
      </c>
      <c r="B684" t="s">
        <v>5411</v>
      </c>
      <c r="C684" t="s">
        <v>5840</v>
      </c>
      <c r="D684" t="s">
        <v>4410</v>
      </c>
      <c r="E684" t="s">
        <v>5834</v>
      </c>
      <c r="F684">
        <v>2</v>
      </c>
      <c r="G684">
        <v>3.01</v>
      </c>
      <c r="H684" t="s">
        <v>443</v>
      </c>
      <c r="J684" t="s">
        <v>5413</v>
      </c>
      <c r="K684" t="s">
        <v>5841</v>
      </c>
      <c r="L684" t="s">
        <v>5414</v>
      </c>
      <c r="M684" t="s">
        <v>5842</v>
      </c>
      <c r="N684" t="s">
        <v>5843</v>
      </c>
      <c r="O684" t="s">
        <v>84</v>
      </c>
    </row>
    <row r="685" spans="1:15" x14ac:dyDescent="0.45">
      <c r="A685">
        <v>1368</v>
      </c>
      <c r="B685" t="s">
        <v>5844</v>
      </c>
      <c r="C685" t="s">
        <v>5845</v>
      </c>
      <c r="D685" t="s">
        <v>4410</v>
      </c>
      <c r="E685" t="s">
        <v>5846</v>
      </c>
      <c r="F685">
        <v>3</v>
      </c>
      <c r="G685">
        <v>3.01</v>
      </c>
      <c r="H685" t="s">
        <v>443</v>
      </c>
      <c r="J685" t="s">
        <v>5847</v>
      </c>
      <c r="K685" t="s">
        <v>306</v>
      </c>
      <c r="L685" t="s">
        <v>5848</v>
      </c>
      <c r="M685" t="s">
        <v>307</v>
      </c>
      <c r="N685" t="s">
        <v>5849</v>
      </c>
      <c r="O685" t="s">
        <v>84</v>
      </c>
    </row>
    <row r="686" spans="1:15" x14ac:dyDescent="0.45">
      <c r="A686">
        <v>1369</v>
      </c>
      <c r="B686" t="s">
        <v>5850</v>
      </c>
      <c r="C686" t="s">
        <v>5851</v>
      </c>
      <c r="D686" t="s">
        <v>4410</v>
      </c>
      <c r="E686" t="s">
        <v>5846</v>
      </c>
      <c r="F686">
        <v>3</v>
      </c>
      <c r="G686">
        <v>3.01</v>
      </c>
      <c r="H686" t="s">
        <v>443</v>
      </c>
      <c r="J686" t="s">
        <v>350</v>
      </c>
      <c r="K686" t="s">
        <v>5852</v>
      </c>
      <c r="L686" t="s">
        <v>5853</v>
      </c>
      <c r="M686" t="s">
        <v>5854</v>
      </c>
      <c r="N686" t="s">
        <v>5855</v>
      </c>
      <c r="O686" t="s">
        <v>84</v>
      </c>
    </row>
    <row r="687" spans="1:15" x14ac:dyDescent="0.45">
      <c r="A687">
        <v>1370</v>
      </c>
      <c r="B687" t="s">
        <v>5856</v>
      </c>
      <c r="C687" t="s">
        <v>5857</v>
      </c>
      <c r="D687" t="s">
        <v>4410</v>
      </c>
      <c r="E687" t="s">
        <v>5846</v>
      </c>
      <c r="F687">
        <v>3</v>
      </c>
      <c r="G687">
        <v>3.01</v>
      </c>
      <c r="H687" t="s">
        <v>443</v>
      </c>
      <c r="J687" t="s">
        <v>5858</v>
      </c>
      <c r="K687" t="s">
        <v>5859</v>
      </c>
      <c r="L687" t="s">
        <v>5860</v>
      </c>
      <c r="M687" t="s">
        <v>5861</v>
      </c>
      <c r="N687" t="s">
        <v>1115</v>
      </c>
      <c r="O687" t="s">
        <v>84</v>
      </c>
    </row>
    <row r="688" spans="1:15" x14ac:dyDescent="0.45">
      <c r="A688">
        <v>1371</v>
      </c>
      <c r="B688" t="s">
        <v>5862</v>
      </c>
      <c r="C688" t="s">
        <v>5863</v>
      </c>
      <c r="D688" t="s">
        <v>4410</v>
      </c>
      <c r="E688" t="s">
        <v>5846</v>
      </c>
      <c r="F688">
        <v>3</v>
      </c>
      <c r="G688">
        <v>3.01</v>
      </c>
      <c r="H688" t="s">
        <v>443</v>
      </c>
      <c r="J688" t="s">
        <v>5864</v>
      </c>
      <c r="K688" t="s">
        <v>4669</v>
      </c>
      <c r="L688" t="s">
        <v>5865</v>
      </c>
      <c r="M688" t="s">
        <v>4670</v>
      </c>
      <c r="N688" t="s">
        <v>1294</v>
      </c>
      <c r="O688" t="s">
        <v>84</v>
      </c>
    </row>
    <row r="689" spans="1:15" x14ac:dyDescent="0.45">
      <c r="A689">
        <v>1372</v>
      </c>
      <c r="B689" t="s">
        <v>5866</v>
      </c>
      <c r="C689" t="s">
        <v>5867</v>
      </c>
      <c r="D689" t="s">
        <v>4410</v>
      </c>
      <c r="E689" t="s">
        <v>5846</v>
      </c>
      <c r="F689">
        <v>3</v>
      </c>
      <c r="G689">
        <v>3.01</v>
      </c>
      <c r="H689" t="s">
        <v>443</v>
      </c>
      <c r="J689" t="s">
        <v>5868</v>
      </c>
      <c r="K689" t="s">
        <v>4998</v>
      </c>
      <c r="L689" t="s">
        <v>5869</v>
      </c>
      <c r="M689" t="s">
        <v>4999</v>
      </c>
      <c r="N689" t="s">
        <v>5016</v>
      </c>
      <c r="O689" t="s">
        <v>84</v>
      </c>
    </row>
    <row r="690" spans="1:15" x14ac:dyDescent="0.45">
      <c r="A690">
        <v>1373</v>
      </c>
      <c r="B690" t="s">
        <v>5870</v>
      </c>
      <c r="C690" t="s">
        <v>5871</v>
      </c>
      <c r="D690" t="s">
        <v>4410</v>
      </c>
      <c r="E690" t="s">
        <v>5846</v>
      </c>
      <c r="F690">
        <v>3</v>
      </c>
      <c r="G690">
        <v>3.01</v>
      </c>
      <c r="H690" t="s">
        <v>443</v>
      </c>
      <c r="J690" t="s">
        <v>5872</v>
      </c>
      <c r="K690" t="s">
        <v>5241</v>
      </c>
      <c r="L690" t="s">
        <v>5873</v>
      </c>
      <c r="M690" t="s">
        <v>5243</v>
      </c>
      <c r="N690" t="s">
        <v>593</v>
      </c>
      <c r="O690" t="s">
        <v>84</v>
      </c>
    </row>
    <row r="691" spans="1:15" x14ac:dyDescent="0.45">
      <c r="A691">
        <v>1374</v>
      </c>
      <c r="E691" t="s">
        <v>5518</v>
      </c>
    </row>
    <row r="692" spans="1:15" x14ac:dyDescent="0.45">
      <c r="A692">
        <v>1375</v>
      </c>
      <c r="B692" t="s">
        <v>5874</v>
      </c>
      <c r="C692" t="s">
        <v>4533</v>
      </c>
      <c r="D692" t="s">
        <v>4410</v>
      </c>
      <c r="E692" t="s">
        <v>5846</v>
      </c>
      <c r="F692">
        <v>3</v>
      </c>
      <c r="G692">
        <v>3.01</v>
      </c>
      <c r="H692" t="s">
        <v>443</v>
      </c>
      <c r="J692" t="s">
        <v>2078</v>
      </c>
      <c r="K692" t="s">
        <v>2090</v>
      </c>
      <c r="L692" t="s">
        <v>2079</v>
      </c>
      <c r="M692" t="s">
        <v>388</v>
      </c>
      <c r="N692" t="s">
        <v>5875</v>
      </c>
      <c r="O692" t="s">
        <v>84</v>
      </c>
    </row>
    <row r="693" spans="1:15" x14ac:dyDescent="0.45">
      <c r="A693">
        <v>1376</v>
      </c>
      <c r="B693" t="s">
        <v>5876</v>
      </c>
      <c r="C693" t="s">
        <v>5386</v>
      </c>
      <c r="D693" t="s">
        <v>4410</v>
      </c>
      <c r="E693" t="s">
        <v>5846</v>
      </c>
      <c r="F693">
        <v>3</v>
      </c>
      <c r="G693">
        <v>3.01</v>
      </c>
      <c r="H693" t="s">
        <v>443</v>
      </c>
      <c r="J693" t="s">
        <v>3669</v>
      </c>
      <c r="K693" t="s">
        <v>1053</v>
      </c>
      <c r="L693" t="s">
        <v>3671</v>
      </c>
      <c r="M693" t="s">
        <v>1054</v>
      </c>
      <c r="N693" t="s">
        <v>5877</v>
      </c>
      <c r="O693" t="s">
        <v>84</v>
      </c>
    </row>
    <row r="694" spans="1:15" x14ac:dyDescent="0.45">
      <c r="A694">
        <v>1377</v>
      </c>
      <c r="B694" t="s">
        <v>5878</v>
      </c>
      <c r="C694" t="s">
        <v>5879</v>
      </c>
      <c r="D694" t="s">
        <v>4410</v>
      </c>
      <c r="E694" t="s">
        <v>5846</v>
      </c>
      <c r="F694">
        <v>3</v>
      </c>
      <c r="G694">
        <v>3.01</v>
      </c>
      <c r="H694" t="s">
        <v>443</v>
      </c>
      <c r="J694" t="s">
        <v>3589</v>
      </c>
      <c r="K694" t="s">
        <v>1040</v>
      </c>
      <c r="L694" t="s">
        <v>3591</v>
      </c>
      <c r="M694" t="s">
        <v>1041</v>
      </c>
      <c r="N694" t="s">
        <v>1147</v>
      </c>
      <c r="O694" t="s">
        <v>84</v>
      </c>
    </row>
    <row r="695" spans="1:15" x14ac:dyDescent="0.45">
      <c r="A695">
        <v>1378</v>
      </c>
      <c r="E695" t="s">
        <v>5518</v>
      </c>
    </row>
    <row r="696" spans="1:15" x14ac:dyDescent="0.45">
      <c r="A696">
        <v>1379</v>
      </c>
      <c r="B696" t="s">
        <v>5880</v>
      </c>
      <c r="C696" t="s">
        <v>5881</v>
      </c>
      <c r="D696" t="s">
        <v>4410</v>
      </c>
      <c r="E696" t="s">
        <v>5846</v>
      </c>
      <c r="F696">
        <v>3</v>
      </c>
      <c r="G696">
        <v>3.01</v>
      </c>
      <c r="H696" t="s">
        <v>443</v>
      </c>
      <c r="J696" t="s">
        <v>742</v>
      </c>
      <c r="K696" t="s">
        <v>5882</v>
      </c>
      <c r="L696" t="s">
        <v>744</v>
      </c>
      <c r="M696" t="s">
        <v>5332</v>
      </c>
      <c r="N696" t="s">
        <v>1277</v>
      </c>
      <c r="O696" t="s">
        <v>84</v>
      </c>
    </row>
    <row r="697" spans="1:15" x14ac:dyDescent="0.45">
      <c r="A697">
        <v>1380</v>
      </c>
      <c r="B697" t="s">
        <v>1380</v>
      </c>
      <c r="C697" t="s">
        <v>5883</v>
      </c>
      <c r="D697" t="s">
        <v>4410</v>
      </c>
      <c r="E697" t="s">
        <v>5846</v>
      </c>
      <c r="F697">
        <v>3</v>
      </c>
      <c r="G697">
        <v>3.01</v>
      </c>
      <c r="H697" t="s">
        <v>443</v>
      </c>
      <c r="J697" t="s">
        <v>1051</v>
      </c>
      <c r="K697" t="s">
        <v>907</v>
      </c>
      <c r="L697" t="s">
        <v>1052</v>
      </c>
      <c r="M697" t="s">
        <v>909</v>
      </c>
      <c r="N697" t="s">
        <v>5884</v>
      </c>
      <c r="O697" t="s">
        <v>84</v>
      </c>
    </row>
    <row r="698" spans="1:15" x14ac:dyDescent="0.45">
      <c r="A698">
        <v>1381</v>
      </c>
      <c r="B698" t="s">
        <v>5885</v>
      </c>
      <c r="C698" t="s">
        <v>5886</v>
      </c>
      <c r="D698" t="s">
        <v>4410</v>
      </c>
      <c r="E698" t="s">
        <v>5846</v>
      </c>
      <c r="F698">
        <v>3</v>
      </c>
      <c r="G698">
        <v>3.01</v>
      </c>
      <c r="H698" t="s">
        <v>443</v>
      </c>
      <c r="J698" t="s">
        <v>5887</v>
      </c>
      <c r="K698" t="s">
        <v>3425</v>
      </c>
      <c r="L698" t="s">
        <v>5888</v>
      </c>
      <c r="M698" t="s">
        <v>3427</v>
      </c>
      <c r="N698" t="s">
        <v>5889</v>
      </c>
      <c r="O698" t="s">
        <v>84</v>
      </c>
    </row>
    <row r="699" spans="1:15" x14ac:dyDescent="0.45">
      <c r="A699">
        <v>1382</v>
      </c>
      <c r="B699" t="s">
        <v>5317</v>
      </c>
      <c r="C699" t="s">
        <v>5890</v>
      </c>
      <c r="D699" t="s">
        <v>4410</v>
      </c>
      <c r="E699" t="s">
        <v>5846</v>
      </c>
      <c r="F699">
        <v>2</v>
      </c>
      <c r="G699">
        <v>3.01</v>
      </c>
      <c r="H699" t="s">
        <v>443</v>
      </c>
      <c r="J699" t="s">
        <v>5319</v>
      </c>
      <c r="K699" t="s">
        <v>3391</v>
      </c>
      <c r="L699" t="s">
        <v>5321</v>
      </c>
      <c r="M699" t="s">
        <v>3392</v>
      </c>
      <c r="N699" t="s">
        <v>1895</v>
      </c>
      <c r="O699" t="s">
        <v>84</v>
      </c>
    </row>
    <row r="700" spans="1:15" x14ac:dyDescent="0.45">
      <c r="A700">
        <v>1383</v>
      </c>
      <c r="B700" t="s">
        <v>5891</v>
      </c>
      <c r="C700" t="s">
        <v>5892</v>
      </c>
      <c r="D700" t="s">
        <v>4410</v>
      </c>
      <c r="E700" t="s">
        <v>5846</v>
      </c>
      <c r="F700">
        <v>2</v>
      </c>
      <c r="G700">
        <v>3.01</v>
      </c>
      <c r="H700" t="s">
        <v>443</v>
      </c>
      <c r="J700" t="s">
        <v>1990</v>
      </c>
      <c r="K700" t="s">
        <v>997</v>
      </c>
      <c r="L700" t="s">
        <v>1991</v>
      </c>
      <c r="M700" t="s">
        <v>1004</v>
      </c>
      <c r="N700" t="s">
        <v>4715</v>
      </c>
      <c r="O700" t="s">
        <v>84</v>
      </c>
    </row>
    <row r="701" spans="1:15" x14ac:dyDescent="0.45">
      <c r="A701">
        <v>1384</v>
      </c>
      <c r="B701" t="s">
        <v>5893</v>
      </c>
      <c r="C701" t="s">
        <v>5894</v>
      </c>
      <c r="D701" t="s">
        <v>4410</v>
      </c>
      <c r="E701" t="s">
        <v>5846</v>
      </c>
      <c r="F701">
        <v>2</v>
      </c>
      <c r="G701">
        <v>3.01</v>
      </c>
      <c r="H701" t="s">
        <v>443</v>
      </c>
      <c r="J701" t="s">
        <v>1324</v>
      </c>
      <c r="K701" t="s">
        <v>5895</v>
      </c>
      <c r="L701" t="s">
        <v>5896</v>
      </c>
      <c r="M701" t="s">
        <v>5897</v>
      </c>
      <c r="N701" t="s">
        <v>5181</v>
      </c>
      <c r="O701" t="s">
        <v>84</v>
      </c>
    </row>
    <row r="702" spans="1:15" x14ac:dyDescent="0.45">
      <c r="A702">
        <v>1385</v>
      </c>
      <c r="B702" t="s">
        <v>5898</v>
      </c>
      <c r="C702" t="s">
        <v>5899</v>
      </c>
      <c r="D702" t="s">
        <v>4410</v>
      </c>
      <c r="E702" t="s">
        <v>5846</v>
      </c>
      <c r="F702">
        <v>2</v>
      </c>
      <c r="G702">
        <v>3.01</v>
      </c>
      <c r="H702" t="s">
        <v>443</v>
      </c>
      <c r="J702" t="s">
        <v>5900</v>
      </c>
      <c r="K702" t="s">
        <v>999</v>
      </c>
      <c r="L702" t="s">
        <v>5901</v>
      </c>
      <c r="M702" t="s">
        <v>1000</v>
      </c>
      <c r="N702" t="s">
        <v>5451</v>
      </c>
      <c r="O702" t="s">
        <v>84</v>
      </c>
    </row>
    <row r="703" spans="1:15" x14ac:dyDescent="0.45">
      <c r="A703">
        <v>1386</v>
      </c>
      <c r="E703" t="s">
        <v>5518</v>
      </c>
    </row>
    <row r="704" spans="1:15" x14ac:dyDescent="0.45">
      <c r="A704">
        <v>1387</v>
      </c>
      <c r="B704" t="s">
        <v>4472</v>
      </c>
      <c r="C704" t="s">
        <v>4791</v>
      </c>
      <c r="D704" t="s">
        <v>4410</v>
      </c>
      <c r="E704" t="s">
        <v>5846</v>
      </c>
      <c r="F704">
        <v>2</v>
      </c>
      <c r="G704">
        <v>3.01</v>
      </c>
      <c r="H704" t="s">
        <v>443</v>
      </c>
      <c r="J704" t="s">
        <v>241</v>
      </c>
      <c r="K704" t="s">
        <v>562</v>
      </c>
      <c r="L704" t="s">
        <v>242</v>
      </c>
      <c r="M704" t="s">
        <v>564</v>
      </c>
      <c r="N704" t="s">
        <v>5691</v>
      </c>
      <c r="O704" t="s">
        <v>84</v>
      </c>
    </row>
    <row r="705" spans="1:15" x14ac:dyDescent="0.45">
      <c r="A705">
        <v>1388</v>
      </c>
      <c r="B705" t="s">
        <v>5902</v>
      </c>
      <c r="C705" t="s">
        <v>5903</v>
      </c>
      <c r="D705" t="s">
        <v>4410</v>
      </c>
      <c r="E705" t="s">
        <v>5846</v>
      </c>
      <c r="F705">
        <v>2</v>
      </c>
      <c r="G705">
        <v>3.01</v>
      </c>
      <c r="H705" t="s">
        <v>443</v>
      </c>
      <c r="J705" t="s">
        <v>5904</v>
      </c>
      <c r="K705" t="s">
        <v>5595</v>
      </c>
      <c r="L705" t="s">
        <v>5905</v>
      </c>
      <c r="M705" t="s">
        <v>5596</v>
      </c>
      <c r="N705" t="s">
        <v>2092</v>
      </c>
      <c r="O705" t="s">
        <v>84</v>
      </c>
    </row>
    <row r="706" spans="1:15" x14ac:dyDescent="0.45">
      <c r="A706">
        <v>1389</v>
      </c>
      <c r="B706" t="s">
        <v>5906</v>
      </c>
      <c r="C706" t="s">
        <v>5907</v>
      </c>
      <c r="D706" t="s">
        <v>4410</v>
      </c>
      <c r="E706" t="s">
        <v>5846</v>
      </c>
      <c r="F706">
        <v>2</v>
      </c>
      <c r="G706">
        <v>3.01</v>
      </c>
      <c r="H706" t="s">
        <v>443</v>
      </c>
      <c r="J706" t="s">
        <v>383</v>
      </c>
      <c r="K706" t="s">
        <v>5908</v>
      </c>
      <c r="L706" t="s">
        <v>384</v>
      </c>
      <c r="M706" t="s">
        <v>5909</v>
      </c>
      <c r="N706" t="s">
        <v>5910</v>
      </c>
      <c r="O706" t="s">
        <v>84</v>
      </c>
    </row>
    <row r="707" spans="1:15" x14ac:dyDescent="0.45">
      <c r="A707">
        <v>1390</v>
      </c>
      <c r="B707" t="s">
        <v>4065</v>
      </c>
      <c r="C707" t="s">
        <v>4424</v>
      </c>
      <c r="D707" t="s">
        <v>4410</v>
      </c>
      <c r="E707" t="s">
        <v>5846</v>
      </c>
      <c r="F707">
        <v>2</v>
      </c>
      <c r="G707">
        <v>3.01</v>
      </c>
      <c r="H707" t="s">
        <v>443</v>
      </c>
      <c r="J707" t="s">
        <v>329</v>
      </c>
      <c r="K707" t="s">
        <v>4426</v>
      </c>
      <c r="L707" t="s">
        <v>330</v>
      </c>
      <c r="M707" t="s">
        <v>4428</v>
      </c>
      <c r="N707" t="s">
        <v>5911</v>
      </c>
      <c r="O707" t="s">
        <v>84</v>
      </c>
    </row>
    <row r="708" spans="1:15" x14ac:dyDescent="0.45">
      <c r="A708">
        <v>1391</v>
      </c>
      <c r="B708" t="s">
        <v>5912</v>
      </c>
      <c r="C708" t="s">
        <v>5913</v>
      </c>
      <c r="D708" t="s">
        <v>4410</v>
      </c>
      <c r="E708" t="s">
        <v>5846</v>
      </c>
      <c r="F708">
        <v>2</v>
      </c>
      <c r="G708">
        <v>3.01</v>
      </c>
      <c r="H708" t="s">
        <v>443</v>
      </c>
      <c r="J708" t="s">
        <v>5914</v>
      </c>
      <c r="K708" t="s">
        <v>5915</v>
      </c>
      <c r="L708" t="s">
        <v>5916</v>
      </c>
      <c r="M708" t="s">
        <v>5917</v>
      </c>
      <c r="N708" t="s">
        <v>5918</v>
      </c>
      <c r="O708" t="s">
        <v>84</v>
      </c>
    </row>
    <row r="709" spans="1:15" x14ac:dyDescent="0.45">
      <c r="A709">
        <v>1392</v>
      </c>
      <c r="B709" t="s">
        <v>5919</v>
      </c>
      <c r="C709" t="s">
        <v>5920</v>
      </c>
      <c r="D709" t="s">
        <v>4410</v>
      </c>
      <c r="E709" t="s">
        <v>5846</v>
      </c>
      <c r="F709">
        <v>2</v>
      </c>
      <c r="G709">
        <v>3.01</v>
      </c>
      <c r="H709" t="s">
        <v>443</v>
      </c>
      <c r="J709" t="s">
        <v>5921</v>
      </c>
      <c r="K709" t="s">
        <v>2084</v>
      </c>
      <c r="L709" t="s">
        <v>5916</v>
      </c>
      <c r="M709" t="s">
        <v>5922</v>
      </c>
      <c r="N709" t="s">
        <v>5923</v>
      </c>
      <c r="O709" t="s">
        <v>84</v>
      </c>
    </row>
    <row r="710" spans="1:15" x14ac:dyDescent="0.45">
      <c r="A710">
        <v>1393</v>
      </c>
      <c r="B710" t="s">
        <v>5924</v>
      </c>
      <c r="C710" t="s">
        <v>5925</v>
      </c>
      <c r="D710" t="s">
        <v>4410</v>
      </c>
      <c r="E710" t="s">
        <v>5846</v>
      </c>
      <c r="F710">
        <v>2</v>
      </c>
      <c r="G710">
        <v>3.01</v>
      </c>
      <c r="H710" t="s">
        <v>443</v>
      </c>
      <c r="J710" t="s">
        <v>5926</v>
      </c>
      <c r="K710" t="s">
        <v>3273</v>
      </c>
      <c r="L710" t="s">
        <v>5927</v>
      </c>
      <c r="M710" t="s">
        <v>3274</v>
      </c>
      <c r="N710" t="s">
        <v>5928</v>
      </c>
      <c r="O710" t="s">
        <v>84</v>
      </c>
    </row>
    <row r="711" spans="1:15" x14ac:dyDescent="0.45">
      <c r="A711">
        <v>1394</v>
      </c>
      <c r="B711" t="s">
        <v>4576</v>
      </c>
      <c r="C711" t="s">
        <v>3507</v>
      </c>
      <c r="D711" t="s">
        <v>4410</v>
      </c>
      <c r="E711" t="s">
        <v>5846</v>
      </c>
      <c r="F711">
        <v>2</v>
      </c>
      <c r="G711">
        <v>3.01</v>
      </c>
      <c r="H711" t="s">
        <v>443</v>
      </c>
      <c r="J711" t="s">
        <v>4021</v>
      </c>
      <c r="K711" t="s">
        <v>3508</v>
      </c>
      <c r="L711" t="s">
        <v>4022</v>
      </c>
      <c r="M711" t="s">
        <v>3509</v>
      </c>
      <c r="N711" t="s">
        <v>5929</v>
      </c>
      <c r="O711" t="s">
        <v>84</v>
      </c>
    </row>
    <row r="712" spans="1:15" x14ac:dyDescent="0.45">
      <c r="A712">
        <v>1395</v>
      </c>
      <c r="B712" t="s">
        <v>5930</v>
      </c>
      <c r="C712" t="s">
        <v>5931</v>
      </c>
      <c r="D712" t="s">
        <v>4410</v>
      </c>
      <c r="E712" t="s">
        <v>5932</v>
      </c>
      <c r="F712">
        <v>3</v>
      </c>
      <c r="G712">
        <v>3.01</v>
      </c>
      <c r="H712" t="s">
        <v>443</v>
      </c>
      <c r="J712" t="s">
        <v>243</v>
      </c>
      <c r="K712" t="s">
        <v>965</v>
      </c>
      <c r="L712" t="s">
        <v>244</v>
      </c>
      <c r="M712" t="s">
        <v>966</v>
      </c>
      <c r="N712" t="s">
        <v>498</v>
      </c>
      <c r="O712" t="s">
        <v>84</v>
      </c>
    </row>
    <row r="713" spans="1:15" x14ac:dyDescent="0.45">
      <c r="A713">
        <v>1396</v>
      </c>
      <c r="B713" t="s">
        <v>5933</v>
      </c>
      <c r="C713" t="s">
        <v>5934</v>
      </c>
      <c r="D713" t="s">
        <v>4410</v>
      </c>
      <c r="E713" t="s">
        <v>5932</v>
      </c>
      <c r="F713">
        <v>3</v>
      </c>
      <c r="G713">
        <v>3.01</v>
      </c>
      <c r="H713" t="s">
        <v>443</v>
      </c>
      <c r="J713" t="s">
        <v>383</v>
      </c>
      <c r="K713" t="s">
        <v>625</v>
      </c>
      <c r="L713" t="s">
        <v>5935</v>
      </c>
      <c r="M713" t="s">
        <v>5936</v>
      </c>
      <c r="N713" t="s">
        <v>486</v>
      </c>
      <c r="O713" t="s">
        <v>84</v>
      </c>
    </row>
    <row r="714" spans="1:15" x14ac:dyDescent="0.45">
      <c r="A714">
        <v>1397</v>
      </c>
      <c r="B714" t="s">
        <v>5937</v>
      </c>
      <c r="C714" t="s">
        <v>5938</v>
      </c>
      <c r="D714" t="s">
        <v>4410</v>
      </c>
      <c r="E714" t="s">
        <v>5932</v>
      </c>
      <c r="F714">
        <v>3</v>
      </c>
      <c r="G714">
        <v>3.01</v>
      </c>
      <c r="H714" t="s">
        <v>443</v>
      </c>
      <c r="J714" t="s">
        <v>272</v>
      </c>
      <c r="K714" t="s">
        <v>5836</v>
      </c>
      <c r="L714" t="s">
        <v>273</v>
      </c>
      <c r="M714" t="s">
        <v>5838</v>
      </c>
      <c r="N714" t="s">
        <v>1174</v>
      </c>
      <c r="O714" t="s">
        <v>84</v>
      </c>
    </row>
    <row r="715" spans="1:15" x14ac:dyDescent="0.45">
      <c r="A715">
        <v>1398</v>
      </c>
      <c r="B715" t="s">
        <v>5939</v>
      </c>
      <c r="C715" t="s">
        <v>5940</v>
      </c>
      <c r="D715" t="s">
        <v>4410</v>
      </c>
      <c r="E715" t="s">
        <v>5932</v>
      </c>
      <c r="F715">
        <v>3</v>
      </c>
      <c r="G715">
        <v>3.01</v>
      </c>
      <c r="H715" t="s">
        <v>443</v>
      </c>
      <c r="J715" t="s">
        <v>174</v>
      </c>
      <c r="K715" t="s">
        <v>5941</v>
      </c>
      <c r="L715" t="s">
        <v>175</v>
      </c>
      <c r="M715" t="s">
        <v>5942</v>
      </c>
      <c r="N715" t="s">
        <v>843</v>
      </c>
      <c r="O715" t="s">
        <v>84</v>
      </c>
    </row>
    <row r="716" spans="1:15" x14ac:dyDescent="0.45">
      <c r="A716">
        <v>1399</v>
      </c>
      <c r="B716" t="s">
        <v>5943</v>
      </c>
      <c r="C716" t="s">
        <v>5944</v>
      </c>
      <c r="D716" t="s">
        <v>4410</v>
      </c>
      <c r="E716" t="s">
        <v>5932</v>
      </c>
      <c r="F716">
        <v>3</v>
      </c>
      <c r="G716">
        <v>3.01</v>
      </c>
      <c r="H716" t="s">
        <v>443</v>
      </c>
      <c r="J716" t="s">
        <v>5945</v>
      </c>
      <c r="K716" t="s">
        <v>993</v>
      </c>
      <c r="L716" t="s">
        <v>5946</v>
      </c>
      <c r="M716" t="s">
        <v>994</v>
      </c>
      <c r="N716" t="s">
        <v>3828</v>
      </c>
      <c r="O716" t="s">
        <v>84</v>
      </c>
    </row>
    <row r="717" spans="1:15" x14ac:dyDescent="0.45">
      <c r="A717">
        <v>1400</v>
      </c>
      <c r="B717" t="s">
        <v>5947</v>
      </c>
      <c r="C717" t="s">
        <v>5948</v>
      </c>
      <c r="D717" t="s">
        <v>4410</v>
      </c>
      <c r="E717" t="s">
        <v>5932</v>
      </c>
      <c r="F717">
        <v>3</v>
      </c>
      <c r="G717">
        <v>3.01</v>
      </c>
      <c r="H717" t="s">
        <v>443</v>
      </c>
      <c r="J717" t="s">
        <v>5949</v>
      </c>
      <c r="K717" t="s">
        <v>5950</v>
      </c>
      <c r="L717" t="s">
        <v>5951</v>
      </c>
      <c r="M717" t="s">
        <v>5952</v>
      </c>
      <c r="N717" t="s">
        <v>5953</v>
      </c>
      <c r="O717" t="s">
        <v>84</v>
      </c>
    </row>
    <row r="718" spans="1:15" x14ac:dyDescent="0.45">
      <c r="A718">
        <v>1401</v>
      </c>
      <c r="B718" t="s">
        <v>5954</v>
      </c>
      <c r="C718" t="s">
        <v>5955</v>
      </c>
      <c r="D718" t="s">
        <v>4410</v>
      </c>
      <c r="E718" t="s">
        <v>5932</v>
      </c>
      <c r="F718">
        <v>3</v>
      </c>
      <c r="G718">
        <v>3.01</v>
      </c>
      <c r="H718" t="s">
        <v>443</v>
      </c>
      <c r="J718" t="s">
        <v>1702</v>
      </c>
      <c r="K718" t="s">
        <v>1093</v>
      </c>
      <c r="L718" t="s">
        <v>1703</v>
      </c>
      <c r="M718" t="s">
        <v>1094</v>
      </c>
      <c r="N718" t="s">
        <v>810</v>
      </c>
      <c r="O718" t="s">
        <v>84</v>
      </c>
    </row>
    <row r="719" spans="1:15" x14ac:dyDescent="0.45">
      <c r="A719">
        <v>1402</v>
      </c>
      <c r="B719" t="s">
        <v>5956</v>
      </c>
      <c r="C719" t="s">
        <v>5957</v>
      </c>
      <c r="D719" t="s">
        <v>4410</v>
      </c>
      <c r="E719" t="s">
        <v>5932</v>
      </c>
      <c r="F719">
        <v>3</v>
      </c>
      <c r="G719">
        <v>3.01</v>
      </c>
      <c r="H719" t="s">
        <v>443</v>
      </c>
      <c r="J719" t="s">
        <v>5958</v>
      </c>
      <c r="K719" t="s">
        <v>4484</v>
      </c>
      <c r="L719" t="s">
        <v>5959</v>
      </c>
      <c r="M719" t="s">
        <v>4485</v>
      </c>
      <c r="N719" t="s">
        <v>5095</v>
      </c>
      <c r="O719" t="s">
        <v>84</v>
      </c>
    </row>
    <row r="720" spans="1:15" x14ac:dyDescent="0.45">
      <c r="A720">
        <v>1403</v>
      </c>
      <c r="B720" t="s">
        <v>5671</v>
      </c>
      <c r="C720" t="s">
        <v>5398</v>
      </c>
      <c r="D720" t="s">
        <v>4410</v>
      </c>
      <c r="E720" t="s">
        <v>5932</v>
      </c>
      <c r="F720">
        <v>2</v>
      </c>
      <c r="G720">
        <v>3.01</v>
      </c>
      <c r="H720" t="s">
        <v>443</v>
      </c>
      <c r="J720" t="s">
        <v>5673</v>
      </c>
      <c r="K720" t="s">
        <v>1082</v>
      </c>
      <c r="L720" t="s">
        <v>5674</v>
      </c>
      <c r="M720" t="s">
        <v>1083</v>
      </c>
      <c r="N720" t="s">
        <v>5675</v>
      </c>
      <c r="O720" t="s">
        <v>84</v>
      </c>
    </row>
    <row r="721" spans="1:15" x14ac:dyDescent="0.45">
      <c r="A721">
        <v>1404</v>
      </c>
      <c r="B721" t="s">
        <v>5960</v>
      </c>
      <c r="C721" t="s">
        <v>5961</v>
      </c>
      <c r="D721" t="s">
        <v>4410</v>
      </c>
      <c r="E721" t="s">
        <v>5932</v>
      </c>
      <c r="F721">
        <v>2</v>
      </c>
      <c r="G721">
        <v>3.01</v>
      </c>
      <c r="H721" t="s">
        <v>443</v>
      </c>
      <c r="J721" t="s">
        <v>5962</v>
      </c>
      <c r="K721" t="s">
        <v>5961</v>
      </c>
      <c r="L721" t="s">
        <v>5963</v>
      </c>
      <c r="M721" t="s">
        <v>5964</v>
      </c>
      <c r="N721" t="s">
        <v>5614</v>
      </c>
      <c r="O721" t="s">
        <v>84</v>
      </c>
    </row>
    <row r="722" spans="1:15" x14ac:dyDescent="0.45">
      <c r="A722">
        <v>1405</v>
      </c>
      <c r="B722" t="s">
        <v>5965</v>
      </c>
      <c r="C722" t="s">
        <v>5966</v>
      </c>
      <c r="D722" t="s">
        <v>4410</v>
      </c>
      <c r="E722" t="s">
        <v>5932</v>
      </c>
      <c r="F722">
        <v>2</v>
      </c>
      <c r="G722">
        <v>3.01</v>
      </c>
      <c r="H722" t="s">
        <v>443</v>
      </c>
      <c r="J722" t="s">
        <v>5967</v>
      </c>
      <c r="K722" t="s">
        <v>5968</v>
      </c>
      <c r="L722" t="s">
        <v>5969</v>
      </c>
      <c r="M722" t="s">
        <v>5970</v>
      </c>
      <c r="N722" t="s">
        <v>2012</v>
      </c>
      <c r="O722" t="s">
        <v>84</v>
      </c>
    </row>
    <row r="723" spans="1:15" x14ac:dyDescent="0.45">
      <c r="A723">
        <v>1406</v>
      </c>
      <c r="B723" t="s">
        <v>5406</v>
      </c>
      <c r="C723" t="s">
        <v>5971</v>
      </c>
      <c r="D723" t="s">
        <v>4410</v>
      </c>
      <c r="E723" t="s">
        <v>5972</v>
      </c>
      <c r="F723">
        <v>2</v>
      </c>
      <c r="G723">
        <v>3.01</v>
      </c>
      <c r="H723" t="s">
        <v>443</v>
      </c>
      <c r="J723" t="s">
        <v>106</v>
      </c>
      <c r="K723" t="s">
        <v>3391</v>
      </c>
      <c r="L723" t="s">
        <v>108</v>
      </c>
      <c r="M723" t="s">
        <v>3392</v>
      </c>
      <c r="N723" t="s">
        <v>5973</v>
      </c>
      <c r="O723" t="s">
        <v>84</v>
      </c>
    </row>
    <row r="724" spans="1:15" x14ac:dyDescent="0.45">
      <c r="A724">
        <v>1407</v>
      </c>
      <c r="B724" t="s">
        <v>5974</v>
      </c>
      <c r="C724" t="s">
        <v>5975</v>
      </c>
      <c r="D724" t="s">
        <v>4410</v>
      </c>
      <c r="E724" t="s">
        <v>5976</v>
      </c>
      <c r="F724">
        <v>3</v>
      </c>
      <c r="G724">
        <v>3.01</v>
      </c>
      <c r="H724" t="s">
        <v>443</v>
      </c>
      <c r="J724" t="s">
        <v>5977</v>
      </c>
      <c r="K724" t="s">
        <v>5978</v>
      </c>
      <c r="L724" t="s">
        <v>5979</v>
      </c>
      <c r="M724" t="s">
        <v>5980</v>
      </c>
      <c r="N724" t="s">
        <v>5981</v>
      </c>
      <c r="O724" t="s">
        <v>84</v>
      </c>
    </row>
    <row r="725" spans="1:15" x14ac:dyDescent="0.45">
      <c r="A725">
        <v>1408</v>
      </c>
      <c r="B725" t="s">
        <v>5982</v>
      </c>
      <c r="C725" t="s">
        <v>5273</v>
      </c>
      <c r="D725" t="s">
        <v>4410</v>
      </c>
      <c r="E725" t="s">
        <v>5976</v>
      </c>
      <c r="F725">
        <v>3</v>
      </c>
      <c r="G725">
        <v>3.01</v>
      </c>
      <c r="H725" t="s">
        <v>443</v>
      </c>
      <c r="J725" t="s">
        <v>331</v>
      </c>
      <c r="K725" t="s">
        <v>2057</v>
      </c>
      <c r="L725" t="s">
        <v>332</v>
      </c>
      <c r="M725" t="s">
        <v>2059</v>
      </c>
      <c r="N725" t="s">
        <v>628</v>
      </c>
      <c r="O725" t="s">
        <v>84</v>
      </c>
    </row>
    <row r="726" spans="1:15" x14ac:dyDescent="0.45">
      <c r="A726">
        <v>1409</v>
      </c>
      <c r="B726" t="s">
        <v>5880</v>
      </c>
      <c r="C726" t="s">
        <v>5983</v>
      </c>
      <c r="D726" t="s">
        <v>4410</v>
      </c>
      <c r="E726" t="s">
        <v>5976</v>
      </c>
      <c r="F726">
        <v>3</v>
      </c>
      <c r="G726">
        <v>3.01</v>
      </c>
      <c r="H726" t="s">
        <v>443</v>
      </c>
      <c r="J726" t="s">
        <v>742</v>
      </c>
      <c r="K726" t="s">
        <v>5984</v>
      </c>
      <c r="L726" t="s">
        <v>744</v>
      </c>
      <c r="M726" t="s">
        <v>5985</v>
      </c>
      <c r="N726" t="s">
        <v>1138</v>
      </c>
      <c r="O726" t="s">
        <v>84</v>
      </c>
    </row>
    <row r="727" spans="1:15" x14ac:dyDescent="0.45">
      <c r="A727">
        <v>1410</v>
      </c>
      <c r="B727" t="s">
        <v>4526</v>
      </c>
      <c r="C727" t="s">
        <v>5986</v>
      </c>
      <c r="D727" t="s">
        <v>4410</v>
      </c>
      <c r="E727" t="s">
        <v>5976</v>
      </c>
      <c r="F727">
        <v>3</v>
      </c>
      <c r="G727">
        <v>3.01</v>
      </c>
      <c r="H727" t="s">
        <v>443</v>
      </c>
      <c r="J727" t="s">
        <v>1044</v>
      </c>
      <c r="K727" t="s">
        <v>974</v>
      </c>
      <c r="L727" t="s">
        <v>1045</v>
      </c>
      <c r="M727" t="s">
        <v>975</v>
      </c>
      <c r="N727" t="s">
        <v>5007</v>
      </c>
      <c r="O727" t="s">
        <v>84</v>
      </c>
    </row>
    <row r="728" spans="1:15" x14ac:dyDescent="0.45">
      <c r="A728">
        <v>1411</v>
      </c>
      <c r="B728" t="s">
        <v>5452</v>
      </c>
      <c r="C728" t="s">
        <v>4791</v>
      </c>
      <c r="D728" t="s">
        <v>4410</v>
      </c>
      <c r="E728" t="s">
        <v>5987</v>
      </c>
      <c r="F728">
        <v>3</v>
      </c>
      <c r="G728">
        <v>3.01</v>
      </c>
      <c r="H728" t="s">
        <v>443</v>
      </c>
      <c r="J728" t="s">
        <v>283</v>
      </c>
      <c r="K728" t="s">
        <v>562</v>
      </c>
      <c r="L728" t="s">
        <v>284</v>
      </c>
      <c r="M728" t="s">
        <v>4794</v>
      </c>
      <c r="N728" t="s">
        <v>1138</v>
      </c>
      <c r="O728" t="s">
        <v>84</v>
      </c>
    </row>
    <row r="729" spans="1:15" x14ac:dyDescent="0.45">
      <c r="A729">
        <v>1412</v>
      </c>
      <c r="B729" t="s">
        <v>5988</v>
      </c>
      <c r="C729" t="s">
        <v>5989</v>
      </c>
      <c r="D729" t="s">
        <v>4410</v>
      </c>
      <c r="E729" t="s">
        <v>5987</v>
      </c>
      <c r="F729">
        <v>3</v>
      </c>
      <c r="G729">
        <v>3.01</v>
      </c>
      <c r="H729" t="s">
        <v>443</v>
      </c>
      <c r="J729" t="s">
        <v>5990</v>
      </c>
      <c r="K729" t="s">
        <v>1280</v>
      </c>
      <c r="L729" t="s">
        <v>5991</v>
      </c>
      <c r="M729" t="s">
        <v>1281</v>
      </c>
      <c r="N729" t="s">
        <v>470</v>
      </c>
      <c r="O729" t="s">
        <v>84</v>
      </c>
    </row>
    <row r="730" spans="1:15" x14ac:dyDescent="0.45">
      <c r="A730">
        <v>1413</v>
      </c>
      <c r="B730" t="s">
        <v>5992</v>
      </c>
      <c r="C730" t="s">
        <v>5993</v>
      </c>
      <c r="D730" t="s">
        <v>4410</v>
      </c>
      <c r="E730" t="s">
        <v>5987</v>
      </c>
      <c r="F730">
        <v>3</v>
      </c>
      <c r="G730">
        <v>3.01</v>
      </c>
      <c r="H730" t="s">
        <v>443</v>
      </c>
      <c r="J730" t="s">
        <v>5994</v>
      </c>
      <c r="K730" t="s">
        <v>5727</v>
      </c>
      <c r="L730" t="s">
        <v>5995</v>
      </c>
      <c r="M730" t="s">
        <v>5728</v>
      </c>
      <c r="N730" t="s">
        <v>5877</v>
      </c>
      <c r="O730" t="s">
        <v>84</v>
      </c>
    </row>
    <row r="731" spans="1:15" x14ac:dyDescent="0.45">
      <c r="A731">
        <v>1414</v>
      </c>
      <c r="B731" t="s">
        <v>4814</v>
      </c>
      <c r="C731" t="s">
        <v>5996</v>
      </c>
      <c r="D731" t="s">
        <v>4410</v>
      </c>
      <c r="E731" t="s">
        <v>5987</v>
      </c>
      <c r="F731">
        <v>3</v>
      </c>
      <c r="G731">
        <v>3.01</v>
      </c>
      <c r="H731" t="s">
        <v>443</v>
      </c>
      <c r="J731" t="s">
        <v>277</v>
      </c>
      <c r="K731" t="s">
        <v>1067</v>
      </c>
      <c r="L731" t="s">
        <v>278</v>
      </c>
      <c r="M731" t="s">
        <v>1068</v>
      </c>
      <c r="N731" t="s">
        <v>5997</v>
      </c>
      <c r="O731" t="s">
        <v>84</v>
      </c>
    </row>
    <row r="732" spans="1:15" x14ac:dyDescent="0.45">
      <c r="A732">
        <v>1415</v>
      </c>
      <c r="B732" t="s">
        <v>5998</v>
      </c>
      <c r="C732" t="s">
        <v>5999</v>
      </c>
      <c r="D732" t="s">
        <v>4410</v>
      </c>
      <c r="E732" t="s">
        <v>5987</v>
      </c>
      <c r="F732">
        <v>2</v>
      </c>
      <c r="G732">
        <v>3.01</v>
      </c>
      <c r="H732" t="s">
        <v>2007</v>
      </c>
      <c r="J732" t="s">
        <v>1037</v>
      </c>
      <c r="K732" t="s">
        <v>1101</v>
      </c>
      <c r="L732" t="s">
        <v>1038</v>
      </c>
      <c r="M732" t="s">
        <v>1530</v>
      </c>
      <c r="N732" t="s">
        <v>6000</v>
      </c>
      <c r="O732" t="s">
        <v>84</v>
      </c>
    </row>
    <row r="733" spans="1:15" x14ac:dyDescent="0.45">
      <c r="A733">
        <v>1416</v>
      </c>
      <c r="B733" t="s">
        <v>5671</v>
      </c>
      <c r="C733" t="s">
        <v>4796</v>
      </c>
      <c r="D733" t="s">
        <v>4410</v>
      </c>
      <c r="E733" t="s">
        <v>5987</v>
      </c>
      <c r="F733">
        <v>2</v>
      </c>
      <c r="G733">
        <v>3.01</v>
      </c>
      <c r="H733" t="s">
        <v>2007</v>
      </c>
      <c r="J733" t="s">
        <v>5673</v>
      </c>
      <c r="K733" t="s">
        <v>4797</v>
      </c>
      <c r="L733" t="s">
        <v>5674</v>
      </c>
      <c r="M733" t="s">
        <v>4798</v>
      </c>
      <c r="N733" t="s">
        <v>2216</v>
      </c>
      <c r="O733" t="s">
        <v>84</v>
      </c>
    </row>
    <row r="734" spans="1:15" x14ac:dyDescent="0.45">
      <c r="A734">
        <v>1417</v>
      </c>
      <c r="B734" t="s">
        <v>6001</v>
      </c>
      <c r="C734" t="s">
        <v>6002</v>
      </c>
      <c r="D734" t="s">
        <v>4410</v>
      </c>
      <c r="E734" t="s">
        <v>5987</v>
      </c>
      <c r="F734">
        <v>2</v>
      </c>
      <c r="G734">
        <v>3.01</v>
      </c>
      <c r="H734" t="s">
        <v>2007</v>
      </c>
      <c r="J734" t="s">
        <v>6003</v>
      </c>
      <c r="K734" t="s">
        <v>4721</v>
      </c>
      <c r="L734" t="s">
        <v>6004</v>
      </c>
      <c r="M734" t="s">
        <v>4722</v>
      </c>
      <c r="N734" t="s">
        <v>5675</v>
      </c>
      <c r="O734" t="s">
        <v>84</v>
      </c>
    </row>
    <row r="735" spans="1:15" x14ac:dyDescent="0.45">
      <c r="A735">
        <v>1418</v>
      </c>
      <c r="B735" t="s">
        <v>4516</v>
      </c>
      <c r="C735" t="s">
        <v>6005</v>
      </c>
      <c r="D735" t="s">
        <v>4410</v>
      </c>
      <c r="E735" t="s">
        <v>5987</v>
      </c>
      <c r="F735">
        <v>2</v>
      </c>
      <c r="G735">
        <v>3.01</v>
      </c>
      <c r="H735" t="s">
        <v>2007</v>
      </c>
      <c r="J735" t="s">
        <v>413</v>
      </c>
      <c r="K735" t="s">
        <v>6006</v>
      </c>
      <c r="L735" t="s">
        <v>414</v>
      </c>
      <c r="M735" t="s">
        <v>6007</v>
      </c>
      <c r="N735" t="s">
        <v>6008</v>
      </c>
      <c r="O735" t="s">
        <v>84</v>
      </c>
    </row>
    <row r="736" spans="1:15" x14ac:dyDescent="0.45">
      <c r="A736">
        <v>1419</v>
      </c>
      <c r="B736" t="s">
        <v>6009</v>
      </c>
      <c r="C736" t="s">
        <v>6010</v>
      </c>
      <c r="D736" t="s">
        <v>4410</v>
      </c>
      <c r="E736" t="s">
        <v>5987</v>
      </c>
      <c r="F736">
        <v>2</v>
      </c>
      <c r="G736">
        <v>3.01</v>
      </c>
      <c r="H736" t="s">
        <v>2007</v>
      </c>
      <c r="J736" t="s">
        <v>6011</v>
      </c>
      <c r="K736" t="s">
        <v>393</v>
      </c>
      <c r="L736" t="s">
        <v>6012</v>
      </c>
      <c r="M736" t="s">
        <v>1739</v>
      </c>
      <c r="N736" t="s">
        <v>6013</v>
      </c>
      <c r="O736" t="s">
        <v>84</v>
      </c>
    </row>
    <row r="737" spans="1:15" x14ac:dyDescent="0.45">
      <c r="A737">
        <v>1420</v>
      </c>
      <c r="B737" t="s">
        <v>6014</v>
      </c>
      <c r="C737" t="s">
        <v>6015</v>
      </c>
      <c r="D737" t="s">
        <v>4410</v>
      </c>
      <c r="E737" t="s">
        <v>5987</v>
      </c>
      <c r="F737">
        <v>2</v>
      </c>
      <c r="G737">
        <v>3.01</v>
      </c>
      <c r="H737" t="s">
        <v>2007</v>
      </c>
      <c r="J737" t="s">
        <v>2492</v>
      </c>
      <c r="K737" t="s">
        <v>6016</v>
      </c>
      <c r="L737" t="s">
        <v>2494</v>
      </c>
      <c r="M737" t="s">
        <v>6017</v>
      </c>
      <c r="N737" t="s">
        <v>6018</v>
      </c>
      <c r="O737" t="s">
        <v>84</v>
      </c>
    </row>
    <row r="738" spans="1:15" x14ac:dyDescent="0.45">
      <c r="A738">
        <v>1421</v>
      </c>
      <c r="B738" t="s">
        <v>6019</v>
      </c>
      <c r="C738" t="s">
        <v>6020</v>
      </c>
      <c r="D738" t="s">
        <v>4410</v>
      </c>
      <c r="E738" t="s">
        <v>5236</v>
      </c>
      <c r="F738">
        <v>2</v>
      </c>
      <c r="G738">
        <v>3.29</v>
      </c>
      <c r="H738" t="s">
        <v>443</v>
      </c>
      <c r="J738" t="s">
        <v>6021</v>
      </c>
      <c r="K738" t="s">
        <v>3826</v>
      </c>
      <c r="L738" t="s">
        <v>6022</v>
      </c>
      <c r="M738" t="s">
        <v>3827</v>
      </c>
      <c r="N738" t="s">
        <v>2056</v>
      </c>
      <c r="O738" t="s">
        <v>84</v>
      </c>
    </row>
    <row r="739" spans="1:15" x14ac:dyDescent="0.45">
      <c r="A739">
        <v>1422</v>
      </c>
      <c r="B739" t="s">
        <v>6023</v>
      </c>
      <c r="C739" t="s">
        <v>6024</v>
      </c>
      <c r="D739" t="s">
        <v>4410</v>
      </c>
      <c r="E739" t="s">
        <v>5647</v>
      </c>
      <c r="F739">
        <v>2</v>
      </c>
      <c r="G739">
        <v>4.1399999999999997</v>
      </c>
      <c r="H739" t="s">
        <v>443</v>
      </c>
      <c r="J739" t="s">
        <v>6025</v>
      </c>
      <c r="K739" t="s">
        <v>2420</v>
      </c>
      <c r="L739" t="s">
        <v>6026</v>
      </c>
      <c r="M739" t="s">
        <v>2421</v>
      </c>
      <c r="N739" t="s">
        <v>2322</v>
      </c>
      <c r="O739" t="s">
        <v>84</v>
      </c>
    </row>
    <row r="740" spans="1:15" x14ac:dyDescent="0.45">
      <c r="A740">
        <v>1423</v>
      </c>
      <c r="B740" t="s">
        <v>6027</v>
      </c>
      <c r="C740" t="s">
        <v>4517</v>
      </c>
      <c r="D740" t="s">
        <v>4410</v>
      </c>
      <c r="E740" t="s">
        <v>4530</v>
      </c>
      <c r="F740">
        <v>1</v>
      </c>
      <c r="G740">
        <v>4.25</v>
      </c>
      <c r="H740" t="s">
        <v>443</v>
      </c>
      <c r="J740" t="s">
        <v>1084</v>
      </c>
      <c r="K740" t="s">
        <v>1013</v>
      </c>
      <c r="L740" t="s">
        <v>1085</v>
      </c>
      <c r="M740" t="s">
        <v>1014</v>
      </c>
      <c r="N740" t="s">
        <v>6028</v>
      </c>
      <c r="O740" t="s">
        <v>84</v>
      </c>
    </row>
    <row r="741" spans="1:15" x14ac:dyDescent="0.45">
      <c r="A741">
        <v>1424</v>
      </c>
      <c r="B741" t="s">
        <v>6029</v>
      </c>
      <c r="C741" t="s">
        <v>6030</v>
      </c>
      <c r="D741" t="s">
        <v>4410</v>
      </c>
      <c r="E741" t="s">
        <v>4530</v>
      </c>
      <c r="F741">
        <v>1</v>
      </c>
      <c r="G741">
        <v>4.25</v>
      </c>
      <c r="H741" t="s">
        <v>443</v>
      </c>
      <c r="J741" t="s">
        <v>6031</v>
      </c>
      <c r="K741" t="s">
        <v>131</v>
      </c>
      <c r="L741" t="s">
        <v>6032</v>
      </c>
      <c r="M741" t="s">
        <v>132</v>
      </c>
      <c r="N741" t="s">
        <v>4184</v>
      </c>
      <c r="O741" t="s">
        <v>84</v>
      </c>
    </row>
    <row r="742" spans="1:15" x14ac:dyDescent="0.45">
      <c r="A742">
        <v>1425</v>
      </c>
      <c r="B742" t="s">
        <v>6033</v>
      </c>
      <c r="C742" t="s">
        <v>6034</v>
      </c>
      <c r="D742" t="s">
        <v>4410</v>
      </c>
      <c r="E742" t="s">
        <v>4530</v>
      </c>
      <c r="F742">
        <v>1</v>
      </c>
      <c r="G742">
        <v>4.25</v>
      </c>
      <c r="H742" t="s">
        <v>443</v>
      </c>
      <c r="J742" t="s">
        <v>6035</v>
      </c>
      <c r="K742" t="s">
        <v>6036</v>
      </c>
      <c r="L742" t="s">
        <v>6037</v>
      </c>
      <c r="M742" t="s">
        <v>6038</v>
      </c>
      <c r="N742" t="s">
        <v>6039</v>
      </c>
      <c r="O742" t="s">
        <v>84</v>
      </c>
    </row>
    <row r="743" spans="1:15" x14ac:dyDescent="0.45">
      <c r="A743">
        <v>1426</v>
      </c>
      <c r="B743" t="s">
        <v>4738</v>
      </c>
      <c r="C743" t="s">
        <v>6040</v>
      </c>
      <c r="D743" t="s">
        <v>4410</v>
      </c>
      <c r="E743" t="s">
        <v>4530</v>
      </c>
      <c r="F743">
        <v>1</v>
      </c>
      <c r="G743">
        <v>4.25</v>
      </c>
      <c r="H743" t="s">
        <v>443</v>
      </c>
      <c r="J743" t="s">
        <v>137</v>
      </c>
      <c r="K743" t="s">
        <v>4016</v>
      </c>
      <c r="L743" t="s">
        <v>6041</v>
      </c>
      <c r="M743" t="s">
        <v>1041</v>
      </c>
      <c r="N743" t="s">
        <v>6042</v>
      </c>
      <c r="O743" t="s">
        <v>84</v>
      </c>
    </row>
    <row r="744" spans="1:15" x14ac:dyDescent="0.45">
      <c r="A744">
        <v>1427</v>
      </c>
      <c r="B744" t="s">
        <v>1926</v>
      </c>
      <c r="C744" t="s">
        <v>6043</v>
      </c>
      <c r="D744" t="s">
        <v>4410</v>
      </c>
      <c r="E744" t="s">
        <v>4530</v>
      </c>
      <c r="F744">
        <v>1</v>
      </c>
      <c r="G744">
        <v>4.25</v>
      </c>
      <c r="H744" t="s">
        <v>443</v>
      </c>
      <c r="J744" t="s">
        <v>398</v>
      </c>
      <c r="K744" t="s">
        <v>6044</v>
      </c>
      <c r="L744" t="s">
        <v>399</v>
      </c>
      <c r="M744" t="s">
        <v>6045</v>
      </c>
      <c r="N744" t="s">
        <v>6046</v>
      </c>
      <c r="O744" t="s">
        <v>84</v>
      </c>
    </row>
    <row r="745" spans="1:15" x14ac:dyDescent="0.45">
      <c r="A745">
        <v>1428</v>
      </c>
      <c r="B745" t="s">
        <v>4642</v>
      </c>
      <c r="C745" t="s">
        <v>6047</v>
      </c>
      <c r="D745" t="s">
        <v>4410</v>
      </c>
      <c r="E745" t="s">
        <v>4530</v>
      </c>
      <c r="F745">
        <v>1</v>
      </c>
      <c r="G745">
        <v>4.25</v>
      </c>
      <c r="H745" t="s">
        <v>443</v>
      </c>
      <c r="J745" t="s">
        <v>174</v>
      </c>
      <c r="K745" t="s">
        <v>6048</v>
      </c>
      <c r="L745" t="s">
        <v>175</v>
      </c>
      <c r="M745" t="s">
        <v>6049</v>
      </c>
      <c r="N745" t="s">
        <v>6050</v>
      </c>
      <c r="O745" t="s">
        <v>84</v>
      </c>
    </row>
    <row r="746" spans="1:15" x14ac:dyDescent="0.45">
      <c r="A746">
        <v>1429</v>
      </c>
      <c r="B746" t="s">
        <v>6051</v>
      </c>
      <c r="C746" t="s">
        <v>6052</v>
      </c>
      <c r="D746" t="s">
        <v>4410</v>
      </c>
      <c r="E746" t="s">
        <v>4530</v>
      </c>
      <c r="F746">
        <v>1</v>
      </c>
      <c r="G746">
        <v>4.25</v>
      </c>
      <c r="H746" t="s">
        <v>443</v>
      </c>
      <c r="J746" t="s">
        <v>6053</v>
      </c>
      <c r="K746" t="s">
        <v>989</v>
      </c>
      <c r="L746" t="s">
        <v>6054</v>
      </c>
      <c r="M746" t="s">
        <v>990</v>
      </c>
      <c r="N746" t="s">
        <v>6055</v>
      </c>
      <c r="O746" t="s">
        <v>84</v>
      </c>
    </row>
    <row r="747" spans="1:15" x14ac:dyDescent="0.45">
      <c r="A747">
        <v>1430</v>
      </c>
      <c r="B747" t="s">
        <v>6056</v>
      </c>
      <c r="C747" t="s">
        <v>6057</v>
      </c>
      <c r="D747" t="s">
        <v>4410</v>
      </c>
      <c r="E747" t="s">
        <v>4530</v>
      </c>
      <c r="F747">
        <v>1</v>
      </c>
      <c r="G747">
        <v>4.25</v>
      </c>
      <c r="H747" t="s">
        <v>443</v>
      </c>
      <c r="J747" t="s">
        <v>6058</v>
      </c>
      <c r="K747" t="s">
        <v>1060</v>
      </c>
      <c r="L747" t="s">
        <v>6059</v>
      </c>
      <c r="M747" t="s">
        <v>1061</v>
      </c>
      <c r="N747" t="s">
        <v>6060</v>
      </c>
      <c r="O747" t="s">
        <v>84</v>
      </c>
    </row>
    <row r="748" spans="1:15" x14ac:dyDescent="0.45">
      <c r="A748">
        <v>1431</v>
      </c>
      <c r="B748" t="s">
        <v>4429</v>
      </c>
      <c r="C748" t="s">
        <v>6061</v>
      </c>
      <c r="D748" t="s">
        <v>4410</v>
      </c>
      <c r="E748" t="s">
        <v>4530</v>
      </c>
      <c r="F748">
        <v>1</v>
      </c>
      <c r="G748">
        <v>4.25</v>
      </c>
      <c r="H748" t="s">
        <v>443</v>
      </c>
      <c r="J748" t="s">
        <v>112</v>
      </c>
      <c r="K748" t="s">
        <v>2081</v>
      </c>
      <c r="L748" t="s">
        <v>114</v>
      </c>
      <c r="M748" t="s">
        <v>2082</v>
      </c>
      <c r="N748" t="s">
        <v>6062</v>
      </c>
      <c r="O748" t="s">
        <v>84</v>
      </c>
    </row>
    <row r="749" spans="1:15" x14ac:dyDescent="0.45">
      <c r="A749">
        <v>1432</v>
      </c>
      <c r="B749" t="s">
        <v>6063</v>
      </c>
      <c r="C749" t="s">
        <v>6064</v>
      </c>
      <c r="D749" t="s">
        <v>4410</v>
      </c>
      <c r="E749" t="s">
        <v>5412</v>
      </c>
      <c r="F749">
        <v>1</v>
      </c>
      <c r="G749">
        <v>4.2699999999999996</v>
      </c>
      <c r="H749" t="s">
        <v>443</v>
      </c>
      <c r="J749" t="s">
        <v>6065</v>
      </c>
      <c r="K749" t="s">
        <v>1065</v>
      </c>
      <c r="L749" t="s">
        <v>6066</v>
      </c>
      <c r="M749" t="s">
        <v>1066</v>
      </c>
      <c r="N749" t="s">
        <v>6067</v>
      </c>
      <c r="O749" t="s">
        <v>84</v>
      </c>
    </row>
    <row r="750" spans="1:15" x14ac:dyDescent="0.45">
      <c r="A750">
        <v>1433</v>
      </c>
      <c r="B750" t="s">
        <v>5477</v>
      </c>
      <c r="C750" t="s">
        <v>6068</v>
      </c>
      <c r="D750" t="s">
        <v>4410</v>
      </c>
      <c r="E750" t="s">
        <v>5412</v>
      </c>
      <c r="F750">
        <v>1</v>
      </c>
      <c r="G750">
        <v>4.2699999999999996</v>
      </c>
      <c r="H750" t="s">
        <v>443</v>
      </c>
      <c r="J750" t="s">
        <v>2044</v>
      </c>
      <c r="K750" t="s">
        <v>2417</v>
      </c>
      <c r="L750" t="s">
        <v>2045</v>
      </c>
      <c r="M750" t="s">
        <v>2418</v>
      </c>
      <c r="N750" t="s">
        <v>3409</v>
      </c>
      <c r="O750" t="s">
        <v>84</v>
      </c>
    </row>
    <row r="751" spans="1:15" x14ac:dyDescent="0.45">
      <c r="A751">
        <v>1434</v>
      </c>
      <c r="B751" t="s">
        <v>6069</v>
      </c>
      <c r="C751" t="s">
        <v>6070</v>
      </c>
      <c r="D751" t="s">
        <v>4410</v>
      </c>
      <c r="E751" t="s">
        <v>5412</v>
      </c>
      <c r="F751">
        <v>1</v>
      </c>
      <c r="G751">
        <v>4.2699999999999996</v>
      </c>
      <c r="H751" t="s">
        <v>443</v>
      </c>
      <c r="J751" t="s">
        <v>6071</v>
      </c>
      <c r="K751" t="s">
        <v>4658</v>
      </c>
      <c r="L751" t="s">
        <v>6072</v>
      </c>
      <c r="M751" t="s">
        <v>4660</v>
      </c>
      <c r="N751" t="s">
        <v>6073</v>
      </c>
      <c r="O751" t="s">
        <v>84</v>
      </c>
    </row>
    <row r="752" spans="1:15" x14ac:dyDescent="0.45">
      <c r="A752">
        <v>1435</v>
      </c>
      <c r="B752" t="s">
        <v>6074</v>
      </c>
      <c r="C752" t="s">
        <v>6075</v>
      </c>
      <c r="D752" t="s">
        <v>4410</v>
      </c>
      <c r="E752" t="s">
        <v>5412</v>
      </c>
      <c r="F752">
        <v>1</v>
      </c>
      <c r="G752">
        <v>4.2699999999999996</v>
      </c>
      <c r="H752" t="s">
        <v>443</v>
      </c>
      <c r="J752" t="s">
        <v>368</v>
      </c>
      <c r="K752" t="s">
        <v>6076</v>
      </c>
      <c r="L752" t="s">
        <v>369</v>
      </c>
      <c r="M752" t="s">
        <v>6077</v>
      </c>
      <c r="N752" t="s">
        <v>3555</v>
      </c>
      <c r="O752" t="s">
        <v>84</v>
      </c>
    </row>
    <row r="753" spans="1:15" x14ac:dyDescent="0.45">
      <c r="A753">
        <v>1436</v>
      </c>
      <c r="B753" t="s">
        <v>5424</v>
      </c>
      <c r="C753" t="s">
        <v>6078</v>
      </c>
      <c r="D753" t="s">
        <v>4410</v>
      </c>
      <c r="E753" t="s">
        <v>5412</v>
      </c>
      <c r="F753">
        <v>1</v>
      </c>
      <c r="G753">
        <v>4.2699999999999996</v>
      </c>
      <c r="H753" t="s">
        <v>443</v>
      </c>
      <c r="J753" t="s">
        <v>5426</v>
      </c>
      <c r="K753" t="s">
        <v>6079</v>
      </c>
      <c r="L753" t="s">
        <v>5427</v>
      </c>
      <c r="M753" t="s">
        <v>6080</v>
      </c>
      <c r="N753" t="s">
        <v>6081</v>
      </c>
      <c r="O753" t="s">
        <v>84</v>
      </c>
    </row>
    <row r="754" spans="1:15" x14ac:dyDescent="0.45">
      <c r="A754">
        <v>1437</v>
      </c>
      <c r="B754" t="s">
        <v>6082</v>
      </c>
      <c r="C754" t="s">
        <v>6083</v>
      </c>
      <c r="D754" t="s">
        <v>4410</v>
      </c>
      <c r="E754" t="s">
        <v>5412</v>
      </c>
      <c r="F754">
        <v>1</v>
      </c>
      <c r="G754">
        <v>4.2699999999999996</v>
      </c>
      <c r="H754" t="s">
        <v>443</v>
      </c>
      <c r="J754" t="s">
        <v>6084</v>
      </c>
      <c r="K754" t="s">
        <v>6085</v>
      </c>
      <c r="L754" t="s">
        <v>6086</v>
      </c>
      <c r="M754" t="s">
        <v>6087</v>
      </c>
      <c r="N754" t="s">
        <v>6088</v>
      </c>
      <c r="O754" t="s">
        <v>84</v>
      </c>
    </row>
    <row r="755" spans="1:15" x14ac:dyDescent="0.45">
      <c r="A755">
        <v>1438</v>
      </c>
      <c r="B755" t="s">
        <v>2118</v>
      </c>
      <c r="C755" t="s">
        <v>6089</v>
      </c>
      <c r="D755" t="s">
        <v>4410</v>
      </c>
      <c r="E755" t="s">
        <v>5412</v>
      </c>
      <c r="F755">
        <v>1</v>
      </c>
      <c r="G755">
        <v>4.2699999999999996</v>
      </c>
      <c r="H755" t="s">
        <v>443</v>
      </c>
      <c r="J755" t="s">
        <v>957</v>
      </c>
      <c r="K755" t="s">
        <v>4644</v>
      </c>
      <c r="L755" t="s">
        <v>958</v>
      </c>
      <c r="M755" t="s">
        <v>4645</v>
      </c>
      <c r="N755" t="s">
        <v>6090</v>
      </c>
      <c r="O755" t="s">
        <v>84</v>
      </c>
    </row>
    <row r="756" spans="1:15" x14ac:dyDescent="0.45">
      <c r="A756">
        <v>1439</v>
      </c>
      <c r="B756" t="s">
        <v>6091</v>
      </c>
      <c r="C756" t="s">
        <v>6092</v>
      </c>
      <c r="D756" t="s">
        <v>4410</v>
      </c>
      <c r="E756" t="s">
        <v>5412</v>
      </c>
      <c r="F756">
        <v>1</v>
      </c>
      <c r="G756">
        <v>4.2699999999999996</v>
      </c>
      <c r="H756" t="s">
        <v>443</v>
      </c>
      <c r="J756" t="s">
        <v>232</v>
      </c>
      <c r="K756" t="s">
        <v>6093</v>
      </c>
      <c r="L756" t="s">
        <v>233</v>
      </c>
      <c r="M756" t="s">
        <v>5111</v>
      </c>
      <c r="N756" t="s">
        <v>6094</v>
      </c>
      <c r="O756" t="s">
        <v>84</v>
      </c>
    </row>
    <row r="757" spans="1:15" x14ac:dyDescent="0.45">
      <c r="A757">
        <v>1440</v>
      </c>
      <c r="B757" t="s">
        <v>6095</v>
      </c>
      <c r="C757" t="s">
        <v>6096</v>
      </c>
      <c r="D757" t="s">
        <v>4410</v>
      </c>
      <c r="E757" t="s">
        <v>6097</v>
      </c>
      <c r="F757">
        <v>1</v>
      </c>
      <c r="G757">
        <v>4.2699999999999996</v>
      </c>
      <c r="H757" t="s">
        <v>2007</v>
      </c>
      <c r="J757" t="s">
        <v>6098</v>
      </c>
      <c r="K757" t="s">
        <v>6099</v>
      </c>
      <c r="L757" t="s">
        <v>6100</v>
      </c>
      <c r="M757" t="s">
        <v>6101</v>
      </c>
      <c r="N757" t="s">
        <v>6102</v>
      </c>
      <c r="O757" t="s">
        <v>84</v>
      </c>
    </row>
    <row r="758" spans="1:15" x14ac:dyDescent="0.45">
      <c r="A758">
        <v>1441</v>
      </c>
      <c r="B758" t="s">
        <v>6103</v>
      </c>
      <c r="C758" t="s">
        <v>6104</v>
      </c>
      <c r="D758" t="s">
        <v>4410</v>
      </c>
      <c r="E758" t="s">
        <v>6097</v>
      </c>
      <c r="F758">
        <v>1</v>
      </c>
      <c r="G758">
        <v>4.2699999999999996</v>
      </c>
      <c r="H758" t="s">
        <v>2007</v>
      </c>
      <c r="J758" t="s">
        <v>5389</v>
      </c>
      <c r="K758" t="s">
        <v>4644</v>
      </c>
      <c r="L758" t="s">
        <v>5391</v>
      </c>
      <c r="M758" t="s">
        <v>4645</v>
      </c>
      <c r="N758" t="s">
        <v>6105</v>
      </c>
      <c r="O758" t="s">
        <v>84</v>
      </c>
    </row>
    <row r="759" spans="1:15" x14ac:dyDescent="0.45">
      <c r="A759">
        <v>1442</v>
      </c>
      <c r="B759" t="s">
        <v>6106</v>
      </c>
      <c r="C759" t="s">
        <v>6107</v>
      </c>
      <c r="D759" t="s">
        <v>4410</v>
      </c>
      <c r="E759" t="s">
        <v>6097</v>
      </c>
      <c r="F759">
        <v>1</v>
      </c>
      <c r="G759">
        <v>4.2699999999999996</v>
      </c>
      <c r="H759" t="s">
        <v>2007</v>
      </c>
      <c r="J759" t="s">
        <v>6108</v>
      </c>
      <c r="K759" t="s">
        <v>2090</v>
      </c>
      <c r="L759" t="s">
        <v>6109</v>
      </c>
      <c r="M759" t="s">
        <v>388</v>
      </c>
      <c r="N759" t="s">
        <v>6110</v>
      </c>
      <c r="O759" t="s">
        <v>84</v>
      </c>
    </row>
    <row r="760" spans="1:15" x14ac:dyDescent="0.45">
      <c r="A760">
        <v>1443</v>
      </c>
      <c r="B760" t="s">
        <v>4596</v>
      </c>
      <c r="C760" t="s">
        <v>6111</v>
      </c>
      <c r="D760" t="s">
        <v>4410</v>
      </c>
      <c r="E760" t="s">
        <v>6097</v>
      </c>
      <c r="F760">
        <v>1</v>
      </c>
      <c r="G760">
        <v>4.2699999999999996</v>
      </c>
      <c r="H760" t="s">
        <v>2007</v>
      </c>
      <c r="J760" t="s">
        <v>197</v>
      </c>
      <c r="K760" t="s">
        <v>131</v>
      </c>
      <c r="L760" t="s">
        <v>198</v>
      </c>
      <c r="M760" t="s">
        <v>132</v>
      </c>
      <c r="N760" t="s">
        <v>4371</v>
      </c>
      <c r="O760" t="s">
        <v>84</v>
      </c>
    </row>
    <row r="761" spans="1:15" x14ac:dyDescent="0.45">
      <c r="A761">
        <v>1444</v>
      </c>
      <c r="B761" t="s">
        <v>6112</v>
      </c>
      <c r="C761" t="s">
        <v>6113</v>
      </c>
      <c r="D761" t="s">
        <v>4410</v>
      </c>
      <c r="E761" t="s">
        <v>6097</v>
      </c>
      <c r="F761">
        <v>1</v>
      </c>
      <c r="G761">
        <v>4.2699999999999996</v>
      </c>
      <c r="H761" t="s">
        <v>2007</v>
      </c>
      <c r="J761" t="s">
        <v>5045</v>
      </c>
      <c r="K761" t="s">
        <v>6114</v>
      </c>
      <c r="L761" t="s">
        <v>5046</v>
      </c>
      <c r="M761" t="s">
        <v>6115</v>
      </c>
      <c r="N761" t="s">
        <v>6116</v>
      </c>
      <c r="O761" t="s">
        <v>84</v>
      </c>
    </row>
    <row r="762" spans="1:15" x14ac:dyDescent="0.45">
      <c r="A762">
        <v>1445</v>
      </c>
      <c r="B762" t="s">
        <v>4880</v>
      </c>
      <c r="C762" t="s">
        <v>6117</v>
      </c>
      <c r="D762" t="s">
        <v>4410</v>
      </c>
      <c r="E762" t="s">
        <v>6097</v>
      </c>
      <c r="F762">
        <v>1</v>
      </c>
      <c r="G762">
        <v>4.2699999999999996</v>
      </c>
      <c r="H762" t="s">
        <v>2007</v>
      </c>
      <c r="J762" t="s">
        <v>372</v>
      </c>
      <c r="K762" t="s">
        <v>3391</v>
      </c>
      <c r="L762" t="s">
        <v>373</v>
      </c>
      <c r="M762" t="s">
        <v>3392</v>
      </c>
      <c r="N762" t="s">
        <v>6118</v>
      </c>
      <c r="O762" t="s">
        <v>84</v>
      </c>
    </row>
    <row r="763" spans="1:15" x14ac:dyDescent="0.45">
      <c r="A763">
        <v>1446</v>
      </c>
      <c r="B763" t="s">
        <v>6119</v>
      </c>
      <c r="C763" t="s">
        <v>6120</v>
      </c>
      <c r="D763" t="s">
        <v>4410</v>
      </c>
      <c r="E763" t="s">
        <v>6097</v>
      </c>
      <c r="F763">
        <v>1</v>
      </c>
      <c r="G763">
        <v>4.2699999999999996</v>
      </c>
      <c r="H763" t="s">
        <v>2007</v>
      </c>
      <c r="J763" t="s">
        <v>2037</v>
      </c>
      <c r="K763" t="s">
        <v>6121</v>
      </c>
      <c r="L763" t="s">
        <v>2039</v>
      </c>
      <c r="M763" t="s">
        <v>6122</v>
      </c>
      <c r="N763" t="s">
        <v>6123</v>
      </c>
      <c r="O763" t="s">
        <v>84</v>
      </c>
    </row>
    <row r="764" spans="1:15" x14ac:dyDescent="0.45">
      <c r="A764">
        <v>1447</v>
      </c>
      <c r="B764" t="s">
        <v>4884</v>
      </c>
      <c r="C764" t="s">
        <v>6124</v>
      </c>
      <c r="D764" t="s">
        <v>4410</v>
      </c>
      <c r="E764" t="s">
        <v>6097</v>
      </c>
      <c r="F764">
        <v>1</v>
      </c>
      <c r="G764">
        <v>4.2699999999999996</v>
      </c>
      <c r="H764" t="s">
        <v>2007</v>
      </c>
      <c r="J764" t="s">
        <v>208</v>
      </c>
      <c r="K764" t="s">
        <v>1013</v>
      </c>
      <c r="L764" t="s">
        <v>210</v>
      </c>
      <c r="M764" t="s">
        <v>1014</v>
      </c>
      <c r="N764" t="s">
        <v>3500</v>
      </c>
      <c r="O764" t="s">
        <v>84</v>
      </c>
    </row>
    <row r="765" spans="1:15" x14ac:dyDescent="0.45">
      <c r="A765">
        <v>1448</v>
      </c>
      <c r="B765" t="s">
        <v>6125</v>
      </c>
      <c r="C765" t="s">
        <v>6126</v>
      </c>
      <c r="D765" t="s">
        <v>4410</v>
      </c>
      <c r="E765" t="s">
        <v>6097</v>
      </c>
      <c r="F765">
        <v>1</v>
      </c>
      <c r="G765">
        <v>4.2699999999999996</v>
      </c>
      <c r="H765" t="s">
        <v>2007</v>
      </c>
      <c r="J765" t="s">
        <v>2699</v>
      </c>
      <c r="K765" t="s">
        <v>1213</v>
      </c>
      <c r="L765" t="s">
        <v>3622</v>
      </c>
      <c r="M765" t="s">
        <v>1215</v>
      </c>
      <c r="N765" t="s">
        <v>6127</v>
      </c>
      <c r="O765" t="s">
        <v>84</v>
      </c>
    </row>
    <row r="766" spans="1:15" x14ac:dyDescent="0.45">
      <c r="A766">
        <v>1449</v>
      </c>
      <c r="B766" t="s">
        <v>6128</v>
      </c>
      <c r="C766" t="s">
        <v>6129</v>
      </c>
      <c r="D766" t="s">
        <v>4410</v>
      </c>
      <c r="E766" t="s">
        <v>6097</v>
      </c>
      <c r="F766">
        <v>1</v>
      </c>
      <c r="G766">
        <v>4.2699999999999996</v>
      </c>
      <c r="H766" t="s">
        <v>2007</v>
      </c>
      <c r="J766" t="s">
        <v>708</v>
      </c>
      <c r="K766" t="s">
        <v>5680</v>
      </c>
      <c r="L766" t="s">
        <v>709</v>
      </c>
      <c r="M766" t="s">
        <v>5681</v>
      </c>
      <c r="N766" t="s">
        <v>6130</v>
      </c>
      <c r="O766" t="s">
        <v>84</v>
      </c>
    </row>
    <row r="767" spans="1:15" x14ac:dyDescent="0.45">
      <c r="A767">
        <v>1450</v>
      </c>
      <c r="B767" t="s">
        <v>6131</v>
      </c>
      <c r="C767" t="s">
        <v>6132</v>
      </c>
      <c r="D767" t="s">
        <v>4410</v>
      </c>
      <c r="E767" t="s">
        <v>4411</v>
      </c>
      <c r="F767">
        <v>1</v>
      </c>
      <c r="G767">
        <v>4.2699999999999996</v>
      </c>
      <c r="H767" t="s">
        <v>2007</v>
      </c>
      <c r="J767" t="s">
        <v>6133</v>
      </c>
      <c r="K767" t="s">
        <v>5705</v>
      </c>
      <c r="L767" t="s">
        <v>6134</v>
      </c>
      <c r="M767" t="s">
        <v>3365</v>
      </c>
      <c r="N767" t="s">
        <v>6135</v>
      </c>
      <c r="O767" t="s">
        <v>84</v>
      </c>
    </row>
    <row r="768" spans="1:15" x14ac:dyDescent="0.45">
      <c r="A768">
        <v>1451</v>
      </c>
      <c r="B768" t="s">
        <v>5477</v>
      </c>
      <c r="C768" t="s">
        <v>6136</v>
      </c>
      <c r="D768" t="s">
        <v>4410</v>
      </c>
      <c r="E768" t="s">
        <v>4411</v>
      </c>
      <c r="F768">
        <v>1</v>
      </c>
      <c r="G768">
        <v>4.2699999999999996</v>
      </c>
      <c r="H768" t="s">
        <v>2007</v>
      </c>
      <c r="J768" t="s">
        <v>6071</v>
      </c>
      <c r="K768" t="s">
        <v>6137</v>
      </c>
      <c r="L768" t="s">
        <v>6138</v>
      </c>
      <c r="M768" t="s">
        <v>6139</v>
      </c>
      <c r="N768" t="s">
        <v>6140</v>
      </c>
      <c r="O768" t="s">
        <v>84</v>
      </c>
    </row>
    <row r="769" spans="1:15" x14ac:dyDescent="0.45">
      <c r="A769">
        <v>1452</v>
      </c>
      <c r="B769" t="s">
        <v>6141</v>
      </c>
      <c r="C769" t="s">
        <v>6142</v>
      </c>
      <c r="D769" t="s">
        <v>4410</v>
      </c>
      <c r="E769" t="s">
        <v>4411</v>
      </c>
      <c r="F769">
        <v>1</v>
      </c>
      <c r="G769">
        <v>4.2699999999999996</v>
      </c>
      <c r="H769" t="s">
        <v>2007</v>
      </c>
      <c r="J769" t="s">
        <v>6143</v>
      </c>
      <c r="K769" t="s">
        <v>986</v>
      </c>
      <c r="L769" t="s">
        <v>6144</v>
      </c>
      <c r="M769" t="s">
        <v>988</v>
      </c>
      <c r="N769" t="s">
        <v>6145</v>
      </c>
      <c r="O769" t="s">
        <v>84</v>
      </c>
    </row>
    <row r="770" spans="1:15" x14ac:dyDescent="0.45">
      <c r="A770">
        <v>1453</v>
      </c>
      <c r="B770" t="s">
        <v>6146</v>
      </c>
      <c r="C770" t="s">
        <v>6147</v>
      </c>
      <c r="D770" t="s">
        <v>4410</v>
      </c>
      <c r="E770" t="s">
        <v>4411</v>
      </c>
      <c r="F770">
        <v>1</v>
      </c>
      <c r="G770">
        <v>4.2699999999999996</v>
      </c>
      <c r="H770" t="s">
        <v>443</v>
      </c>
      <c r="J770" t="s">
        <v>6148</v>
      </c>
      <c r="K770" t="s">
        <v>1172</v>
      </c>
      <c r="L770" t="s">
        <v>6149</v>
      </c>
      <c r="M770" t="s">
        <v>1173</v>
      </c>
      <c r="N770" t="s">
        <v>6150</v>
      </c>
      <c r="O770" t="s">
        <v>84</v>
      </c>
    </row>
    <row r="771" spans="1:15" x14ac:dyDescent="0.45">
      <c r="A771">
        <v>1454</v>
      </c>
      <c r="B771" t="s">
        <v>6151</v>
      </c>
      <c r="C771" t="s">
        <v>6152</v>
      </c>
      <c r="D771" t="s">
        <v>4410</v>
      </c>
      <c r="E771" t="s">
        <v>4411</v>
      </c>
      <c r="F771">
        <v>1</v>
      </c>
      <c r="G771">
        <v>4.2699999999999996</v>
      </c>
      <c r="H771" t="s">
        <v>2007</v>
      </c>
      <c r="J771" t="s">
        <v>6153</v>
      </c>
      <c r="K771" t="s">
        <v>5556</v>
      </c>
      <c r="L771" t="s">
        <v>6154</v>
      </c>
      <c r="M771" t="s">
        <v>5558</v>
      </c>
      <c r="N771" t="s">
        <v>6102</v>
      </c>
      <c r="O771" t="s">
        <v>84</v>
      </c>
    </row>
    <row r="772" spans="1:15" x14ac:dyDescent="0.45">
      <c r="A772">
        <v>1455</v>
      </c>
      <c r="B772" t="s">
        <v>6155</v>
      </c>
      <c r="C772" t="s">
        <v>5348</v>
      </c>
      <c r="D772" t="s">
        <v>4410</v>
      </c>
      <c r="E772" t="s">
        <v>4411</v>
      </c>
      <c r="F772">
        <v>1</v>
      </c>
      <c r="G772">
        <v>4.2699999999999996</v>
      </c>
      <c r="H772" t="s">
        <v>2007</v>
      </c>
      <c r="J772" t="s">
        <v>6156</v>
      </c>
      <c r="K772" t="s">
        <v>131</v>
      </c>
      <c r="L772" t="s">
        <v>6157</v>
      </c>
      <c r="M772" t="s">
        <v>132</v>
      </c>
      <c r="N772" t="s">
        <v>6158</v>
      </c>
      <c r="O772" t="s">
        <v>84</v>
      </c>
    </row>
    <row r="773" spans="1:15" x14ac:dyDescent="0.45">
      <c r="A773">
        <v>1456</v>
      </c>
      <c r="B773" t="s">
        <v>6159</v>
      </c>
      <c r="C773" t="s">
        <v>6160</v>
      </c>
      <c r="D773" t="s">
        <v>4410</v>
      </c>
      <c r="E773" t="s">
        <v>5846</v>
      </c>
      <c r="F773">
        <v>1</v>
      </c>
      <c r="G773">
        <v>4.2699999999999996</v>
      </c>
      <c r="H773" t="s">
        <v>443</v>
      </c>
      <c r="J773" t="s">
        <v>194</v>
      </c>
      <c r="K773" t="s">
        <v>4750</v>
      </c>
      <c r="L773" t="s">
        <v>195</v>
      </c>
      <c r="M773" t="s">
        <v>4752</v>
      </c>
      <c r="N773" t="s">
        <v>3724</v>
      </c>
      <c r="O773" t="s">
        <v>84</v>
      </c>
    </row>
    <row r="774" spans="1:15" x14ac:dyDescent="0.45">
      <c r="A774">
        <v>1457</v>
      </c>
      <c r="B774" t="s">
        <v>6161</v>
      </c>
      <c r="C774" t="s">
        <v>6162</v>
      </c>
      <c r="D774" t="s">
        <v>4410</v>
      </c>
      <c r="E774" t="s">
        <v>5846</v>
      </c>
      <c r="F774">
        <v>1</v>
      </c>
      <c r="G774">
        <v>4.2699999999999996</v>
      </c>
      <c r="H774" t="s">
        <v>443</v>
      </c>
      <c r="J774" t="s">
        <v>6163</v>
      </c>
      <c r="K774" t="s">
        <v>4431</v>
      </c>
      <c r="L774" t="s">
        <v>6164</v>
      </c>
      <c r="M774" t="s">
        <v>4432</v>
      </c>
      <c r="N774" t="s">
        <v>6165</v>
      </c>
      <c r="O774" t="s">
        <v>84</v>
      </c>
    </row>
    <row r="775" spans="1:15" x14ac:dyDescent="0.45">
      <c r="A775">
        <v>1458</v>
      </c>
      <c r="B775" t="s">
        <v>5874</v>
      </c>
      <c r="C775" t="s">
        <v>6166</v>
      </c>
      <c r="D775" t="s">
        <v>4410</v>
      </c>
      <c r="E775" t="s">
        <v>5846</v>
      </c>
      <c r="F775">
        <v>1</v>
      </c>
      <c r="G775">
        <v>4.2699999999999996</v>
      </c>
      <c r="H775" t="s">
        <v>443</v>
      </c>
      <c r="J775" t="s">
        <v>2078</v>
      </c>
      <c r="K775" t="s">
        <v>3391</v>
      </c>
      <c r="L775" t="s">
        <v>2079</v>
      </c>
      <c r="M775" t="s">
        <v>3392</v>
      </c>
      <c r="N775" t="s">
        <v>3947</v>
      </c>
      <c r="O775" t="s">
        <v>84</v>
      </c>
    </row>
    <row r="776" spans="1:15" x14ac:dyDescent="0.45">
      <c r="A776">
        <v>1459</v>
      </c>
      <c r="B776" t="s">
        <v>6167</v>
      </c>
      <c r="C776" t="s">
        <v>6168</v>
      </c>
      <c r="D776" t="s">
        <v>4410</v>
      </c>
      <c r="E776" t="s">
        <v>5846</v>
      </c>
      <c r="F776">
        <v>1</v>
      </c>
      <c r="G776">
        <v>4.2699999999999996</v>
      </c>
      <c r="H776" t="s">
        <v>443</v>
      </c>
      <c r="J776" t="s">
        <v>6169</v>
      </c>
      <c r="K776" t="s">
        <v>6170</v>
      </c>
      <c r="L776" t="s">
        <v>6171</v>
      </c>
      <c r="M776" t="s">
        <v>6172</v>
      </c>
      <c r="N776" t="s">
        <v>3742</v>
      </c>
      <c r="O776" t="s">
        <v>84</v>
      </c>
    </row>
    <row r="777" spans="1:15" x14ac:dyDescent="0.45">
      <c r="A777">
        <v>1460</v>
      </c>
      <c r="B777" t="s">
        <v>5827</v>
      </c>
      <c r="C777" t="s">
        <v>6173</v>
      </c>
      <c r="D777" t="s">
        <v>4410</v>
      </c>
      <c r="E777" t="s">
        <v>5846</v>
      </c>
      <c r="F777">
        <v>1</v>
      </c>
      <c r="G777">
        <v>4.2699999999999996</v>
      </c>
      <c r="H777" t="s">
        <v>443</v>
      </c>
      <c r="J777" t="s">
        <v>5829</v>
      </c>
      <c r="K777" t="s">
        <v>178</v>
      </c>
      <c r="L777" t="s">
        <v>5830</v>
      </c>
      <c r="M777" t="s">
        <v>6174</v>
      </c>
      <c r="N777" t="s">
        <v>6175</v>
      </c>
      <c r="O777" t="s">
        <v>84</v>
      </c>
    </row>
    <row r="778" spans="1:15" x14ac:dyDescent="0.45">
      <c r="A778">
        <v>1461</v>
      </c>
      <c r="B778" t="s">
        <v>6128</v>
      </c>
      <c r="C778" t="s">
        <v>6176</v>
      </c>
      <c r="D778" t="s">
        <v>4410</v>
      </c>
      <c r="E778" t="s">
        <v>5972</v>
      </c>
      <c r="F778">
        <v>1</v>
      </c>
      <c r="G778">
        <v>4.2699999999999996</v>
      </c>
      <c r="H778" t="s">
        <v>443</v>
      </c>
      <c r="J778" t="s">
        <v>708</v>
      </c>
      <c r="K778" t="s">
        <v>4493</v>
      </c>
      <c r="L778" t="s">
        <v>709</v>
      </c>
      <c r="M778" t="s">
        <v>4494</v>
      </c>
      <c r="N778" t="s">
        <v>6177</v>
      </c>
      <c r="O778" t="s">
        <v>84</v>
      </c>
    </row>
    <row r="779" spans="1:15" x14ac:dyDescent="0.45">
      <c r="A779">
        <v>1462</v>
      </c>
      <c r="B779" t="s">
        <v>6178</v>
      </c>
      <c r="C779" t="s">
        <v>6179</v>
      </c>
      <c r="D779" t="s">
        <v>4410</v>
      </c>
      <c r="E779" t="s">
        <v>5846</v>
      </c>
      <c r="F779">
        <v>1</v>
      </c>
      <c r="G779">
        <v>4.28</v>
      </c>
      <c r="H779" t="s">
        <v>443</v>
      </c>
      <c r="J779" t="s">
        <v>6180</v>
      </c>
      <c r="K779" t="s">
        <v>6181</v>
      </c>
      <c r="L779" t="s">
        <v>6182</v>
      </c>
      <c r="M779" t="s">
        <v>6183</v>
      </c>
      <c r="N779" t="s">
        <v>4123</v>
      </c>
      <c r="O779" t="s">
        <v>84</v>
      </c>
    </row>
    <row r="780" spans="1:15" x14ac:dyDescent="0.45">
      <c r="A780">
        <v>1463</v>
      </c>
      <c r="B780" t="s">
        <v>6184</v>
      </c>
      <c r="C780" t="s">
        <v>3801</v>
      </c>
      <c r="D780" t="s">
        <v>4410</v>
      </c>
      <c r="E780" t="s">
        <v>6097</v>
      </c>
      <c r="F780">
        <v>1</v>
      </c>
      <c r="G780">
        <v>4.28</v>
      </c>
      <c r="H780" t="s">
        <v>2007</v>
      </c>
      <c r="J780" t="s">
        <v>6185</v>
      </c>
      <c r="K780" t="s">
        <v>3526</v>
      </c>
      <c r="L780" t="s">
        <v>6186</v>
      </c>
      <c r="M780" t="s">
        <v>3528</v>
      </c>
      <c r="N780" t="s">
        <v>6187</v>
      </c>
      <c r="O780" t="s">
        <v>84</v>
      </c>
    </row>
    <row r="781" spans="1:15" x14ac:dyDescent="0.45">
      <c r="A781">
        <v>1464</v>
      </c>
      <c r="B781" t="s">
        <v>6188</v>
      </c>
      <c r="C781" t="s">
        <v>6189</v>
      </c>
      <c r="D781" t="s">
        <v>4410</v>
      </c>
      <c r="E781" t="s">
        <v>5647</v>
      </c>
      <c r="F781">
        <v>1</v>
      </c>
      <c r="G781">
        <v>4.28</v>
      </c>
      <c r="H781" t="s">
        <v>443</v>
      </c>
      <c r="J781" t="s">
        <v>6190</v>
      </c>
      <c r="K781" t="s">
        <v>1301</v>
      </c>
      <c r="L781" t="s">
        <v>6191</v>
      </c>
      <c r="M781" t="s">
        <v>1302</v>
      </c>
      <c r="N781" t="s">
        <v>6192</v>
      </c>
      <c r="O781" t="s">
        <v>84</v>
      </c>
    </row>
    <row r="782" spans="1:15" x14ac:dyDescent="0.45">
      <c r="A782">
        <v>1465</v>
      </c>
      <c r="B782" t="s">
        <v>5982</v>
      </c>
      <c r="C782" t="s">
        <v>6193</v>
      </c>
      <c r="D782" t="s">
        <v>4410</v>
      </c>
      <c r="E782" t="s">
        <v>5647</v>
      </c>
      <c r="F782">
        <v>1</v>
      </c>
      <c r="G782">
        <v>4.28</v>
      </c>
      <c r="H782" t="s">
        <v>443</v>
      </c>
      <c r="J782" t="s">
        <v>331</v>
      </c>
      <c r="K782" t="s">
        <v>6194</v>
      </c>
      <c r="L782" t="s">
        <v>332</v>
      </c>
      <c r="M782" t="s">
        <v>6195</v>
      </c>
      <c r="N782" t="s">
        <v>6196</v>
      </c>
      <c r="O782" t="s">
        <v>84</v>
      </c>
    </row>
    <row r="783" spans="1:15" x14ac:dyDescent="0.45">
      <c r="A783">
        <v>1466</v>
      </c>
      <c r="B783" t="s">
        <v>6197</v>
      </c>
      <c r="C783" t="s">
        <v>6198</v>
      </c>
      <c r="D783" t="s">
        <v>4410</v>
      </c>
      <c r="E783" t="s">
        <v>5647</v>
      </c>
      <c r="F783">
        <v>1</v>
      </c>
      <c r="G783">
        <v>4.28</v>
      </c>
      <c r="H783" t="s">
        <v>443</v>
      </c>
      <c r="J783" t="s">
        <v>906</v>
      </c>
      <c r="K783" t="s">
        <v>1013</v>
      </c>
      <c r="L783" t="s">
        <v>908</v>
      </c>
      <c r="M783" t="s">
        <v>1014</v>
      </c>
      <c r="N783" t="s">
        <v>6118</v>
      </c>
      <c r="O783" t="s">
        <v>84</v>
      </c>
    </row>
    <row r="784" spans="1:15" x14ac:dyDescent="0.45">
      <c r="A784">
        <v>1467</v>
      </c>
      <c r="B784" t="s">
        <v>6199</v>
      </c>
      <c r="C784" t="s">
        <v>6200</v>
      </c>
      <c r="D784" t="s">
        <v>4410</v>
      </c>
      <c r="E784" t="s">
        <v>5647</v>
      </c>
      <c r="F784">
        <v>1</v>
      </c>
      <c r="G784">
        <v>4.28</v>
      </c>
      <c r="H784" t="s">
        <v>443</v>
      </c>
      <c r="J784" t="s">
        <v>6199</v>
      </c>
      <c r="K784" t="s">
        <v>6200</v>
      </c>
      <c r="L784" t="s">
        <v>6201</v>
      </c>
      <c r="M784" t="s">
        <v>6202</v>
      </c>
      <c r="N784" t="s">
        <v>6203</v>
      </c>
      <c r="O784" t="s">
        <v>84</v>
      </c>
    </row>
    <row r="785" spans="1:15" x14ac:dyDescent="0.45">
      <c r="A785">
        <v>1468</v>
      </c>
      <c r="B785" t="s">
        <v>6204</v>
      </c>
      <c r="C785" t="s">
        <v>6205</v>
      </c>
      <c r="D785" t="s">
        <v>4410</v>
      </c>
      <c r="E785" t="s">
        <v>5647</v>
      </c>
      <c r="F785">
        <v>1</v>
      </c>
      <c r="G785">
        <v>4.28</v>
      </c>
      <c r="H785" t="s">
        <v>443</v>
      </c>
      <c r="J785" t="s">
        <v>6206</v>
      </c>
      <c r="K785" t="s">
        <v>1324</v>
      </c>
      <c r="L785" t="s">
        <v>6207</v>
      </c>
      <c r="M785" t="s">
        <v>1325</v>
      </c>
      <c r="N785" t="s">
        <v>4135</v>
      </c>
      <c r="O785" t="s">
        <v>84</v>
      </c>
    </row>
    <row r="786" spans="1:15" x14ac:dyDescent="0.45">
      <c r="A786">
        <v>1469</v>
      </c>
      <c r="B786" t="s">
        <v>6208</v>
      </c>
      <c r="C786" t="s">
        <v>6209</v>
      </c>
      <c r="D786" t="s">
        <v>4410</v>
      </c>
      <c r="E786" t="s">
        <v>5647</v>
      </c>
      <c r="F786">
        <v>1</v>
      </c>
      <c r="G786">
        <v>4.28</v>
      </c>
      <c r="H786" t="s">
        <v>443</v>
      </c>
      <c r="J786" t="s">
        <v>6210</v>
      </c>
      <c r="K786" t="s">
        <v>6211</v>
      </c>
      <c r="L786" t="s">
        <v>6212</v>
      </c>
      <c r="M786" t="s">
        <v>6213</v>
      </c>
      <c r="N786" t="s">
        <v>4120</v>
      </c>
      <c r="O786" t="s">
        <v>84</v>
      </c>
    </row>
    <row r="787" spans="1:15" x14ac:dyDescent="0.45">
      <c r="A787">
        <v>1470</v>
      </c>
      <c r="B787" t="s">
        <v>6214</v>
      </c>
      <c r="C787" t="s">
        <v>6215</v>
      </c>
      <c r="D787" t="s">
        <v>4410</v>
      </c>
      <c r="E787" t="s">
        <v>5647</v>
      </c>
      <c r="F787">
        <v>1</v>
      </c>
      <c r="G787">
        <v>4.28</v>
      </c>
      <c r="H787" t="s">
        <v>443</v>
      </c>
      <c r="J787" t="s">
        <v>6216</v>
      </c>
      <c r="K787" t="s">
        <v>6217</v>
      </c>
      <c r="L787" t="s">
        <v>6218</v>
      </c>
      <c r="M787" t="s">
        <v>6219</v>
      </c>
      <c r="N787" t="s">
        <v>6220</v>
      </c>
      <c r="O787" t="s">
        <v>84</v>
      </c>
    </row>
    <row r="788" spans="1:15" x14ac:dyDescent="0.45">
      <c r="A788">
        <v>1471</v>
      </c>
      <c r="B788" t="s">
        <v>6221</v>
      </c>
      <c r="C788" t="s">
        <v>6222</v>
      </c>
      <c r="D788" t="s">
        <v>4410</v>
      </c>
      <c r="E788" t="s">
        <v>5647</v>
      </c>
      <c r="F788">
        <v>1</v>
      </c>
      <c r="G788">
        <v>4.28</v>
      </c>
      <c r="H788" t="s">
        <v>443</v>
      </c>
      <c r="J788" t="s">
        <v>6223</v>
      </c>
      <c r="K788" t="s">
        <v>2446</v>
      </c>
      <c r="L788" t="s">
        <v>6224</v>
      </c>
      <c r="M788" t="s">
        <v>2448</v>
      </c>
      <c r="N788" t="s">
        <v>6225</v>
      </c>
      <c r="O788" t="s">
        <v>84</v>
      </c>
    </row>
    <row r="789" spans="1:15" x14ac:dyDescent="0.45">
      <c r="A789">
        <v>1472</v>
      </c>
      <c r="B789" t="s">
        <v>6226</v>
      </c>
      <c r="C789" t="s">
        <v>6227</v>
      </c>
      <c r="D789" t="s">
        <v>4410</v>
      </c>
      <c r="E789" t="s">
        <v>5647</v>
      </c>
      <c r="F789">
        <v>1</v>
      </c>
      <c r="G789">
        <v>4.28</v>
      </c>
      <c r="H789" t="s">
        <v>443</v>
      </c>
      <c r="J789" t="s">
        <v>2071</v>
      </c>
      <c r="K789" t="s">
        <v>5130</v>
      </c>
      <c r="L789" t="s">
        <v>2072</v>
      </c>
      <c r="M789" t="s">
        <v>5131</v>
      </c>
      <c r="N789" t="s">
        <v>6228</v>
      </c>
      <c r="O789" t="s">
        <v>84</v>
      </c>
    </row>
    <row r="790" spans="1:15" x14ac:dyDescent="0.45">
      <c r="A790">
        <v>1473</v>
      </c>
      <c r="B790" t="s">
        <v>6229</v>
      </c>
      <c r="C790" t="s">
        <v>6230</v>
      </c>
      <c r="D790" t="s">
        <v>4410</v>
      </c>
      <c r="E790" t="s">
        <v>5647</v>
      </c>
      <c r="F790">
        <v>1</v>
      </c>
      <c r="G790">
        <v>4.28</v>
      </c>
      <c r="H790" t="s">
        <v>443</v>
      </c>
      <c r="J790" t="s">
        <v>6231</v>
      </c>
      <c r="K790" t="s">
        <v>3547</v>
      </c>
      <c r="L790" t="s">
        <v>6232</v>
      </c>
      <c r="M790" t="s">
        <v>3548</v>
      </c>
      <c r="N790" t="s">
        <v>6233</v>
      </c>
      <c r="O790" t="s">
        <v>84</v>
      </c>
    </row>
    <row r="791" spans="1:15" x14ac:dyDescent="0.45">
      <c r="A791">
        <v>1474</v>
      </c>
      <c r="B791" t="s">
        <v>6234</v>
      </c>
      <c r="C791" t="s">
        <v>6235</v>
      </c>
      <c r="D791" t="s">
        <v>4410</v>
      </c>
      <c r="E791" t="s">
        <v>5647</v>
      </c>
      <c r="F791">
        <v>1</v>
      </c>
      <c r="G791">
        <v>4.28</v>
      </c>
      <c r="H791" t="s">
        <v>443</v>
      </c>
      <c r="J791" t="s">
        <v>6236</v>
      </c>
      <c r="K791" t="s">
        <v>1259</v>
      </c>
      <c r="L791" t="s">
        <v>6237</v>
      </c>
      <c r="M791" t="s">
        <v>1260</v>
      </c>
      <c r="N791" t="s">
        <v>6238</v>
      </c>
      <c r="O791" t="s">
        <v>84</v>
      </c>
    </row>
    <row r="792" spans="1:15" x14ac:dyDescent="0.45">
      <c r="A792">
        <v>1475</v>
      </c>
      <c r="B792" t="s">
        <v>6239</v>
      </c>
      <c r="C792" t="s">
        <v>5348</v>
      </c>
      <c r="D792" t="s">
        <v>4410</v>
      </c>
      <c r="E792" t="s">
        <v>5647</v>
      </c>
      <c r="F792">
        <v>1</v>
      </c>
      <c r="G792">
        <v>4.28</v>
      </c>
      <c r="H792" t="s">
        <v>443</v>
      </c>
      <c r="J792" t="s">
        <v>6240</v>
      </c>
      <c r="K792" t="s">
        <v>131</v>
      </c>
      <c r="L792" t="s">
        <v>6241</v>
      </c>
      <c r="M792" t="s">
        <v>132</v>
      </c>
      <c r="N792" t="s">
        <v>6242</v>
      </c>
      <c r="O792" t="s">
        <v>84</v>
      </c>
    </row>
    <row r="793" spans="1:15" x14ac:dyDescent="0.45">
      <c r="A793">
        <v>1476</v>
      </c>
      <c r="B793" t="s">
        <v>6243</v>
      </c>
      <c r="C793" t="s">
        <v>6244</v>
      </c>
      <c r="D793" t="s">
        <v>4410</v>
      </c>
      <c r="E793" t="s">
        <v>4458</v>
      </c>
      <c r="F793">
        <v>1</v>
      </c>
      <c r="G793">
        <v>4.29</v>
      </c>
      <c r="H793" t="s">
        <v>443</v>
      </c>
      <c r="J793" t="s">
        <v>6245</v>
      </c>
      <c r="K793" t="s">
        <v>387</v>
      </c>
      <c r="L793" t="s">
        <v>6246</v>
      </c>
      <c r="M793" t="s">
        <v>388</v>
      </c>
      <c r="N793" t="s">
        <v>6247</v>
      </c>
      <c r="O793" t="s">
        <v>84</v>
      </c>
    </row>
    <row r="794" spans="1:15" x14ac:dyDescent="0.45">
      <c r="A794">
        <v>1477</v>
      </c>
      <c r="B794" t="s">
        <v>6248</v>
      </c>
      <c r="C794" t="s">
        <v>6249</v>
      </c>
      <c r="D794" t="s">
        <v>4410</v>
      </c>
      <c r="E794" t="s">
        <v>5703</v>
      </c>
      <c r="F794">
        <v>1</v>
      </c>
      <c r="G794">
        <v>4.29</v>
      </c>
      <c r="H794" t="s">
        <v>443</v>
      </c>
      <c r="J794" t="s">
        <v>362</v>
      </c>
      <c r="K794" t="s">
        <v>5556</v>
      </c>
      <c r="L794" t="s">
        <v>363</v>
      </c>
      <c r="M794" t="s">
        <v>5558</v>
      </c>
      <c r="N794" t="s">
        <v>6250</v>
      </c>
      <c r="O794" t="s">
        <v>84</v>
      </c>
    </row>
    <row r="795" spans="1:15" x14ac:dyDescent="0.45">
      <c r="A795">
        <v>1478</v>
      </c>
      <c r="B795" t="s">
        <v>1988</v>
      </c>
      <c r="C795" t="s">
        <v>3704</v>
      </c>
      <c r="D795" t="s">
        <v>4410</v>
      </c>
      <c r="E795" t="s">
        <v>5703</v>
      </c>
      <c r="F795">
        <v>1</v>
      </c>
      <c r="G795">
        <v>4.29</v>
      </c>
      <c r="H795" t="s">
        <v>443</v>
      </c>
      <c r="J795" t="s">
        <v>1990</v>
      </c>
      <c r="K795" t="s">
        <v>131</v>
      </c>
      <c r="L795" t="s">
        <v>1991</v>
      </c>
      <c r="M795" t="s">
        <v>132</v>
      </c>
      <c r="N795" t="s">
        <v>6251</v>
      </c>
      <c r="O795" t="s">
        <v>84</v>
      </c>
    </row>
    <row r="796" spans="1:15" x14ac:dyDescent="0.45">
      <c r="A796">
        <v>1479</v>
      </c>
      <c r="B796" t="s">
        <v>6252</v>
      </c>
      <c r="C796" t="s">
        <v>4697</v>
      </c>
      <c r="D796" t="s">
        <v>4410</v>
      </c>
      <c r="E796" t="s">
        <v>5703</v>
      </c>
      <c r="F796">
        <v>1</v>
      </c>
      <c r="G796">
        <v>4.29</v>
      </c>
      <c r="H796" t="s">
        <v>443</v>
      </c>
      <c r="J796" t="s">
        <v>1779</v>
      </c>
      <c r="K796" t="s">
        <v>986</v>
      </c>
      <c r="L796" t="s">
        <v>1780</v>
      </c>
      <c r="M796" t="s">
        <v>988</v>
      </c>
      <c r="N796" t="s">
        <v>6253</v>
      </c>
      <c r="O796" t="s">
        <v>84</v>
      </c>
    </row>
    <row r="797" spans="1:15" x14ac:dyDescent="0.45">
      <c r="A797">
        <v>1480</v>
      </c>
      <c r="B797" t="s">
        <v>6254</v>
      </c>
      <c r="C797" t="s">
        <v>6255</v>
      </c>
      <c r="D797" t="s">
        <v>4410</v>
      </c>
      <c r="E797" t="s">
        <v>5703</v>
      </c>
      <c r="F797">
        <v>1</v>
      </c>
      <c r="G797">
        <v>4.29</v>
      </c>
      <c r="H797" t="s">
        <v>443</v>
      </c>
      <c r="J797" t="s">
        <v>6256</v>
      </c>
      <c r="K797" t="s">
        <v>907</v>
      </c>
      <c r="L797" t="s">
        <v>6257</v>
      </c>
      <c r="M797" t="s">
        <v>909</v>
      </c>
      <c r="N797" t="s">
        <v>3953</v>
      </c>
      <c r="O797" t="s">
        <v>84</v>
      </c>
    </row>
    <row r="798" spans="1:15" x14ac:dyDescent="0.45">
      <c r="A798">
        <v>1481</v>
      </c>
      <c r="B798" t="s">
        <v>6258</v>
      </c>
      <c r="C798" t="s">
        <v>6259</v>
      </c>
      <c r="D798" t="s">
        <v>4410</v>
      </c>
      <c r="E798" t="s">
        <v>5703</v>
      </c>
      <c r="F798">
        <v>1</v>
      </c>
      <c r="G798">
        <v>4.29</v>
      </c>
      <c r="H798" t="s">
        <v>443</v>
      </c>
      <c r="J798" t="s">
        <v>6260</v>
      </c>
      <c r="K798" t="s">
        <v>6261</v>
      </c>
      <c r="L798" t="s">
        <v>6262</v>
      </c>
      <c r="M798" t="s">
        <v>6263</v>
      </c>
      <c r="N798" t="s">
        <v>3537</v>
      </c>
      <c r="O798" t="s">
        <v>84</v>
      </c>
    </row>
    <row r="799" spans="1:15" x14ac:dyDescent="0.45">
      <c r="A799">
        <v>1482</v>
      </c>
      <c r="B799" t="s">
        <v>6264</v>
      </c>
      <c r="C799" t="s">
        <v>1342</v>
      </c>
      <c r="D799" t="s">
        <v>4410</v>
      </c>
      <c r="E799" t="s">
        <v>5703</v>
      </c>
      <c r="F799">
        <v>1</v>
      </c>
      <c r="G799">
        <v>4.29</v>
      </c>
      <c r="H799" t="s">
        <v>443</v>
      </c>
      <c r="J799" t="s">
        <v>1875</v>
      </c>
      <c r="K799" t="s">
        <v>1344</v>
      </c>
      <c r="L799" t="s">
        <v>1876</v>
      </c>
      <c r="M799" t="s">
        <v>1346</v>
      </c>
      <c r="N799" t="s">
        <v>3569</v>
      </c>
      <c r="O799" t="s">
        <v>84</v>
      </c>
    </row>
    <row r="800" spans="1:15" x14ac:dyDescent="0.45">
      <c r="A800">
        <v>1483</v>
      </c>
      <c r="B800" t="s">
        <v>6265</v>
      </c>
      <c r="C800" t="s">
        <v>6266</v>
      </c>
      <c r="D800" t="s">
        <v>4410</v>
      </c>
      <c r="E800" t="s">
        <v>5703</v>
      </c>
      <c r="F800">
        <v>1</v>
      </c>
      <c r="G800">
        <v>4.29</v>
      </c>
      <c r="H800" t="s">
        <v>443</v>
      </c>
      <c r="J800" t="s">
        <v>6267</v>
      </c>
      <c r="K800" t="s">
        <v>6076</v>
      </c>
      <c r="L800" t="s">
        <v>6268</v>
      </c>
      <c r="M800" t="s">
        <v>6077</v>
      </c>
      <c r="N800" t="s">
        <v>4089</v>
      </c>
      <c r="O800" t="s">
        <v>84</v>
      </c>
    </row>
    <row r="801" spans="1:15" x14ac:dyDescent="0.45">
      <c r="A801">
        <v>1484</v>
      </c>
      <c r="B801" t="s">
        <v>6269</v>
      </c>
      <c r="C801" t="s">
        <v>6270</v>
      </c>
      <c r="D801" t="s">
        <v>4410</v>
      </c>
      <c r="E801" t="s">
        <v>5236</v>
      </c>
      <c r="F801">
        <v>1</v>
      </c>
      <c r="G801">
        <v>4.29</v>
      </c>
      <c r="H801" t="s">
        <v>443</v>
      </c>
      <c r="J801" t="s">
        <v>6271</v>
      </c>
      <c r="K801" t="s">
        <v>6272</v>
      </c>
      <c r="L801" t="s">
        <v>6273</v>
      </c>
      <c r="M801" t="s">
        <v>6274</v>
      </c>
      <c r="N801" t="s">
        <v>6275</v>
      </c>
      <c r="O801" t="s">
        <v>84</v>
      </c>
    </row>
    <row r="802" spans="1:15" x14ac:dyDescent="0.45">
      <c r="A802">
        <v>1485</v>
      </c>
      <c r="B802" t="s">
        <v>6276</v>
      </c>
      <c r="C802" t="s">
        <v>6277</v>
      </c>
      <c r="D802" t="s">
        <v>4410</v>
      </c>
      <c r="E802" t="s">
        <v>5236</v>
      </c>
      <c r="F802">
        <v>1</v>
      </c>
      <c r="G802">
        <v>4.29</v>
      </c>
      <c r="H802" t="s">
        <v>443</v>
      </c>
      <c r="J802" t="s">
        <v>6278</v>
      </c>
      <c r="K802" t="s">
        <v>5146</v>
      </c>
      <c r="L802" t="s">
        <v>6279</v>
      </c>
      <c r="M802" t="s">
        <v>5148</v>
      </c>
      <c r="N802" t="s">
        <v>6050</v>
      </c>
      <c r="O802" t="s">
        <v>84</v>
      </c>
    </row>
    <row r="803" spans="1:15" x14ac:dyDescent="0.45">
      <c r="A803">
        <v>1486</v>
      </c>
      <c r="B803" t="s">
        <v>6280</v>
      </c>
      <c r="C803" t="s">
        <v>5407</v>
      </c>
      <c r="D803" t="s">
        <v>4410</v>
      </c>
      <c r="E803" t="s">
        <v>5236</v>
      </c>
      <c r="F803">
        <v>1</v>
      </c>
      <c r="G803">
        <v>4.29</v>
      </c>
      <c r="H803" t="s">
        <v>443</v>
      </c>
      <c r="J803" t="s">
        <v>6281</v>
      </c>
      <c r="K803" t="s">
        <v>6282</v>
      </c>
      <c r="L803" t="s">
        <v>6283</v>
      </c>
      <c r="M803" t="s">
        <v>6284</v>
      </c>
      <c r="N803" t="s">
        <v>3924</v>
      </c>
      <c r="O803" t="s">
        <v>84</v>
      </c>
    </row>
    <row r="804" spans="1:15" x14ac:dyDescent="0.45">
      <c r="A804">
        <v>1487</v>
      </c>
      <c r="B804" t="s">
        <v>1380</v>
      </c>
      <c r="C804" t="s">
        <v>6285</v>
      </c>
      <c r="D804" t="s">
        <v>4410</v>
      </c>
      <c r="E804" t="s">
        <v>5236</v>
      </c>
      <c r="F804">
        <v>1</v>
      </c>
      <c r="G804">
        <v>4.29</v>
      </c>
      <c r="H804" t="s">
        <v>443</v>
      </c>
      <c r="J804" t="s">
        <v>1051</v>
      </c>
      <c r="K804" t="s">
        <v>748</v>
      </c>
      <c r="L804" t="s">
        <v>1052</v>
      </c>
      <c r="M804" t="s">
        <v>749</v>
      </c>
      <c r="N804" t="s">
        <v>6175</v>
      </c>
      <c r="O804" t="s">
        <v>84</v>
      </c>
    </row>
    <row r="805" spans="1:15" x14ac:dyDescent="0.45">
      <c r="A805">
        <v>1488</v>
      </c>
      <c r="B805" t="s">
        <v>6286</v>
      </c>
      <c r="C805" t="s">
        <v>6287</v>
      </c>
      <c r="D805" t="s">
        <v>4410</v>
      </c>
      <c r="E805" t="s">
        <v>5236</v>
      </c>
      <c r="F805">
        <v>1</v>
      </c>
      <c r="G805">
        <v>4.29</v>
      </c>
      <c r="H805" t="s">
        <v>443</v>
      </c>
      <c r="J805" t="s">
        <v>6288</v>
      </c>
      <c r="K805" t="s">
        <v>4658</v>
      </c>
      <c r="L805" t="s">
        <v>6289</v>
      </c>
      <c r="M805" t="s">
        <v>4660</v>
      </c>
      <c r="N805" t="s">
        <v>4110</v>
      </c>
      <c r="O805" t="s">
        <v>84</v>
      </c>
    </row>
    <row r="806" spans="1:15" x14ac:dyDescent="0.45">
      <c r="A806">
        <v>1489</v>
      </c>
      <c r="B806" t="s">
        <v>6290</v>
      </c>
      <c r="C806" t="s">
        <v>6291</v>
      </c>
      <c r="D806" t="s">
        <v>4410</v>
      </c>
      <c r="E806" t="s">
        <v>5236</v>
      </c>
      <c r="F806">
        <v>1</v>
      </c>
      <c r="G806">
        <v>4.29</v>
      </c>
      <c r="H806" t="s">
        <v>443</v>
      </c>
      <c r="J806" t="s">
        <v>6292</v>
      </c>
      <c r="K806" t="s">
        <v>403</v>
      </c>
      <c r="L806" t="s">
        <v>6293</v>
      </c>
      <c r="M806" t="s">
        <v>404</v>
      </c>
      <c r="N806" t="s">
        <v>6251</v>
      </c>
      <c r="O806" t="s">
        <v>84</v>
      </c>
    </row>
    <row r="807" spans="1:15" x14ac:dyDescent="0.45">
      <c r="A807">
        <v>1490</v>
      </c>
      <c r="B807" t="s">
        <v>6294</v>
      </c>
      <c r="C807" t="s">
        <v>6295</v>
      </c>
      <c r="D807" t="s">
        <v>4410</v>
      </c>
      <c r="E807" t="s">
        <v>5065</v>
      </c>
      <c r="F807">
        <v>1</v>
      </c>
      <c r="G807">
        <v>4.29</v>
      </c>
      <c r="H807" t="s">
        <v>443</v>
      </c>
      <c r="J807" t="s">
        <v>366</v>
      </c>
      <c r="K807" t="s">
        <v>1082</v>
      </c>
      <c r="L807" t="s">
        <v>367</v>
      </c>
      <c r="M807" t="s">
        <v>1083</v>
      </c>
      <c r="N807" t="s">
        <v>6296</v>
      </c>
      <c r="O807" t="s">
        <v>84</v>
      </c>
    </row>
    <row r="808" spans="1:15" x14ac:dyDescent="0.45">
      <c r="A808">
        <v>1491</v>
      </c>
      <c r="B808" t="s">
        <v>6297</v>
      </c>
      <c r="C808" t="s">
        <v>6298</v>
      </c>
      <c r="D808" t="s">
        <v>4410</v>
      </c>
      <c r="E808" t="s">
        <v>5065</v>
      </c>
      <c r="F808">
        <v>1</v>
      </c>
      <c r="G808">
        <v>4.29</v>
      </c>
      <c r="H808" t="s">
        <v>443</v>
      </c>
      <c r="J808" t="s">
        <v>6299</v>
      </c>
      <c r="K808" t="s">
        <v>1161</v>
      </c>
      <c r="L808" t="s">
        <v>6300</v>
      </c>
      <c r="M808" t="s">
        <v>1162</v>
      </c>
      <c r="N808" t="s">
        <v>3371</v>
      </c>
      <c r="O808" t="s">
        <v>84</v>
      </c>
    </row>
    <row r="809" spans="1:15" x14ac:dyDescent="0.45">
      <c r="A809">
        <v>1492</v>
      </c>
      <c r="B809" t="s">
        <v>6301</v>
      </c>
      <c r="C809" t="s">
        <v>6302</v>
      </c>
      <c r="D809" t="s">
        <v>4410</v>
      </c>
      <c r="E809" t="s">
        <v>5065</v>
      </c>
      <c r="F809">
        <v>1</v>
      </c>
      <c r="G809">
        <v>4.29</v>
      </c>
      <c r="H809" t="s">
        <v>443</v>
      </c>
      <c r="J809" t="s">
        <v>6303</v>
      </c>
      <c r="K809" t="s">
        <v>999</v>
      </c>
      <c r="L809" t="s">
        <v>6304</v>
      </c>
      <c r="M809" t="s">
        <v>1000</v>
      </c>
      <c r="N809" t="s">
        <v>6050</v>
      </c>
      <c r="O809" t="s">
        <v>84</v>
      </c>
    </row>
    <row r="810" spans="1:15" x14ac:dyDescent="0.45">
      <c r="A810">
        <v>1493</v>
      </c>
      <c r="B810" t="s">
        <v>6305</v>
      </c>
      <c r="C810" t="s">
        <v>6306</v>
      </c>
      <c r="D810" t="s">
        <v>4410</v>
      </c>
      <c r="E810" t="s">
        <v>5065</v>
      </c>
      <c r="F810">
        <v>1</v>
      </c>
      <c r="G810">
        <v>4.29</v>
      </c>
      <c r="H810" t="s">
        <v>443</v>
      </c>
      <c r="J810" t="s">
        <v>291</v>
      </c>
      <c r="K810" t="s">
        <v>980</v>
      </c>
      <c r="L810" t="s">
        <v>292</v>
      </c>
      <c r="M810" t="s">
        <v>981</v>
      </c>
      <c r="N810" t="s">
        <v>6307</v>
      </c>
      <c r="O810" t="s">
        <v>84</v>
      </c>
    </row>
    <row r="811" spans="1:15" x14ac:dyDescent="0.45">
      <c r="A811">
        <v>1494</v>
      </c>
      <c r="B811" t="s">
        <v>6308</v>
      </c>
      <c r="C811" t="s">
        <v>6309</v>
      </c>
      <c r="D811" t="s">
        <v>4410</v>
      </c>
      <c r="E811" t="s">
        <v>5065</v>
      </c>
      <c r="F811">
        <v>1</v>
      </c>
      <c r="G811">
        <v>4.29</v>
      </c>
      <c r="H811" t="s">
        <v>443</v>
      </c>
      <c r="J811" t="s">
        <v>6310</v>
      </c>
      <c r="K811" t="s">
        <v>1007</v>
      </c>
      <c r="L811" t="s">
        <v>6311</v>
      </c>
      <c r="M811" t="s">
        <v>1008</v>
      </c>
      <c r="N811" t="s">
        <v>6307</v>
      </c>
      <c r="O811" t="s">
        <v>84</v>
      </c>
    </row>
    <row r="812" spans="1:15" x14ac:dyDescent="0.45">
      <c r="A812">
        <v>1495</v>
      </c>
      <c r="B812" t="s">
        <v>6312</v>
      </c>
      <c r="C812" t="s">
        <v>6313</v>
      </c>
      <c r="D812" t="s">
        <v>4410</v>
      </c>
      <c r="E812" t="s">
        <v>5065</v>
      </c>
      <c r="F812">
        <v>1</v>
      </c>
      <c r="G812">
        <v>4.29</v>
      </c>
      <c r="H812" t="s">
        <v>443</v>
      </c>
      <c r="J812" t="s">
        <v>1702</v>
      </c>
      <c r="K812" t="s">
        <v>1013</v>
      </c>
      <c r="L812" t="s">
        <v>1703</v>
      </c>
      <c r="M812" t="s">
        <v>1014</v>
      </c>
      <c r="N812" t="s">
        <v>3913</v>
      </c>
      <c r="O812" t="s">
        <v>84</v>
      </c>
    </row>
    <row r="813" spans="1:15" x14ac:dyDescent="0.45">
      <c r="A813">
        <v>1496</v>
      </c>
      <c r="B813" t="s">
        <v>5637</v>
      </c>
      <c r="C813" t="s">
        <v>6314</v>
      </c>
      <c r="D813" t="s">
        <v>4410</v>
      </c>
      <c r="E813" t="s">
        <v>5065</v>
      </c>
      <c r="F813">
        <v>1</v>
      </c>
      <c r="G813">
        <v>4.29</v>
      </c>
      <c r="H813" t="s">
        <v>443</v>
      </c>
      <c r="J813" t="s">
        <v>329</v>
      </c>
      <c r="K813" t="s">
        <v>5362</v>
      </c>
      <c r="L813" t="s">
        <v>330</v>
      </c>
      <c r="M813" t="s">
        <v>5364</v>
      </c>
      <c r="N813" t="s">
        <v>3409</v>
      </c>
      <c r="O813" t="s">
        <v>84</v>
      </c>
    </row>
    <row r="814" spans="1:15" x14ac:dyDescent="0.45">
      <c r="A814">
        <v>1497</v>
      </c>
      <c r="B814" t="s">
        <v>6315</v>
      </c>
      <c r="C814" t="s">
        <v>6316</v>
      </c>
      <c r="D814" t="s">
        <v>4410</v>
      </c>
      <c r="E814" t="s">
        <v>5065</v>
      </c>
      <c r="F814">
        <v>1</v>
      </c>
      <c r="G814">
        <v>4.29</v>
      </c>
      <c r="H814" t="s">
        <v>443</v>
      </c>
      <c r="J814" t="s">
        <v>5623</v>
      </c>
      <c r="K814" t="s">
        <v>4915</v>
      </c>
      <c r="L814" t="s">
        <v>6317</v>
      </c>
      <c r="M814" t="s">
        <v>4916</v>
      </c>
      <c r="N814" t="s">
        <v>3537</v>
      </c>
      <c r="O814" t="s">
        <v>84</v>
      </c>
    </row>
    <row r="815" spans="1:15" x14ac:dyDescent="0.45">
      <c r="A815">
        <v>1498</v>
      </c>
      <c r="B815" t="s">
        <v>6318</v>
      </c>
      <c r="C815" t="s">
        <v>6319</v>
      </c>
      <c r="D815" t="s">
        <v>4410</v>
      </c>
      <c r="E815" t="s">
        <v>5065</v>
      </c>
      <c r="F815">
        <v>1</v>
      </c>
      <c r="G815">
        <v>4.29</v>
      </c>
      <c r="H815" t="s">
        <v>443</v>
      </c>
      <c r="J815" t="s">
        <v>1171</v>
      </c>
      <c r="K815" t="s">
        <v>6320</v>
      </c>
      <c r="L815" t="s">
        <v>1536</v>
      </c>
      <c r="M815" t="s">
        <v>6321</v>
      </c>
      <c r="N815" t="s">
        <v>4089</v>
      </c>
      <c r="O815" t="s">
        <v>84</v>
      </c>
    </row>
    <row r="816" spans="1:15" x14ac:dyDescent="0.45">
      <c r="A816">
        <v>1499</v>
      </c>
      <c r="B816" t="s">
        <v>6322</v>
      </c>
      <c r="C816" t="s">
        <v>5231</v>
      </c>
      <c r="D816" t="s">
        <v>4410</v>
      </c>
      <c r="E816" t="s">
        <v>5065</v>
      </c>
      <c r="F816">
        <v>1</v>
      </c>
      <c r="G816">
        <v>4.29</v>
      </c>
      <c r="H816" t="s">
        <v>443</v>
      </c>
      <c r="J816" t="s">
        <v>6323</v>
      </c>
      <c r="K816" t="s">
        <v>131</v>
      </c>
      <c r="L816" t="s">
        <v>6324</v>
      </c>
      <c r="M816" t="s">
        <v>132</v>
      </c>
      <c r="N816" t="s">
        <v>6325</v>
      </c>
      <c r="O816" t="s">
        <v>84</v>
      </c>
    </row>
    <row r="817" spans="1:15" x14ac:dyDescent="0.45">
      <c r="A817">
        <v>1500</v>
      </c>
      <c r="B817" t="s">
        <v>6326</v>
      </c>
      <c r="C817" t="s">
        <v>6327</v>
      </c>
      <c r="D817" t="s">
        <v>4410</v>
      </c>
      <c r="E817" t="s">
        <v>5065</v>
      </c>
      <c r="F817">
        <v>1</v>
      </c>
      <c r="G817">
        <v>4.29</v>
      </c>
      <c r="H817" t="s">
        <v>443</v>
      </c>
      <c r="J817" t="s">
        <v>3514</v>
      </c>
      <c r="K817" t="s">
        <v>6328</v>
      </c>
      <c r="L817" t="s">
        <v>3515</v>
      </c>
      <c r="M817" t="s">
        <v>219</v>
      </c>
      <c r="N817" t="s">
        <v>6329</v>
      </c>
      <c r="O817" t="s">
        <v>84</v>
      </c>
    </row>
    <row r="818" spans="1:15" x14ac:dyDescent="0.45">
      <c r="A818">
        <v>1501</v>
      </c>
      <c r="B818" t="s">
        <v>6330</v>
      </c>
      <c r="C818" t="s">
        <v>6331</v>
      </c>
      <c r="D818" t="s">
        <v>4410</v>
      </c>
      <c r="E818" t="s">
        <v>5647</v>
      </c>
      <c r="F818">
        <v>1</v>
      </c>
      <c r="G818">
        <v>4.29</v>
      </c>
      <c r="H818" t="s">
        <v>443</v>
      </c>
      <c r="J818" t="s">
        <v>6332</v>
      </c>
      <c r="K818" t="s">
        <v>6333</v>
      </c>
      <c r="L818" t="s">
        <v>6334</v>
      </c>
      <c r="M818" t="s">
        <v>6335</v>
      </c>
      <c r="N818" t="s">
        <v>3724</v>
      </c>
      <c r="O818" t="s">
        <v>84</v>
      </c>
    </row>
    <row r="819" spans="1:15" x14ac:dyDescent="0.45">
      <c r="A819">
        <v>1502</v>
      </c>
      <c r="B819" t="s">
        <v>5827</v>
      </c>
      <c r="C819" t="s">
        <v>6336</v>
      </c>
      <c r="D819" t="s">
        <v>4410</v>
      </c>
      <c r="E819" t="s">
        <v>5647</v>
      </c>
      <c r="F819">
        <v>1</v>
      </c>
      <c r="G819">
        <v>4.29</v>
      </c>
      <c r="H819" t="s">
        <v>443</v>
      </c>
      <c r="J819" t="s">
        <v>5829</v>
      </c>
      <c r="K819" t="s">
        <v>1292</v>
      </c>
      <c r="L819" t="s">
        <v>5830</v>
      </c>
      <c r="M819" t="s">
        <v>1293</v>
      </c>
      <c r="N819" t="s">
        <v>6105</v>
      </c>
      <c r="O819" t="s">
        <v>84</v>
      </c>
    </row>
    <row r="820" spans="1:15" x14ac:dyDescent="0.45">
      <c r="A820">
        <v>1503</v>
      </c>
      <c r="B820" t="s">
        <v>6337</v>
      </c>
      <c r="C820" t="s">
        <v>6338</v>
      </c>
      <c r="D820" t="s">
        <v>4410</v>
      </c>
      <c r="E820" t="s">
        <v>5647</v>
      </c>
      <c r="F820">
        <v>1</v>
      </c>
      <c r="G820">
        <v>4.29</v>
      </c>
      <c r="H820" t="s">
        <v>443</v>
      </c>
      <c r="J820" t="s">
        <v>6339</v>
      </c>
      <c r="K820" t="s">
        <v>968</v>
      </c>
      <c r="L820" t="s">
        <v>6340</v>
      </c>
      <c r="M820" t="s">
        <v>969</v>
      </c>
      <c r="N820" t="s">
        <v>6341</v>
      </c>
      <c r="O820" t="s">
        <v>84</v>
      </c>
    </row>
    <row r="821" spans="1:15" x14ac:dyDescent="0.45">
      <c r="A821">
        <v>1504</v>
      </c>
      <c r="B821" t="s">
        <v>6027</v>
      </c>
      <c r="C821" t="s">
        <v>5986</v>
      </c>
      <c r="D821" t="s">
        <v>4410</v>
      </c>
      <c r="E821" t="s">
        <v>4979</v>
      </c>
      <c r="F821">
        <v>1</v>
      </c>
      <c r="G821">
        <v>5.01</v>
      </c>
      <c r="H821" t="s">
        <v>443</v>
      </c>
      <c r="J821" t="s">
        <v>1084</v>
      </c>
      <c r="K821" t="s">
        <v>974</v>
      </c>
      <c r="L821" t="s">
        <v>1085</v>
      </c>
      <c r="M821" t="s">
        <v>975</v>
      </c>
      <c r="N821" t="s">
        <v>6342</v>
      </c>
      <c r="O821" t="s">
        <v>84</v>
      </c>
    </row>
    <row r="822" spans="1:15" x14ac:dyDescent="0.45">
      <c r="A822">
        <v>1505</v>
      </c>
      <c r="B822" t="s">
        <v>6343</v>
      </c>
      <c r="C822" t="s">
        <v>6344</v>
      </c>
      <c r="D822" t="s">
        <v>4410</v>
      </c>
      <c r="E822" t="s">
        <v>4979</v>
      </c>
      <c r="F822">
        <v>1</v>
      </c>
      <c r="G822">
        <v>5.01</v>
      </c>
      <c r="H822" t="s">
        <v>443</v>
      </c>
      <c r="J822" t="s">
        <v>476</v>
      </c>
      <c r="K822" t="s">
        <v>2467</v>
      </c>
      <c r="L822" t="s">
        <v>477</v>
      </c>
      <c r="M822" t="s">
        <v>2469</v>
      </c>
      <c r="N822" t="s">
        <v>6345</v>
      </c>
      <c r="O822" t="s">
        <v>84</v>
      </c>
    </row>
    <row r="823" spans="1:15" x14ac:dyDescent="0.45">
      <c r="A823">
        <v>1506</v>
      </c>
      <c r="B823" t="s">
        <v>6346</v>
      </c>
      <c r="C823" t="s">
        <v>6347</v>
      </c>
      <c r="D823" t="s">
        <v>4410</v>
      </c>
      <c r="E823" t="s">
        <v>4979</v>
      </c>
      <c r="F823">
        <v>1</v>
      </c>
      <c r="G823">
        <v>5.01</v>
      </c>
      <c r="H823" t="s">
        <v>443</v>
      </c>
      <c r="J823" t="s">
        <v>2323</v>
      </c>
      <c r="K823" t="s">
        <v>1280</v>
      </c>
      <c r="L823" t="s">
        <v>2324</v>
      </c>
      <c r="M823" t="s">
        <v>1281</v>
      </c>
      <c r="N823" t="s">
        <v>3421</v>
      </c>
      <c r="O823" t="s">
        <v>84</v>
      </c>
    </row>
    <row r="824" spans="1:15" x14ac:dyDescent="0.45">
      <c r="A824">
        <v>1507</v>
      </c>
      <c r="B824" t="s">
        <v>6348</v>
      </c>
      <c r="C824" t="s">
        <v>6349</v>
      </c>
      <c r="D824" t="s">
        <v>4410</v>
      </c>
      <c r="E824" t="s">
        <v>4979</v>
      </c>
      <c r="F824">
        <v>1</v>
      </c>
      <c r="G824">
        <v>5.01</v>
      </c>
      <c r="H824" t="s">
        <v>443</v>
      </c>
      <c r="J824" t="s">
        <v>6350</v>
      </c>
      <c r="K824" t="s">
        <v>991</v>
      </c>
      <c r="L824" t="s">
        <v>6351</v>
      </c>
      <c r="M824" t="s">
        <v>992</v>
      </c>
      <c r="N824" t="s">
        <v>6352</v>
      </c>
      <c r="O824" t="s">
        <v>84</v>
      </c>
    </row>
    <row r="825" spans="1:15" x14ac:dyDescent="0.45">
      <c r="A825">
        <v>1508</v>
      </c>
      <c r="B825" t="s">
        <v>5796</v>
      </c>
      <c r="C825" t="s">
        <v>6353</v>
      </c>
      <c r="D825" t="s">
        <v>4410</v>
      </c>
      <c r="E825" t="s">
        <v>4979</v>
      </c>
      <c r="F825">
        <v>1</v>
      </c>
      <c r="G825">
        <v>5.01</v>
      </c>
      <c r="H825" t="s">
        <v>443</v>
      </c>
      <c r="J825" t="s">
        <v>188</v>
      </c>
      <c r="K825" t="s">
        <v>6354</v>
      </c>
      <c r="L825" t="s">
        <v>189</v>
      </c>
      <c r="M825" t="s">
        <v>6355</v>
      </c>
      <c r="N825" t="s">
        <v>6356</v>
      </c>
      <c r="O825" t="s">
        <v>84</v>
      </c>
    </row>
    <row r="826" spans="1:15" x14ac:dyDescent="0.45">
      <c r="A826">
        <v>1509</v>
      </c>
      <c r="B826" t="s">
        <v>6357</v>
      </c>
      <c r="C826" t="s">
        <v>6358</v>
      </c>
      <c r="D826" t="s">
        <v>4410</v>
      </c>
      <c r="E826" t="s">
        <v>4979</v>
      </c>
      <c r="F826">
        <v>1</v>
      </c>
      <c r="G826">
        <v>5.01</v>
      </c>
      <c r="H826" t="s">
        <v>443</v>
      </c>
      <c r="J826" t="s">
        <v>6359</v>
      </c>
      <c r="K826" t="s">
        <v>5362</v>
      </c>
      <c r="L826" t="s">
        <v>6360</v>
      </c>
      <c r="M826" t="s">
        <v>5364</v>
      </c>
      <c r="N826" t="s">
        <v>6361</v>
      </c>
      <c r="O826" t="s">
        <v>84</v>
      </c>
    </row>
    <row r="827" spans="1:15" x14ac:dyDescent="0.45">
      <c r="A827">
        <v>1510</v>
      </c>
      <c r="B827" t="s">
        <v>6362</v>
      </c>
      <c r="C827" t="s">
        <v>6363</v>
      </c>
      <c r="D827" t="s">
        <v>4410</v>
      </c>
      <c r="E827" t="s">
        <v>4979</v>
      </c>
      <c r="F827">
        <v>1</v>
      </c>
      <c r="G827">
        <v>5.01</v>
      </c>
      <c r="H827" t="s">
        <v>443</v>
      </c>
      <c r="J827" t="s">
        <v>6364</v>
      </c>
      <c r="K827" t="s">
        <v>2489</v>
      </c>
      <c r="L827" t="s">
        <v>6365</v>
      </c>
      <c r="M827" t="s">
        <v>2491</v>
      </c>
      <c r="N827" t="s">
        <v>6366</v>
      </c>
      <c r="O827" t="s">
        <v>84</v>
      </c>
    </row>
    <row r="828" spans="1:15" x14ac:dyDescent="0.45">
      <c r="A828">
        <v>1511</v>
      </c>
      <c r="B828" t="s">
        <v>6367</v>
      </c>
      <c r="C828" t="s">
        <v>6368</v>
      </c>
      <c r="D828" t="s">
        <v>4410</v>
      </c>
      <c r="E828" t="s">
        <v>4979</v>
      </c>
      <c r="F828">
        <v>1</v>
      </c>
      <c r="G828">
        <v>5.01</v>
      </c>
      <c r="H828" t="s">
        <v>443</v>
      </c>
      <c r="J828" t="s">
        <v>6369</v>
      </c>
      <c r="K828" t="s">
        <v>4499</v>
      </c>
      <c r="L828" t="s">
        <v>6370</v>
      </c>
      <c r="M828" t="s">
        <v>4500</v>
      </c>
      <c r="N828">
        <v>2010.723</v>
      </c>
      <c r="O828" t="s">
        <v>84</v>
      </c>
    </row>
    <row r="829" spans="1:15" x14ac:dyDescent="0.45">
      <c r="A829">
        <v>1512</v>
      </c>
      <c r="B829" t="s">
        <v>4065</v>
      </c>
      <c r="C829" t="s">
        <v>6371</v>
      </c>
      <c r="D829" t="s">
        <v>4410</v>
      </c>
      <c r="E829" t="s">
        <v>4979</v>
      </c>
      <c r="F829">
        <v>1</v>
      </c>
      <c r="G829">
        <v>5.01</v>
      </c>
      <c r="H829" t="s">
        <v>443</v>
      </c>
      <c r="J829" t="s">
        <v>329</v>
      </c>
      <c r="K829" t="s">
        <v>5184</v>
      </c>
      <c r="L829" t="s">
        <v>330</v>
      </c>
      <c r="M829" t="s">
        <v>3748</v>
      </c>
      <c r="N829" t="s">
        <v>6123</v>
      </c>
      <c r="O829" t="s">
        <v>84</v>
      </c>
    </row>
    <row r="830" spans="1:15" x14ac:dyDescent="0.45">
      <c r="A830">
        <v>1513</v>
      </c>
      <c r="B830" t="s">
        <v>4808</v>
      </c>
      <c r="C830" t="s">
        <v>6372</v>
      </c>
      <c r="D830" t="s">
        <v>4410</v>
      </c>
      <c r="E830" t="s">
        <v>4979</v>
      </c>
      <c r="F830">
        <v>1</v>
      </c>
      <c r="G830">
        <v>5.01</v>
      </c>
      <c r="H830" t="s">
        <v>443</v>
      </c>
      <c r="J830" t="s">
        <v>1737</v>
      </c>
      <c r="K830" t="s">
        <v>1010</v>
      </c>
      <c r="L830" t="s">
        <v>1738</v>
      </c>
      <c r="M830" t="s">
        <v>1012</v>
      </c>
      <c r="N830" t="s">
        <v>6373</v>
      </c>
      <c r="O830" t="s">
        <v>84</v>
      </c>
    </row>
    <row r="831" spans="1:15" x14ac:dyDescent="0.45">
      <c r="A831">
        <v>1514</v>
      </c>
      <c r="B831" t="s">
        <v>1937</v>
      </c>
      <c r="C831" t="s">
        <v>6374</v>
      </c>
      <c r="D831" t="s">
        <v>4410</v>
      </c>
      <c r="E831" t="s">
        <v>4979</v>
      </c>
      <c r="F831">
        <v>1</v>
      </c>
      <c r="G831">
        <v>5.01</v>
      </c>
      <c r="H831" t="s">
        <v>443</v>
      </c>
      <c r="J831" t="s">
        <v>534</v>
      </c>
      <c r="K831" t="s">
        <v>4598</v>
      </c>
      <c r="L831" t="s">
        <v>1048</v>
      </c>
      <c r="M831" t="s">
        <v>4599</v>
      </c>
      <c r="N831" t="s">
        <v>6177</v>
      </c>
      <c r="O831" t="s">
        <v>84</v>
      </c>
    </row>
    <row r="832" spans="1:15" x14ac:dyDescent="0.45">
      <c r="A832">
        <v>1515</v>
      </c>
      <c r="B832" t="s">
        <v>6375</v>
      </c>
      <c r="C832" t="s">
        <v>6376</v>
      </c>
      <c r="D832" t="s">
        <v>4410</v>
      </c>
      <c r="E832" t="s">
        <v>4979</v>
      </c>
      <c r="F832">
        <v>1</v>
      </c>
      <c r="G832">
        <v>5.01</v>
      </c>
      <c r="H832" t="s">
        <v>443</v>
      </c>
      <c r="J832" t="s">
        <v>249</v>
      </c>
      <c r="K832" t="s">
        <v>6377</v>
      </c>
      <c r="L832" t="s">
        <v>250</v>
      </c>
      <c r="M832" t="s">
        <v>6378</v>
      </c>
      <c r="N832" t="s">
        <v>6379</v>
      </c>
      <c r="O832" t="s">
        <v>84</v>
      </c>
    </row>
    <row r="833" spans="1:15" x14ac:dyDescent="0.45">
      <c r="A833">
        <v>1516</v>
      </c>
      <c r="B833" t="s">
        <v>6380</v>
      </c>
      <c r="C833" t="s">
        <v>6381</v>
      </c>
      <c r="D833" t="s">
        <v>4410</v>
      </c>
      <c r="E833" t="s">
        <v>4979</v>
      </c>
      <c r="F833">
        <v>1</v>
      </c>
      <c r="G833">
        <v>5.01</v>
      </c>
      <c r="H833" t="s">
        <v>443</v>
      </c>
      <c r="J833" t="s">
        <v>6382</v>
      </c>
      <c r="K833" t="s">
        <v>6383</v>
      </c>
      <c r="L833" t="s">
        <v>6384</v>
      </c>
      <c r="M833" t="s">
        <v>6385</v>
      </c>
      <c r="N833" t="s">
        <v>6386</v>
      </c>
      <c r="O833" t="s">
        <v>84</v>
      </c>
    </row>
    <row r="834" spans="1:15" x14ac:dyDescent="0.45">
      <c r="A834">
        <v>1517</v>
      </c>
      <c r="B834" t="s">
        <v>6387</v>
      </c>
      <c r="C834" t="s">
        <v>6388</v>
      </c>
      <c r="D834" t="s">
        <v>4410</v>
      </c>
      <c r="E834" t="s">
        <v>4979</v>
      </c>
      <c r="F834">
        <v>1</v>
      </c>
      <c r="G834">
        <v>5.01</v>
      </c>
      <c r="H834" t="s">
        <v>443</v>
      </c>
      <c r="J834" t="s">
        <v>6389</v>
      </c>
      <c r="K834" t="s">
        <v>6390</v>
      </c>
      <c r="L834" t="s">
        <v>6391</v>
      </c>
      <c r="M834" t="s">
        <v>6392</v>
      </c>
      <c r="N834" t="s">
        <v>3959</v>
      </c>
      <c r="O834" t="s">
        <v>84</v>
      </c>
    </row>
    <row r="835" spans="1:15" x14ac:dyDescent="0.45">
      <c r="A835">
        <v>1518</v>
      </c>
      <c r="B835" t="s">
        <v>4767</v>
      </c>
      <c r="C835" t="s">
        <v>6393</v>
      </c>
      <c r="D835" t="s">
        <v>4410</v>
      </c>
      <c r="E835" t="s">
        <v>4979</v>
      </c>
      <c r="F835">
        <v>1</v>
      </c>
      <c r="G835">
        <v>5.01</v>
      </c>
      <c r="H835" t="s">
        <v>443</v>
      </c>
      <c r="J835" t="s">
        <v>4769</v>
      </c>
      <c r="K835" t="s">
        <v>968</v>
      </c>
      <c r="L835" t="s">
        <v>4770</v>
      </c>
      <c r="M835" t="s">
        <v>969</v>
      </c>
      <c r="N835" t="s">
        <v>3409</v>
      </c>
      <c r="O835" t="s">
        <v>84</v>
      </c>
    </row>
    <row r="836" spans="1:15" x14ac:dyDescent="0.45">
      <c r="A836">
        <v>1519</v>
      </c>
      <c r="B836" t="s">
        <v>4891</v>
      </c>
      <c r="C836" t="s">
        <v>6394</v>
      </c>
      <c r="D836" t="s">
        <v>4410</v>
      </c>
      <c r="E836" t="s">
        <v>4979</v>
      </c>
      <c r="F836">
        <v>1</v>
      </c>
      <c r="G836">
        <v>5.01</v>
      </c>
      <c r="H836" t="s">
        <v>443</v>
      </c>
      <c r="J836" t="s">
        <v>578</v>
      </c>
      <c r="K836" t="s">
        <v>991</v>
      </c>
      <c r="L836" t="s">
        <v>579</v>
      </c>
      <c r="M836" t="s">
        <v>992</v>
      </c>
      <c r="N836" t="s">
        <v>6395</v>
      </c>
      <c r="O836" t="s">
        <v>84</v>
      </c>
    </row>
    <row r="837" spans="1:15" x14ac:dyDescent="0.45">
      <c r="A837">
        <v>1520</v>
      </c>
      <c r="B837" t="s">
        <v>5547</v>
      </c>
      <c r="C837" t="s">
        <v>6396</v>
      </c>
      <c r="D837" t="s">
        <v>4410</v>
      </c>
      <c r="E837" t="s">
        <v>5541</v>
      </c>
      <c r="F837">
        <v>1</v>
      </c>
      <c r="G837">
        <v>5.01</v>
      </c>
      <c r="H837" t="s">
        <v>443</v>
      </c>
      <c r="J837" t="s">
        <v>5549</v>
      </c>
      <c r="K837" t="s">
        <v>2427</v>
      </c>
      <c r="L837" t="s">
        <v>5551</v>
      </c>
      <c r="M837" t="s">
        <v>2429</v>
      </c>
      <c r="N837" t="s">
        <v>3542</v>
      </c>
      <c r="O837" t="s">
        <v>84</v>
      </c>
    </row>
    <row r="838" spans="1:15" x14ac:dyDescent="0.45">
      <c r="A838">
        <v>1521</v>
      </c>
      <c r="B838" t="s">
        <v>4828</v>
      </c>
      <c r="C838" t="s">
        <v>4853</v>
      </c>
      <c r="D838" t="s">
        <v>4410</v>
      </c>
      <c r="E838" t="s">
        <v>5541</v>
      </c>
      <c r="F838">
        <v>1</v>
      </c>
      <c r="G838">
        <v>5.01</v>
      </c>
      <c r="H838" t="s">
        <v>443</v>
      </c>
      <c r="J838" t="s">
        <v>654</v>
      </c>
      <c r="K838" t="s">
        <v>310</v>
      </c>
      <c r="L838" t="s">
        <v>1470</v>
      </c>
      <c r="M838" t="s">
        <v>311</v>
      </c>
      <c r="N838" t="s">
        <v>6397</v>
      </c>
      <c r="O838" t="s">
        <v>84</v>
      </c>
    </row>
    <row r="839" spans="1:15" x14ac:dyDescent="0.45">
      <c r="A839">
        <v>1522</v>
      </c>
      <c r="B839" t="s">
        <v>6398</v>
      </c>
      <c r="C839" t="s">
        <v>6399</v>
      </c>
      <c r="D839" t="s">
        <v>4410</v>
      </c>
      <c r="E839" t="s">
        <v>5372</v>
      </c>
      <c r="F839">
        <v>1</v>
      </c>
      <c r="G839">
        <v>5.01</v>
      </c>
      <c r="H839" t="s">
        <v>443</v>
      </c>
      <c r="J839" t="s">
        <v>6400</v>
      </c>
      <c r="K839" t="s">
        <v>6401</v>
      </c>
      <c r="L839" t="s">
        <v>6402</v>
      </c>
      <c r="M839" t="s">
        <v>6403</v>
      </c>
      <c r="N839" t="s">
        <v>6123</v>
      </c>
      <c r="O839" t="s">
        <v>84</v>
      </c>
    </row>
    <row r="840" spans="1:15" x14ac:dyDescent="0.45">
      <c r="A840">
        <v>1523</v>
      </c>
      <c r="B840" t="s">
        <v>3417</v>
      </c>
      <c r="C840" t="s">
        <v>6404</v>
      </c>
      <c r="D840" t="s">
        <v>4410</v>
      </c>
      <c r="E840" t="s">
        <v>5372</v>
      </c>
      <c r="F840">
        <v>1</v>
      </c>
      <c r="G840">
        <v>5.01</v>
      </c>
      <c r="H840" t="s">
        <v>443</v>
      </c>
      <c r="J840" t="s">
        <v>275</v>
      </c>
      <c r="K840" t="s">
        <v>1367</v>
      </c>
      <c r="L840" t="s">
        <v>276</v>
      </c>
      <c r="M840" t="s">
        <v>1369</v>
      </c>
      <c r="N840" t="s">
        <v>4073</v>
      </c>
      <c r="O840" t="s">
        <v>84</v>
      </c>
    </row>
    <row r="841" spans="1:15" x14ac:dyDescent="0.45">
      <c r="A841">
        <v>1524</v>
      </c>
      <c r="B841" t="s">
        <v>6405</v>
      </c>
      <c r="C841" t="s">
        <v>6406</v>
      </c>
      <c r="D841" t="s">
        <v>4410</v>
      </c>
      <c r="E841" t="s">
        <v>5372</v>
      </c>
      <c r="F841">
        <v>1</v>
      </c>
      <c r="G841">
        <v>5.01</v>
      </c>
      <c r="H841" t="s">
        <v>443</v>
      </c>
      <c r="J841" t="s">
        <v>324</v>
      </c>
      <c r="K841" t="s">
        <v>3652</v>
      </c>
      <c r="L841" t="s">
        <v>325</v>
      </c>
      <c r="M841" t="s">
        <v>3653</v>
      </c>
      <c r="N841" t="s">
        <v>3388</v>
      </c>
      <c r="O841" t="s">
        <v>84</v>
      </c>
    </row>
    <row r="842" spans="1:15" x14ac:dyDescent="0.45">
      <c r="A842">
        <v>1525</v>
      </c>
      <c r="B842" t="s">
        <v>4065</v>
      </c>
      <c r="C842" t="s">
        <v>6407</v>
      </c>
      <c r="D842" t="s">
        <v>4410</v>
      </c>
      <c r="E842" t="s">
        <v>5372</v>
      </c>
      <c r="F842">
        <v>1</v>
      </c>
      <c r="G842">
        <v>5.01</v>
      </c>
      <c r="H842" t="s">
        <v>443</v>
      </c>
      <c r="J842" t="s">
        <v>329</v>
      </c>
      <c r="K842" t="s">
        <v>2017</v>
      </c>
      <c r="L842" t="s">
        <v>330</v>
      </c>
      <c r="M842" t="s">
        <v>2019</v>
      </c>
      <c r="N842" t="s">
        <v>3866</v>
      </c>
      <c r="O842" t="s">
        <v>84</v>
      </c>
    </row>
    <row r="843" spans="1:15" x14ac:dyDescent="0.45">
      <c r="A843">
        <v>1526</v>
      </c>
      <c r="B843" t="s">
        <v>6408</v>
      </c>
      <c r="C843" t="s">
        <v>4918</v>
      </c>
      <c r="D843" t="s">
        <v>4410</v>
      </c>
      <c r="E843" t="s">
        <v>5372</v>
      </c>
      <c r="F843">
        <v>1</v>
      </c>
      <c r="G843">
        <v>5.01</v>
      </c>
      <c r="H843" t="s">
        <v>443</v>
      </c>
      <c r="J843" t="s">
        <v>3369</v>
      </c>
      <c r="K843" t="s">
        <v>3464</v>
      </c>
      <c r="L843" t="s">
        <v>3370</v>
      </c>
      <c r="M843" t="s">
        <v>3466</v>
      </c>
      <c r="N843" t="s">
        <v>6409</v>
      </c>
      <c r="O843" t="s">
        <v>84</v>
      </c>
    </row>
    <row r="844" spans="1:15" x14ac:dyDescent="0.45">
      <c r="A844">
        <v>1527</v>
      </c>
      <c r="B844" t="s">
        <v>5382</v>
      </c>
      <c r="C844" t="s">
        <v>6410</v>
      </c>
      <c r="D844" t="s">
        <v>4410</v>
      </c>
      <c r="E844" t="s">
        <v>5372</v>
      </c>
      <c r="F844">
        <v>1</v>
      </c>
      <c r="G844">
        <v>5.01</v>
      </c>
      <c r="H844" t="s">
        <v>443</v>
      </c>
      <c r="J844" t="s">
        <v>5383</v>
      </c>
      <c r="K844" t="s">
        <v>995</v>
      </c>
      <c r="L844" t="s">
        <v>5384</v>
      </c>
      <c r="M844" t="s">
        <v>996</v>
      </c>
      <c r="N844" t="s">
        <v>6411</v>
      </c>
      <c r="O844" t="s">
        <v>84</v>
      </c>
    </row>
    <row r="845" spans="1:15" x14ac:dyDescent="0.45">
      <c r="A845">
        <v>1528</v>
      </c>
      <c r="B845" t="s">
        <v>4677</v>
      </c>
      <c r="C845" t="s">
        <v>6412</v>
      </c>
      <c r="D845" t="s">
        <v>4410</v>
      </c>
      <c r="E845" t="s">
        <v>5372</v>
      </c>
      <c r="F845">
        <v>1</v>
      </c>
      <c r="G845">
        <v>5.01</v>
      </c>
      <c r="H845" t="s">
        <v>443</v>
      </c>
      <c r="J845" t="s">
        <v>112</v>
      </c>
      <c r="K845" t="s">
        <v>6413</v>
      </c>
      <c r="L845" t="s">
        <v>114</v>
      </c>
      <c r="M845" t="s">
        <v>6414</v>
      </c>
      <c r="N845" t="s">
        <v>6090</v>
      </c>
      <c r="O845" t="s">
        <v>84</v>
      </c>
    </row>
    <row r="846" spans="1:15" x14ac:dyDescent="0.45">
      <c r="A846">
        <v>1529</v>
      </c>
      <c r="B846" t="s">
        <v>6415</v>
      </c>
      <c r="C846" t="s">
        <v>5428</v>
      </c>
      <c r="D846" t="s">
        <v>4410</v>
      </c>
      <c r="E846" t="s">
        <v>5976</v>
      </c>
      <c r="F846">
        <v>1</v>
      </c>
      <c r="G846">
        <v>5.01</v>
      </c>
      <c r="H846" t="s">
        <v>443</v>
      </c>
      <c r="J846" t="s">
        <v>6416</v>
      </c>
      <c r="K846" t="s">
        <v>3508</v>
      </c>
      <c r="L846" t="s">
        <v>6417</v>
      </c>
      <c r="M846" t="s">
        <v>3509</v>
      </c>
      <c r="N846" t="s">
        <v>6418</v>
      </c>
      <c r="O846" t="s">
        <v>84</v>
      </c>
    </row>
    <row r="847" spans="1:15" x14ac:dyDescent="0.45">
      <c r="A847">
        <v>1530</v>
      </c>
      <c r="B847" t="s">
        <v>6419</v>
      </c>
      <c r="C847" t="s">
        <v>6420</v>
      </c>
      <c r="D847" t="s">
        <v>4410</v>
      </c>
      <c r="E847" t="s">
        <v>5236</v>
      </c>
      <c r="F847">
        <v>1</v>
      </c>
      <c r="G847">
        <v>5.0199999999999996</v>
      </c>
      <c r="H847" t="s">
        <v>443</v>
      </c>
      <c r="J847" t="s">
        <v>6421</v>
      </c>
      <c r="K847" t="s">
        <v>439</v>
      </c>
      <c r="L847" t="s">
        <v>6422</v>
      </c>
      <c r="M847" t="s">
        <v>440</v>
      </c>
      <c r="N847" t="s">
        <v>6423</v>
      </c>
      <c r="O847" t="s">
        <v>84</v>
      </c>
    </row>
    <row r="848" spans="1:15" x14ac:dyDescent="0.45">
      <c r="A848">
        <v>1531</v>
      </c>
      <c r="B848" t="s">
        <v>6424</v>
      </c>
      <c r="C848" t="s">
        <v>4774</v>
      </c>
      <c r="D848" t="s">
        <v>4410</v>
      </c>
      <c r="E848" t="s">
        <v>5573</v>
      </c>
      <c r="F848">
        <v>1</v>
      </c>
      <c r="G848">
        <v>5.0199999999999996</v>
      </c>
      <c r="H848" t="s">
        <v>443</v>
      </c>
      <c r="J848" t="s">
        <v>6425</v>
      </c>
      <c r="K848" t="s">
        <v>3443</v>
      </c>
      <c r="L848" t="s">
        <v>6426</v>
      </c>
      <c r="M848" t="s">
        <v>3445</v>
      </c>
      <c r="N848" t="s">
        <v>3872</v>
      </c>
      <c r="O848" t="s">
        <v>84</v>
      </c>
    </row>
    <row r="849" spans="1:15" x14ac:dyDescent="0.45">
      <c r="A849">
        <v>1532</v>
      </c>
      <c r="B849" t="s">
        <v>6427</v>
      </c>
      <c r="C849" t="s">
        <v>6428</v>
      </c>
      <c r="D849" t="s">
        <v>4410</v>
      </c>
      <c r="E849" t="s">
        <v>5573</v>
      </c>
      <c r="F849">
        <v>1</v>
      </c>
      <c r="G849">
        <v>5.0199999999999996</v>
      </c>
      <c r="H849" t="s">
        <v>443</v>
      </c>
      <c r="J849" t="s">
        <v>1747</v>
      </c>
      <c r="K849" t="s">
        <v>2038</v>
      </c>
      <c r="L849" t="s">
        <v>1749</v>
      </c>
      <c r="M849" t="s">
        <v>2040</v>
      </c>
      <c r="N849" t="s">
        <v>6429</v>
      </c>
      <c r="O849" t="s">
        <v>84</v>
      </c>
    </row>
    <row r="850" spans="1:15" x14ac:dyDescent="0.45">
      <c r="A850">
        <v>1533</v>
      </c>
      <c r="B850" t="s">
        <v>6430</v>
      </c>
      <c r="C850" t="s">
        <v>6431</v>
      </c>
      <c r="D850" t="s">
        <v>4410</v>
      </c>
      <c r="E850" t="s">
        <v>5467</v>
      </c>
      <c r="F850">
        <v>1</v>
      </c>
      <c r="G850">
        <v>5.0199999999999996</v>
      </c>
      <c r="H850" t="s">
        <v>443</v>
      </c>
      <c r="J850" t="s">
        <v>6432</v>
      </c>
      <c r="K850" t="s">
        <v>4750</v>
      </c>
      <c r="L850" t="s">
        <v>6433</v>
      </c>
      <c r="M850" t="s">
        <v>4752</v>
      </c>
      <c r="N850" t="s">
        <v>3907</v>
      </c>
      <c r="O850" t="s">
        <v>84</v>
      </c>
    </row>
    <row r="851" spans="1:15" x14ac:dyDescent="0.45">
      <c r="A851">
        <v>1534</v>
      </c>
      <c r="B851" t="s">
        <v>6434</v>
      </c>
      <c r="C851" t="s">
        <v>6435</v>
      </c>
      <c r="D851" t="s">
        <v>4410</v>
      </c>
      <c r="E851" t="s">
        <v>5467</v>
      </c>
      <c r="F851">
        <v>1</v>
      </c>
      <c r="G851">
        <v>5.0199999999999996</v>
      </c>
      <c r="H851" t="s">
        <v>443</v>
      </c>
      <c r="J851" t="s">
        <v>6436</v>
      </c>
      <c r="K851" t="s">
        <v>3652</v>
      </c>
      <c r="L851" t="s">
        <v>6437</v>
      </c>
      <c r="M851" t="s">
        <v>3653</v>
      </c>
      <c r="N851" t="s">
        <v>6158</v>
      </c>
      <c r="O851" t="s">
        <v>84</v>
      </c>
    </row>
    <row r="852" spans="1:15" x14ac:dyDescent="0.45">
      <c r="A852">
        <v>1535</v>
      </c>
      <c r="B852" t="s">
        <v>5906</v>
      </c>
      <c r="C852" t="s">
        <v>6438</v>
      </c>
      <c r="D852" t="s">
        <v>4410</v>
      </c>
      <c r="E852" t="s">
        <v>5467</v>
      </c>
      <c r="F852">
        <v>1</v>
      </c>
      <c r="G852">
        <v>5.0199999999999996</v>
      </c>
      <c r="H852" t="s">
        <v>443</v>
      </c>
      <c r="J852" t="s">
        <v>383</v>
      </c>
      <c r="K852" t="s">
        <v>6439</v>
      </c>
      <c r="L852" t="s">
        <v>5753</v>
      </c>
      <c r="M852" t="s">
        <v>6440</v>
      </c>
      <c r="N852" t="s">
        <v>6158</v>
      </c>
      <c r="O852" t="s">
        <v>84</v>
      </c>
    </row>
    <row r="853" spans="1:15" x14ac:dyDescent="0.45">
      <c r="A853">
        <v>1536</v>
      </c>
      <c r="B853" t="s">
        <v>6441</v>
      </c>
      <c r="C853" t="s">
        <v>6442</v>
      </c>
      <c r="D853" t="s">
        <v>4410</v>
      </c>
      <c r="E853" t="s">
        <v>5467</v>
      </c>
      <c r="F853">
        <v>1</v>
      </c>
      <c r="G853">
        <v>5.0199999999999996</v>
      </c>
      <c r="H853" t="s">
        <v>443</v>
      </c>
      <c r="J853" t="s">
        <v>6443</v>
      </c>
      <c r="K853" t="s">
        <v>6444</v>
      </c>
      <c r="L853" t="s">
        <v>6445</v>
      </c>
      <c r="M853" t="s">
        <v>6446</v>
      </c>
      <c r="N853" t="s">
        <v>6447</v>
      </c>
      <c r="O853" t="s">
        <v>84</v>
      </c>
    </row>
    <row r="854" spans="1:15" x14ac:dyDescent="0.45">
      <c r="A854">
        <v>1537</v>
      </c>
      <c r="B854" t="s">
        <v>6448</v>
      </c>
      <c r="C854" t="s">
        <v>6449</v>
      </c>
      <c r="D854" t="s">
        <v>4410</v>
      </c>
      <c r="E854" t="s">
        <v>5467</v>
      </c>
      <c r="F854">
        <v>1</v>
      </c>
      <c r="G854">
        <v>5.0199999999999996</v>
      </c>
      <c r="H854" t="s">
        <v>443</v>
      </c>
      <c r="J854" t="s">
        <v>6450</v>
      </c>
      <c r="K854" t="s">
        <v>6451</v>
      </c>
      <c r="L854" t="s">
        <v>6452</v>
      </c>
      <c r="M854" t="s">
        <v>6453</v>
      </c>
      <c r="N854" t="s">
        <v>6454</v>
      </c>
      <c r="O854" t="s">
        <v>84</v>
      </c>
    </row>
    <row r="855" spans="1:15" x14ac:dyDescent="0.45">
      <c r="A855">
        <v>1538</v>
      </c>
      <c r="B855" t="s">
        <v>6455</v>
      </c>
      <c r="C855" t="s">
        <v>6456</v>
      </c>
      <c r="D855" t="s">
        <v>4410</v>
      </c>
      <c r="E855" t="s">
        <v>5467</v>
      </c>
      <c r="F855">
        <v>1</v>
      </c>
      <c r="G855">
        <v>5.0199999999999996</v>
      </c>
      <c r="H855" t="s">
        <v>443</v>
      </c>
      <c r="J855" t="s">
        <v>2423</v>
      </c>
      <c r="K855" t="s">
        <v>6457</v>
      </c>
      <c r="L855" t="s">
        <v>2424</v>
      </c>
      <c r="M855" t="s">
        <v>6458</v>
      </c>
      <c r="N855" t="s">
        <v>6459</v>
      </c>
      <c r="O855" t="s">
        <v>84</v>
      </c>
    </row>
    <row r="856" spans="1:15" x14ac:dyDescent="0.45">
      <c r="A856">
        <v>1539</v>
      </c>
      <c r="B856" t="s">
        <v>6460</v>
      </c>
      <c r="C856" t="s">
        <v>6461</v>
      </c>
      <c r="D856" t="s">
        <v>4410</v>
      </c>
      <c r="E856" t="s">
        <v>5467</v>
      </c>
      <c r="F856">
        <v>1</v>
      </c>
      <c r="G856">
        <v>5.0199999999999996</v>
      </c>
      <c r="H856" t="s">
        <v>443</v>
      </c>
      <c r="J856" t="s">
        <v>1150</v>
      </c>
      <c r="K856" t="s">
        <v>6462</v>
      </c>
      <c r="L856" t="s">
        <v>1532</v>
      </c>
      <c r="M856" t="s">
        <v>6463</v>
      </c>
      <c r="N856" t="s">
        <v>6464</v>
      </c>
      <c r="O856" t="s">
        <v>84</v>
      </c>
    </row>
    <row r="857" spans="1:15" x14ac:dyDescent="0.45">
      <c r="A857">
        <v>1540</v>
      </c>
      <c r="B857" t="s">
        <v>6465</v>
      </c>
      <c r="C857" t="s">
        <v>6466</v>
      </c>
      <c r="D857" t="s">
        <v>4410</v>
      </c>
      <c r="E857" t="s">
        <v>5467</v>
      </c>
      <c r="F857">
        <v>1</v>
      </c>
      <c r="G857">
        <v>5.0199999999999996</v>
      </c>
      <c r="H857" t="s">
        <v>443</v>
      </c>
      <c r="J857" t="s">
        <v>112</v>
      </c>
      <c r="K857" t="s">
        <v>1208</v>
      </c>
      <c r="L857" t="s">
        <v>114</v>
      </c>
      <c r="M857" t="s">
        <v>1210</v>
      </c>
      <c r="N857" t="s">
        <v>6118</v>
      </c>
      <c r="O857" t="s">
        <v>84</v>
      </c>
    </row>
    <row r="858" spans="1:15" x14ac:dyDescent="0.45">
      <c r="A858">
        <v>1541</v>
      </c>
      <c r="B858" t="s">
        <v>6467</v>
      </c>
      <c r="C858" t="s">
        <v>6468</v>
      </c>
      <c r="D858" t="s">
        <v>4410</v>
      </c>
      <c r="E858" t="s">
        <v>4402</v>
      </c>
      <c r="F858">
        <v>1</v>
      </c>
      <c r="G858">
        <v>5.0199999999999996</v>
      </c>
      <c r="H858" t="s">
        <v>443</v>
      </c>
      <c r="J858" t="s">
        <v>5319</v>
      </c>
      <c r="K858" t="s">
        <v>6469</v>
      </c>
      <c r="L858" t="s">
        <v>5321</v>
      </c>
      <c r="M858" t="s">
        <v>6470</v>
      </c>
      <c r="N858" t="s">
        <v>3913</v>
      </c>
      <c r="O858" t="s">
        <v>84</v>
      </c>
    </row>
    <row r="859" spans="1:15" x14ac:dyDescent="0.45">
      <c r="A859">
        <v>1542</v>
      </c>
      <c r="B859" t="s">
        <v>5162</v>
      </c>
      <c r="C859" t="s">
        <v>6471</v>
      </c>
      <c r="D859" t="s">
        <v>4410</v>
      </c>
      <c r="E859" t="s">
        <v>4402</v>
      </c>
      <c r="F859">
        <v>1</v>
      </c>
      <c r="G859">
        <v>5.0199999999999996</v>
      </c>
      <c r="H859" t="s">
        <v>443</v>
      </c>
      <c r="J859" t="s">
        <v>2923</v>
      </c>
      <c r="K859" t="s">
        <v>1200</v>
      </c>
      <c r="L859" t="s">
        <v>2924</v>
      </c>
      <c r="M859" t="s">
        <v>1008</v>
      </c>
      <c r="N859" t="s">
        <v>6472</v>
      </c>
      <c r="O859" t="s">
        <v>84</v>
      </c>
    </row>
    <row r="860" spans="1:15" x14ac:dyDescent="0.45">
      <c r="A860">
        <v>1543</v>
      </c>
      <c r="B860" t="s">
        <v>3580</v>
      </c>
      <c r="C860" t="s">
        <v>6407</v>
      </c>
      <c r="D860" t="s">
        <v>4410</v>
      </c>
      <c r="E860" t="s">
        <v>4402</v>
      </c>
      <c r="F860">
        <v>1</v>
      </c>
      <c r="G860">
        <v>5.0199999999999996</v>
      </c>
      <c r="H860" t="s">
        <v>443</v>
      </c>
      <c r="J860" t="s">
        <v>182</v>
      </c>
      <c r="K860" t="s">
        <v>2017</v>
      </c>
      <c r="L860" t="s">
        <v>184</v>
      </c>
      <c r="M860" t="s">
        <v>2019</v>
      </c>
      <c r="N860" t="s">
        <v>4081</v>
      </c>
      <c r="O860" t="s">
        <v>84</v>
      </c>
    </row>
    <row r="861" spans="1:15" x14ac:dyDescent="0.45">
      <c r="A861">
        <v>1544</v>
      </c>
      <c r="B861" t="s">
        <v>6473</v>
      </c>
      <c r="C861" t="s">
        <v>6474</v>
      </c>
      <c r="D861" t="s">
        <v>4410</v>
      </c>
      <c r="E861" t="s">
        <v>4402</v>
      </c>
      <c r="F861">
        <v>1</v>
      </c>
      <c r="G861">
        <v>5.0199999999999996</v>
      </c>
      <c r="H861" t="s">
        <v>443</v>
      </c>
      <c r="J861" t="s">
        <v>6475</v>
      </c>
      <c r="K861" t="s">
        <v>6476</v>
      </c>
      <c r="L861" t="s">
        <v>6477</v>
      </c>
      <c r="M861" t="s">
        <v>6478</v>
      </c>
      <c r="N861" t="s">
        <v>6479</v>
      </c>
      <c r="O861" t="s">
        <v>84</v>
      </c>
    </row>
    <row r="862" spans="1:15" x14ac:dyDescent="0.45">
      <c r="A862">
        <v>1545</v>
      </c>
      <c r="B862" t="s">
        <v>2118</v>
      </c>
      <c r="C862" t="s">
        <v>6480</v>
      </c>
      <c r="D862" t="s">
        <v>4410</v>
      </c>
      <c r="E862" t="s">
        <v>4402</v>
      </c>
      <c r="F862">
        <v>1</v>
      </c>
      <c r="G862">
        <v>5.0199999999999996</v>
      </c>
      <c r="H862" t="s">
        <v>443</v>
      </c>
      <c r="J862" t="s">
        <v>957</v>
      </c>
      <c r="K862" t="s">
        <v>3301</v>
      </c>
      <c r="L862" t="s">
        <v>958</v>
      </c>
      <c r="M862" t="s">
        <v>3302</v>
      </c>
      <c r="N862" t="s">
        <v>6481</v>
      </c>
      <c r="O862" t="s">
        <v>84</v>
      </c>
    </row>
    <row r="863" spans="1:15" x14ac:dyDescent="0.45">
      <c r="A863">
        <v>1546</v>
      </c>
      <c r="B863" t="s">
        <v>6482</v>
      </c>
      <c r="C863" t="s">
        <v>6483</v>
      </c>
      <c r="D863" t="s">
        <v>4410</v>
      </c>
      <c r="E863" t="s">
        <v>4732</v>
      </c>
      <c r="F863">
        <v>1</v>
      </c>
      <c r="G863">
        <v>5.0199999999999996</v>
      </c>
      <c r="H863" t="s">
        <v>443</v>
      </c>
      <c r="J863" t="s">
        <v>6484</v>
      </c>
      <c r="K863" t="s">
        <v>1112</v>
      </c>
      <c r="L863" t="s">
        <v>6485</v>
      </c>
      <c r="M863" t="s">
        <v>1114</v>
      </c>
      <c r="N863" t="s">
        <v>6486</v>
      </c>
      <c r="O863" t="s">
        <v>84</v>
      </c>
    </row>
    <row r="864" spans="1:15" x14ac:dyDescent="0.45">
      <c r="A864">
        <v>1547</v>
      </c>
      <c r="B864" t="s">
        <v>5771</v>
      </c>
      <c r="C864" t="s">
        <v>6487</v>
      </c>
      <c r="D864" t="s">
        <v>4410</v>
      </c>
      <c r="E864" t="s">
        <v>4732</v>
      </c>
      <c r="F864">
        <v>1</v>
      </c>
      <c r="G864">
        <v>5.0199999999999996</v>
      </c>
      <c r="H864" t="s">
        <v>443</v>
      </c>
      <c r="J864" t="s">
        <v>5773</v>
      </c>
      <c r="K864" t="s">
        <v>1065</v>
      </c>
      <c r="L864" t="s">
        <v>6488</v>
      </c>
      <c r="M864" t="s">
        <v>1066</v>
      </c>
      <c r="N864" t="s">
        <v>6423</v>
      </c>
      <c r="O864" t="s">
        <v>84</v>
      </c>
    </row>
    <row r="865" spans="1:15" x14ac:dyDescent="0.45">
      <c r="A865">
        <v>1548</v>
      </c>
      <c r="B865" t="s">
        <v>4741</v>
      </c>
      <c r="C865" t="s">
        <v>6489</v>
      </c>
      <c r="D865" t="s">
        <v>4410</v>
      </c>
      <c r="E865" t="s">
        <v>4732</v>
      </c>
      <c r="F865">
        <v>1</v>
      </c>
      <c r="G865">
        <v>5.0199999999999996</v>
      </c>
      <c r="H865" t="s">
        <v>443</v>
      </c>
      <c r="J865" t="s">
        <v>4743</v>
      </c>
      <c r="K865" t="s">
        <v>6490</v>
      </c>
      <c r="L865" t="s">
        <v>6491</v>
      </c>
      <c r="M865" t="s">
        <v>6492</v>
      </c>
      <c r="N865" t="s">
        <v>6158</v>
      </c>
      <c r="O865" t="s">
        <v>84</v>
      </c>
    </row>
    <row r="866" spans="1:15" x14ac:dyDescent="0.45">
      <c r="A866">
        <v>1549</v>
      </c>
      <c r="B866" t="s">
        <v>6493</v>
      </c>
      <c r="C866" t="s">
        <v>6494</v>
      </c>
      <c r="D866" t="s">
        <v>4410</v>
      </c>
      <c r="E866" t="s">
        <v>4732</v>
      </c>
      <c r="F866">
        <v>1</v>
      </c>
      <c r="G866">
        <v>5.0199999999999996</v>
      </c>
      <c r="H866" t="s">
        <v>443</v>
      </c>
      <c r="J866" t="s">
        <v>6495</v>
      </c>
      <c r="K866" t="s">
        <v>6496</v>
      </c>
      <c r="L866" t="s">
        <v>6497</v>
      </c>
      <c r="M866" t="s">
        <v>6498</v>
      </c>
      <c r="N866" t="s">
        <v>6177</v>
      </c>
      <c r="O866" t="s">
        <v>84</v>
      </c>
    </row>
    <row r="867" spans="1:15" x14ac:dyDescent="0.45">
      <c r="A867">
        <v>1550</v>
      </c>
      <c r="B867" t="s">
        <v>6499</v>
      </c>
      <c r="C867" t="s">
        <v>6500</v>
      </c>
      <c r="D867" t="s">
        <v>4410</v>
      </c>
      <c r="E867" t="s">
        <v>4732</v>
      </c>
      <c r="F867">
        <v>1</v>
      </c>
      <c r="G867">
        <v>5.0199999999999996</v>
      </c>
      <c r="H867" t="s">
        <v>443</v>
      </c>
      <c r="J867" t="s">
        <v>3669</v>
      </c>
      <c r="K867" t="s">
        <v>6501</v>
      </c>
      <c r="L867" t="s">
        <v>3671</v>
      </c>
      <c r="M867" t="s">
        <v>6502</v>
      </c>
      <c r="N867" t="s">
        <v>4120</v>
      </c>
      <c r="O867" t="s">
        <v>84</v>
      </c>
    </row>
    <row r="868" spans="1:15" x14ac:dyDescent="0.45">
      <c r="A868">
        <v>1551</v>
      </c>
      <c r="B868" t="s">
        <v>6503</v>
      </c>
      <c r="C868" t="s">
        <v>6504</v>
      </c>
      <c r="D868" t="s">
        <v>4410</v>
      </c>
      <c r="E868" t="s">
        <v>4732</v>
      </c>
      <c r="F868">
        <v>1</v>
      </c>
      <c r="G868">
        <v>5.0199999999999996</v>
      </c>
      <c r="H868" t="s">
        <v>443</v>
      </c>
      <c r="J868" t="s">
        <v>430</v>
      </c>
      <c r="K868" t="s">
        <v>1069</v>
      </c>
      <c r="L868" t="s">
        <v>431</v>
      </c>
      <c r="M868" t="s">
        <v>1070</v>
      </c>
      <c r="N868" t="s">
        <v>6505</v>
      </c>
      <c r="O868" t="s">
        <v>84</v>
      </c>
    </row>
    <row r="869" spans="1:15" x14ac:dyDescent="0.45">
      <c r="A869">
        <v>1552</v>
      </c>
      <c r="B869" t="s">
        <v>5050</v>
      </c>
      <c r="C869" t="s">
        <v>6506</v>
      </c>
      <c r="D869" t="s">
        <v>4410</v>
      </c>
      <c r="E869" t="s">
        <v>4732</v>
      </c>
      <c r="F869">
        <v>1</v>
      </c>
      <c r="G869">
        <v>5.0199999999999996</v>
      </c>
      <c r="H869" t="s">
        <v>443</v>
      </c>
      <c r="J869" t="s">
        <v>364</v>
      </c>
      <c r="K869" t="s">
        <v>1065</v>
      </c>
      <c r="L869" t="s">
        <v>365</v>
      </c>
      <c r="M869" t="s">
        <v>1066</v>
      </c>
      <c r="N869" t="s">
        <v>6220</v>
      </c>
      <c r="O869" t="s">
        <v>84</v>
      </c>
    </row>
    <row r="870" spans="1:15" x14ac:dyDescent="0.45">
      <c r="A870">
        <v>1553</v>
      </c>
      <c r="B870" t="s">
        <v>6507</v>
      </c>
      <c r="C870" t="s">
        <v>6508</v>
      </c>
      <c r="D870" t="s">
        <v>4410</v>
      </c>
      <c r="E870" t="s">
        <v>4732</v>
      </c>
      <c r="F870">
        <v>1</v>
      </c>
      <c r="G870">
        <v>5.0199999999999996</v>
      </c>
      <c r="H870" t="s">
        <v>443</v>
      </c>
      <c r="J870" t="s">
        <v>6509</v>
      </c>
      <c r="K870" t="s">
        <v>5727</v>
      </c>
      <c r="L870" t="s">
        <v>6510</v>
      </c>
      <c r="M870" t="s">
        <v>5728</v>
      </c>
      <c r="N870" t="s">
        <v>6511</v>
      </c>
      <c r="O870" t="s">
        <v>84</v>
      </c>
    </row>
    <row r="871" spans="1:15" x14ac:dyDescent="0.45">
      <c r="A871">
        <v>1554</v>
      </c>
      <c r="B871" t="s">
        <v>6512</v>
      </c>
      <c r="C871" t="s">
        <v>6513</v>
      </c>
      <c r="D871" t="s">
        <v>4410</v>
      </c>
      <c r="E871" t="s">
        <v>4732</v>
      </c>
      <c r="F871">
        <v>1</v>
      </c>
      <c r="G871">
        <v>5.0199999999999996</v>
      </c>
      <c r="H871" t="s">
        <v>443</v>
      </c>
      <c r="J871" t="s">
        <v>6514</v>
      </c>
      <c r="K871" t="s">
        <v>6515</v>
      </c>
      <c r="L871" t="s">
        <v>6516</v>
      </c>
      <c r="M871" t="s">
        <v>6517</v>
      </c>
      <c r="N871" t="s">
        <v>4140</v>
      </c>
      <c r="O871" t="s">
        <v>84</v>
      </c>
    </row>
    <row r="872" spans="1:15" x14ac:dyDescent="0.45">
      <c r="A872">
        <v>1555</v>
      </c>
      <c r="B872" t="s">
        <v>6518</v>
      </c>
      <c r="C872" t="s">
        <v>4435</v>
      </c>
      <c r="D872" t="s">
        <v>4410</v>
      </c>
      <c r="E872" t="s">
        <v>4896</v>
      </c>
      <c r="F872">
        <v>3</v>
      </c>
      <c r="G872">
        <v>5.0199999999999996</v>
      </c>
      <c r="H872" t="s">
        <v>443</v>
      </c>
      <c r="J872" t="s">
        <v>6519</v>
      </c>
      <c r="K872" t="s">
        <v>4437</v>
      </c>
      <c r="L872" t="s">
        <v>6520</v>
      </c>
      <c r="M872" t="s">
        <v>4438</v>
      </c>
      <c r="N872" t="s">
        <v>6521</v>
      </c>
      <c r="O872" t="s">
        <v>84</v>
      </c>
    </row>
    <row r="873" spans="1:15" x14ac:dyDescent="0.45">
      <c r="A873">
        <v>1556</v>
      </c>
      <c r="B873" t="s">
        <v>4928</v>
      </c>
      <c r="C873" t="s">
        <v>4929</v>
      </c>
      <c r="D873" t="s">
        <v>4410</v>
      </c>
      <c r="E873" t="s">
        <v>4896</v>
      </c>
      <c r="F873">
        <v>2</v>
      </c>
      <c r="G873">
        <v>5.0199999999999996</v>
      </c>
      <c r="H873" t="s">
        <v>443</v>
      </c>
      <c r="J873" t="s">
        <v>4930</v>
      </c>
      <c r="K873" t="s">
        <v>4931</v>
      </c>
      <c r="L873" t="s">
        <v>4932</v>
      </c>
      <c r="M873" t="s">
        <v>4933</v>
      </c>
      <c r="N873" t="s">
        <v>4934</v>
      </c>
      <c r="O873" t="s">
        <v>84</v>
      </c>
    </row>
    <row r="874" spans="1:15" x14ac:dyDescent="0.45">
      <c r="A874">
        <v>1557</v>
      </c>
      <c r="B874" t="s">
        <v>6522</v>
      </c>
      <c r="C874" t="s">
        <v>6523</v>
      </c>
      <c r="D874" t="s">
        <v>4410</v>
      </c>
      <c r="E874" t="s">
        <v>4896</v>
      </c>
      <c r="F874">
        <v>1</v>
      </c>
      <c r="G874">
        <v>5.0199999999999996</v>
      </c>
      <c r="H874" t="s">
        <v>443</v>
      </c>
      <c r="J874" t="s">
        <v>182</v>
      </c>
      <c r="K874" t="s">
        <v>131</v>
      </c>
      <c r="L874" t="s">
        <v>184</v>
      </c>
      <c r="M874" t="s">
        <v>132</v>
      </c>
      <c r="N874" t="s">
        <v>6073</v>
      </c>
      <c r="O874" t="s">
        <v>84</v>
      </c>
    </row>
    <row r="875" spans="1:15" x14ac:dyDescent="0.45">
      <c r="A875">
        <v>1558</v>
      </c>
      <c r="B875" t="s">
        <v>6524</v>
      </c>
      <c r="C875" t="s">
        <v>4918</v>
      </c>
      <c r="D875" t="s">
        <v>4410</v>
      </c>
      <c r="E875" t="s">
        <v>4896</v>
      </c>
      <c r="F875">
        <v>1</v>
      </c>
      <c r="G875">
        <v>5.0199999999999996</v>
      </c>
      <c r="H875" t="s">
        <v>443</v>
      </c>
      <c r="J875" t="s">
        <v>3563</v>
      </c>
      <c r="K875" t="s">
        <v>3464</v>
      </c>
      <c r="L875" t="s">
        <v>6525</v>
      </c>
      <c r="M875" t="s">
        <v>3466</v>
      </c>
      <c r="N875" t="s">
        <v>6526</v>
      </c>
      <c r="O875" t="s">
        <v>84</v>
      </c>
    </row>
    <row r="876" spans="1:15" x14ac:dyDescent="0.45">
      <c r="A876">
        <v>1559</v>
      </c>
      <c r="B876" t="s">
        <v>6527</v>
      </c>
      <c r="C876" t="s">
        <v>6528</v>
      </c>
      <c r="D876" t="s">
        <v>4410</v>
      </c>
      <c r="E876" t="s">
        <v>4896</v>
      </c>
      <c r="F876">
        <v>1</v>
      </c>
      <c r="G876">
        <v>5.0199999999999996</v>
      </c>
      <c r="H876" t="s">
        <v>443</v>
      </c>
      <c r="J876" t="s">
        <v>3889</v>
      </c>
      <c r="K876" t="s">
        <v>2366</v>
      </c>
      <c r="L876" t="s">
        <v>3890</v>
      </c>
      <c r="M876" t="s">
        <v>2368</v>
      </c>
      <c r="N876" t="s">
        <v>6529</v>
      </c>
      <c r="O876" t="s">
        <v>84</v>
      </c>
    </row>
    <row r="877" spans="1:15" x14ac:dyDescent="0.45">
      <c r="A877">
        <v>1560</v>
      </c>
      <c r="B877" t="s">
        <v>6530</v>
      </c>
      <c r="C877" t="s">
        <v>6531</v>
      </c>
      <c r="D877" t="s">
        <v>4410</v>
      </c>
      <c r="E877" t="s">
        <v>4896</v>
      </c>
      <c r="F877">
        <v>1</v>
      </c>
      <c r="G877">
        <v>5.0199999999999996</v>
      </c>
      <c r="H877" t="s">
        <v>443</v>
      </c>
      <c r="J877" t="s">
        <v>6532</v>
      </c>
      <c r="K877" t="s">
        <v>1082</v>
      </c>
      <c r="L877" t="s">
        <v>6533</v>
      </c>
      <c r="M877" t="s">
        <v>1083</v>
      </c>
      <c r="N877" t="s">
        <v>6534</v>
      </c>
      <c r="O877" t="s">
        <v>84</v>
      </c>
    </row>
    <row r="878" spans="1:15" x14ac:dyDescent="0.45">
      <c r="A878">
        <v>1561</v>
      </c>
      <c r="B878" t="s">
        <v>6535</v>
      </c>
      <c r="C878" t="s">
        <v>6536</v>
      </c>
      <c r="D878" t="s">
        <v>4410</v>
      </c>
      <c r="E878" t="s">
        <v>4896</v>
      </c>
      <c r="F878">
        <v>1</v>
      </c>
      <c r="G878">
        <v>5.0199999999999996</v>
      </c>
      <c r="H878" t="s">
        <v>443</v>
      </c>
      <c r="J878" t="s">
        <v>6537</v>
      </c>
      <c r="K878" t="s">
        <v>2498</v>
      </c>
      <c r="L878" t="s">
        <v>6538</v>
      </c>
      <c r="M878" t="s">
        <v>2433</v>
      </c>
      <c r="N878" t="s">
        <v>6233</v>
      </c>
      <c r="O878" t="s">
        <v>84</v>
      </c>
    </row>
    <row r="879" spans="1:15" x14ac:dyDescent="0.45">
      <c r="A879">
        <v>1562</v>
      </c>
      <c r="B879" t="s">
        <v>6539</v>
      </c>
      <c r="C879" t="s">
        <v>6540</v>
      </c>
      <c r="D879" t="s">
        <v>4410</v>
      </c>
      <c r="E879" t="s">
        <v>4896</v>
      </c>
      <c r="F879">
        <v>1</v>
      </c>
      <c r="G879">
        <v>5.0199999999999996</v>
      </c>
      <c r="H879" t="s">
        <v>443</v>
      </c>
      <c r="J879" t="s">
        <v>137</v>
      </c>
      <c r="K879" t="s">
        <v>4016</v>
      </c>
      <c r="L879" t="s">
        <v>138</v>
      </c>
      <c r="M879" t="s">
        <v>1041</v>
      </c>
      <c r="N879" t="s">
        <v>6541</v>
      </c>
      <c r="O879" t="s">
        <v>84</v>
      </c>
    </row>
    <row r="880" spans="1:15" x14ac:dyDescent="0.45">
      <c r="A880">
        <v>1563</v>
      </c>
      <c r="B880" t="s">
        <v>196</v>
      </c>
      <c r="C880" t="s">
        <v>6542</v>
      </c>
      <c r="D880" t="s">
        <v>4410</v>
      </c>
      <c r="E880" t="s">
        <v>4896</v>
      </c>
      <c r="F880">
        <v>1</v>
      </c>
      <c r="G880">
        <v>5.0199999999999996</v>
      </c>
      <c r="H880" t="s">
        <v>443</v>
      </c>
      <c r="J880" t="s">
        <v>197</v>
      </c>
      <c r="K880" t="s">
        <v>6543</v>
      </c>
      <c r="L880" t="s">
        <v>198</v>
      </c>
      <c r="M880" t="s">
        <v>6544</v>
      </c>
      <c r="N880" t="s">
        <v>6545</v>
      </c>
      <c r="O880" t="s">
        <v>84</v>
      </c>
    </row>
    <row r="881" spans="1:15" x14ac:dyDescent="0.45">
      <c r="A881">
        <v>1564</v>
      </c>
      <c r="B881" t="s">
        <v>6546</v>
      </c>
      <c r="C881" t="s">
        <v>6547</v>
      </c>
      <c r="D881" t="s">
        <v>4410</v>
      </c>
      <c r="E881" t="s">
        <v>4896</v>
      </c>
      <c r="F881">
        <v>1</v>
      </c>
      <c r="G881">
        <v>5.0199999999999996</v>
      </c>
      <c r="H881" t="s">
        <v>443</v>
      </c>
      <c r="J881" t="s">
        <v>6548</v>
      </c>
      <c r="K881" t="s">
        <v>6549</v>
      </c>
      <c r="L881" t="s">
        <v>6550</v>
      </c>
      <c r="M881" t="s">
        <v>6551</v>
      </c>
      <c r="N881" t="s">
        <v>6552</v>
      </c>
      <c r="O881" t="s">
        <v>84</v>
      </c>
    </row>
    <row r="882" spans="1:15" x14ac:dyDescent="0.45">
      <c r="A882">
        <v>1565</v>
      </c>
      <c r="B882" t="s">
        <v>4325</v>
      </c>
      <c r="C882" t="s">
        <v>6553</v>
      </c>
      <c r="D882" t="s">
        <v>4410</v>
      </c>
      <c r="E882" t="s">
        <v>4896</v>
      </c>
      <c r="F882">
        <v>1</v>
      </c>
      <c r="G882">
        <v>5.0199999999999996</v>
      </c>
      <c r="H882" t="s">
        <v>443</v>
      </c>
      <c r="J882" t="s">
        <v>4327</v>
      </c>
      <c r="K882" t="s">
        <v>1013</v>
      </c>
      <c r="L882" t="s">
        <v>4328</v>
      </c>
      <c r="M882" t="s">
        <v>1014</v>
      </c>
      <c r="N882" t="s">
        <v>6554</v>
      </c>
      <c r="O882" t="s">
        <v>84</v>
      </c>
    </row>
    <row r="883" spans="1:15" x14ac:dyDescent="0.45">
      <c r="A883">
        <v>1566</v>
      </c>
      <c r="B883" t="s">
        <v>328</v>
      </c>
      <c r="C883" t="s">
        <v>6555</v>
      </c>
      <c r="D883" t="s">
        <v>4410</v>
      </c>
      <c r="E883" t="s">
        <v>4896</v>
      </c>
      <c r="F883">
        <v>1</v>
      </c>
      <c r="G883">
        <v>5.0199999999999996</v>
      </c>
      <c r="H883" t="s">
        <v>443</v>
      </c>
      <c r="J883" t="s">
        <v>329</v>
      </c>
      <c r="K883" t="s">
        <v>991</v>
      </c>
      <c r="L883" t="s">
        <v>330</v>
      </c>
      <c r="M883" t="s">
        <v>992</v>
      </c>
      <c r="N883" t="s">
        <v>6556</v>
      </c>
      <c r="O883" t="s">
        <v>84</v>
      </c>
    </row>
    <row r="884" spans="1:15" x14ac:dyDescent="0.45">
      <c r="A884">
        <v>1567</v>
      </c>
      <c r="B884" t="s">
        <v>4960</v>
      </c>
      <c r="C884" t="s">
        <v>6557</v>
      </c>
      <c r="D884" t="s">
        <v>4410</v>
      </c>
      <c r="E884" t="s">
        <v>4896</v>
      </c>
      <c r="F884">
        <v>1</v>
      </c>
      <c r="G884">
        <v>5.0199999999999996</v>
      </c>
      <c r="H884" t="s">
        <v>443</v>
      </c>
      <c r="J884" t="s">
        <v>4247</v>
      </c>
      <c r="K884" t="s">
        <v>6558</v>
      </c>
      <c r="L884" t="s">
        <v>4249</v>
      </c>
      <c r="M884" t="s">
        <v>6559</v>
      </c>
      <c r="N884" t="s">
        <v>6560</v>
      </c>
      <c r="O884" t="s">
        <v>84</v>
      </c>
    </row>
    <row r="885" spans="1:15" x14ac:dyDescent="0.45">
      <c r="A885">
        <v>1568</v>
      </c>
      <c r="B885" t="s">
        <v>6561</v>
      </c>
      <c r="C885" t="s">
        <v>6562</v>
      </c>
      <c r="D885" t="s">
        <v>4410</v>
      </c>
      <c r="E885" t="s">
        <v>4896</v>
      </c>
      <c r="F885">
        <v>1</v>
      </c>
      <c r="G885">
        <v>5.0199999999999996</v>
      </c>
      <c r="H885" t="s">
        <v>443</v>
      </c>
      <c r="J885" t="s">
        <v>6563</v>
      </c>
      <c r="K885" t="s">
        <v>6564</v>
      </c>
      <c r="L885" t="s">
        <v>6565</v>
      </c>
      <c r="M885" t="s">
        <v>6566</v>
      </c>
      <c r="N885" t="s">
        <v>6567</v>
      </c>
      <c r="O885" t="s">
        <v>84</v>
      </c>
    </row>
    <row r="886" spans="1:15" x14ac:dyDescent="0.45">
      <c r="A886">
        <v>1569</v>
      </c>
      <c r="B886" t="s">
        <v>6568</v>
      </c>
      <c r="C886" t="s">
        <v>6569</v>
      </c>
      <c r="D886" t="s">
        <v>4410</v>
      </c>
      <c r="E886" t="s">
        <v>4896</v>
      </c>
      <c r="F886">
        <v>1</v>
      </c>
      <c r="G886">
        <v>5.0199999999999996</v>
      </c>
      <c r="H886" t="s">
        <v>443</v>
      </c>
      <c r="J886" t="s">
        <v>6570</v>
      </c>
      <c r="K886" t="s">
        <v>1161</v>
      </c>
      <c r="L886" t="s">
        <v>6571</v>
      </c>
      <c r="M886" t="s">
        <v>1162</v>
      </c>
      <c r="N886" t="s">
        <v>6572</v>
      </c>
      <c r="O886" t="s">
        <v>84</v>
      </c>
    </row>
    <row r="887" spans="1:15" x14ac:dyDescent="0.45">
      <c r="A887">
        <v>1570</v>
      </c>
      <c r="B887" t="s">
        <v>2227</v>
      </c>
      <c r="C887" t="s">
        <v>6573</v>
      </c>
      <c r="D887" t="s">
        <v>4410</v>
      </c>
      <c r="E887" t="s">
        <v>4896</v>
      </c>
      <c r="F887">
        <v>1</v>
      </c>
      <c r="G887">
        <v>5.0199999999999996</v>
      </c>
      <c r="H887" t="s">
        <v>443</v>
      </c>
      <c r="J887" t="s">
        <v>164</v>
      </c>
      <c r="K887" t="s">
        <v>1130</v>
      </c>
      <c r="L887" t="s">
        <v>165</v>
      </c>
      <c r="M887" t="s">
        <v>1132</v>
      </c>
      <c r="N887" t="s">
        <v>6574</v>
      </c>
      <c r="O887" t="s">
        <v>84</v>
      </c>
    </row>
    <row r="888" spans="1:15" x14ac:dyDescent="0.45">
      <c r="A888">
        <v>1571</v>
      </c>
      <c r="B888" t="s">
        <v>6575</v>
      </c>
      <c r="C888" t="s">
        <v>6576</v>
      </c>
      <c r="D888" t="s">
        <v>4410</v>
      </c>
      <c r="E888" t="s">
        <v>4896</v>
      </c>
      <c r="F888">
        <v>1</v>
      </c>
      <c r="G888">
        <v>5.0199999999999996</v>
      </c>
      <c r="H888" t="s">
        <v>443</v>
      </c>
      <c r="J888" t="s">
        <v>1475</v>
      </c>
      <c r="K888" t="s">
        <v>1067</v>
      </c>
      <c r="L888" t="s">
        <v>1476</v>
      </c>
      <c r="M888" t="s">
        <v>1068</v>
      </c>
      <c r="N888" t="s">
        <v>6577</v>
      </c>
      <c r="O888" t="s">
        <v>84</v>
      </c>
    </row>
    <row r="889" spans="1:15" x14ac:dyDescent="0.45">
      <c r="A889">
        <v>1572</v>
      </c>
      <c r="B889" t="s">
        <v>6578</v>
      </c>
      <c r="C889" t="s">
        <v>3801</v>
      </c>
      <c r="D889" t="s">
        <v>4410</v>
      </c>
      <c r="E889" t="s">
        <v>4896</v>
      </c>
      <c r="F889">
        <v>1</v>
      </c>
      <c r="G889">
        <v>5.0199999999999996</v>
      </c>
      <c r="H889" t="s">
        <v>443</v>
      </c>
      <c r="J889" t="s">
        <v>1142</v>
      </c>
      <c r="K889" t="s">
        <v>3526</v>
      </c>
      <c r="L889" t="s">
        <v>1143</v>
      </c>
      <c r="M889" t="s">
        <v>3528</v>
      </c>
      <c r="N889" t="s">
        <v>3869</v>
      </c>
      <c r="O889" t="s">
        <v>84</v>
      </c>
    </row>
    <row r="890" spans="1:15" x14ac:dyDescent="0.45">
      <c r="A890">
        <v>1573</v>
      </c>
      <c r="B890" t="s">
        <v>6579</v>
      </c>
      <c r="C890" t="s">
        <v>4701</v>
      </c>
      <c r="D890" t="s">
        <v>4410</v>
      </c>
      <c r="E890" t="s">
        <v>4896</v>
      </c>
      <c r="F890">
        <v>1</v>
      </c>
      <c r="G890">
        <v>5.0199999999999996</v>
      </c>
      <c r="H890" t="s">
        <v>443</v>
      </c>
      <c r="J890" t="s">
        <v>299</v>
      </c>
      <c r="K890" t="s">
        <v>310</v>
      </c>
      <c r="L890" t="s">
        <v>300</v>
      </c>
      <c r="M890" t="s">
        <v>311</v>
      </c>
      <c r="N890" t="s">
        <v>6395</v>
      </c>
      <c r="O890" t="s">
        <v>84</v>
      </c>
    </row>
    <row r="891" spans="1:15" x14ac:dyDescent="0.45">
      <c r="A891">
        <v>1574</v>
      </c>
      <c r="B891" t="s">
        <v>5020</v>
      </c>
      <c r="C891" t="s">
        <v>6580</v>
      </c>
      <c r="D891" t="s">
        <v>4410</v>
      </c>
      <c r="E891" t="s">
        <v>5834</v>
      </c>
      <c r="F891">
        <v>1</v>
      </c>
      <c r="G891">
        <v>5.0199999999999996</v>
      </c>
      <c r="H891" t="s">
        <v>443</v>
      </c>
      <c r="J891" t="s">
        <v>1492</v>
      </c>
      <c r="K891" t="s">
        <v>2417</v>
      </c>
      <c r="L891" t="s">
        <v>1493</v>
      </c>
      <c r="M891" t="s">
        <v>2418</v>
      </c>
      <c r="N891" t="s">
        <v>6581</v>
      </c>
      <c r="O891" t="s">
        <v>84</v>
      </c>
    </row>
    <row r="892" spans="1:15" x14ac:dyDescent="0.45">
      <c r="A892">
        <v>1575</v>
      </c>
      <c r="B892" t="s">
        <v>6582</v>
      </c>
      <c r="C892" t="s">
        <v>6583</v>
      </c>
      <c r="D892" t="s">
        <v>4410</v>
      </c>
      <c r="E892" t="s">
        <v>5300</v>
      </c>
      <c r="F892">
        <v>1</v>
      </c>
      <c r="G892">
        <v>5.0199999999999996</v>
      </c>
      <c r="H892" t="s">
        <v>443</v>
      </c>
      <c r="J892" t="s">
        <v>4335</v>
      </c>
      <c r="K892" t="s">
        <v>976</v>
      </c>
      <c r="L892" t="s">
        <v>4337</v>
      </c>
      <c r="M892" t="s">
        <v>977</v>
      </c>
      <c r="N892" t="s">
        <v>6584</v>
      </c>
      <c r="O892" t="s">
        <v>84</v>
      </c>
    </row>
    <row r="893" spans="1:15" x14ac:dyDescent="0.45">
      <c r="A893">
        <v>1576</v>
      </c>
      <c r="B893" t="s">
        <v>5844</v>
      </c>
      <c r="C893" t="s">
        <v>6585</v>
      </c>
      <c r="D893" t="s">
        <v>4410</v>
      </c>
      <c r="E893" t="s">
        <v>5300</v>
      </c>
      <c r="F893">
        <v>1</v>
      </c>
      <c r="G893">
        <v>5.0199999999999996</v>
      </c>
      <c r="H893" t="s">
        <v>443</v>
      </c>
      <c r="J893" t="s">
        <v>5847</v>
      </c>
      <c r="K893" t="s">
        <v>2417</v>
      </c>
      <c r="L893" t="s">
        <v>5848</v>
      </c>
      <c r="M893" t="s">
        <v>2418</v>
      </c>
      <c r="N893" t="s">
        <v>6586</v>
      </c>
      <c r="O893" t="s">
        <v>84</v>
      </c>
    </row>
    <row r="894" spans="1:15" x14ac:dyDescent="0.45">
      <c r="A894">
        <v>1577</v>
      </c>
      <c r="B894" t="s">
        <v>4065</v>
      </c>
      <c r="C894" t="s">
        <v>6587</v>
      </c>
      <c r="D894" t="s">
        <v>4410</v>
      </c>
      <c r="E894" t="s">
        <v>5300</v>
      </c>
      <c r="F894">
        <v>1</v>
      </c>
      <c r="G894">
        <v>5.0199999999999996</v>
      </c>
      <c r="H894" t="s">
        <v>443</v>
      </c>
      <c r="J894" t="s">
        <v>329</v>
      </c>
      <c r="K894" t="s">
        <v>5187</v>
      </c>
      <c r="L894" t="s">
        <v>330</v>
      </c>
      <c r="M894" t="s">
        <v>5188</v>
      </c>
      <c r="N894" t="s">
        <v>6584</v>
      </c>
      <c r="O894" t="s">
        <v>84</v>
      </c>
    </row>
    <row r="895" spans="1:15" x14ac:dyDescent="0.45">
      <c r="A895">
        <v>1578</v>
      </c>
      <c r="B895" t="s">
        <v>6588</v>
      </c>
      <c r="C895" t="s">
        <v>6589</v>
      </c>
      <c r="D895" t="s">
        <v>4410</v>
      </c>
      <c r="E895" t="s">
        <v>5300</v>
      </c>
      <c r="F895">
        <v>1</v>
      </c>
      <c r="G895">
        <v>5.0199999999999996</v>
      </c>
      <c r="H895" t="s">
        <v>443</v>
      </c>
      <c r="J895" t="s">
        <v>6590</v>
      </c>
      <c r="K895" t="s">
        <v>1060</v>
      </c>
      <c r="L895" t="s">
        <v>6591</v>
      </c>
      <c r="M895" t="s">
        <v>1061</v>
      </c>
      <c r="N895" t="s">
        <v>6361</v>
      </c>
      <c r="O895" t="s">
        <v>84</v>
      </c>
    </row>
    <row r="896" spans="1:15" x14ac:dyDescent="0.45">
      <c r="A896">
        <v>1579</v>
      </c>
      <c r="B896" t="s">
        <v>6592</v>
      </c>
      <c r="C896" t="s">
        <v>6593</v>
      </c>
      <c r="D896" t="s">
        <v>4410</v>
      </c>
      <c r="E896" t="s">
        <v>5300</v>
      </c>
      <c r="F896">
        <v>1</v>
      </c>
      <c r="G896">
        <v>5.0199999999999996</v>
      </c>
      <c r="H896" t="s">
        <v>443</v>
      </c>
      <c r="J896" t="s">
        <v>4307</v>
      </c>
      <c r="K896" t="s">
        <v>6594</v>
      </c>
      <c r="L896" t="s">
        <v>4309</v>
      </c>
      <c r="M896" t="s">
        <v>6595</v>
      </c>
      <c r="N896" t="s">
        <v>4184</v>
      </c>
      <c r="O896" t="s">
        <v>84</v>
      </c>
    </row>
    <row r="897" spans="1:15" x14ac:dyDescent="0.45">
      <c r="A897">
        <v>1580</v>
      </c>
      <c r="B897" t="s">
        <v>6596</v>
      </c>
      <c r="C897" t="s">
        <v>4594</v>
      </c>
      <c r="D897" t="s">
        <v>4410</v>
      </c>
      <c r="E897" t="s">
        <v>5300</v>
      </c>
      <c r="F897">
        <v>1</v>
      </c>
      <c r="G897">
        <v>5.0199999999999996</v>
      </c>
      <c r="H897" t="s">
        <v>443</v>
      </c>
      <c r="J897" t="s">
        <v>3609</v>
      </c>
      <c r="K897" t="s">
        <v>982</v>
      </c>
      <c r="L897" t="s">
        <v>3610</v>
      </c>
      <c r="M897" t="s">
        <v>983</v>
      </c>
      <c r="N897" t="s">
        <v>4320</v>
      </c>
      <c r="O897" t="s">
        <v>84</v>
      </c>
    </row>
    <row r="898" spans="1:15" x14ac:dyDescent="0.45">
      <c r="A898">
        <v>1581</v>
      </c>
      <c r="B898" t="s">
        <v>6597</v>
      </c>
      <c r="C898" t="s">
        <v>4435</v>
      </c>
      <c r="D898" t="s">
        <v>4410</v>
      </c>
      <c r="E898" t="s">
        <v>5932</v>
      </c>
      <c r="F898">
        <v>1</v>
      </c>
      <c r="G898">
        <v>5.0199999999999996</v>
      </c>
      <c r="H898" t="s">
        <v>2007</v>
      </c>
      <c r="J898" t="s">
        <v>6598</v>
      </c>
      <c r="K898" t="s">
        <v>4437</v>
      </c>
      <c r="L898" t="s">
        <v>6599</v>
      </c>
      <c r="M898" t="s">
        <v>4438</v>
      </c>
      <c r="N898" t="s">
        <v>6464</v>
      </c>
      <c r="O898" t="s">
        <v>84</v>
      </c>
    </row>
    <row r="899" spans="1:15" x14ac:dyDescent="0.45">
      <c r="A899">
        <v>1582</v>
      </c>
      <c r="B899" t="s">
        <v>6600</v>
      </c>
      <c r="C899" t="s">
        <v>6601</v>
      </c>
      <c r="D899" t="s">
        <v>4410</v>
      </c>
      <c r="E899" t="s">
        <v>5932</v>
      </c>
      <c r="F899">
        <v>1</v>
      </c>
      <c r="G899">
        <v>5.0199999999999996</v>
      </c>
      <c r="H899" t="s">
        <v>2007</v>
      </c>
      <c r="J899" t="s">
        <v>88</v>
      </c>
      <c r="K899" t="s">
        <v>6085</v>
      </c>
      <c r="L899" t="s">
        <v>6602</v>
      </c>
      <c r="M899" t="s">
        <v>6087</v>
      </c>
      <c r="N899" t="s">
        <v>6603</v>
      </c>
      <c r="O899" t="s">
        <v>84</v>
      </c>
    </row>
    <row r="900" spans="1:15" x14ac:dyDescent="0.45">
      <c r="A900">
        <v>1583</v>
      </c>
      <c r="B900" t="s">
        <v>6604</v>
      </c>
      <c r="C900" t="s">
        <v>6605</v>
      </c>
      <c r="D900" t="s">
        <v>4410</v>
      </c>
      <c r="E900" t="s">
        <v>5932</v>
      </c>
      <c r="F900">
        <v>1</v>
      </c>
      <c r="G900">
        <v>5.0199999999999996</v>
      </c>
      <c r="H900" t="s">
        <v>2007</v>
      </c>
      <c r="J900" t="s">
        <v>120</v>
      </c>
      <c r="K900" t="s">
        <v>289</v>
      </c>
      <c r="L900" t="s">
        <v>121</v>
      </c>
      <c r="M900" t="s">
        <v>1576</v>
      </c>
      <c r="N900" t="s">
        <v>3854</v>
      </c>
      <c r="O900" t="s">
        <v>84</v>
      </c>
    </row>
    <row r="901" spans="1:15" x14ac:dyDescent="0.45">
      <c r="A901">
        <v>1584</v>
      </c>
      <c r="B901" t="s">
        <v>5965</v>
      </c>
      <c r="C901" t="s">
        <v>4517</v>
      </c>
      <c r="D901" t="s">
        <v>4410</v>
      </c>
      <c r="E901" t="s">
        <v>5932</v>
      </c>
      <c r="F901">
        <v>1</v>
      </c>
      <c r="G901">
        <v>5.0199999999999996</v>
      </c>
      <c r="H901" t="s">
        <v>2007</v>
      </c>
      <c r="J901" t="s">
        <v>5967</v>
      </c>
      <c r="K901" t="s">
        <v>1013</v>
      </c>
      <c r="L901" t="s">
        <v>5969</v>
      </c>
      <c r="M901" t="s">
        <v>1014</v>
      </c>
      <c r="N901" t="s">
        <v>6187</v>
      </c>
      <c r="O901" t="s">
        <v>84</v>
      </c>
    </row>
    <row r="902" spans="1:15" x14ac:dyDescent="0.45">
      <c r="A902">
        <v>1585</v>
      </c>
      <c r="B902" t="s">
        <v>6606</v>
      </c>
      <c r="C902" t="s">
        <v>6607</v>
      </c>
      <c r="D902" t="s">
        <v>4410</v>
      </c>
      <c r="E902" t="s">
        <v>5932</v>
      </c>
      <c r="F902">
        <v>1</v>
      </c>
      <c r="G902">
        <v>5.0199999999999996</v>
      </c>
      <c r="H902" t="s">
        <v>2007</v>
      </c>
      <c r="J902" t="s">
        <v>6608</v>
      </c>
      <c r="K902" t="s">
        <v>6609</v>
      </c>
      <c r="L902" t="s">
        <v>6610</v>
      </c>
      <c r="M902" t="s">
        <v>6611</v>
      </c>
      <c r="N902" t="s">
        <v>6612</v>
      </c>
      <c r="O902" t="s">
        <v>84</v>
      </c>
    </row>
    <row r="903" spans="1:15" x14ac:dyDescent="0.45">
      <c r="A903">
        <v>1586</v>
      </c>
      <c r="B903" t="s">
        <v>4596</v>
      </c>
      <c r="C903" t="s">
        <v>5273</v>
      </c>
      <c r="D903" t="s">
        <v>4410</v>
      </c>
      <c r="E903" t="s">
        <v>5932</v>
      </c>
      <c r="F903">
        <v>1</v>
      </c>
      <c r="G903">
        <v>5.0199999999999996</v>
      </c>
      <c r="H903" t="s">
        <v>2007</v>
      </c>
      <c r="J903" t="s">
        <v>197</v>
      </c>
      <c r="K903" t="s">
        <v>2057</v>
      </c>
      <c r="L903" t="s">
        <v>6613</v>
      </c>
      <c r="M903" t="s">
        <v>2059</v>
      </c>
      <c r="N903" t="s">
        <v>6614</v>
      </c>
      <c r="O903" t="s">
        <v>84</v>
      </c>
    </row>
    <row r="904" spans="1:15" x14ac:dyDescent="0.45">
      <c r="A904">
        <v>1587</v>
      </c>
      <c r="B904" t="s">
        <v>6615</v>
      </c>
      <c r="C904" t="s">
        <v>6616</v>
      </c>
      <c r="D904" t="s">
        <v>4410</v>
      </c>
      <c r="E904" t="s">
        <v>5932</v>
      </c>
      <c r="F904">
        <v>1</v>
      </c>
      <c r="G904">
        <v>5.0199999999999996</v>
      </c>
      <c r="H904" t="s">
        <v>2007</v>
      </c>
      <c r="J904" t="s">
        <v>6617</v>
      </c>
      <c r="K904" t="s">
        <v>1226</v>
      </c>
      <c r="L904" t="s">
        <v>6618</v>
      </c>
      <c r="M904" t="s">
        <v>1228</v>
      </c>
      <c r="N904" t="s">
        <v>6158</v>
      </c>
      <c r="O904" t="s">
        <v>84</v>
      </c>
    </row>
    <row r="905" spans="1:15" x14ac:dyDescent="0.45">
      <c r="A905">
        <v>1588</v>
      </c>
      <c r="B905" t="s">
        <v>4825</v>
      </c>
      <c r="C905" t="s">
        <v>6619</v>
      </c>
      <c r="D905" t="s">
        <v>4410</v>
      </c>
      <c r="E905" t="s">
        <v>5932</v>
      </c>
      <c r="F905">
        <v>1</v>
      </c>
      <c r="G905">
        <v>5.0199999999999996</v>
      </c>
      <c r="H905" t="s">
        <v>2007</v>
      </c>
      <c r="J905" t="s">
        <v>415</v>
      </c>
      <c r="K905" t="s">
        <v>6620</v>
      </c>
      <c r="L905" t="s">
        <v>417</v>
      </c>
      <c r="M905" t="s">
        <v>6621</v>
      </c>
      <c r="N905" t="s">
        <v>6622</v>
      </c>
      <c r="O905" t="s">
        <v>84</v>
      </c>
    </row>
    <row r="906" spans="1:15" x14ac:dyDescent="0.45">
      <c r="A906">
        <v>1589</v>
      </c>
      <c r="B906" t="s">
        <v>6623</v>
      </c>
      <c r="C906" t="s">
        <v>6624</v>
      </c>
      <c r="D906" t="s">
        <v>4410</v>
      </c>
      <c r="E906" t="s">
        <v>5932</v>
      </c>
      <c r="F906">
        <v>1</v>
      </c>
      <c r="G906">
        <v>5.0199999999999996</v>
      </c>
      <c r="H906" t="s">
        <v>2007</v>
      </c>
      <c r="J906" t="s">
        <v>164</v>
      </c>
      <c r="K906" t="s">
        <v>1010</v>
      </c>
      <c r="L906" t="s">
        <v>165</v>
      </c>
      <c r="M906" t="s">
        <v>1012</v>
      </c>
      <c r="N906" t="s">
        <v>6625</v>
      </c>
      <c r="O906" t="s">
        <v>84</v>
      </c>
    </row>
    <row r="907" spans="1:15" x14ac:dyDescent="0.45">
      <c r="A907">
        <v>1590</v>
      </c>
      <c r="B907" t="s">
        <v>6626</v>
      </c>
      <c r="C907" t="s">
        <v>6627</v>
      </c>
      <c r="D907" t="s">
        <v>4410</v>
      </c>
      <c r="E907" t="s">
        <v>5932</v>
      </c>
      <c r="F907">
        <v>1</v>
      </c>
      <c r="G907">
        <v>5.0199999999999996</v>
      </c>
      <c r="H907" t="s">
        <v>2007</v>
      </c>
      <c r="J907" t="s">
        <v>1020</v>
      </c>
      <c r="K907" t="s">
        <v>2090</v>
      </c>
      <c r="L907" t="s">
        <v>1021</v>
      </c>
      <c r="M907" t="s">
        <v>388</v>
      </c>
      <c r="N907" t="s">
        <v>6612</v>
      </c>
      <c r="O907" t="s">
        <v>84</v>
      </c>
    </row>
    <row r="908" spans="1:15" x14ac:dyDescent="0.45">
      <c r="A908">
        <v>1591</v>
      </c>
      <c r="B908" t="s">
        <v>6628</v>
      </c>
      <c r="C908" t="s">
        <v>6629</v>
      </c>
      <c r="D908" t="s">
        <v>4410</v>
      </c>
      <c r="E908" t="s">
        <v>5932</v>
      </c>
      <c r="F908">
        <v>1</v>
      </c>
      <c r="G908">
        <v>5.0199999999999996</v>
      </c>
      <c r="H908" t="s">
        <v>2007</v>
      </c>
      <c r="J908" t="s">
        <v>6630</v>
      </c>
      <c r="K908" t="s">
        <v>3661</v>
      </c>
      <c r="L908" t="s">
        <v>6631</v>
      </c>
      <c r="M908" t="s">
        <v>3662</v>
      </c>
      <c r="N908" t="s">
        <v>6632</v>
      </c>
      <c r="O908" t="s">
        <v>84</v>
      </c>
    </row>
  </sheetData>
  <phoneticPr fontId="1"/>
  <conditionalFormatting sqref="B448:C449">
    <cfRule type="expression" dxfId="16" priority="1" stopIfTrue="1">
      <formula>AND(A448="男")</formula>
    </cfRule>
    <cfRule type="expression" dxfId="15" priority="2" stopIfTrue="1">
      <formula>AND(A448="女")</formula>
    </cfRule>
  </conditionalFormatting>
  <dataValidations count="4">
    <dataValidation type="decimal" imeMode="halfAlpha" allowBlank="1" showInputMessage="1" showErrorMessage="1" sqref="H96:H97 G168:G170 G154:G161 G205:G206 G216:G220 G225:G237 G278 G2:G124 G266 G268 G270 G272 G274 G276 G312:G351" xr:uid="{2878A307-2E58-4F1D-878A-F77A0C7F4A07}">
      <formula1>1.01</formula1>
      <formula2>12.31</formula2>
    </dataValidation>
    <dataValidation type="whole" imeMode="halfAlpha" allowBlank="1" showInputMessage="1" showErrorMessage="1" sqref="F168:F170 F154:F161 F205:F206 F266:F274 F219:F224 F324:F325 F346:F351 F2:F124" xr:uid="{B74F4D5A-804D-4621-8E32-8979480D0E94}">
      <formula1>1</formula1>
      <formula2>3</formula2>
    </dataValidation>
    <dataValidation type="date" allowBlank="1" showInputMessage="1" showErrorMessage="1" sqref="G221:G224" xr:uid="{95146DC0-C1E4-4430-AD80-7BBB2ECB0ECF}">
      <formula1>1.01</formula1>
      <formula2>12.31</formula2>
    </dataValidation>
    <dataValidation imeMode="halfKatakana" allowBlank="1" showInputMessage="1" showErrorMessage="1" sqref="J365:K451 J98:K351 K96:K97 J1:K95" xr:uid="{12E93F57-12E6-4DCA-991E-A9DF491A0CDE}"/>
  </dataValidations>
  <pageMargins left="0.7" right="0.7" top="0.75" bottom="0.75" header="0.3" footer="0.3"/>
  <pageSetup paperSize="13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AB894-562E-4EF0-8E27-0C75CB32C375}">
  <sheetPr codeName="Sheet5"/>
  <dimension ref="A1:J50"/>
  <sheetViews>
    <sheetView tabSelected="1" zoomScaleNormal="100" workbookViewId="0"/>
  </sheetViews>
  <sheetFormatPr defaultRowHeight="18" x14ac:dyDescent="0.45"/>
  <sheetData>
    <row r="1" spans="1:10" x14ac:dyDescent="0.45">
      <c r="A1" s="118" t="s">
        <v>2162</v>
      </c>
      <c r="B1" s="119"/>
      <c r="C1" s="119"/>
      <c r="D1" s="119"/>
      <c r="E1" s="119"/>
      <c r="F1" s="119"/>
      <c r="G1" s="119"/>
      <c r="H1" s="119"/>
      <c r="I1" s="119"/>
      <c r="J1" s="120"/>
    </row>
    <row r="2" spans="1:10" ht="18.600000000000001" thickBot="1" x14ac:dyDescent="0.5">
      <c r="A2" s="151" t="s">
        <v>2161</v>
      </c>
      <c r="B2" s="116"/>
      <c r="C2" s="116"/>
      <c r="D2" s="116"/>
      <c r="E2" s="116"/>
      <c r="F2" s="116"/>
      <c r="G2" s="116"/>
      <c r="H2" s="116"/>
      <c r="I2" s="116"/>
      <c r="J2" s="117"/>
    </row>
    <row r="3" spans="1:10" x14ac:dyDescent="0.45">
      <c r="A3" s="43" t="s">
        <v>1569</v>
      </c>
    </row>
    <row r="4" spans="1:10" x14ac:dyDescent="0.45">
      <c r="A4" s="43" t="s">
        <v>1570</v>
      </c>
    </row>
    <row r="5" spans="1:10" x14ac:dyDescent="0.45">
      <c r="A5" s="43" t="s">
        <v>1571</v>
      </c>
    </row>
    <row r="23" spans="1:1" x14ac:dyDescent="0.45">
      <c r="A23" s="43" t="s">
        <v>2155</v>
      </c>
    </row>
    <row r="26" spans="1:1" x14ac:dyDescent="0.45">
      <c r="A26" s="43"/>
    </row>
    <row r="29" spans="1:1" x14ac:dyDescent="0.45">
      <c r="A29" s="43"/>
    </row>
    <row r="32" spans="1:1" ht="18.600000000000001" thickBot="1" x14ac:dyDescent="0.5">
      <c r="A32" s="43"/>
    </row>
    <row r="33" spans="1:10" ht="18.600000000000001" thickBot="1" x14ac:dyDescent="0.5">
      <c r="A33" s="42" t="s">
        <v>2156</v>
      </c>
      <c r="B33" s="101"/>
      <c r="C33" s="101"/>
      <c r="D33" s="101"/>
      <c r="E33" s="101"/>
      <c r="F33" s="101"/>
      <c r="G33" s="101"/>
      <c r="H33" s="101"/>
      <c r="I33" s="101"/>
      <c r="J33" s="102"/>
    </row>
    <row r="35" spans="1:10" x14ac:dyDescent="0.45">
      <c r="A35" s="43" t="s">
        <v>2157</v>
      </c>
    </row>
    <row r="36" spans="1:10" x14ac:dyDescent="0.45">
      <c r="A36" s="43" t="s">
        <v>2158</v>
      </c>
    </row>
    <row r="37" spans="1:10" x14ac:dyDescent="0.45">
      <c r="A37" s="43" t="s">
        <v>2159</v>
      </c>
    </row>
    <row r="38" spans="1:10" x14ac:dyDescent="0.45">
      <c r="A38" s="43" t="s">
        <v>2160</v>
      </c>
    </row>
    <row r="48" spans="1:10" x14ac:dyDescent="0.45">
      <c r="A48" s="43"/>
    </row>
    <row r="49" spans="1:1" x14ac:dyDescent="0.45">
      <c r="A49" s="43"/>
    </row>
    <row r="50" spans="1:1" x14ac:dyDescent="0.45">
      <c r="A50" s="43"/>
    </row>
  </sheetData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3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736FD0-48F7-49CE-AD18-C1365482699E}">
  <sheetPr codeName="Sheet6"/>
  <dimension ref="A1:AD72"/>
  <sheetViews>
    <sheetView topLeftCell="C1" zoomScaleNormal="100" workbookViewId="0">
      <selection activeCell="C3" sqref="C3"/>
    </sheetView>
  </sheetViews>
  <sheetFormatPr defaultRowHeight="18" x14ac:dyDescent="0.45"/>
  <cols>
    <col min="1" max="2" width="9" hidden="1" customWidth="1"/>
    <col min="3" max="3" width="5.19921875" bestFit="1" customWidth="1"/>
    <col min="4" max="4" width="4.69921875" customWidth="1"/>
    <col min="5" max="5" width="10.8984375" customWidth="1"/>
    <col min="6" max="6" width="4.09765625" customWidth="1"/>
    <col min="7" max="7" width="13.59765625" customWidth="1"/>
    <col min="8" max="9" width="5.59765625" hidden="1" customWidth="1"/>
    <col min="10" max="12" width="4.59765625" customWidth="1"/>
    <col min="13" max="13" width="13.59765625" customWidth="1"/>
    <col min="14" max="15" width="5.59765625" hidden="1" customWidth="1"/>
    <col min="16" max="18" width="4.59765625" customWidth="1"/>
    <col min="19" max="19" width="5.59765625" customWidth="1"/>
    <col min="20" max="30" width="8.796875" hidden="1" customWidth="1"/>
  </cols>
  <sheetData>
    <row r="1" spans="1:30" ht="18.600000000000001" thickBot="1" x14ac:dyDescent="0.5">
      <c r="A1" t="s">
        <v>1640</v>
      </c>
      <c r="C1" s="60" t="str">
        <f ca="1">" 第"&amp;DBCS(125+MONTH(TODAY()))&amp;"回 市川浦安支部陸上競技記録会 申込一覧表"</f>
        <v xml:space="preserve"> 第１３０回 市川浦安支部陸上競技記録会 申込一覧表</v>
      </c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X1" t="s">
        <v>1634</v>
      </c>
      <c r="Y1" t="s">
        <v>1635</v>
      </c>
      <c r="Z1" t="s">
        <v>1636</v>
      </c>
      <c r="AA1" t="s">
        <v>1637</v>
      </c>
      <c r="AB1" t="s">
        <v>1638</v>
      </c>
      <c r="AC1" t="s">
        <v>1639</v>
      </c>
    </row>
    <row r="2" spans="1:30" s="44" customFormat="1" ht="13.5" customHeight="1" thickBot="1" x14ac:dyDescent="0.5">
      <c r="C2" s="45" t="s">
        <v>1616</v>
      </c>
      <c r="D2" s="46" t="s">
        <v>1381</v>
      </c>
      <c r="E2" s="47" t="s">
        <v>66</v>
      </c>
      <c r="F2" s="48" t="s">
        <v>67</v>
      </c>
      <c r="G2" s="49" t="s">
        <v>1617</v>
      </c>
      <c r="H2" s="46" t="s">
        <v>1438</v>
      </c>
      <c r="I2" s="46" t="s">
        <v>1445</v>
      </c>
      <c r="J2" s="47" t="s">
        <v>68</v>
      </c>
      <c r="K2" s="50" t="s">
        <v>1382</v>
      </c>
      <c r="L2" s="51" t="s">
        <v>1383</v>
      </c>
      <c r="M2" s="49" t="s">
        <v>1620</v>
      </c>
      <c r="N2" s="46" t="s">
        <v>1438</v>
      </c>
      <c r="O2" s="46" t="s">
        <v>1445</v>
      </c>
      <c r="P2" s="47" t="s">
        <v>68</v>
      </c>
      <c r="Q2" s="50" t="s">
        <v>1382</v>
      </c>
      <c r="R2" s="51" t="s">
        <v>1383</v>
      </c>
      <c r="S2" s="52" t="s">
        <v>1621</v>
      </c>
      <c r="T2" s="44" t="s">
        <v>68</v>
      </c>
      <c r="U2" s="44" t="s">
        <v>1627</v>
      </c>
      <c r="V2" s="44" t="s">
        <v>1628</v>
      </c>
      <c r="W2" s="44" t="s">
        <v>1629</v>
      </c>
    </row>
    <row r="3" spans="1:30" s="44" customFormat="1" ht="10.199999999999999" customHeight="1" thickTop="1" x14ac:dyDescent="0.45">
      <c r="A3" s="44" t="s">
        <v>1618</v>
      </c>
      <c r="B3" s="44">
        <v>1</v>
      </c>
      <c r="C3" s="121"/>
      <c r="D3" s="122"/>
      <c r="E3" s="123" t="str">
        <f ca="1">IF(ISERROR(VLOOKUP($D3,INDIRECT($C3&amp;"選手データ!A:Z"),MATCH("姓",INDIRECT($C3&amp;"選手データ!1:1"),0),0)),"",VLOOKUP($D3,INDIRECT($C3&amp;"選手データ!A:Z"),MATCH("姓",INDIRECT($C3&amp;"選手データ!1:1"),0),0)&amp;"　"&amp;VLOOKUP($D3,INDIRECT($C3&amp;"選手データ!A:Z"),MATCH("名",INDIRECT($C3&amp;"選手データ!1:1"),0),0))</f>
        <v/>
      </c>
      <c r="F3" s="124" t="str">
        <f ca="1">IF(ISERROR(VLOOKUP($D3,INDIRECT($C3&amp;"選手データ!A:Z"),MATCH(F$2,INDIRECT($C3&amp;"選手データ!1:1"),0),0)),"",VLOOKUP($D3,INDIRECT($C3&amp;"選手データ!A:Z"),MATCH(F$2,INDIRECT($C3&amp;"選手データ!1:1"),0),0))</f>
        <v/>
      </c>
      <c r="G3" s="125"/>
      <c r="H3" s="126" t="str">
        <f>IF(G3="","",VLOOKUP(G3,競技csv!$F:$O,MATCH(H$2,競技csv!$1:$1,0)-MATCH("競技名",競技csv!$1:$1,0)+1,0))</f>
        <v/>
      </c>
      <c r="I3" s="126" t="str">
        <f>IF(G3="","",VLOOKUP(G3,競技csv!$F:$O,MATCH(I$2,競技csv!$1:$1,0)-MATCH("競技名",競技csv!$1:$1,0)+1,0))</f>
        <v/>
      </c>
      <c r="J3" s="127"/>
      <c r="K3" s="128"/>
      <c r="L3" s="129"/>
      <c r="M3" s="125"/>
      <c r="N3" s="126" t="str">
        <f>IF(M3="","",VLOOKUP(M3,競技csv!$F:$O,MATCH(N$2,競技csv!$1:$1,0)-MATCH("競技名",競技csv!$1:$1,0)+1,0))</f>
        <v/>
      </c>
      <c r="O3" s="126" t="str">
        <f>IF(M3="","",VLOOKUP(M3,競技csv!$F:$O,MATCH(O$2,競技csv!$1:$1,0)-MATCH("競技名",競技csv!$1:$1,0)+1,0))</f>
        <v/>
      </c>
      <c r="P3" s="127"/>
      <c r="Q3" s="128"/>
      <c r="R3" s="129"/>
      <c r="S3" s="130"/>
      <c r="T3" s="44" t="str">
        <f t="shared" ref="T3:T34" si="0">IF($S3="","",IF(VLOOKUP($C3&amp;$S3,$P$65:$S$70,MATCH(T$2,$P$64:$S$64,0),0)=0,"",VLOOKUP($C3&amp;$S3,$P$65:$S$70,MATCH(T$2,$P$64:$S$64,0),0)))</f>
        <v/>
      </c>
      <c r="U3" s="59" t="str">
        <f t="shared" ref="U3:V22" si="1">IF($S3="","",VLOOKUP($C3&amp;$S3,$P$65:$S$70,MATCH(U$2,$P$64:$S$64,0),0))</f>
        <v/>
      </c>
      <c r="V3" s="59" t="str">
        <f t="shared" si="1"/>
        <v/>
      </c>
      <c r="W3" s="44" t="str">
        <f>IF(S3="","",C3&amp;S3)</f>
        <v/>
      </c>
      <c r="X3" s="44">
        <f t="shared" ref="X3:X34" si="2">IF($W3=X$1,X2+1,X2)</f>
        <v>0</v>
      </c>
      <c r="Y3" s="44">
        <f t="shared" ref="Y3:AC3" si="3">IF($W3=Y$1,Y2+1,Y2)</f>
        <v>0</v>
      </c>
      <c r="Z3" s="44">
        <f t="shared" si="3"/>
        <v>0</v>
      </c>
      <c r="AA3" s="44">
        <f t="shared" si="3"/>
        <v>0</v>
      </c>
      <c r="AB3" s="44">
        <f t="shared" si="3"/>
        <v>0</v>
      </c>
      <c r="AC3" s="44">
        <f t="shared" si="3"/>
        <v>0</v>
      </c>
      <c r="AD3" s="44" t="str" cm="1">
        <f t="array" aca="1" ref="AD3" ca="1">IF(W3="","",INDIRECT(ADDRESS(ROW(),MATCH(W3,$1:$1,0))))</f>
        <v/>
      </c>
    </row>
    <row r="4" spans="1:30" s="44" customFormat="1" ht="10.199999999999999" customHeight="1" x14ac:dyDescent="0.45">
      <c r="A4" s="44" t="s">
        <v>1619</v>
      </c>
      <c r="B4" s="44">
        <v>2</v>
      </c>
      <c r="C4" s="121"/>
      <c r="D4" s="132"/>
      <c r="E4" s="133" t="str">
        <f ca="1">IF(ISERROR(VLOOKUP($D4,INDIRECT($C4&amp;"選手データ!A:Z"),MATCH("姓",INDIRECT($C4&amp;"選手データ!1:1"),0),0)),"",VLOOKUP($D4,INDIRECT($C4&amp;"選手データ!A:Z"),MATCH("姓",INDIRECT($C4&amp;"選手データ!1:1"),0),0)&amp;"　"&amp;VLOOKUP($D4,INDIRECT($C4&amp;"選手データ!A:Z"),MATCH("名",INDIRECT($C4&amp;"選手データ!1:1"),0),0))</f>
        <v/>
      </c>
      <c r="F4" s="134" t="str">
        <f ca="1">IF(ISERROR(VLOOKUP($D4,INDIRECT($C4&amp;"選手データ!A:Z"),MATCH(F$2,INDIRECT($C4&amp;"選手データ!1:1"),0),0)),"",VLOOKUP($D4,INDIRECT($C4&amp;"選手データ!A:Z"),MATCH(F$2,INDIRECT($C4&amp;"選手データ!1:1"),0),0))</f>
        <v/>
      </c>
      <c r="G4" s="125"/>
      <c r="H4" s="136" t="str">
        <f>IF(G4="","",VLOOKUP(G4,競技csv!$F:$O,MATCH(H$2,競技csv!$1:$1,0)-MATCH("競技名",競技csv!$1:$1,0)+1,0))</f>
        <v/>
      </c>
      <c r="I4" s="136" t="str">
        <f>IF(G4="","",VLOOKUP(G4,競技csv!$F:$O,MATCH(I$2,競技csv!$1:$1,0)-MATCH("競技名",競技csv!$1:$1,0)+1,0))</f>
        <v/>
      </c>
      <c r="J4" s="137"/>
      <c r="K4" s="138"/>
      <c r="L4" s="139"/>
      <c r="M4" s="135"/>
      <c r="N4" s="136" t="str">
        <f>IF(M4="","",VLOOKUP(M4,競技csv!$F:$O,MATCH(N$2,競技csv!$1:$1,0)-MATCH("競技名",競技csv!$1:$1,0)+1,0))</f>
        <v/>
      </c>
      <c r="O4" s="136" t="str">
        <f>IF(M4="","",VLOOKUP(M4,競技csv!$F:$O,MATCH(O$2,競技csv!$1:$1,0)-MATCH("競技名",競技csv!$1:$1,0)+1,0))</f>
        <v/>
      </c>
      <c r="P4" s="137"/>
      <c r="Q4" s="138"/>
      <c r="R4" s="139"/>
      <c r="S4" s="130"/>
      <c r="T4" s="44" t="str">
        <f t="shared" si="0"/>
        <v/>
      </c>
      <c r="U4" s="59" t="str">
        <f t="shared" si="1"/>
        <v/>
      </c>
      <c r="V4" s="59" t="str">
        <f t="shared" si="1"/>
        <v/>
      </c>
      <c r="W4" s="44" t="str">
        <f>IF(S4="","",C4&amp;S4)</f>
        <v/>
      </c>
      <c r="X4" s="44">
        <f t="shared" si="2"/>
        <v>0</v>
      </c>
      <c r="Y4" s="44">
        <f t="shared" ref="Y4:Y62" si="4">IF($W4=Y$1,Y3+1,Y3)</f>
        <v>0</v>
      </c>
      <c r="Z4" s="44">
        <f t="shared" ref="Z4:Z62" si="5">IF($W4=Z$1,Z3+1,Z3)</f>
        <v>0</v>
      </c>
      <c r="AA4" s="44">
        <f t="shared" ref="AA4:AA62" si="6">IF($W4=AA$1,AA3+1,AA3)</f>
        <v>0</v>
      </c>
      <c r="AB4" s="44">
        <f t="shared" ref="AB4:AB62" si="7">IF($W4=AB$1,AB3+1,AB3)</f>
        <v>0</v>
      </c>
      <c r="AC4" s="44">
        <f t="shared" ref="AC4:AC62" si="8">IF($W4=AC$1,AC3+1,AC3)</f>
        <v>0</v>
      </c>
      <c r="AD4" s="44" t="str" cm="1">
        <f t="array" aca="1" ref="AD4" ca="1">IF(W4="","",INDIRECT(ADDRESS(ROW(),MATCH(W4,$1:$1,0))))</f>
        <v/>
      </c>
    </row>
    <row r="5" spans="1:30" s="44" customFormat="1" ht="10.199999999999999" customHeight="1" x14ac:dyDescent="0.45">
      <c r="A5" s="44" t="s">
        <v>1621</v>
      </c>
      <c r="C5" s="121"/>
      <c r="D5" s="132"/>
      <c r="E5" s="133" t="str">
        <f t="shared" ref="E5:E62" ca="1" si="9">IF(ISERROR(VLOOKUP($D5,INDIRECT($C5&amp;"選手データ!A:Z"),MATCH("姓",INDIRECT($C5&amp;"選手データ!1:1"),0),0)),"",VLOOKUP($D5,INDIRECT($C5&amp;"選手データ!A:Z"),MATCH("姓",INDIRECT($C5&amp;"選手データ!1:1"),0),0)&amp;"　"&amp;VLOOKUP($D5,INDIRECT($C5&amp;"選手データ!A:Z"),MATCH("名",INDIRECT($C5&amp;"選手データ!1:1"),0),0))</f>
        <v/>
      </c>
      <c r="F5" s="134" t="str">
        <f t="shared" ref="F5:F62" ca="1" si="10">IF(ISERROR(VLOOKUP($D5,INDIRECT($C5&amp;"選手データ!A:Z"),MATCH(F$2,INDIRECT($C5&amp;"選手データ!1:1"),0),0)),"",VLOOKUP($D5,INDIRECT($C5&amp;"選手データ!A:Z"),MATCH(F$2,INDIRECT($C5&amp;"選手データ!1:1"),0),0))</f>
        <v/>
      </c>
      <c r="G5" s="125"/>
      <c r="H5" s="136" t="str">
        <f>IF(G5="","",VLOOKUP(G5,競技csv!$F:$O,MATCH(H$2,競技csv!$1:$1,0)-MATCH("競技名",競技csv!$1:$1,0)+1,0))</f>
        <v/>
      </c>
      <c r="I5" s="136" t="str">
        <f>IF(G5="","",VLOOKUP(G5,競技csv!$F:$O,MATCH(I$2,競技csv!$1:$1,0)-MATCH("競技名",競技csv!$1:$1,0)+1,0))</f>
        <v/>
      </c>
      <c r="J5" s="137"/>
      <c r="K5" s="138"/>
      <c r="L5" s="139"/>
      <c r="M5" s="135"/>
      <c r="N5" s="136" t="str">
        <f>IF(M5="","",VLOOKUP(M5,競技csv!$F:$O,MATCH(N$2,競技csv!$1:$1,0)-MATCH("競技名",競技csv!$1:$1,0)+1,0))</f>
        <v/>
      </c>
      <c r="O5" s="136" t="str">
        <f>IF(M5="","",VLOOKUP(M5,競技csv!$F:$O,MATCH(O$2,競技csv!$1:$1,0)-MATCH("競技名",競技csv!$1:$1,0)+1,0))</f>
        <v/>
      </c>
      <c r="P5" s="137"/>
      <c r="Q5" s="138"/>
      <c r="R5" s="139"/>
      <c r="S5" s="130"/>
      <c r="T5" s="44" t="str">
        <f t="shared" si="0"/>
        <v/>
      </c>
      <c r="U5" s="59" t="str">
        <f t="shared" si="1"/>
        <v/>
      </c>
      <c r="V5" s="59" t="str">
        <f t="shared" si="1"/>
        <v/>
      </c>
      <c r="W5" s="44" t="str">
        <f t="shared" ref="W5:W62" si="11">IF(S5="","",C5&amp;S5)</f>
        <v/>
      </c>
      <c r="X5" s="44">
        <f t="shared" si="2"/>
        <v>0</v>
      </c>
      <c r="Y5" s="44">
        <f t="shared" si="4"/>
        <v>0</v>
      </c>
      <c r="Z5" s="44">
        <f t="shared" si="5"/>
        <v>0</v>
      </c>
      <c r="AA5" s="44">
        <f t="shared" si="6"/>
        <v>0</v>
      </c>
      <c r="AB5" s="44">
        <f t="shared" si="7"/>
        <v>0</v>
      </c>
      <c r="AC5" s="44">
        <f t="shared" si="8"/>
        <v>0</v>
      </c>
      <c r="AD5" s="44" t="str" cm="1">
        <f t="array" aca="1" ref="AD5" ca="1">IF(W5="","",INDIRECT(ADDRESS(ROW(),MATCH(W5,$1:$1,0))))</f>
        <v/>
      </c>
    </row>
    <row r="6" spans="1:30" s="44" customFormat="1" ht="10.199999999999999" customHeight="1" x14ac:dyDescent="0.45">
      <c r="C6" s="121"/>
      <c r="D6" s="132"/>
      <c r="E6" s="133" t="str">
        <f t="shared" ca="1" si="9"/>
        <v/>
      </c>
      <c r="F6" s="134" t="str">
        <f t="shared" ca="1" si="10"/>
        <v/>
      </c>
      <c r="G6" s="125"/>
      <c r="H6" s="136" t="str">
        <f>IF(G6="","",VLOOKUP(G6,競技csv!$F:$O,MATCH(H$2,競技csv!$1:$1,0)-MATCH("競技名",競技csv!$1:$1,0)+1,0))</f>
        <v/>
      </c>
      <c r="I6" s="136" t="str">
        <f>IF(G6="","",VLOOKUP(G6,競技csv!$F:$O,MATCH(I$2,競技csv!$1:$1,0)-MATCH("競技名",競技csv!$1:$1,0)+1,0))</f>
        <v/>
      </c>
      <c r="J6" s="137"/>
      <c r="K6" s="138"/>
      <c r="L6" s="139"/>
      <c r="M6" s="135"/>
      <c r="N6" s="136" t="str">
        <f>IF(M6="","",VLOOKUP(M6,競技csv!$F:$O,MATCH(N$2,競技csv!$1:$1,0)-MATCH("競技名",競技csv!$1:$1,0)+1,0))</f>
        <v/>
      </c>
      <c r="O6" s="136" t="str">
        <f>IF(M6="","",VLOOKUP(M6,競技csv!$F:$O,MATCH(O$2,競技csv!$1:$1,0)-MATCH("競技名",競技csv!$1:$1,0)+1,0))</f>
        <v/>
      </c>
      <c r="P6" s="137"/>
      <c r="Q6" s="138"/>
      <c r="R6" s="139"/>
      <c r="S6" s="130"/>
      <c r="T6" s="44" t="str">
        <f t="shared" si="0"/>
        <v/>
      </c>
      <c r="U6" s="59" t="str">
        <f t="shared" si="1"/>
        <v/>
      </c>
      <c r="V6" s="59" t="str">
        <f t="shared" si="1"/>
        <v/>
      </c>
      <c r="W6" s="44" t="str">
        <f t="shared" si="11"/>
        <v/>
      </c>
      <c r="X6" s="44">
        <f t="shared" si="2"/>
        <v>0</v>
      </c>
      <c r="Y6" s="44">
        <f t="shared" si="4"/>
        <v>0</v>
      </c>
      <c r="Z6" s="44">
        <f t="shared" si="5"/>
        <v>0</v>
      </c>
      <c r="AA6" s="44">
        <f t="shared" si="6"/>
        <v>0</v>
      </c>
      <c r="AB6" s="44">
        <f t="shared" si="7"/>
        <v>0</v>
      </c>
      <c r="AC6" s="44">
        <f t="shared" si="8"/>
        <v>0</v>
      </c>
      <c r="AD6" s="44" t="str" cm="1">
        <f t="array" aca="1" ref="AD6" ca="1">IF(W6="","",INDIRECT(ADDRESS(ROW(),MATCH(W6,$1:$1,0))))</f>
        <v/>
      </c>
    </row>
    <row r="7" spans="1:30" s="44" customFormat="1" ht="10.199999999999999" customHeight="1" x14ac:dyDescent="0.45">
      <c r="A7" s="44" t="s">
        <v>1622</v>
      </c>
      <c r="B7" s="44">
        <v>0</v>
      </c>
      <c r="C7" s="131"/>
      <c r="D7" s="132"/>
      <c r="E7" s="133" t="str">
        <f t="shared" ca="1" si="9"/>
        <v/>
      </c>
      <c r="F7" s="134" t="str">
        <f t="shared" ca="1" si="10"/>
        <v/>
      </c>
      <c r="G7" s="135"/>
      <c r="H7" s="136" t="str">
        <f>IF(G7="","",VLOOKUP(G7,競技csv!$F:$O,MATCH(H$2,競技csv!$1:$1,0)-MATCH("競技名",競技csv!$1:$1,0)+1,0))</f>
        <v/>
      </c>
      <c r="I7" s="136" t="str">
        <f>IF(G7="","",VLOOKUP(G7,競技csv!$F:$O,MATCH(I$2,競技csv!$1:$1,0)-MATCH("競技名",競技csv!$1:$1,0)+1,0))</f>
        <v/>
      </c>
      <c r="J7" s="137"/>
      <c r="K7" s="138"/>
      <c r="L7" s="139"/>
      <c r="M7" s="135"/>
      <c r="N7" s="136" t="str">
        <f>IF(M7="","",VLOOKUP(M7,競技csv!$F:$O,MATCH(N$2,競技csv!$1:$1,0)-MATCH("競技名",競技csv!$1:$1,0)+1,0))</f>
        <v/>
      </c>
      <c r="O7" s="136" t="str">
        <f>IF(M7="","",VLOOKUP(M7,競技csv!$F:$O,MATCH(O$2,競技csv!$1:$1,0)-MATCH("競技名",競技csv!$1:$1,0)+1,0))</f>
        <v/>
      </c>
      <c r="P7" s="137"/>
      <c r="Q7" s="138"/>
      <c r="R7" s="139"/>
      <c r="S7" s="140"/>
      <c r="T7" s="44" t="str">
        <f t="shared" si="0"/>
        <v/>
      </c>
      <c r="U7" s="59" t="str">
        <f t="shared" si="1"/>
        <v/>
      </c>
      <c r="V7" s="59" t="str">
        <f t="shared" si="1"/>
        <v/>
      </c>
      <c r="W7" s="44" t="str">
        <f t="shared" si="11"/>
        <v/>
      </c>
      <c r="X7" s="44">
        <f t="shared" si="2"/>
        <v>0</v>
      </c>
      <c r="Y7" s="44">
        <f t="shared" si="4"/>
        <v>0</v>
      </c>
      <c r="Z7" s="44">
        <f t="shared" si="5"/>
        <v>0</v>
      </c>
      <c r="AA7" s="44">
        <f t="shared" si="6"/>
        <v>0</v>
      </c>
      <c r="AB7" s="44">
        <f t="shared" si="7"/>
        <v>0</v>
      </c>
      <c r="AC7" s="44">
        <f t="shared" si="8"/>
        <v>0</v>
      </c>
      <c r="AD7" s="44" t="str" cm="1">
        <f t="array" aca="1" ref="AD7" ca="1">IF(W7="","",INDIRECT(ADDRESS(ROW(),MATCH(W7,$1:$1,0))))</f>
        <v/>
      </c>
    </row>
    <row r="8" spans="1:30" s="44" customFormat="1" ht="10.199999999999999" customHeight="1" x14ac:dyDescent="0.45">
      <c r="A8" s="44" t="s">
        <v>1623</v>
      </c>
      <c r="B8" s="44">
        <v>100</v>
      </c>
      <c r="C8" s="131"/>
      <c r="D8" s="132"/>
      <c r="E8" s="133" t="str">
        <f t="shared" ca="1" si="9"/>
        <v/>
      </c>
      <c r="F8" s="134" t="str">
        <f t="shared" ca="1" si="10"/>
        <v/>
      </c>
      <c r="G8" s="135"/>
      <c r="H8" s="136" t="str">
        <f>IF(G8="","",VLOOKUP(G8,競技csv!$F:$O,MATCH(H$2,競技csv!$1:$1,0)-MATCH("競技名",競技csv!$1:$1,0)+1,0))</f>
        <v/>
      </c>
      <c r="I8" s="136" t="str">
        <f>IF(G8="","",VLOOKUP(G8,競技csv!$F:$O,MATCH(I$2,競技csv!$1:$1,0)-MATCH("競技名",競技csv!$1:$1,0)+1,0))</f>
        <v/>
      </c>
      <c r="J8" s="137"/>
      <c r="K8" s="138"/>
      <c r="L8" s="139"/>
      <c r="M8" s="135"/>
      <c r="N8" s="136" t="str">
        <f>IF(M8="","",VLOOKUP(M8,競技csv!$F:$O,MATCH(N$2,競技csv!$1:$1,0)-MATCH("競技名",競技csv!$1:$1,0)+1,0))</f>
        <v/>
      </c>
      <c r="O8" s="136" t="str">
        <f>IF(M8="","",VLOOKUP(M8,競技csv!$F:$O,MATCH(O$2,競技csv!$1:$1,0)-MATCH("競技名",競技csv!$1:$1,0)+1,0))</f>
        <v/>
      </c>
      <c r="P8" s="137"/>
      <c r="Q8" s="138"/>
      <c r="R8" s="139"/>
      <c r="S8" s="140"/>
      <c r="T8" s="44" t="str">
        <f t="shared" si="0"/>
        <v/>
      </c>
      <c r="U8" s="59" t="str">
        <f t="shared" si="1"/>
        <v/>
      </c>
      <c r="V8" s="59" t="str">
        <f t="shared" si="1"/>
        <v/>
      </c>
      <c r="W8" s="44" t="str">
        <f t="shared" si="11"/>
        <v/>
      </c>
      <c r="X8" s="44">
        <f t="shared" si="2"/>
        <v>0</v>
      </c>
      <c r="Y8" s="44">
        <f t="shared" si="4"/>
        <v>0</v>
      </c>
      <c r="Z8" s="44">
        <f t="shared" si="5"/>
        <v>0</v>
      </c>
      <c r="AA8" s="44">
        <f t="shared" si="6"/>
        <v>0</v>
      </c>
      <c r="AB8" s="44">
        <f t="shared" si="7"/>
        <v>0</v>
      </c>
      <c r="AC8" s="44">
        <f t="shared" si="8"/>
        <v>0</v>
      </c>
      <c r="AD8" s="44" t="str" cm="1">
        <f t="array" aca="1" ref="AD8" ca="1">IF(W8="","",INDIRECT(ADDRESS(ROW(),MATCH(W8,$1:$1,0))))</f>
        <v/>
      </c>
    </row>
    <row r="9" spans="1:30" s="44" customFormat="1" ht="10.199999999999999" customHeight="1" x14ac:dyDescent="0.45">
      <c r="A9" s="44" t="s">
        <v>1624</v>
      </c>
      <c r="B9" s="44">
        <v>200</v>
      </c>
      <c r="C9" s="131"/>
      <c r="D9" s="132"/>
      <c r="E9" s="133" t="str">
        <f t="shared" ca="1" si="9"/>
        <v/>
      </c>
      <c r="F9" s="134" t="str">
        <f t="shared" ca="1" si="10"/>
        <v/>
      </c>
      <c r="G9" s="135"/>
      <c r="H9" s="136" t="str">
        <f>IF(G9="","",VLOOKUP(G9,競技csv!$F:$O,MATCH(H$2,競技csv!$1:$1,0)-MATCH("競技名",競技csv!$1:$1,0)+1,0))</f>
        <v/>
      </c>
      <c r="I9" s="136" t="str">
        <f>IF(G9="","",VLOOKUP(G9,競技csv!$F:$O,MATCH(I$2,競技csv!$1:$1,0)-MATCH("競技名",競技csv!$1:$1,0)+1,0))</f>
        <v/>
      </c>
      <c r="J9" s="137"/>
      <c r="K9" s="138"/>
      <c r="L9" s="139"/>
      <c r="M9" s="135"/>
      <c r="N9" s="136" t="str">
        <f>IF(M9="","",VLOOKUP(M9,競技csv!$F:$O,MATCH(N$2,競技csv!$1:$1,0)-MATCH("競技名",競技csv!$1:$1,0)+1,0))</f>
        <v/>
      </c>
      <c r="O9" s="136" t="str">
        <f>IF(M9="","",VLOOKUP(M9,競技csv!$F:$O,MATCH(O$2,競技csv!$1:$1,0)-MATCH("競技名",競技csv!$1:$1,0)+1,0))</f>
        <v/>
      </c>
      <c r="P9" s="137"/>
      <c r="Q9" s="138"/>
      <c r="R9" s="139"/>
      <c r="S9" s="140"/>
      <c r="T9" s="44" t="str">
        <f t="shared" si="0"/>
        <v/>
      </c>
      <c r="U9" s="59" t="str">
        <f t="shared" si="1"/>
        <v/>
      </c>
      <c r="V9" s="59" t="str">
        <f t="shared" si="1"/>
        <v/>
      </c>
      <c r="W9" s="44" t="str">
        <f t="shared" si="11"/>
        <v/>
      </c>
      <c r="X9" s="44">
        <f t="shared" si="2"/>
        <v>0</v>
      </c>
      <c r="Y9" s="44">
        <f t="shared" si="4"/>
        <v>0</v>
      </c>
      <c r="Z9" s="44">
        <f t="shared" si="5"/>
        <v>0</v>
      </c>
      <c r="AA9" s="44">
        <f t="shared" si="6"/>
        <v>0</v>
      </c>
      <c r="AB9" s="44">
        <f t="shared" si="7"/>
        <v>0</v>
      </c>
      <c r="AC9" s="44">
        <f t="shared" si="8"/>
        <v>0</v>
      </c>
      <c r="AD9" s="44" t="str" cm="1">
        <f t="array" aca="1" ref="AD9" ca="1">IF(W9="","",INDIRECT(ADDRESS(ROW(),MATCH(W9,$1:$1,0))))</f>
        <v/>
      </c>
    </row>
    <row r="10" spans="1:30" s="44" customFormat="1" ht="10.199999999999999" customHeight="1" x14ac:dyDescent="0.45">
      <c r="C10" s="131"/>
      <c r="D10" s="132"/>
      <c r="E10" s="133" t="str">
        <f t="shared" ca="1" si="9"/>
        <v/>
      </c>
      <c r="F10" s="134" t="str">
        <f t="shared" ca="1" si="10"/>
        <v/>
      </c>
      <c r="G10" s="135"/>
      <c r="H10" s="136" t="str">
        <f>IF(G10="","",VLOOKUP(G10,競技csv!$F:$O,MATCH(H$2,競技csv!$1:$1,0)-MATCH("競技名",競技csv!$1:$1,0)+1,0))</f>
        <v/>
      </c>
      <c r="I10" s="136" t="str">
        <f>IF(G10="","",VLOOKUP(G10,競技csv!$F:$O,MATCH(I$2,競技csv!$1:$1,0)-MATCH("競技名",競技csv!$1:$1,0)+1,0))</f>
        <v/>
      </c>
      <c r="J10" s="137"/>
      <c r="K10" s="138"/>
      <c r="L10" s="139"/>
      <c r="M10" s="135"/>
      <c r="N10" s="136" t="str">
        <f>IF(M10="","",VLOOKUP(M10,競技csv!$F:$O,MATCH(N$2,競技csv!$1:$1,0)-MATCH("競技名",競技csv!$1:$1,0)+1,0))</f>
        <v/>
      </c>
      <c r="O10" s="136" t="str">
        <f>IF(M10="","",VLOOKUP(M10,競技csv!$F:$O,MATCH(O$2,競技csv!$1:$1,0)-MATCH("競技名",競技csv!$1:$1,0)+1,0))</f>
        <v/>
      </c>
      <c r="P10" s="137"/>
      <c r="Q10" s="138"/>
      <c r="R10" s="139"/>
      <c r="S10" s="140"/>
      <c r="T10" s="44" t="str">
        <f t="shared" si="0"/>
        <v/>
      </c>
      <c r="U10" s="59" t="str">
        <f t="shared" si="1"/>
        <v/>
      </c>
      <c r="V10" s="59" t="str">
        <f t="shared" si="1"/>
        <v/>
      </c>
      <c r="W10" s="44" t="str">
        <f t="shared" si="11"/>
        <v/>
      </c>
      <c r="X10" s="44">
        <f t="shared" si="2"/>
        <v>0</v>
      </c>
      <c r="Y10" s="44">
        <f t="shared" si="4"/>
        <v>0</v>
      </c>
      <c r="Z10" s="44">
        <f t="shared" si="5"/>
        <v>0</v>
      </c>
      <c r="AA10" s="44">
        <f t="shared" si="6"/>
        <v>0</v>
      </c>
      <c r="AB10" s="44">
        <f t="shared" si="7"/>
        <v>0</v>
      </c>
      <c r="AC10" s="44">
        <f t="shared" si="8"/>
        <v>0</v>
      </c>
      <c r="AD10" s="44" t="str" cm="1">
        <f t="array" aca="1" ref="AD10" ca="1">IF(W10="","",INDIRECT(ADDRESS(ROW(),MATCH(W10,$1:$1,0))))</f>
        <v/>
      </c>
    </row>
    <row r="11" spans="1:30" s="44" customFormat="1" ht="10.199999999999999" customHeight="1" x14ac:dyDescent="0.45">
      <c r="C11" s="131"/>
      <c r="D11" s="132"/>
      <c r="E11" s="133" t="str">
        <f t="shared" ca="1" si="9"/>
        <v/>
      </c>
      <c r="F11" s="134" t="str">
        <f t="shared" ca="1" si="10"/>
        <v/>
      </c>
      <c r="G11" s="135"/>
      <c r="H11" s="136" t="str">
        <f>IF(G11="","",VLOOKUP(G11,競技csv!$F:$O,MATCH(H$2,競技csv!$1:$1,0)-MATCH("競技名",競技csv!$1:$1,0)+1,0))</f>
        <v/>
      </c>
      <c r="I11" s="136" t="str">
        <f>IF(G11="","",VLOOKUP(G11,競技csv!$F:$O,MATCH(I$2,競技csv!$1:$1,0)-MATCH("競技名",競技csv!$1:$1,0)+1,0))</f>
        <v/>
      </c>
      <c r="J11" s="137"/>
      <c r="K11" s="138"/>
      <c r="L11" s="139"/>
      <c r="M11" s="135"/>
      <c r="N11" s="136" t="str">
        <f>IF(M11="","",VLOOKUP(M11,競技csv!$F:$O,MATCH(N$2,競技csv!$1:$1,0)-MATCH("競技名",競技csv!$1:$1,0)+1,0))</f>
        <v/>
      </c>
      <c r="O11" s="136" t="str">
        <f>IF(M11="","",VLOOKUP(M11,競技csv!$F:$O,MATCH(O$2,競技csv!$1:$1,0)-MATCH("競技名",競技csv!$1:$1,0)+1,0))</f>
        <v/>
      </c>
      <c r="P11" s="137"/>
      <c r="Q11" s="138"/>
      <c r="R11" s="139"/>
      <c r="S11" s="140"/>
      <c r="T11" s="44" t="str">
        <f t="shared" si="0"/>
        <v/>
      </c>
      <c r="U11" s="59" t="str">
        <f t="shared" si="1"/>
        <v/>
      </c>
      <c r="V11" s="59" t="str">
        <f t="shared" si="1"/>
        <v/>
      </c>
      <c r="W11" s="44" t="str">
        <f t="shared" si="11"/>
        <v/>
      </c>
      <c r="X11" s="44">
        <f t="shared" si="2"/>
        <v>0</v>
      </c>
      <c r="Y11" s="44">
        <f t="shared" si="4"/>
        <v>0</v>
      </c>
      <c r="Z11" s="44">
        <f t="shared" si="5"/>
        <v>0</v>
      </c>
      <c r="AA11" s="44">
        <f t="shared" si="6"/>
        <v>0</v>
      </c>
      <c r="AB11" s="44">
        <f t="shared" si="7"/>
        <v>0</v>
      </c>
      <c r="AC11" s="44">
        <f t="shared" si="8"/>
        <v>0</v>
      </c>
      <c r="AD11" s="44" t="str" cm="1">
        <f t="array" aca="1" ref="AD11" ca="1">IF(W11="","",INDIRECT(ADDRESS(ROW(),MATCH(W11,$1:$1,0))))</f>
        <v/>
      </c>
    </row>
    <row r="12" spans="1:30" s="44" customFormat="1" ht="10.199999999999999" customHeight="1" x14ac:dyDescent="0.45">
      <c r="C12" s="131"/>
      <c r="D12" s="132"/>
      <c r="E12" s="133" t="str">
        <f t="shared" ca="1" si="9"/>
        <v/>
      </c>
      <c r="F12" s="134" t="str">
        <f t="shared" ca="1" si="10"/>
        <v/>
      </c>
      <c r="G12" s="135"/>
      <c r="H12" s="136" t="str">
        <f>IF(G12="","",VLOOKUP(G12,競技csv!$F:$O,MATCH(H$2,競技csv!$1:$1,0)-MATCH("競技名",競技csv!$1:$1,0)+1,0))</f>
        <v/>
      </c>
      <c r="I12" s="136" t="str">
        <f>IF(G12="","",VLOOKUP(G12,競技csv!$F:$O,MATCH(I$2,競技csv!$1:$1,0)-MATCH("競技名",競技csv!$1:$1,0)+1,0))</f>
        <v/>
      </c>
      <c r="J12" s="137"/>
      <c r="K12" s="138"/>
      <c r="L12" s="139"/>
      <c r="M12" s="135"/>
      <c r="N12" s="136" t="str">
        <f>IF(M12="","",VLOOKUP(M12,競技csv!$F:$O,MATCH(N$2,競技csv!$1:$1,0)-MATCH("競技名",競技csv!$1:$1,0)+1,0))</f>
        <v/>
      </c>
      <c r="O12" s="136" t="str">
        <f>IF(M12="","",VLOOKUP(M12,競技csv!$F:$O,MATCH(O$2,競技csv!$1:$1,0)-MATCH("競技名",競技csv!$1:$1,0)+1,0))</f>
        <v/>
      </c>
      <c r="P12" s="137"/>
      <c r="Q12" s="138"/>
      <c r="R12" s="139"/>
      <c r="S12" s="140"/>
      <c r="T12" s="44" t="str">
        <f t="shared" si="0"/>
        <v/>
      </c>
      <c r="U12" s="59" t="str">
        <f t="shared" si="1"/>
        <v/>
      </c>
      <c r="V12" s="59" t="str">
        <f t="shared" si="1"/>
        <v/>
      </c>
      <c r="W12" s="44" t="str">
        <f t="shared" si="11"/>
        <v/>
      </c>
      <c r="X12" s="44">
        <f t="shared" si="2"/>
        <v>0</v>
      </c>
      <c r="Y12" s="44">
        <f t="shared" si="4"/>
        <v>0</v>
      </c>
      <c r="Z12" s="44">
        <f t="shared" si="5"/>
        <v>0</v>
      </c>
      <c r="AA12" s="44">
        <f t="shared" si="6"/>
        <v>0</v>
      </c>
      <c r="AB12" s="44">
        <f t="shared" si="7"/>
        <v>0</v>
      </c>
      <c r="AC12" s="44">
        <f t="shared" si="8"/>
        <v>0</v>
      </c>
      <c r="AD12" s="44" t="str" cm="1">
        <f t="array" aca="1" ref="AD12" ca="1">IF(W12="","",INDIRECT(ADDRESS(ROW(),MATCH(W12,$1:$1,0))))</f>
        <v/>
      </c>
    </row>
    <row r="13" spans="1:30" s="44" customFormat="1" ht="10.199999999999999" customHeight="1" x14ac:dyDescent="0.45">
      <c r="C13" s="131"/>
      <c r="D13" s="132"/>
      <c r="E13" s="133" t="str">
        <f t="shared" ca="1" si="9"/>
        <v/>
      </c>
      <c r="F13" s="134" t="str">
        <f t="shared" ca="1" si="10"/>
        <v/>
      </c>
      <c r="G13" s="135"/>
      <c r="H13" s="136" t="str">
        <f>IF(G13="","",VLOOKUP(G13,競技csv!$F:$O,MATCH(H$2,競技csv!$1:$1,0)-MATCH("競技名",競技csv!$1:$1,0)+1,0))</f>
        <v/>
      </c>
      <c r="I13" s="136" t="str">
        <f>IF(G13="","",VLOOKUP(G13,競技csv!$F:$O,MATCH(I$2,競技csv!$1:$1,0)-MATCH("競技名",競技csv!$1:$1,0)+1,0))</f>
        <v/>
      </c>
      <c r="J13" s="137"/>
      <c r="K13" s="138"/>
      <c r="L13" s="139"/>
      <c r="M13" s="135"/>
      <c r="N13" s="136" t="str">
        <f>IF(M13="","",VLOOKUP(M13,競技csv!$F:$O,MATCH(N$2,競技csv!$1:$1,0)-MATCH("競技名",競技csv!$1:$1,0)+1,0))</f>
        <v/>
      </c>
      <c r="O13" s="136" t="str">
        <f>IF(M13="","",VLOOKUP(M13,競技csv!$F:$O,MATCH(O$2,競技csv!$1:$1,0)-MATCH("競技名",競技csv!$1:$1,0)+1,0))</f>
        <v/>
      </c>
      <c r="P13" s="137"/>
      <c r="Q13" s="138"/>
      <c r="R13" s="139"/>
      <c r="S13" s="140"/>
      <c r="T13" s="44" t="str">
        <f t="shared" si="0"/>
        <v/>
      </c>
      <c r="U13" s="59" t="str">
        <f t="shared" si="1"/>
        <v/>
      </c>
      <c r="V13" s="59" t="str">
        <f t="shared" si="1"/>
        <v/>
      </c>
      <c r="W13" s="44" t="str">
        <f t="shared" si="11"/>
        <v/>
      </c>
      <c r="X13" s="44">
        <f t="shared" si="2"/>
        <v>0</v>
      </c>
      <c r="Y13" s="44">
        <f t="shared" si="4"/>
        <v>0</v>
      </c>
      <c r="Z13" s="44">
        <f t="shared" si="5"/>
        <v>0</v>
      </c>
      <c r="AA13" s="44">
        <f t="shared" si="6"/>
        <v>0</v>
      </c>
      <c r="AB13" s="44">
        <f t="shared" si="7"/>
        <v>0</v>
      </c>
      <c r="AC13" s="44">
        <f t="shared" si="8"/>
        <v>0</v>
      </c>
      <c r="AD13" s="44" t="str" cm="1">
        <f t="array" aca="1" ref="AD13" ca="1">IF(W13="","",INDIRECT(ADDRESS(ROW(),MATCH(W13,$1:$1,0))))</f>
        <v/>
      </c>
    </row>
    <row r="14" spans="1:30" s="44" customFormat="1" ht="10.199999999999999" customHeight="1" x14ac:dyDescent="0.45">
      <c r="C14" s="131"/>
      <c r="D14" s="132"/>
      <c r="E14" s="133" t="str">
        <f t="shared" ca="1" si="9"/>
        <v/>
      </c>
      <c r="F14" s="134" t="str">
        <f t="shared" ca="1" si="10"/>
        <v/>
      </c>
      <c r="G14" s="135"/>
      <c r="H14" s="136" t="str">
        <f>IF(G14="","",VLOOKUP(G14,競技csv!$F:$O,MATCH(H$2,競技csv!$1:$1,0)-MATCH("競技名",競技csv!$1:$1,0)+1,0))</f>
        <v/>
      </c>
      <c r="I14" s="136" t="str">
        <f>IF(G14="","",VLOOKUP(G14,競技csv!$F:$O,MATCH(I$2,競技csv!$1:$1,0)-MATCH("競技名",競技csv!$1:$1,0)+1,0))</f>
        <v/>
      </c>
      <c r="J14" s="137"/>
      <c r="K14" s="138"/>
      <c r="L14" s="139"/>
      <c r="M14" s="135"/>
      <c r="N14" s="136" t="str">
        <f>IF(M14="","",VLOOKUP(M14,競技csv!$F:$O,MATCH(N$2,競技csv!$1:$1,0)-MATCH("競技名",競技csv!$1:$1,0)+1,0))</f>
        <v/>
      </c>
      <c r="O14" s="136" t="str">
        <f>IF(M14="","",VLOOKUP(M14,競技csv!$F:$O,MATCH(O$2,競技csv!$1:$1,0)-MATCH("競技名",競技csv!$1:$1,0)+1,0))</f>
        <v/>
      </c>
      <c r="P14" s="137"/>
      <c r="Q14" s="138"/>
      <c r="R14" s="139"/>
      <c r="S14" s="140"/>
      <c r="T14" s="44" t="str">
        <f t="shared" si="0"/>
        <v/>
      </c>
      <c r="U14" s="59" t="str">
        <f t="shared" si="1"/>
        <v/>
      </c>
      <c r="V14" s="59" t="str">
        <f t="shared" si="1"/>
        <v/>
      </c>
      <c r="W14" s="44" t="str">
        <f t="shared" si="11"/>
        <v/>
      </c>
      <c r="X14" s="44">
        <f t="shared" si="2"/>
        <v>0</v>
      </c>
      <c r="Y14" s="44">
        <f t="shared" si="4"/>
        <v>0</v>
      </c>
      <c r="Z14" s="44">
        <f t="shared" si="5"/>
        <v>0</v>
      </c>
      <c r="AA14" s="44">
        <f t="shared" si="6"/>
        <v>0</v>
      </c>
      <c r="AB14" s="44">
        <f t="shared" si="7"/>
        <v>0</v>
      </c>
      <c r="AC14" s="44">
        <f t="shared" si="8"/>
        <v>0</v>
      </c>
      <c r="AD14" s="44" t="str" cm="1">
        <f t="array" aca="1" ref="AD14" ca="1">IF(W14="","",INDIRECT(ADDRESS(ROW(),MATCH(W14,$1:$1,0))))</f>
        <v/>
      </c>
    </row>
    <row r="15" spans="1:30" s="44" customFormat="1" ht="10.199999999999999" customHeight="1" x14ac:dyDescent="0.45">
      <c r="C15" s="131"/>
      <c r="D15" s="132"/>
      <c r="E15" s="133" t="str">
        <f t="shared" ca="1" si="9"/>
        <v/>
      </c>
      <c r="F15" s="134" t="str">
        <f t="shared" ca="1" si="10"/>
        <v/>
      </c>
      <c r="G15" s="135"/>
      <c r="H15" s="136" t="str">
        <f>IF(G15="","",VLOOKUP(G15,競技csv!$F:$O,MATCH(H$2,競技csv!$1:$1,0)-MATCH("競技名",競技csv!$1:$1,0)+1,0))</f>
        <v/>
      </c>
      <c r="I15" s="136" t="str">
        <f>IF(G15="","",VLOOKUP(G15,競技csv!$F:$O,MATCH(I$2,競技csv!$1:$1,0)-MATCH("競技名",競技csv!$1:$1,0)+1,0))</f>
        <v/>
      </c>
      <c r="J15" s="137"/>
      <c r="K15" s="138"/>
      <c r="L15" s="139"/>
      <c r="M15" s="135"/>
      <c r="N15" s="136" t="str">
        <f>IF(M15="","",VLOOKUP(M15,競技csv!$F:$O,MATCH(N$2,競技csv!$1:$1,0)-MATCH("競技名",競技csv!$1:$1,0)+1,0))</f>
        <v/>
      </c>
      <c r="O15" s="136" t="str">
        <f>IF(M15="","",VLOOKUP(M15,競技csv!$F:$O,MATCH(O$2,競技csv!$1:$1,0)-MATCH("競技名",競技csv!$1:$1,0)+1,0))</f>
        <v/>
      </c>
      <c r="P15" s="137"/>
      <c r="Q15" s="138"/>
      <c r="R15" s="139"/>
      <c r="S15" s="140"/>
      <c r="T15" s="44" t="str">
        <f t="shared" si="0"/>
        <v/>
      </c>
      <c r="U15" s="59" t="str">
        <f t="shared" si="1"/>
        <v/>
      </c>
      <c r="V15" s="59" t="str">
        <f t="shared" si="1"/>
        <v/>
      </c>
      <c r="W15" s="44" t="str">
        <f t="shared" si="11"/>
        <v/>
      </c>
      <c r="X15" s="44">
        <f t="shared" si="2"/>
        <v>0</v>
      </c>
      <c r="Y15" s="44">
        <f t="shared" si="4"/>
        <v>0</v>
      </c>
      <c r="Z15" s="44">
        <f t="shared" si="5"/>
        <v>0</v>
      </c>
      <c r="AA15" s="44">
        <f t="shared" si="6"/>
        <v>0</v>
      </c>
      <c r="AB15" s="44">
        <f t="shared" si="7"/>
        <v>0</v>
      </c>
      <c r="AC15" s="44">
        <f t="shared" si="8"/>
        <v>0</v>
      </c>
      <c r="AD15" s="44" t="str" cm="1">
        <f t="array" aca="1" ref="AD15" ca="1">IF(W15="","",INDIRECT(ADDRESS(ROW(),MATCH(W15,$1:$1,0))))</f>
        <v/>
      </c>
    </row>
    <row r="16" spans="1:30" s="44" customFormat="1" ht="10.199999999999999" customHeight="1" x14ac:dyDescent="0.45">
      <c r="C16" s="131"/>
      <c r="D16" s="132"/>
      <c r="E16" s="133" t="str">
        <f t="shared" ca="1" si="9"/>
        <v/>
      </c>
      <c r="F16" s="134" t="str">
        <f t="shared" ca="1" si="10"/>
        <v/>
      </c>
      <c r="G16" s="135"/>
      <c r="H16" s="136" t="str">
        <f>IF(G16="","",VLOOKUP(G16,競技csv!$F:$O,MATCH(H$2,競技csv!$1:$1,0)-MATCH("競技名",競技csv!$1:$1,0)+1,0))</f>
        <v/>
      </c>
      <c r="I16" s="136" t="str">
        <f>IF(G16="","",VLOOKUP(G16,競技csv!$F:$O,MATCH(I$2,競技csv!$1:$1,0)-MATCH("競技名",競技csv!$1:$1,0)+1,0))</f>
        <v/>
      </c>
      <c r="J16" s="137"/>
      <c r="K16" s="138"/>
      <c r="L16" s="139"/>
      <c r="M16" s="135"/>
      <c r="N16" s="136" t="str">
        <f>IF(M16="","",VLOOKUP(M16,競技csv!$F:$O,MATCH(N$2,競技csv!$1:$1,0)-MATCH("競技名",競技csv!$1:$1,0)+1,0))</f>
        <v/>
      </c>
      <c r="O16" s="136" t="str">
        <f>IF(M16="","",VLOOKUP(M16,競技csv!$F:$O,MATCH(O$2,競技csv!$1:$1,0)-MATCH("競技名",競技csv!$1:$1,0)+1,0))</f>
        <v/>
      </c>
      <c r="P16" s="137"/>
      <c r="Q16" s="138"/>
      <c r="R16" s="139"/>
      <c r="S16" s="140"/>
      <c r="T16" s="44" t="str">
        <f t="shared" si="0"/>
        <v/>
      </c>
      <c r="U16" s="59" t="str">
        <f t="shared" si="1"/>
        <v/>
      </c>
      <c r="V16" s="59" t="str">
        <f t="shared" si="1"/>
        <v/>
      </c>
      <c r="W16" s="44" t="str">
        <f t="shared" si="11"/>
        <v/>
      </c>
      <c r="X16" s="44">
        <f t="shared" si="2"/>
        <v>0</v>
      </c>
      <c r="Y16" s="44">
        <f t="shared" si="4"/>
        <v>0</v>
      </c>
      <c r="Z16" s="44">
        <f t="shared" si="5"/>
        <v>0</v>
      </c>
      <c r="AA16" s="44">
        <f t="shared" si="6"/>
        <v>0</v>
      </c>
      <c r="AB16" s="44">
        <f t="shared" si="7"/>
        <v>0</v>
      </c>
      <c r="AC16" s="44">
        <f t="shared" si="8"/>
        <v>0</v>
      </c>
      <c r="AD16" s="44" t="str" cm="1">
        <f t="array" aca="1" ref="AD16" ca="1">IF(W16="","",INDIRECT(ADDRESS(ROW(),MATCH(W16,$1:$1,0))))</f>
        <v/>
      </c>
    </row>
    <row r="17" spans="3:30" s="44" customFormat="1" ht="10.199999999999999" customHeight="1" x14ac:dyDescent="0.45">
      <c r="C17" s="131"/>
      <c r="D17" s="132"/>
      <c r="E17" s="133" t="str">
        <f t="shared" ca="1" si="9"/>
        <v/>
      </c>
      <c r="F17" s="134" t="str">
        <f t="shared" ca="1" si="10"/>
        <v/>
      </c>
      <c r="G17" s="135"/>
      <c r="H17" s="136" t="str">
        <f>IF(G17="","",VLOOKUP(G17,競技csv!$F:$O,MATCH(H$2,競技csv!$1:$1,0)-MATCH("競技名",競技csv!$1:$1,0)+1,0))</f>
        <v/>
      </c>
      <c r="I17" s="136" t="str">
        <f>IF(G17="","",VLOOKUP(G17,競技csv!$F:$O,MATCH(I$2,競技csv!$1:$1,0)-MATCH("競技名",競技csv!$1:$1,0)+1,0))</f>
        <v/>
      </c>
      <c r="J17" s="137"/>
      <c r="K17" s="138"/>
      <c r="L17" s="139"/>
      <c r="M17" s="135"/>
      <c r="N17" s="136" t="str">
        <f>IF(M17="","",VLOOKUP(M17,競技csv!$F:$O,MATCH(N$2,競技csv!$1:$1,0)-MATCH("競技名",競技csv!$1:$1,0)+1,0))</f>
        <v/>
      </c>
      <c r="O17" s="136" t="str">
        <f>IF(M17="","",VLOOKUP(M17,競技csv!$F:$O,MATCH(O$2,競技csv!$1:$1,0)-MATCH("競技名",競技csv!$1:$1,0)+1,0))</f>
        <v/>
      </c>
      <c r="P17" s="137"/>
      <c r="Q17" s="138"/>
      <c r="R17" s="139"/>
      <c r="S17" s="140"/>
      <c r="T17" s="44" t="str">
        <f t="shared" si="0"/>
        <v/>
      </c>
      <c r="U17" s="59" t="str">
        <f t="shared" si="1"/>
        <v/>
      </c>
      <c r="V17" s="59" t="str">
        <f t="shared" si="1"/>
        <v/>
      </c>
      <c r="W17" s="44" t="str">
        <f t="shared" si="11"/>
        <v/>
      </c>
      <c r="X17" s="44">
        <f t="shared" si="2"/>
        <v>0</v>
      </c>
      <c r="Y17" s="44">
        <f t="shared" si="4"/>
        <v>0</v>
      </c>
      <c r="Z17" s="44">
        <f t="shared" si="5"/>
        <v>0</v>
      </c>
      <c r="AA17" s="44">
        <f t="shared" si="6"/>
        <v>0</v>
      </c>
      <c r="AB17" s="44">
        <f t="shared" si="7"/>
        <v>0</v>
      </c>
      <c r="AC17" s="44">
        <f t="shared" si="8"/>
        <v>0</v>
      </c>
      <c r="AD17" s="44" t="str" cm="1">
        <f t="array" aca="1" ref="AD17" ca="1">IF(W17="","",INDIRECT(ADDRESS(ROW(),MATCH(W17,$1:$1,0))))</f>
        <v/>
      </c>
    </row>
    <row r="18" spans="3:30" s="44" customFormat="1" ht="10.199999999999999" customHeight="1" x14ac:dyDescent="0.45">
      <c r="C18" s="131"/>
      <c r="D18" s="132"/>
      <c r="E18" s="133" t="str">
        <f t="shared" ca="1" si="9"/>
        <v/>
      </c>
      <c r="F18" s="134" t="str">
        <f t="shared" ca="1" si="10"/>
        <v/>
      </c>
      <c r="G18" s="135"/>
      <c r="H18" s="136" t="str">
        <f>IF(G18="","",VLOOKUP(G18,競技csv!$F:$O,MATCH(H$2,競技csv!$1:$1,0)-MATCH("競技名",競技csv!$1:$1,0)+1,0))</f>
        <v/>
      </c>
      <c r="I18" s="136" t="str">
        <f>IF(G18="","",VLOOKUP(G18,競技csv!$F:$O,MATCH(I$2,競技csv!$1:$1,0)-MATCH("競技名",競技csv!$1:$1,0)+1,0))</f>
        <v/>
      </c>
      <c r="J18" s="137"/>
      <c r="K18" s="138"/>
      <c r="L18" s="139"/>
      <c r="M18" s="135"/>
      <c r="N18" s="136" t="str">
        <f>IF(M18="","",VLOOKUP(M18,競技csv!$F:$O,MATCH(N$2,競技csv!$1:$1,0)-MATCH("競技名",競技csv!$1:$1,0)+1,0))</f>
        <v/>
      </c>
      <c r="O18" s="136" t="str">
        <f>IF(M18="","",VLOOKUP(M18,競技csv!$F:$O,MATCH(O$2,競技csv!$1:$1,0)-MATCH("競技名",競技csv!$1:$1,0)+1,0))</f>
        <v/>
      </c>
      <c r="P18" s="137"/>
      <c r="Q18" s="138"/>
      <c r="R18" s="139"/>
      <c r="S18" s="140"/>
      <c r="T18" s="44" t="str">
        <f t="shared" si="0"/>
        <v/>
      </c>
      <c r="U18" s="59" t="str">
        <f t="shared" si="1"/>
        <v/>
      </c>
      <c r="V18" s="59" t="str">
        <f t="shared" si="1"/>
        <v/>
      </c>
      <c r="W18" s="44" t="str">
        <f t="shared" si="11"/>
        <v/>
      </c>
      <c r="X18" s="44">
        <f t="shared" si="2"/>
        <v>0</v>
      </c>
      <c r="Y18" s="44">
        <f t="shared" si="4"/>
        <v>0</v>
      </c>
      <c r="Z18" s="44">
        <f t="shared" si="5"/>
        <v>0</v>
      </c>
      <c r="AA18" s="44">
        <f t="shared" si="6"/>
        <v>0</v>
      </c>
      <c r="AB18" s="44">
        <f t="shared" si="7"/>
        <v>0</v>
      </c>
      <c r="AC18" s="44">
        <f t="shared" si="8"/>
        <v>0</v>
      </c>
      <c r="AD18" s="44" t="str" cm="1">
        <f t="array" aca="1" ref="AD18" ca="1">IF(W18="","",INDIRECT(ADDRESS(ROW(),MATCH(W18,$1:$1,0))))</f>
        <v/>
      </c>
    </row>
    <row r="19" spans="3:30" s="44" customFormat="1" ht="10.199999999999999" customHeight="1" x14ac:dyDescent="0.45">
      <c r="C19" s="131"/>
      <c r="D19" s="132"/>
      <c r="E19" s="133" t="str">
        <f t="shared" ca="1" si="9"/>
        <v/>
      </c>
      <c r="F19" s="134" t="str">
        <f t="shared" ca="1" si="10"/>
        <v/>
      </c>
      <c r="G19" s="135"/>
      <c r="H19" s="136" t="str">
        <f>IF(G19="","",VLOOKUP(G19,競技csv!$F:$O,MATCH(H$2,競技csv!$1:$1,0)-MATCH("競技名",競技csv!$1:$1,0)+1,0))</f>
        <v/>
      </c>
      <c r="I19" s="136" t="str">
        <f>IF(G19="","",VLOOKUP(G19,競技csv!$F:$O,MATCH(I$2,競技csv!$1:$1,0)-MATCH("競技名",競技csv!$1:$1,0)+1,0))</f>
        <v/>
      </c>
      <c r="J19" s="137"/>
      <c r="K19" s="138"/>
      <c r="L19" s="139"/>
      <c r="M19" s="135"/>
      <c r="N19" s="136" t="str">
        <f>IF(M19="","",VLOOKUP(M19,競技csv!$F:$O,MATCH(N$2,競技csv!$1:$1,0)-MATCH("競技名",競技csv!$1:$1,0)+1,0))</f>
        <v/>
      </c>
      <c r="O19" s="136" t="str">
        <f>IF(M19="","",VLOOKUP(M19,競技csv!$F:$O,MATCH(O$2,競技csv!$1:$1,0)-MATCH("競技名",競技csv!$1:$1,0)+1,0))</f>
        <v/>
      </c>
      <c r="P19" s="137"/>
      <c r="Q19" s="138"/>
      <c r="R19" s="139"/>
      <c r="S19" s="140"/>
      <c r="T19" s="44" t="str">
        <f t="shared" si="0"/>
        <v/>
      </c>
      <c r="U19" s="59" t="str">
        <f t="shared" si="1"/>
        <v/>
      </c>
      <c r="V19" s="59" t="str">
        <f t="shared" si="1"/>
        <v/>
      </c>
      <c r="W19" s="44" t="str">
        <f t="shared" ref="W19:W42" si="12">IF(S19="","",C19&amp;S19)</f>
        <v/>
      </c>
      <c r="X19" s="44">
        <f t="shared" si="2"/>
        <v>0</v>
      </c>
      <c r="Y19" s="44">
        <f t="shared" si="4"/>
        <v>0</v>
      </c>
      <c r="Z19" s="44">
        <f t="shared" si="5"/>
        <v>0</v>
      </c>
      <c r="AA19" s="44">
        <f t="shared" si="6"/>
        <v>0</v>
      </c>
      <c r="AB19" s="44">
        <f t="shared" si="7"/>
        <v>0</v>
      </c>
      <c r="AC19" s="44">
        <f t="shared" si="8"/>
        <v>0</v>
      </c>
      <c r="AD19" s="44" t="str" cm="1">
        <f t="array" aca="1" ref="AD19" ca="1">IF(W19="","",INDIRECT(ADDRESS(ROW(),MATCH(W19,$1:$1,0))))</f>
        <v/>
      </c>
    </row>
    <row r="20" spans="3:30" s="44" customFormat="1" ht="10.199999999999999" customHeight="1" x14ac:dyDescent="0.45">
      <c r="C20" s="131"/>
      <c r="D20" s="132"/>
      <c r="E20" s="133" t="str">
        <f t="shared" ca="1" si="9"/>
        <v/>
      </c>
      <c r="F20" s="134" t="str">
        <f t="shared" ca="1" si="10"/>
        <v/>
      </c>
      <c r="G20" s="135"/>
      <c r="H20" s="136" t="str">
        <f>IF(G20="","",VLOOKUP(G20,競技csv!$F:$O,MATCH(H$2,競技csv!$1:$1,0)-MATCH("競技名",競技csv!$1:$1,0)+1,0))</f>
        <v/>
      </c>
      <c r="I20" s="136" t="str">
        <f>IF(G20="","",VLOOKUP(G20,競技csv!$F:$O,MATCH(I$2,競技csv!$1:$1,0)-MATCH("競技名",競技csv!$1:$1,0)+1,0))</f>
        <v/>
      </c>
      <c r="J20" s="137"/>
      <c r="K20" s="138"/>
      <c r="L20" s="139"/>
      <c r="M20" s="135"/>
      <c r="N20" s="136" t="str">
        <f>IF(M20="","",VLOOKUP(M20,競技csv!$F:$O,MATCH(N$2,競技csv!$1:$1,0)-MATCH("競技名",競技csv!$1:$1,0)+1,0))</f>
        <v/>
      </c>
      <c r="O20" s="136" t="str">
        <f>IF(M20="","",VLOOKUP(M20,競技csv!$F:$O,MATCH(O$2,競技csv!$1:$1,0)-MATCH("競技名",競技csv!$1:$1,0)+1,0))</f>
        <v/>
      </c>
      <c r="P20" s="137"/>
      <c r="Q20" s="138"/>
      <c r="R20" s="139"/>
      <c r="S20" s="140"/>
      <c r="T20" s="44" t="str">
        <f t="shared" si="0"/>
        <v/>
      </c>
      <c r="U20" s="59" t="str">
        <f t="shared" si="1"/>
        <v/>
      </c>
      <c r="V20" s="59" t="str">
        <f t="shared" si="1"/>
        <v/>
      </c>
      <c r="W20" s="44" t="str">
        <f t="shared" si="12"/>
        <v/>
      </c>
      <c r="X20" s="44">
        <f t="shared" si="2"/>
        <v>0</v>
      </c>
      <c r="Y20" s="44">
        <f t="shared" si="4"/>
        <v>0</v>
      </c>
      <c r="Z20" s="44">
        <f t="shared" si="5"/>
        <v>0</v>
      </c>
      <c r="AA20" s="44">
        <f t="shared" si="6"/>
        <v>0</v>
      </c>
      <c r="AB20" s="44">
        <f t="shared" si="7"/>
        <v>0</v>
      </c>
      <c r="AC20" s="44">
        <f t="shared" si="8"/>
        <v>0</v>
      </c>
      <c r="AD20" s="44" t="str" cm="1">
        <f t="array" aca="1" ref="AD20" ca="1">IF(W20="","",INDIRECT(ADDRESS(ROW(),MATCH(W20,$1:$1,0))))</f>
        <v/>
      </c>
    </row>
    <row r="21" spans="3:30" s="44" customFormat="1" ht="10.199999999999999" customHeight="1" x14ac:dyDescent="0.45">
      <c r="C21" s="131"/>
      <c r="D21" s="132"/>
      <c r="E21" s="133" t="str">
        <f t="shared" ca="1" si="9"/>
        <v/>
      </c>
      <c r="F21" s="134" t="str">
        <f t="shared" ca="1" si="10"/>
        <v/>
      </c>
      <c r="G21" s="135"/>
      <c r="H21" s="136" t="str">
        <f>IF(G21="","",VLOOKUP(G21,競技csv!$F:$O,MATCH(H$2,競技csv!$1:$1,0)-MATCH("競技名",競技csv!$1:$1,0)+1,0))</f>
        <v/>
      </c>
      <c r="I21" s="136" t="str">
        <f>IF(G21="","",VLOOKUP(G21,競技csv!$F:$O,MATCH(I$2,競技csv!$1:$1,0)-MATCH("競技名",競技csv!$1:$1,0)+1,0))</f>
        <v/>
      </c>
      <c r="J21" s="137"/>
      <c r="K21" s="138"/>
      <c r="L21" s="139"/>
      <c r="M21" s="135"/>
      <c r="N21" s="136" t="str">
        <f>IF(M21="","",VLOOKUP(M21,競技csv!$F:$O,MATCH(N$2,競技csv!$1:$1,0)-MATCH("競技名",競技csv!$1:$1,0)+1,0))</f>
        <v/>
      </c>
      <c r="O21" s="136" t="str">
        <f>IF(M21="","",VLOOKUP(M21,競技csv!$F:$O,MATCH(O$2,競技csv!$1:$1,0)-MATCH("競技名",競技csv!$1:$1,0)+1,0))</f>
        <v/>
      </c>
      <c r="P21" s="137"/>
      <c r="Q21" s="138"/>
      <c r="R21" s="139"/>
      <c r="S21" s="140"/>
      <c r="T21" s="44" t="str">
        <f t="shared" si="0"/>
        <v/>
      </c>
      <c r="U21" s="59" t="str">
        <f t="shared" si="1"/>
        <v/>
      </c>
      <c r="V21" s="59" t="str">
        <f t="shared" si="1"/>
        <v/>
      </c>
      <c r="W21" s="44" t="str">
        <f t="shared" si="12"/>
        <v/>
      </c>
      <c r="X21" s="44">
        <f t="shared" si="2"/>
        <v>0</v>
      </c>
      <c r="Y21" s="44">
        <f t="shared" si="4"/>
        <v>0</v>
      </c>
      <c r="Z21" s="44">
        <f t="shared" si="5"/>
        <v>0</v>
      </c>
      <c r="AA21" s="44">
        <f t="shared" si="6"/>
        <v>0</v>
      </c>
      <c r="AB21" s="44">
        <f t="shared" si="7"/>
        <v>0</v>
      </c>
      <c r="AC21" s="44">
        <f t="shared" si="8"/>
        <v>0</v>
      </c>
      <c r="AD21" s="44" t="str" cm="1">
        <f t="array" aca="1" ref="AD21" ca="1">IF(W21="","",INDIRECT(ADDRESS(ROW(),MATCH(W21,$1:$1,0))))</f>
        <v/>
      </c>
    </row>
    <row r="22" spans="3:30" s="44" customFormat="1" ht="10.199999999999999" customHeight="1" x14ac:dyDescent="0.45">
      <c r="C22" s="131"/>
      <c r="D22" s="132"/>
      <c r="E22" s="133" t="str">
        <f t="shared" ca="1" si="9"/>
        <v/>
      </c>
      <c r="F22" s="134" t="str">
        <f t="shared" ca="1" si="10"/>
        <v/>
      </c>
      <c r="G22" s="135"/>
      <c r="H22" s="136" t="str">
        <f>IF(G22="","",VLOOKUP(G22,競技csv!$F:$O,MATCH(H$2,競技csv!$1:$1,0)-MATCH("競技名",競技csv!$1:$1,0)+1,0))</f>
        <v/>
      </c>
      <c r="I22" s="136" t="str">
        <f>IF(G22="","",VLOOKUP(G22,競技csv!$F:$O,MATCH(I$2,競技csv!$1:$1,0)-MATCH("競技名",競技csv!$1:$1,0)+1,0))</f>
        <v/>
      </c>
      <c r="J22" s="137"/>
      <c r="K22" s="138"/>
      <c r="L22" s="139"/>
      <c r="M22" s="135"/>
      <c r="N22" s="136" t="str">
        <f>IF(M22="","",VLOOKUP(M22,競技csv!$F:$O,MATCH(N$2,競技csv!$1:$1,0)-MATCH("競技名",競技csv!$1:$1,0)+1,0))</f>
        <v/>
      </c>
      <c r="O22" s="136" t="str">
        <f>IF(M22="","",VLOOKUP(M22,競技csv!$F:$O,MATCH(O$2,競技csv!$1:$1,0)-MATCH("競技名",競技csv!$1:$1,0)+1,0))</f>
        <v/>
      </c>
      <c r="P22" s="137"/>
      <c r="Q22" s="138"/>
      <c r="R22" s="139"/>
      <c r="S22" s="140"/>
      <c r="T22" s="44" t="str">
        <f t="shared" si="0"/>
        <v/>
      </c>
      <c r="U22" s="59" t="str">
        <f t="shared" si="1"/>
        <v/>
      </c>
      <c r="V22" s="59" t="str">
        <f t="shared" si="1"/>
        <v/>
      </c>
      <c r="W22" s="44" t="str">
        <f t="shared" si="12"/>
        <v/>
      </c>
      <c r="X22" s="44">
        <f t="shared" si="2"/>
        <v>0</v>
      </c>
      <c r="Y22" s="44">
        <f t="shared" si="4"/>
        <v>0</v>
      </c>
      <c r="Z22" s="44">
        <f t="shared" si="5"/>
        <v>0</v>
      </c>
      <c r="AA22" s="44">
        <f t="shared" si="6"/>
        <v>0</v>
      </c>
      <c r="AB22" s="44">
        <f t="shared" si="7"/>
        <v>0</v>
      </c>
      <c r="AC22" s="44">
        <f t="shared" si="8"/>
        <v>0</v>
      </c>
      <c r="AD22" s="44" t="str" cm="1">
        <f t="array" aca="1" ref="AD22" ca="1">IF(W22="","",INDIRECT(ADDRESS(ROW(),MATCH(W22,$1:$1,0))))</f>
        <v/>
      </c>
    </row>
    <row r="23" spans="3:30" s="44" customFormat="1" ht="10.199999999999999" customHeight="1" x14ac:dyDescent="0.45">
      <c r="C23" s="131"/>
      <c r="D23" s="132"/>
      <c r="E23" s="133" t="str">
        <f t="shared" ca="1" si="9"/>
        <v/>
      </c>
      <c r="F23" s="134" t="str">
        <f t="shared" ca="1" si="10"/>
        <v/>
      </c>
      <c r="G23" s="135"/>
      <c r="H23" s="136" t="str">
        <f>IF(G23="","",VLOOKUP(G23,競技csv!$F:$O,MATCH(H$2,競技csv!$1:$1,0)-MATCH("競技名",競技csv!$1:$1,0)+1,0))</f>
        <v/>
      </c>
      <c r="I23" s="136" t="str">
        <f>IF(G23="","",VLOOKUP(G23,競技csv!$F:$O,MATCH(I$2,競技csv!$1:$1,0)-MATCH("競技名",競技csv!$1:$1,0)+1,0))</f>
        <v/>
      </c>
      <c r="J23" s="137"/>
      <c r="K23" s="138"/>
      <c r="L23" s="139"/>
      <c r="M23" s="135"/>
      <c r="N23" s="136" t="str">
        <f>IF(M23="","",VLOOKUP(M23,競技csv!$F:$O,MATCH(N$2,競技csv!$1:$1,0)-MATCH("競技名",競技csv!$1:$1,0)+1,0))</f>
        <v/>
      </c>
      <c r="O23" s="136" t="str">
        <f>IF(M23="","",VLOOKUP(M23,競技csv!$F:$O,MATCH(O$2,競技csv!$1:$1,0)-MATCH("競技名",競技csv!$1:$1,0)+1,0))</f>
        <v/>
      </c>
      <c r="P23" s="137"/>
      <c r="Q23" s="138"/>
      <c r="R23" s="139"/>
      <c r="S23" s="140"/>
      <c r="T23" s="44" t="str">
        <f t="shared" si="0"/>
        <v/>
      </c>
      <c r="U23" s="59" t="str">
        <f t="shared" ref="U23:V42" si="13">IF($S23="","",VLOOKUP($C23&amp;$S23,$P$65:$S$70,MATCH(U$2,$P$64:$S$64,0),0))</f>
        <v/>
      </c>
      <c r="V23" s="59" t="str">
        <f t="shared" si="13"/>
        <v/>
      </c>
      <c r="W23" s="44" t="str">
        <f t="shared" si="12"/>
        <v/>
      </c>
      <c r="X23" s="44">
        <f t="shared" si="2"/>
        <v>0</v>
      </c>
      <c r="Y23" s="44">
        <f t="shared" si="4"/>
        <v>0</v>
      </c>
      <c r="Z23" s="44">
        <f t="shared" si="5"/>
        <v>0</v>
      </c>
      <c r="AA23" s="44">
        <f t="shared" si="6"/>
        <v>0</v>
      </c>
      <c r="AB23" s="44">
        <f t="shared" si="7"/>
        <v>0</v>
      </c>
      <c r="AC23" s="44">
        <f t="shared" si="8"/>
        <v>0</v>
      </c>
      <c r="AD23" s="44" t="str" cm="1">
        <f t="array" aca="1" ref="AD23" ca="1">IF(W23="","",INDIRECT(ADDRESS(ROW(),MATCH(W23,$1:$1,0))))</f>
        <v/>
      </c>
    </row>
    <row r="24" spans="3:30" s="44" customFormat="1" ht="10.199999999999999" customHeight="1" x14ac:dyDescent="0.45">
      <c r="C24" s="131"/>
      <c r="D24" s="132"/>
      <c r="E24" s="133" t="str">
        <f t="shared" ca="1" si="9"/>
        <v/>
      </c>
      <c r="F24" s="134" t="str">
        <f t="shared" ca="1" si="10"/>
        <v/>
      </c>
      <c r="G24" s="135"/>
      <c r="H24" s="136" t="str">
        <f>IF(G24="","",VLOOKUP(G24,競技csv!$F:$O,MATCH(H$2,競技csv!$1:$1,0)-MATCH("競技名",競技csv!$1:$1,0)+1,0))</f>
        <v/>
      </c>
      <c r="I24" s="136" t="str">
        <f>IF(G24="","",VLOOKUP(G24,競技csv!$F:$O,MATCH(I$2,競技csv!$1:$1,0)-MATCH("競技名",競技csv!$1:$1,0)+1,0))</f>
        <v/>
      </c>
      <c r="J24" s="137"/>
      <c r="K24" s="138"/>
      <c r="L24" s="139"/>
      <c r="M24" s="135"/>
      <c r="N24" s="136" t="str">
        <f>IF(M24="","",VLOOKUP(M24,競技csv!$F:$O,MATCH(N$2,競技csv!$1:$1,0)-MATCH("競技名",競技csv!$1:$1,0)+1,0))</f>
        <v/>
      </c>
      <c r="O24" s="136" t="str">
        <f>IF(M24="","",VLOOKUP(M24,競技csv!$F:$O,MATCH(O$2,競技csv!$1:$1,0)-MATCH("競技名",競技csv!$1:$1,0)+1,0))</f>
        <v/>
      </c>
      <c r="P24" s="137"/>
      <c r="Q24" s="138"/>
      <c r="R24" s="139"/>
      <c r="S24" s="140"/>
      <c r="T24" s="44" t="str">
        <f t="shared" si="0"/>
        <v/>
      </c>
      <c r="U24" s="59" t="str">
        <f t="shared" si="13"/>
        <v/>
      </c>
      <c r="V24" s="59" t="str">
        <f t="shared" si="13"/>
        <v/>
      </c>
      <c r="W24" s="44" t="str">
        <f t="shared" si="12"/>
        <v/>
      </c>
      <c r="X24" s="44">
        <f t="shared" si="2"/>
        <v>0</v>
      </c>
      <c r="Y24" s="44">
        <f t="shared" si="4"/>
        <v>0</v>
      </c>
      <c r="Z24" s="44">
        <f t="shared" si="5"/>
        <v>0</v>
      </c>
      <c r="AA24" s="44">
        <f t="shared" si="6"/>
        <v>0</v>
      </c>
      <c r="AB24" s="44">
        <f t="shared" si="7"/>
        <v>0</v>
      </c>
      <c r="AC24" s="44">
        <f t="shared" si="8"/>
        <v>0</v>
      </c>
      <c r="AD24" s="44" t="str" cm="1">
        <f t="array" aca="1" ref="AD24" ca="1">IF(W24="","",INDIRECT(ADDRESS(ROW(),MATCH(W24,$1:$1,0))))</f>
        <v/>
      </c>
    </row>
    <row r="25" spans="3:30" s="44" customFormat="1" ht="10.199999999999999" customHeight="1" x14ac:dyDescent="0.45">
      <c r="C25" s="131"/>
      <c r="D25" s="132"/>
      <c r="E25" s="133" t="str">
        <f t="shared" ca="1" si="9"/>
        <v/>
      </c>
      <c r="F25" s="134" t="str">
        <f t="shared" ca="1" si="10"/>
        <v/>
      </c>
      <c r="G25" s="135"/>
      <c r="H25" s="136" t="str">
        <f>IF(G25="","",VLOOKUP(G25,競技csv!$F:$O,MATCH(H$2,競技csv!$1:$1,0)-MATCH("競技名",競技csv!$1:$1,0)+1,0))</f>
        <v/>
      </c>
      <c r="I25" s="136" t="str">
        <f>IF(G25="","",VLOOKUP(G25,競技csv!$F:$O,MATCH(I$2,競技csv!$1:$1,0)-MATCH("競技名",競技csv!$1:$1,0)+1,0))</f>
        <v/>
      </c>
      <c r="J25" s="137"/>
      <c r="K25" s="138"/>
      <c r="L25" s="139"/>
      <c r="M25" s="135"/>
      <c r="N25" s="136" t="str">
        <f>IF(M25="","",VLOOKUP(M25,競技csv!$F:$O,MATCH(N$2,競技csv!$1:$1,0)-MATCH("競技名",競技csv!$1:$1,0)+1,0))</f>
        <v/>
      </c>
      <c r="O25" s="136" t="str">
        <f>IF(M25="","",VLOOKUP(M25,競技csv!$F:$O,MATCH(O$2,競技csv!$1:$1,0)-MATCH("競技名",競技csv!$1:$1,0)+1,0))</f>
        <v/>
      </c>
      <c r="P25" s="137"/>
      <c r="Q25" s="138"/>
      <c r="R25" s="139"/>
      <c r="S25" s="140"/>
      <c r="T25" s="44" t="str">
        <f t="shared" si="0"/>
        <v/>
      </c>
      <c r="U25" s="59" t="str">
        <f t="shared" si="13"/>
        <v/>
      </c>
      <c r="V25" s="59" t="str">
        <f t="shared" si="13"/>
        <v/>
      </c>
      <c r="W25" s="44" t="str">
        <f t="shared" si="12"/>
        <v/>
      </c>
      <c r="X25" s="44">
        <f t="shared" si="2"/>
        <v>0</v>
      </c>
      <c r="Y25" s="44">
        <f t="shared" si="4"/>
        <v>0</v>
      </c>
      <c r="Z25" s="44">
        <f t="shared" si="5"/>
        <v>0</v>
      </c>
      <c r="AA25" s="44">
        <f t="shared" si="6"/>
        <v>0</v>
      </c>
      <c r="AB25" s="44">
        <f t="shared" si="7"/>
        <v>0</v>
      </c>
      <c r="AC25" s="44">
        <f t="shared" si="8"/>
        <v>0</v>
      </c>
      <c r="AD25" s="44" t="str" cm="1">
        <f t="array" aca="1" ref="AD25" ca="1">IF(W25="","",INDIRECT(ADDRESS(ROW(),MATCH(W25,$1:$1,0))))</f>
        <v/>
      </c>
    </row>
    <row r="26" spans="3:30" s="44" customFormat="1" ht="10.199999999999999" customHeight="1" x14ac:dyDescent="0.45">
      <c r="C26" s="131"/>
      <c r="D26" s="132"/>
      <c r="E26" s="133" t="str">
        <f t="shared" ca="1" si="9"/>
        <v/>
      </c>
      <c r="F26" s="134" t="str">
        <f t="shared" ca="1" si="10"/>
        <v/>
      </c>
      <c r="G26" s="135"/>
      <c r="H26" s="136" t="str">
        <f>IF(G26="","",VLOOKUP(G26,競技csv!$F:$O,MATCH(H$2,競技csv!$1:$1,0)-MATCH("競技名",競技csv!$1:$1,0)+1,0))</f>
        <v/>
      </c>
      <c r="I26" s="136" t="str">
        <f>IF(G26="","",VLOOKUP(G26,競技csv!$F:$O,MATCH(I$2,競技csv!$1:$1,0)-MATCH("競技名",競技csv!$1:$1,0)+1,0))</f>
        <v/>
      </c>
      <c r="J26" s="137"/>
      <c r="K26" s="138"/>
      <c r="L26" s="139"/>
      <c r="M26" s="135"/>
      <c r="N26" s="136" t="str">
        <f>IF(M26="","",VLOOKUP(M26,競技csv!$F:$O,MATCH(N$2,競技csv!$1:$1,0)-MATCH("競技名",競技csv!$1:$1,0)+1,0))</f>
        <v/>
      </c>
      <c r="O26" s="136" t="str">
        <f>IF(M26="","",VLOOKUP(M26,競技csv!$F:$O,MATCH(O$2,競技csv!$1:$1,0)-MATCH("競技名",競技csv!$1:$1,0)+1,0))</f>
        <v/>
      </c>
      <c r="P26" s="137"/>
      <c r="Q26" s="138"/>
      <c r="R26" s="139"/>
      <c r="S26" s="140"/>
      <c r="T26" s="44" t="str">
        <f t="shared" si="0"/>
        <v/>
      </c>
      <c r="U26" s="59" t="str">
        <f t="shared" si="13"/>
        <v/>
      </c>
      <c r="V26" s="59" t="str">
        <f t="shared" si="13"/>
        <v/>
      </c>
      <c r="W26" s="44" t="str">
        <f t="shared" ref="W26" si="14">IF(S26="","",C26&amp;S26)</f>
        <v/>
      </c>
      <c r="X26" s="44">
        <f t="shared" si="2"/>
        <v>0</v>
      </c>
      <c r="Y26" s="44">
        <f t="shared" si="4"/>
        <v>0</v>
      </c>
      <c r="Z26" s="44">
        <f t="shared" si="5"/>
        <v>0</v>
      </c>
      <c r="AA26" s="44">
        <f t="shared" si="6"/>
        <v>0</v>
      </c>
      <c r="AB26" s="44">
        <f t="shared" si="7"/>
        <v>0</v>
      </c>
      <c r="AC26" s="44">
        <f t="shared" si="8"/>
        <v>0</v>
      </c>
      <c r="AD26" s="44" t="str" cm="1">
        <f t="array" aca="1" ref="AD26" ca="1">IF(W26="","",INDIRECT(ADDRESS(ROW(),MATCH(W26,$1:$1,0))))</f>
        <v/>
      </c>
    </row>
    <row r="27" spans="3:30" s="44" customFormat="1" ht="10.199999999999999" customHeight="1" x14ac:dyDescent="0.45">
      <c r="C27" s="131"/>
      <c r="D27" s="132"/>
      <c r="E27" s="133" t="str">
        <f t="shared" ca="1" si="9"/>
        <v/>
      </c>
      <c r="F27" s="134" t="str">
        <f t="shared" ca="1" si="10"/>
        <v/>
      </c>
      <c r="G27" s="135"/>
      <c r="H27" s="136" t="str">
        <f>IF(G27="","",VLOOKUP(G27,競技csv!$F:$O,MATCH(H$2,競技csv!$1:$1,0)-MATCH("競技名",競技csv!$1:$1,0)+1,0))</f>
        <v/>
      </c>
      <c r="I27" s="136" t="str">
        <f>IF(G27="","",VLOOKUP(G27,競技csv!$F:$O,MATCH(I$2,競技csv!$1:$1,0)-MATCH("競技名",競技csv!$1:$1,0)+1,0))</f>
        <v/>
      </c>
      <c r="J27" s="137"/>
      <c r="K27" s="138"/>
      <c r="L27" s="139"/>
      <c r="M27" s="135"/>
      <c r="N27" s="136" t="str">
        <f>IF(M27="","",VLOOKUP(M27,競技csv!$F:$O,MATCH(N$2,競技csv!$1:$1,0)-MATCH("競技名",競技csv!$1:$1,0)+1,0))</f>
        <v/>
      </c>
      <c r="O27" s="136" t="str">
        <f>IF(M27="","",VLOOKUP(M27,競技csv!$F:$O,MATCH(O$2,競技csv!$1:$1,0)-MATCH("競技名",競技csv!$1:$1,0)+1,0))</f>
        <v/>
      </c>
      <c r="P27" s="137"/>
      <c r="Q27" s="138"/>
      <c r="R27" s="139"/>
      <c r="S27" s="140"/>
      <c r="T27" s="44" t="str">
        <f t="shared" si="0"/>
        <v/>
      </c>
      <c r="U27" s="59" t="str">
        <f t="shared" si="13"/>
        <v/>
      </c>
      <c r="V27" s="59" t="str">
        <f t="shared" si="13"/>
        <v/>
      </c>
      <c r="W27" s="44" t="str">
        <f t="shared" si="12"/>
        <v/>
      </c>
      <c r="X27" s="44">
        <f t="shared" si="2"/>
        <v>0</v>
      </c>
      <c r="Y27" s="44">
        <f t="shared" si="4"/>
        <v>0</v>
      </c>
      <c r="Z27" s="44">
        <f t="shared" si="5"/>
        <v>0</v>
      </c>
      <c r="AA27" s="44">
        <f t="shared" si="6"/>
        <v>0</v>
      </c>
      <c r="AB27" s="44">
        <f t="shared" si="7"/>
        <v>0</v>
      </c>
      <c r="AC27" s="44">
        <f t="shared" si="8"/>
        <v>0</v>
      </c>
      <c r="AD27" s="44" t="str" cm="1">
        <f t="array" aca="1" ref="AD27" ca="1">IF(W27="","",INDIRECT(ADDRESS(ROW(),MATCH(W27,$1:$1,0))))</f>
        <v/>
      </c>
    </row>
    <row r="28" spans="3:30" s="44" customFormat="1" ht="10.199999999999999" customHeight="1" x14ac:dyDescent="0.45">
      <c r="C28" s="131"/>
      <c r="D28" s="132"/>
      <c r="E28" s="133" t="str">
        <f t="shared" ca="1" si="9"/>
        <v/>
      </c>
      <c r="F28" s="134" t="str">
        <f t="shared" ca="1" si="10"/>
        <v/>
      </c>
      <c r="G28" s="135"/>
      <c r="H28" s="136" t="str">
        <f>IF(G28="","",VLOOKUP(G28,競技csv!$F:$O,MATCH(H$2,競技csv!$1:$1,0)-MATCH("競技名",競技csv!$1:$1,0)+1,0))</f>
        <v/>
      </c>
      <c r="I28" s="136" t="str">
        <f>IF(G28="","",VLOOKUP(G28,競技csv!$F:$O,MATCH(I$2,競技csv!$1:$1,0)-MATCH("競技名",競技csv!$1:$1,0)+1,0))</f>
        <v/>
      </c>
      <c r="J28" s="137"/>
      <c r="K28" s="138"/>
      <c r="L28" s="139"/>
      <c r="M28" s="135"/>
      <c r="N28" s="136" t="str">
        <f>IF(M28="","",VLOOKUP(M28,競技csv!$F:$O,MATCH(N$2,競技csv!$1:$1,0)-MATCH("競技名",競技csv!$1:$1,0)+1,0))</f>
        <v/>
      </c>
      <c r="O28" s="136" t="str">
        <f>IF(M28="","",VLOOKUP(M28,競技csv!$F:$O,MATCH(O$2,競技csv!$1:$1,0)-MATCH("競技名",競技csv!$1:$1,0)+1,0))</f>
        <v/>
      </c>
      <c r="P28" s="137"/>
      <c r="Q28" s="138"/>
      <c r="R28" s="139"/>
      <c r="S28" s="140"/>
      <c r="T28" s="44" t="str">
        <f t="shared" si="0"/>
        <v/>
      </c>
      <c r="U28" s="59" t="str">
        <f t="shared" si="13"/>
        <v/>
      </c>
      <c r="V28" s="59" t="str">
        <f t="shared" si="13"/>
        <v/>
      </c>
      <c r="W28" s="44" t="str">
        <f t="shared" si="12"/>
        <v/>
      </c>
      <c r="X28" s="44">
        <f t="shared" si="2"/>
        <v>0</v>
      </c>
      <c r="Y28" s="44">
        <f t="shared" si="4"/>
        <v>0</v>
      </c>
      <c r="Z28" s="44">
        <f t="shared" si="5"/>
        <v>0</v>
      </c>
      <c r="AA28" s="44">
        <f t="shared" si="6"/>
        <v>0</v>
      </c>
      <c r="AB28" s="44">
        <f t="shared" si="7"/>
        <v>0</v>
      </c>
      <c r="AC28" s="44">
        <f t="shared" si="8"/>
        <v>0</v>
      </c>
      <c r="AD28" s="44" t="str" cm="1">
        <f t="array" aca="1" ref="AD28" ca="1">IF(W28="","",INDIRECT(ADDRESS(ROW(),MATCH(W28,$1:$1,0))))</f>
        <v/>
      </c>
    </row>
    <row r="29" spans="3:30" s="44" customFormat="1" ht="10.199999999999999" customHeight="1" x14ac:dyDescent="0.45">
      <c r="C29" s="131"/>
      <c r="D29" s="132"/>
      <c r="E29" s="133" t="str">
        <f t="shared" ca="1" si="9"/>
        <v/>
      </c>
      <c r="F29" s="134" t="str">
        <f t="shared" ca="1" si="10"/>
        <v/>
      </c>
      <c r="G29" s="135"/>
      <c r="H29" s="136" t="str">
        <f>IF(G29="","",VLOOKUP(G29,競技csv!$F:$O,MATCH(H$2,競技csv!$1:$1,0)-MATCH("競技名",競技csv!$1:$1,0)+1,0))</f>
        <v/>
      </c>
      <c r="I29" s="136" t="str">
        <f>IF(G29="","",VLOOKUP(G29,競技csv!$F:$O,MATCH(I$2,競技csv!$1:$1,0)-MATCH("競技名",競技csv!$1:$1,0)+1,0))</f>
        <v/>
      </c>
      <c r="J29" s="137"/>
      <c r="K29" s="138"/>
      <c r="L29" s="139"/>
      <c r="M29" s="135"/>
      <c r="N29" s="136" t="str">
        <f>IF(M29="","",VLOOKUP(M29,競技csv!$F:$O,MATCH(N$2,競技csv!$1:$1,0)-MATCH("競技名",競技csv!$1:$1,0)+1,0))</f>
        <v/>
      </c>
      <c r="O29" s="136" t="str">
        <f>IF(M29="","",VLOOKUP(M29,競技csv!$F:$O,MATCH(O$2,競技csv!$1:$1,0)-MATCH("競技名",競技csv!$1:$1,0)+1,0))</f>
        <v/>
      </c>
      <c r="P29" s="137"/>
      <c r="Q29" s="138"/>
      <c r="R29" s="139"/>
      <c r="S29" s="140"/>
      <c r="T29" s="44" t="str">
        <f t="shared" si="0"/>
        <v/>
      </c>
      <c r="U29" s="59" t="str">
        <f t="shared" si="13"/>
        <v/>
      </c>
      <c r="V29" s="59" t="str">
        <f t="shared" si="13"/>
        <v/>
      </c>
      <c r="W29" s="44" t="str">
        <f t="shared" si="12"/>
        <v/>
      </c>
      <c r="X29" s="44">
        <f t="shared" si="2"/>
        <v>0</v>
      </c>
      <c r="Y29" s="44">
        <f t="shared" si="4"/>
        <v>0</v>
      </c>
      <c r="Z29" s="44">
        <f t="shared" si="5"/>
        <v>0</v>
      </c>
      <c r="AA29" s="44">
        <f t="shared" si="6"/>
        <v>0</v>
      </c>
      <c r="AB29" s="44">
        <f t="shared" si="7"/>
        <v>0</v>
      </c>
      <c r="AC29" s="44">
        <f t="shared" si="8"/>
        <v>0</v>
      </c>
      <c r="AD29" s="44" t="str" cm="1">
        <f t="array" aca="1" ref="AD29" ca="1">IF(W29="","",INDIRECT(ADDRESS(ROW(),MATCH(W29,$1:$1,0))))</f>
        <v/>
      </c>
    </row>
    <row r="30" spans="3:30" s="44" customFormat="1" ht="10.199999999999999" customHeight="1" x14ac:dyDescent="0.45">
      <c r="C30" s="131"/>
      <c r="D30" s="132"/>
      <c r="E30" s="133" t="str">
        <f t="shared" ca="1" si="9"/>
        <v/>
      </c>
      <c r="F30" s="134" t="str">
        <f t="shared" ca="1" si="10"/>
        <v/>
      </c>
      <c r="G30" s="135"/>
      <c r="H30" s="136" t="str">
        <f>IF(G30="","",VLOOKUP(G30,競技csv!$F:$O,MATCH(H$2,競技csv!$1:$1,0)-MATCH("競技名",競技csv!$1:$1,0)+1,0))</f>
        <v/>
      </c>
      <c r="I30" s="136" t="str">
        <f>IF(G30="","",VLOOKUP(G30,競技csv!$F:$O,MATCH(I$2,競技csv!$1:$1,0)-MATCH("競技名",競技csv!$1:$1,0)+1,0))</f>
        <v/>
      </c>
      <c r="J30" s="137"/>
      <c r="K30" s="138"/>
      <c r="L30" s="139"/>
      <c r="M30" s="135"/>
      <c r="N30" s="136" t="str">
        <f>IF(M30="","",VLOOKUP(M30,競技csv!$F:$O,MATCH(N$2,競技csv!$1:$1,0)-MATCH("競技名",競技csv!$1:$1,0)+1,0))</f>
        <v/>
      </c>
      <c r="O30" s="136" t="str">
        <f>IF(M30="","",VLOOKUP(M30,競技csv!$F:$O,MATCH(O$2,競技csv!$1:$1,0)-MATCH("競技名",競技csv!$1:$1,0)+1,0))</f>
        <v/>
      </c>
      <c r="P30" s="137"/>
      <c r="Q30" s="138"/>
      <c r="R30" s="139"/>
      <c r="S30" s="140"/>
      <c r="T30" s="44" t="str">
        <f t="shared" si="0"/>
        <v/>
      </c>
      <c r="U30" s="59" t="str">
        <f t="shared" si="13"/>
        <v/>
      </c>
      <c r="V30" s="59" t="str">
        <f t="shared" si="13"/>
        <v/>
      </c>
      <c r="W30" s="44" t="str">
        <f t="shared" si="12"/>
        <v/>
      </c>
      <c r="X30" s="44">
        <f t="shared" si="2"/>
        <v>0</v>
      </c>
      <c r="Y30" s="44">
        <f t="shared" si="4"/>
        <v>0</v>
      </c>
      <c r="Z30" s="44">
        <f t="shared" si="5"/>
        <v>0</v>
      </c>
      <c r="AA30" s="44">
        <f t="shared" si="6"/>
        <v>0</v>
      </c>
      <c r="AB30" s="44">
        <f t="shared" si="7"/>
        <v>0</v>
      </c>
      <c r="AC30" s="44">
        <f t="shared" si="8"/>
        <v>0</v>
      </c>
      <c r="AD30" s="44" t="str" cm="1">
        <f t="array" aca="1" ref="AD30" ca="1">IF(W30="","",INDIRECT(ADDRESS(ROW(),MATCH(W30,$1:$1,0))))</f>
        <v/>
      </c>
    </row>
    <row r="31" spans="3:30" s="44" customFormat="1" ht="10.199999999999999" customHeight="1" x14ac:dyDescent="0.45">
      <c r="C31" s="131"/>
      <c r="D31" s="132"/>
      <c r="E31" s="133" t="str">
        <f t="shared" ca="1" si="9"/>
        <v/>
      </c>
      <c r="F31" s="134" t="str">
        <f t="shared" ca="1" si="10"/>
        <v/>
      </c>
      <c r="G31" s="135"/>
      <c r="H31" s="136" t="str">
        <f>IF(G31="","",VLOOKUP(G31,競技csv!$F:$O,MATCH(H$2,競技csv!$1:$1,0)-MATCH("競技名",競技csv!$1:$1,0)+1,0))</f>
        <v/>
      </c>
      <c r="I31" s="136" t="str">
        <f>IF(G31="","",VLOOKUP(G31,競技csv!$F:$O,MATCH(I$2,競技csv!$1:$1,0)-MATCH("競技名",競技csv!$1:$1,0)+1,0))</f>
        <v/>
      </c>
      <c r="J31" s="137"/>
      <c r="K31" s="138"/>
      <c r="L31" s="139"/>
      <c r="M31" s="135"/>
      <c r="N31" s="136" t="str">
        <f>IF(M31="","",VLOOKUP(M31,競技csv!$F:$O,MATCH(N$2,競技csv!$1:$1,0)-MATCH("競技名",競技csv!$1:$1,0)+1,0))</f>
        <v/>
      </c>
      <c r="O31" s="136" t="str">
        <f>IF(M31="","",VLOOKUP(M31,競技csv!$F:$O,MATCH(O$2,競技csv!$1:$1,0)-MATCH("競技名",競技csv!$1:$1,0)+1,0))</f>
        <v/>
      </c>
      <c r="P31" s="137"/>
      <c r="Q31" s="138"/>
      <c r="R31" s="139"/>
      <c r="S31" s="140"/>
      <c r="T31" s="44" t="str">
        <f t="shared" si="0"/>
        <v/>
      </c>
      <c r="U31" s="59" t="str">
        <f t="shared" si="13"/>
        <v/>
      </c>
      <c r="V31" s="59" t="str">
        <f t="shared" si="13"/>
        <v/>
      </c>
      <c r="W31" s="44" t="str">
        <f t="shared" si="12"/>
        <v/>
      </c>
      <c r="X31" s="44">
        <f t="shared" si="2"/>
        <v>0</v>
      </c>
      <c r="Y31" s="44">
        <f t="shared" si="4"/>
        <v>0</v>
      </c>
      <c r="Z31" s="44">
        <f t="shared" si="5"/>
        <v>0</v>
      </c>
      <c r="AA31" s="44">
        <f t="shared" si="6"/>
        <v>0</v>
      </c>
      <c r="AB31" s="44">
        <f t="shared" si="7"/>
        <v>0</v>
      </c>
      <c r="AC31" s="44">
        <f t="shared" si="8"/>
        <v>0</v>
      </c>
      <c r="AD31" s="44" t="str" cm="1">
        <f t="array" aca="1" ref="AD31" ca="1">IF(W31="","",INDIRECT(ADDRESS(ROW(),MATCH(W31,$1:$1,0))))</f>
        <v/>
      </c>
    </row>
    <row r="32" spans="3:30" s="44" customFormat="1" ht="10.199999999999999" customHeight="1" x14ac:dyDescent="0.45">
      <c r="C32" s="131"/>
      <c r="D32" s="132"/>
      <c r="E32" s="133" t="str">
        <f t="shared" ca="1" si="9"/>
        <v/>
      </c>
      <c r="F32" s="134" t="str">
        <f t="shared" ca="1" si="10"/>
        <v/>
      </c>
      <c r="G32" s="135"/>
      <c r="H32" s="136" t="str">
        <f>IF(G32="","",VLOOKUP(G32,競技csv!$F:$O,MATCH(H$2,競技csv!$1:$1,0)-MATCH("競技名",競技csv!$1:$1,0)+1,0))</f>
        <v/>
      </c>
      <c r="I32" s="136" t="str">
        <f>IF(G32="","",VLOOKUP(G32,競技csv!$F:$O,MATCH(I$2,競技csv!$1:$1,0)-MATCH("競技名",競技csv!$1:$1,0)+1,0))</f>
        <v/>
      </c>
      <c r="J32" s="137"/>
      <c r="K32" s="138"/>
      <c r="L32" s="139"/>
      <c r="M32" s="135"/>
      <c r="N32" s="136" t="str">
        <f>IF(M32="","",VLOOKUP(M32,競技csv!$F:$O,MATCH(N$2,競技csv!$1:$1,0)-MATCH("競技名",競技csv!$1:$1,0)+1,0))</f>
        <v/>
      </c>
      <c r="O32" s="136" t="str">
        <f>IF(M32="","",VLOOKUP(M32,競技csv!$F:$O,MATCH(O$2,競技csv!$1:$1,0)-MATCH("競技名",競技csv!$1:$1,0)+1,0))</f>
        <v/>
      </c>
      <c r="P32" s="137"/>
      <c r="Q32" s="138"/>
      <c r="R32" s="139"/>
      <c r="S32" s="140"/>
      <c r="T32" s="44" t="str">
        <f t="shared" si="0"/>
        <v/>
      </c>
      <c r="U32" s="59" t="str">
        <f t="shared" si="13"/>
        <v/>
      </c>
      <c r="V32" s="59" t="str">
        <f t="shared" si="13"/>
        <v/>
      </c>
      <c r="W32" s="44" t="str">
        <f t="shared" si="12"/>
        <v/>
      </c>
      <c r="X32" s="44">
        <f t="shared" si="2"/>
        <v>0</v>
      </c>
      <c r="Y32" s="44">
        <f t="shared" si="4"/>
        <v>0</v>
      </c>
      <c r="Z32" s="44">
        <f t="shared" si="5"/>
        <v>0</v>
      </c>
      <c r="AA32" s="44">
        <f t="shared" si="6"/>
        <v>0</v>
      </c>
      <c r="AB32" s="44">
        <f t="shared" si="7"/>
        <v>0</v>
      </c>
      <c r="AC32" s="44">
        <f t="shared" si="8"/>
        <v>0</v>
      </c>
      <c r="AD32" s="44" t="str" cm="1">
        <f t="array" aca="1" ref="AD32" ca="1">IF(W32="","",INDIRECT(ADDRESS(ROW(),MATCH(W32,$1:$1,0))))</f>
        <v/>
      </c>
    </row>
    <row r="33" spans="3:30" s="44" customFormat="1" ht="10.199999999999999" customHeight="1" x14ac:dyDescent="0.45">
      <c r="C33" s="131"/>
      <c r="D33" s="132"/>
      <c r="E33" s="133" t="str">
        <f t="shared" ca="1" si="9"/>
        <v/>
      </c>
      <c r="F33" s="134" t="str">
        <f t="shared" ca="1" si="10"/>
        <v/>
      </c>
      <c r="G33" s="135"/>
      <c r="H33" s="136" t="str">
        <f>IF(G33="","",VLOOKUP(G33,競技csv!$F:$O,MATCH(H$2,競技csv!$1:$1,0)-MATCH("競技名",競技csv!$1:$1,0)+1,0))</f>
        <v/>
      </c>
      <c r="I33" s="136" t="str">
        <f>IF(G33="","",VLOOKUP(G33,競技csv!$F:$O,MATCH(I$2,競技csv!$1:$1,0)-MATCH("競技名",競技csv!$1:$1,0)+1,0))</f>
        <v/>
      </c>
      <c r="J33" s="137"/>
      <c r="K33" s="138"/>
      <c r="L33" s="139"/>
      <c r="M33" s="135"/>
      <c r="N33" s="136" t="str">
        <f>IF(M33="","",VLOOKUP(M33,競技csv!$F:$O,MATCH(N$2,競技csv!$1:$1,0)-MATCH("競技名",競技csv!$1:$1,0)+1,0))</f>
        <v/>
      </c>
      <c r="O33" s="136" t="str">
        <f>IF(M33="","",VLOOKUP(M33,競技csv!$F:$O,MATCH(O$2,競技csv!$1:$1,0)-MATCH("競技名",競技csv!$1:$1,0)+1,0))</f>
        <v/>
      </c>
      <c r="P33" s="137"/>
      <c r="Q33" s="138"/>
      <c r="R33" s="139"/>
      <c r="S33" s="140"/>
      <c r="T33" s="44" t="str">
        <f t="shared" si="0"/>
        <v/>
      </c>
      <c r="U33" s="59" t="str">
        <f t="shared" si="13"/>
        <v/>
      </c>
      <c r="V33" s="59" t="str">
        <f t="shared" si="13"/>
        <v/>
      </c>
      <c r="W33" s="44" t="str">
        <f t="shared" si="12"/>
        <v/>
      </c>
      <c r="X33" s="44">
        <f t="shared" si="2"/>
        <v>0</v>
      </c>
      <c r="Y33" s="44">
        <f t="shared" si="4"/>
        <v>0</v>
      </c>
      <c r="Z33" s="44">
        <f t="shared" si="5"/>
        <v>0</v>
      </c>
      <c r="AA33" s="44">
        <f t="shared" si="6"/>
        <v>0</v>
      </c>
      <c r="AB33" s="44">
        <f t="shared" si="7"/>
        <v>0</v>
      </c>
      <c r="AC33" s="44">
        <f t="shared" si="8"/>
        <v>0</v>
      </c>
      <c r="AD33" s="44" t="str" cm="1">
        <f t="array" aca="1" ref="AD33" ca="1">IF(W33="","",INDIRECT(ADDRESS(ROW(),MATCH(W33,$1:$1,0))))</f>
        <v/>
      </c>
    </row>
    <row r="34" spans="3:30" s="44" customFormat="1" ht="10.199999999999999" customHeight="1" x14ac:dyDescent="0.45">
      <c r="C34" s="131"/>
      <c r="D34" s="132"/>
      <c r="E34" s="133" t="str">
        <f t="shared" ca="1" si="9"/>
        <v/>
      </c>
      <c r="F34" s="134" t="str">
        <f t="shared" ca="1" si="10"/>
        <v/>
      </c>
      <c r="G34" s="135"/>
      <c r="H34" s="136" t="str">
        <f>IF(G34="","",VLOOKUP(G34,競技csv!$F:$O,MATCH(H$2,競技csv!$1:$1,0)-MATCH("競技名",競技csv!$1:$1,0)+1,0))</f>
        <v/>
      </c>
      <c r="I34" s="136" t="str">
        <f>IF(G34="","",VLOOKUP(G34,競技csv!$F:$O,MATCH(I$2,競技csv!$1:$1,0)-MATCH("競技名",競技csv!$1:$1,0)+1,0))</f>
        <v/>
      </c>
      <c r="J34" s="137"/>
      <c r="K34" s="138"/>
      <c r="L34" s="139"/>
      <c r="M34" s="135"/>
      <c r="N34" s="136" t="str">
        <f>IF(M34="","",VLOOKUP(M34,競技csv!$F:$O,MATCH(N$2,競技csv!$1:$1,0)-MATCH("競技名",競技csv!$1:$1,0)+1,0))</f>
        <v/>
      </c>
      <c r="O34" s="136" t="str">
        <f>IF(M34="","",VLOOKUP(M34,競技csv!$F:$O,MATCH(O$2,競技csv!$1:$1,0)-MATCH("競技名",競技csv!$1:$1,0)+1,0))</f>
        <v/>
      </c>
      <c r="P34" s="137"/>
      <c r="Q34" s="138"/>
      <c r="R34" s="139"/>
      <c r="S34" s="140"/>
      <c r="T34" s="44" t="str">
        <f t="shared" si="0"/>
        <v/>
      </c>
      <c r="U34" s="59" t="str">
        <f t="shared" si="13"/>
        <v/>
      </c>
      <c r="V34" s="59" t="str">
        <f t="shared" si="13"/>
        <v/>
      </c>
      <c r="W34" s="44" t="str">
        <f t="shared" si="12"/>
        <v/>
      </c>
      <c r="X34" s="44">
        <f t="shared" si="2"/>
        <v>0</v>
      </c>
      <c r="Y34" s="44">
        <f t="shared" si="4"/>
        <v>0</v>
      </c>
      <c r="Z34" s="44">
        <f t="shared" si="5"/>
        <v>0</v>
      </c>
      <c r="AA34" s="44">
        <f t="shared" si="6"/>
        <v>0</v>
      </c>
      <c r="AB34" s="44">
        <f t="shared" si="7"/>
        <v>0</v>
      </c>
      <c r="AC34" s="44">
        <f t="shared" si="8"/>
        <v>0</v>
      </c>
      <c r="AD34" s="44" t="str" cm="1">
        <f t="array" aca="1" ref="AD34" ca="1">IF(W34="","",INDIRECT(ADDRESS(ROW(),MATCH(W34,$1:$1,0))))</f>
        <v/>
      </c>
    </row>
    <row r="35" spans="3:30" s="44" customFormat="1" ht="10.199999999999999" customHeight="1" x14ac:dyDescent="0.45">
      <c r="C35" s="131"/>
      <c r="D35" s="132"/>
      <c r="E35" s="133" t="str">
        <f t="shared" ca="1" si="9"/>
        <v/>
      </c>
      <c r="F35" s="134" t="str">
        <f t="shared" ca="1" si="10"/>
        <v/>
      </c>
      <c r="G35" s="135"/>
      <c r="H35" s="136" t="str">
        <f>IF(G35="","",VLOOKUP(G35,競技csv!$F:$O,MATCH(H$2,競技csv!$1:$1,0)-MATCH("競技名",競技csv!$1:$1,0)+1,0))</f>
        <v/>
      </c>
      <c r="I35" s="136" t="str">
        <f>IF(G35="","",VLOOKUP(G35,競技csv!$F:$O,MATCH(I$2,競技csv!$1:$1,0)-MATCH("競技名",競技csv!$1:$1,0)+1,0))</f>
        <v/>
      </c>
      <c r="J35" s="137"/>
      <c r="K35" s="138"/>
      <c r="L35" s="139"/>
      <c r="M35" s="135"/>
      <c r="N35" s="136" t="str">
        <f>IF(M35="","",VLOOKUP(M35,競技csv!$F:$O,MATCH(N$2,競技csv!$1:$1,0)-MATCH("競技名",競技csv!$1:$1,0)+1,0))</f>
        <v/>
      </c>
      <c r="O35" s="136" t="str">
        <f>IF(M35="","",VLOOKUP(M35,競技csv!$F:$O,MATCH(O$2,競技csv!$1:$1,0)-MATCH("競技名",競技csv!$1:$1,0)+1,0))</f>
        <v/>
      </c>
      <c r="P35" s="137"/>
      <c r="Q35" s="138"/>
      <c r="R35" s="139"/>
      <c r="S35" s="140"/>
      <c r="T35" s="44" t="str">
        <f t="shared" ref="T35:T62" si="15">IF($S35="","",IF(VLOOKUP($C35&amp;$S35,$P$65:$S$70,MATCH(T$2,$P$64:$S$64,0),0)=0,"",VLOOKUP($C35&amp;$S35,$P$65:$S$70,MATCH(T$2,$P$64:$S$64,0),0)))</f>
        <v/>
      </c>
      <c r="U35" s="59" t="str">
        <f t="shared" si="13"/>
        <v/>
      </c>
      <c r="V35" s="59" t="str">
        <f t="shared" si="13"/>
        <v/>
      </c>
      <c r="W35" s="44" t="str">
        <f t="shared" si="12"/>
        <v/>
      </c>
      <c r="X35" s="44">
        <f t="shared" ref="X35:X62" si="16">IF($W35=X$1,X34+1,X34)</f>
        <v>0</v>
      </c>
      <c r="Y35" s="44">
        <f t="shared" si="4"/>
        <v>0</v>
      </c>
      <c r="Z35" s="44">
        <f t="shared" si="5"/>
        <v>0</v>
      </c>
      <c r="AA35" s="44">
        <f t="shared" si="6"/>
        <v>0</v>
      </c>
      <c r="AB35" s="44">
        <f t="shared" si="7"/>
        <v>0</v>
      </c>
      <c r="AC35" s="44">
        <f t="shared" si="8"/>
        <v>0</v>
      </c>
      <c r="AD35" s="44" t="str" cm="1">
        <f t="array" aca="1" ref="AD35" ca="1">IF(W35="","",INDIRECT(ADDRESS(ROW(),MATCH(W35,$1:$1,0))))</f>
        <v/>
      </c>
    </row>
    <row r="36" spans="3:30" s="44" customFormat="1" ht="10.199999999999999" customHeight="1" x14ac:dyDescent="0.45">
      <c r="C36" s="131"/>
      <c r="D36" s="132"/>
      <c r="E36" s="133" t="str">
        <f t="shared" ca="1" si="9"/>
        <v/>
      </c>
      <c r="F36" s="134" t="str">
        <f t="shared" ca="1" si="10"/>
        <v/>
      </c>
      <c r="G36" s="135"/>
      <c r="H36" s="136" t="str">
        <f>IF(G36="","",VLOOKUP(G36,競技csv!$F:$O,MATCH(H$2,競技csv!$1:$1,0)-MATCH("競技名",競技csv!$1:$1,0)+1,0))</f>
        <v/>
      </c>
      <c r="I36" s="136" t="str">
        <f>IF(G36="","",VLOOKUP(G36,競技csv!$F:$O,MATCH(I$2,競技csv!$1:$1,0)-MATCH("競技名",競技csv!$1:$1,0)+1,0))</f>
        <v/>
      </c>
      <c r="J36" s="137"/>
      <c r="K36" s="138"/>
      <c r="L36" s="139"/>
      <c r="M36" s="135"/>
      <c r="N36" s="136" t="str">
        <f>IF(M36="","",VLOOKUP(M36,競技csv!$F:$O,MATCH(N$2,競技csv!$1:$1,0)-MATCH("競技名",競技csv!$1:$1,0)+1,0))</f>
        <v/>
      </c>
      <c r="O36" s="136" t="str">
        <f>IF(M36="","",VLOOKUP(M36,競技csv!$F:$O,MATCH(O$2,競技csv!$1:$1,0)-MATCH("競技名",競技csv!$1:$1,0)+1,0))</f>
        <v/>
      </c>
      <c r="P36" s="137"/>
      <c r="Q36" s="138"/>
      <c r="R36" s="139"/>
      <c r="S36" s="140"/>
      <c r="T36" s="44" t="str">
        <f t="shared" si="15"/>
        <v/>
      </c>
      <c r="U36" s="59" t="str">
        <f t="shared" si="13"/>
        <v/>
      </c>
      <c r="V36" s="59" t="str">
        <f t="shared" si="13"/>
        <v/>
      </c>
      <c r="W36" s="44" t="str">
        <f t="shared" si="12"/>
        <v/>
      </c>
      <c r="X36" s="44">
        <f t="shared" si="16"/>
        <v>0</v>
      </c>
      <c r="Y36" s="44">
        <f t="shared" si="4"/>
        <v>0</v>
      </c>
      <c r="Z36" s="44">
        <f t="shared" si="5"/>
        <v>0</v>
      </c>
      <c r="AA36" s="44">
        <f t="shared" si="6"/>
        <v>0</v>
      </c>
      <c r="AB36" s="44">
        <f t="shared" si="7"/>
        <v>0</v>
      </c>
      <c r="AC36" s="44">
        <f t="shared" si="8"/>
        <v>0</v>
      </c>
      <c r="AD36" s="44" t="str" cm="1">
        <f t="array" aca="1" ref="AD36" ca="1">IF(W36="","",INDIRECT(ADDRESS(ROW(),MATCH(W36,$1:$1,0))))</f>
        <v/>
      </c>
    </row>
    <row r="37" spans="3:30" s="44" customFormat="1" ht="10.199999999999999" customHeight="1" x14ac:dyDescent="0.45">
      <c r="C37" s="131"/>
      <c r="D37" s="132"/>
      <c r="E37" s="133" t="str">
        <f t="shared" ca="1" si="9"/>
        <v/>
      </c>
      <c r="F37" s="134" t="str">
        <f t="shared" ca="1" si="10"/>
        <v/>
      </c>
      <c r="G37" s="135"/>
      <c r="H37" s="136" t="str">
        <f>IF(G37="","",VLOOKUP(G37,競技csv!$F:$O,MATCH(H$2,競技csv!$1:$1,0)-MATCH("競技名",競技csv!$1:$1,0)+1,0))</f>
        <v/>
      </c>
      <c r="I37" s="136" t="str">
        <f>IF(G37="","",VLOOKUP(G37,競技csv!$F:$O,MATCH(I$2,競技csv!$1:$1,0)-MATCH("競技名",競技csv!$1:$1,0)+1,0))</f>
        <v/>
      </c>
      <c r="J37" s="137"/>
      <c r="K37" s="138"/>
      <c r="L37" s="139"/>
      <c r="M37" s="135"/>
      <c r="N37" s="136" t="str">
        <f>IF(M37="","",VLOOKUP(M37,競技csv!$F:$O,MATCH(N$2,競技csv!$1:$1,0)-MATCH("競技名",競技csv!$1:$1,0)+1,0))</f>
        <v/>
      </c>
      <c r="O37" s="136" t="str">
        <f>IF(M37="","",VLOOKUP(M37,競技csv!$F:$O,MATCH(O$2,競技csv!$1:$1,0)-MATCH("競技名",競技csv!$1:$1,0)+1,0))</f>
        <v/>
      </c>
      <c r="P37" s="137"/>
      <c r="Q37" s="138"/>
      <c r="R37" s="139"/>
      <c r="S37" s="140"/>
      <c r="T37" s="44" t="str">
        <f t="shared" si="15"/>
        <v/>
      </c>
      <c r="U37" s="59" t="str">
        <f t="shared" si="13"/>
        <v/>
      </c>
      <c r="V37" s="59" t="str">
        <f t="shared" si="13"/>
        <v/>
      </c>
      <c r="W37" s="44" t="str">
        <f t="shared" si="12"/>
        <v/>
      </c>
      <c r="X37" s="44">
        <f t="shared" si="16"/>
        <v>0</v>
      </c>
      <c r="Y37" s="44">
        <f t="shared" si="4"/>
        <v>0</v>
      </c>
      <c r="Z37" s="44">
        <f t="shared" si="5"/>
        <v>0</v>
      </c>
      <c r="AA37" s="44">
        <f t="shared" si="6"/>
        <v>0</v>
      </c>
      <c r="AB37" s="44">
        <f t="shared" si="7"/>
        <v>0</v>
      </c>
      <c r="AC37" s="44">
        <f t="shared" si="8"/>
        <v>0</v>
      </c>
      <c r="AD37" s="44" t="str" cm="1">
        <f t="array" aca="1" ref="AD37" ca="1">IF(W37="","",INDIRECT(ADDRESS(ROW(),MATCH(W37,$1:$1,0))))</f>
        <v/>
      </c>
    </row>
    <row r="38" spans="3:30" s="44" customFormat="1" ht="10.199999999999999" customHeight="1" x14ac:dyDescent="0.45">
      <c r="C38" s="131"/>
      <c r="D38" s="132"/>
      <c r="E38" s="133" t="str">
        <f t="shared" ca="1" si="9"/>
        <v/>
      </c>
      <c r="F38" s="134" t="str">
        <f t="shared" ca="1" si="10"/>
        <v/>
      </c>
      <c r="G38" s="135"/>
      <c r="H38" s="136" t="str">
        <f>IF(G38="","",VLOOKUP(G38,競技csv!$F:$O,MATCH(H$2,競技csv!$1:$1,0)-MATCH("競技名",競技csv!$1:$1,0)+1,0))</f>
        <v/>
      </c>
      <c r="I38" s="136" t="str">
        <f>IF(G38="","",VLOOKUP(G38,競技csv!$F:$O,MATCH(I$2,競技csv!$1:$1,0)-MATCH("競技名",競技csv!$1:$1,0)+1,0))</f>
        <v/>
      </c>
      <c r="J38" s="137"/>
      <c r="K38" s="138"/>
      <c r="L38" s="139"/>
      <c r="M38" s="135"/>
      <c r="N38" s="136" t="str">
        <f>IF(M38="","",VLOOKUP(M38,競技csv!$F:$O,MATCH(N$2,競技csv!$1:$1,0)-MATCH("競技名",競技csv!$1:$1,0)+1,0))</f>
        <v/>
      </c>
      <c r="O38" s="136" t="str">
        <f>IF(M38="","",VLOOKUP(M38,競技csv!$F:$O,MATCH(O$2,競技csv!$1:$1,0)-MATCH("競技名",競技csv!$1:$1,0)+1,0))</f>
        <v/>
      </c>
      <c r="P38" s="137"/>
      <c r="Q38" s="138"/>
      <c r="R38" s="139"/>
      <c r="S38" s="140"/>
      <c r="T38" s="44" t="str">
        <f t="shared" si="15"/>
        <v/>
      </c>
      <c r="U38" s="59" t="str">
        <f t="shared" si="13"/>
        <v/>
      </c>
      <c r="V38" s="59" t="str">
        <f t="shared" si="13"/>
        <v/>
      </c>
      <c r="W38" s="44" t="str">
        <f t="shared" si="12"/>
        <v/>
      </c>
      <c r="X38" s="44">
        <f t="shared" si="16"/>
        <v>0</v>
      </c>
      <c r="Y38" s="44">
        <f t="shared" si="4"/>
        <v>0</v>
      </c>
      <c r="Z38" s="44">
        <f t="shared" si="5"/>
        <v>0</v>
      </c>
      <c r="AA38" s="44">
        <f t="shared" si="6"/>
        <v>0</v>
      </c>
      <c r="AB38" s="44">
        <f t="shared" si="7"/>
        <v>0</v>
      </c>
      <c r="AC38" s="44">
        <f t="shared" si="8"/>
        <v>0</v>
      </c>
      <c r="AD38" s="44" t="str" cm="1">
        <f t="array" aca="1" ref="AD38" ca="1">IF(W38="","",INDIRECT(ADDRESS(ROW(),MATCH(W38,$1:$1,0))))</f>
        <v/>
      </c>
    </row>
    <row r="39" spans="3:30" s="44" customFormat="1" ht="10.199999999999999" customHeight="1" x14ac:dyDescent="0.45">
      <c r="C39" s="131"/>
      <c r="D39" s="132"/>
      <c r="E39" s="133" t="str">
        <f t="shared" ca="1" si="9"/>
        <v/>
      </c>
      <c r="F39" s="134" t="str">
        <f t="shared" ca="1" si="10"/>
        <v/>
      </c>
      <c r="G39" s="135"/>
      <c r="H39" s="136" t="str">
        <f>IF(G39="","",VLOOKUP(G39,競技csv!$F:$O,MATCH(H$2,競技csv!$1:$1,0)-MATCH("競技名",競技csv!$1:$1,0)+1,0))</f>
        <v/>
      </c>
      <c r="I39" s="136" t="str">
        <f>IF(G39="","",VLOOKUP(G39,競技csv!$F:$O,MATCH(I$2,競技csv!$1:$1,0)-MATCH("競技名",競技csv!$1:$1,0)+1,0))</f>
        <v/>
      </c>
      <c r="J39" s="137"/>
      <c r="K39" s="138"/>
      <c r="L39" s="139"/>
      <c r="M39" s="135"/>
      <c r="N39" s="136" t="str">
        <f>IF(M39="","",VLOOKUP(M39,競技csv!$F:$O,MATCH(N$2,競技csv!$1:$1,0)-MATCH("競技名",競技csv!$1:$1,0)+1,0))</f>
        <v/>
      </c>
      <c r="O39" s="136" t="str">
        <f>IF(M39="","",VLOOKUP(M39,競技csv!$F:$O,MATCH(O$2,競技csv!$1:$1,0)-MATCH("競技名",競技csv!$1:$1,0)+1,0))</f>
        <v/>
      </c>
      <c r="P39" s="137"/>
      <c r="Q39" s="138"/>
      <c r="R39" s="139"/>
      <c r="S39" s="140"/>
      <c r="T39" s="44" t="str">
        <f t="shared" si="15"/>
        <v/>
      </c>
      <c r="U39" s="59" t="str">
        <f t="shared" si="13"/>
        <v/>
      </c>
      <c r="V39" s="59" t="str">
        <f t="shared" si="13"/>
        <v/>
      </c>
      <c r="W39" s="44" t="str">
        <f t="shared" si="12"/>
        <v/>
      </c>
      <c r="X39" s="44">
        <f t="shared" si="16"/>
        <v>0</v>
      </c>
      <c r="Y39" s="44">
        <f t="shared" si="4"/>
        <v>0</v>
      </c>
      <c r="Z39" s="44">
        <f t="shared" si="5"/>
        <v>0</v>
      </c>
      <c r="AA39" s="44">
        <f t="shared" si="6"/>
        <v>0</v>
      </c>
      <c r="AB39" s="44">
        <f t="shared" si="7"/>
        <v>0</v>
      </c>
      <c r="AC39" s="44">
        <f t="shared" si="8"/>
        <v>0</v>
      </c>
      <c r="AD39" s="44" t="str" cm="1">
        <f t="array" aca="1" ref="AD39" ca="1">IF(W39="","",INDIRECT(ADDRESS(ROW(),MATCH(W39,$1:$1,0))))</f>
        <v/>
      </c>
    </row>
    <row r="40" spans="3:30" s="44" customFormat="1" ht="10.199999999999999" customHeight="1" x14ac:dyDescent="0.45">
      <c r="C40" s="131"/>
      <c r="D40" s="132"/>
      <c r="E40" s="133" t="str">
        <f t="shared" ca="1" si="9"/>
        <v/>
      </c>
      <c r="F40" s="134" t="str">
        <f t="shared" ca="1" si="10"/>
        <v/>
      </c>
      <c r="G40" s="135"/>
      <c r="H40" s="136" t="str">
        <f>IF(G40="","",VLOOKUP(G40,競技csv!$F:$O,MATCH(H$2,競技csv!$1:$1,0)-MATCH("競技名",競技csv!$1:$1,0)+1,0))</f>
        <v/>
      </c>
      <c r="I40" s="136" t="str">
        <f>IF(G40="","",VLOOKUP(G40,競技csv!$F:$O,MATCH(I$2,競技csv!$1:$1,0)-MATCH("競技名",競技csv!$1:$1,0)+1,0))</f>
        <v/>
      </c>
      <c r="J40" s="137"/>
      <c r="K40" s="138"/>
      <c r="L40" s="139"/>
      <c r="M40" s="135"/>
      <c r="N40" s="136" t="str">
        <f>IF(M40="","",VLOOKUP(M40,競技csv!$F:$O,MATCH(N$2,競技csv!$1:$1,0)-MATCH("競技名",競技csv!$1:$1,0)+1,0))</f>
        <v/>
      </c>
      <c r="O40" s="136" t="str">
        <f>IF(M40="","",VLOOKUP(M40,競技csv!$F:$O,MATCH(O$2,競技csv!$1:$1,0)-MATCH("競技名",競技csv!$1:$1,0)+1,0))</f>
        <v/>
      </c>
      <c r="P40" s="137"/>
      <c r="Q40" s="138"/>
      <c r="R40" s="139"/>
      <c r="S40" s="140"/>
      <c r="T40" s="44" t="str">
        <f t="shared" si="15"/>
        <v/>
      </c>
      <c r="U40" s="59" t="str">
        <f t="shared" si="13"/>
        <v/>
      </c>
      <c r="V40" s="59" t="str">
        <f t="shared" si="13"/>
        <v/>
      </c>
      <c r="W40" s="44" t="str">
        <f t="shared" si="12"/>
        <v/>
      </c>
      <c r="X40" s="44">
        <f t="shared" si="16"/>
        <v>0</v>
      </c>
      <c r="Y40" s="44">
        <f t="shared" si="4"/>
        <v>0</v>
      </c>
      <c r="Z40" s="44">
        <f t="shared" si="5"/>
        <v>0</v>
      </c>
      <c r="AA40" s="44">
        <f t="shared" si="6"/>
        <v>0</v>
      </c>
      <c r="AB40" s="44">
        <f t="shared" si="7"/>
        <v>0</v>
      </c>
      <c r="AC40" s="44">
        <f t="shared" si="8"/>
        <v>0</v>
      </c>
      <c r="AD40" s="44" t="str" cm="1">
        <f t="array" aca="1" ref="AD40" ca="1">IF(W40="","",INDIRECT(ADDRESS(ROW(),MATCH(W40,$1:$1,0))))</f>
        <v/>
      </c>
    </row>
    <row r="41" spans="3:30" s="44" customFormat="1" ht="10.199999999999999" customHeight="1" x14ac:dyDescent="0.45">
      <c r="C41" s="131"/>
      <c r="D41" s="132"/>
      <c r="E41" s="133" t="str">
        <f t="shared" ca="1" si="9"/>
        <v/>
      </c>
      <c r="F41" s="134" t="str">
        <f t="shared" ca="1" si="10"/>
        <v/>
      </c>
      <c r="G41" s="135"/>
      <c r="H41" s="136" t="str">
        <f>IF(G41="","",VLOOKUP(G41,競技csv!$F:$O,MATCH(H$2,競技csv!$1:$1,0)-MATCH("競技名",競技csv!$1:$1,0)+1,0))</f>
        <v/>
      </c>
      <c r="I41" s="136" t="str">
        <f>IF(G41="","",VLOOKUP(G41,競技csv!$F:$O,MATCH(I$2,競技csv!$1:$1,0)-MATCH("競技名",競技csv!$1:$1,0)+1,0))</f>
        <v/>
      </c>
      <c r="J41" s="137"/>
      <c r="K41" s="138"/>
      <c r="L41" s="139"/>
      <c r="M41" s="135"/>
      <c r="N41" s="136" t="str">
        <f>IF(M41="","",VLOOKUP(M41,競技csv!$F:$O,MATCH(N$2,競技csv!$1:$1,0)-MATCH("競技名",競技csv!$1:$1,0)+1,0))</f>
        <v/>
      </c>
      <c r="O41" s="136" t="str">
        <f>IF(M41="","",VLOOKUP(M41,競技csv!$F:$O,MATCH(O$2,競技csv!$1:$1,0)-MATCH("競技名",競技csv!$1:$1,0)+1,0))</f>
        <v/>
      </c>
      <c r="P41" s="137"/>
      <c r="Q41" s="138"/>
      <c r="R41" s="139"/>
      <c r="S41" s="140"/>
      <c r="T41" s="44" t="str">
        <f t="shared" si="15"/>
        <v/>
      </c>
      <c r="U41" s="59" t="str">
        <f t="shared" si="13"/>
        <v/>
      </c>
      <c r="V41" s="59" t="str">
        <f t="shared" si="13"/>
        <v/>
      </c>
      <c r="W41" s="44" t="str">
        <f t="shared" si="12"/>
        <v/>
      </c>
      <c r="X41" s="44">
        <f t="shared" si="16"/>
        <v>0</v>
      </c>
      <c r="Y41" s="44">
        <f t="shared" si="4"/>
        <v>0</v>
      </c>
      <c r="Z41" s="44">
        <f t="shared" si="5"/>
        <v>0</v>
      </c>
      <c r="AA41" s="44">
        <f t="shared" si="6"/>
        <v>0</v>
      </c>
      <c r="AB41" s="44">
        <f t="shared" si="7"/>
        <v>0</v>
      </c>
      <c r="AC41" s="44">
        <f t="shared" si="8"/>
        <v>0</v>
      </c>
      <c r="AD41" s="44" t="str" cm="1">
        <f t="array" aca="1" ref="AD41" ca="1">IF(W41="","",INDIRECT(ADDRESS(ROW(),MATCH(W41,$1:$1,0))))</f>
        <v/>
      </c>
    </row>
    <row r="42" spans="3:30" s="44" customFormat="1" ht="10.199999999999999" customHeight="1" x14ac:dyDescent="0.45">
      <c r="C42" s="131"/>
      <c r="D42" s="132"/>
      <c r="E42" s="133" t="str">
        <f t="shared" ca="1" si="9"/>
        <v/>
      </c>
      <c r="F42" s="134" t="str">
        <f t="shared" ca="1" si="10"/>
        <v/>
      </c>
      <c r="G42" s="135"/>
      <c r="H42" s="136" t="str">
        <f>IF(G42="","",VLOOKUP(G42,競技csv!$F:$O,MATCH(H$2,競技csv!$1:$1,0)-MATCH("競技名",競技csv!$1:$1,0)+1,0))</f>
        <v/>
      </c>
      <c r="I42" s="136" t="str">
        <f>IF(G42="","",VLOOKUP(G42,競技csv!$F:$O,MATCH(I$2,競技csv!$1:$1,0)-MATCH("競技名",競技csv!$1:$1,0)+1,0))</f>
        <v/>
      </c>
      <c r="J42" s="137"/>
      <c r="K42" s="138"/>
      <c r="L42" s="139"/>
      <c r="M42" s="135"/>
      <c r="N42" s="136" t="str">
        <f>IF(M42="","",VLOOKUP(M42,競技csv!$F:$O,MATCH(N$2,競技csv!$1:$1,0)-MATCH("競技名",競技csv!$1:$1,0)+1,0))</f>
        <v/>
      </c>
      <c r="O42" s="136" t="str">
        <f>IF(M42="","",VLOOKUP(M42,競技csv!$F:$O,MATCH(O$2,競技csv!$1:$1,0)-MATCH("競技名",競技csv!$1:$1,0)+1,0))</f>
        <v/>
      </c>
      <c r="P42" s="137"/>
      <c r="Q42" s="138"/>
      <c r="R42" s="139"/>
      <c r="S42" s="140"/>
      <c r="T42" s="44" t="str">
        <f t="shared" si="15"/>
        <v/>
      </c>
      <c r="U42" s="59" t="str">
        <f t="shared" si="13"/>
        <v/>
      </c>
      <c r="V42" s="59" t="str">
        <f t="shared" si="13"/>
        <v/>
      </c>
      <c r="W42" s="44" t="str">
        <f t="shared" si="12"/>
        <v/>
      </c>
      <c r="X42" s="44">
        <f t="shared" si="16"/>
        <v>0</v>
      </c>
      <c r="Y42" s="44">
        <f t="shared" si="4"/>
        <v>0</v>
      </c>
      <c r="Z42" s="44">
        <f t="shared" si="5"/>
        <v>0</v>
      </c>
      <c r="AA42" s="44">
        <f t="shared" si="6"/>
        <v>0</v>
      </c>
      <c r="AB42" s="44">
        <f t="shared" si="7"/>
        <v>0</v>
      </c>
      <c r="AC42" s="44">
        <f t="shared" si="8"/>
        <v>0</v>
      </c>
      <c r="AD42" s="44" t="str" cm="1">
        <f t="array" aca="1" ref="AD42" ca="1">IF(W42="","",INDIRECT(ADDRESS(ROW(),MATCH(W42,$1:$1,0))))</f>
        <v/>
      </c>
    </row>
    <row r="43" spans="3:30" s="44" customFormat="1" ht="10.199999999999999" customHeight="1" x14ac:dyDescent="0.45">
      <c r="C43" s="131"/>
      <c r="D43" s="132"/>
      <c r="E43" s="133" t="str">
        <f t="shared" ca="1" si="9"/>
        <v/>
      </c>
      <c r="F43" s="134" t="str">
        <f t="shared" ca="1" si="10"/>
        <v/>
      </c>
      <c r="G43" s="135"/>
      <c r="H43" s="136" t="str">
        <f>IF(G43="","",VLOOKUP(G43,競技csv!$F:$O,MATCH(H$2,競技csv!$1:$1,0)-MATCH("競技名",競技csv!$1:$1,0)+1,0))</f>
        <v/>
      </c>
      <c r="I43" s="136" t="str">
        <f>IF(G43="","",VLOOKUP(G43,競技csv!$F:$O,MATCH(I$2,競技csv!$1:$1,0)-MATCH("競技名",競技csv!$1:$1,0)+1,0))</f>
        <v/>
      </c>
      <c r="J43" s="137"/>
      <c r="K43" s="138"/>
      <c r="L43" s="139"/>
      <c r="M43" s="135"/>
      <c r="N43" s="136" t="str">
        <f>IF(M43="","",VLOOKUP(M43,競技csv!$F:$O,MATCH(N$2,競技csv!$1:$1,0)-MATCH("競技名",競技csv!$1:$1,0)+1,0))</f>
        <v/>
      </c>
      <c r="O43" s="136" t="str">
        <f>IF(M43="","",VLOOKUP(M43,競技csv!$F:$O,MATCH(O$2,競技csv!$1:$1,0)-MATCH("競技名",競技csv!$1:$1,0)+1,0))</f>
        <v/>
      </c>
      <c r="P43" s="137"/>
      <c r="Q43" s="138"/>
      <c r="R43" s="139"/>
      <c r="S43" s="140"/>
      <c r="T43" s="44" t="str">
        <f t="shared" si="15"/>
        <v/>
      </c>
      <c r="U43" s="59" t="str">
        <f t="shared" ref="U43:V62" si="17">IF($S43="","",VLOOKUP($C43&amp;$S43,$P$65:$S$70,MATCH(U$2,$P$64:$S$64,0),0))</f>
        <v/>
      </c>
      <c r="V43" s="59" t="str">
        <f t="shared" si="17"/>
        <v/>
      </c>
      <c r="W43" s="44" t="str">
        <f t="shared" ref="W43:W61" si="18">IF(S43="","",C43&amp;S43)</f>
        <v/>
      </c>
      <c r="X43" s="44">
        <f t="shared" si="16"/>
        <v>0</v>
      </c>
      <c r="Y43" s="44">
        <f t="shared" si="4"/>
        <v>0</v>
      </c>
      <c r="Z43" s="44">
        <f t="shared" si="5"/>
        <v>0</v>
      </c>
      <c r="AA43" s="44">
        <f t="shared" si="6"/>
        <v>0</v>
      </c>
      <c r="AB43" s="44">
        <f t="shared" si="7"/>
        <v>0</v>
      </c>
      <c r="AC43" s="44">
        <f t="shared" si="8"/>
        <v>0</v>
      </c>
      <c r="AD43" s="44" t="str" cm="1">
        <f t="array" aca="1" ref="AD43" ca="1">IF(W43="","",INDIRECT(ADDRESS(ROW(),MATCH(W43,$1:$1,0))))</f>
        <v/>
      </c>
    </row>
    <row r="44" spans="3:30" s="44" customFormat="1" ht="10.199999999999999" customHeight="1" x14ac:dyDescent="0.45">
      <c r="C44" s="131"/>
      <c r="D44" s="132"/>
      <c r="E44" s="133" t="str">
        <f t="shared" ca="1" si="9"/>
        <v/>
      </c>
      <c r="F44" s="134" t="str">
        <f t="shared" ca="1" si="10"/>
        <v/>
      </c>
      <c r="G44" s="135"/>
      <c r="H44" s="136" t="str">
        <f>IF(G44="","",VLOOKUP(G44,競技csv!$F:$O,MATCH(H$2,競技csv!$1:$1,0)-MATCH("競技名",競技csv!$1:$1,0)+1,0))</f>
        <v/>
      </c>
      <c r="I44" s="136" t="str">
        <f>IF(G44="","",VLOOKUP(G44,競技csv!$F:$O,MATCH(I$2,競技csv!$1:$1,0)-MATCH("競技名",競技csv!$1:$1,0)+1,0))</f>
        <v/>
      </c>
      <c r="J44" s="137"/>
      <c r="K44" s="138"/>
      <c r="L44" s="139"/>
      <c r="M44" s="135"/>
      <c r="N44" s="136" t="str">
        <f>IF(M44="","",VLOOKUP(M44,競技csv!$F:$O,MATCH(N$2,競技csv!$1:$1,0)-MATCH("競技名",競技csv!$1:$1,0)+1,0))</f>
        <v/>
      </c>
      <c r="O44" s="136" t="str">
        <f>IF(M44="","",VLOOKUP(M44,競技csv!$F:$O,MATCH(O$2,競技csv!$1:$1,0)-MATCH("競技名",競技csv!$1:$1,0)+1,0))</f>
        <v/>
      </c>
      <c r="P44" s="137"/>
      <c r="Q44" s="138"/>
      <c r="R44" s="139"/>
      <c r="S44" s="140"/>
      <c r="T44" s="44" t="str">
        <f t="shared" si="15"/>
        <v/>
      </c>
      <c r="U44" s="59" t="str">
        <f t="shared" si="17"/>
        <v/>
      </c>
      <c r="V44" s="59" t="str">
        <f t="shared" si="17"/>
        <v/>
      </c>
      <c r="W44" s="44" t="str">
        <f t="shared" si="18"/>
        <v/>
      </c>
      <c r="X44" s="44">
        <f t="shared" si="16"/>
        <v>0</v>
      </c>
      <c r="Y44" s="44">
        <f t="shared" si="4"/>
        <v>0</v>
      </c>
      <c r="Z44" s="44">
        <f t="shared" si="5"/>
        <v>0</v>
      </c>
      <c r="AA44" s="44">
        <f t="shared" si="6"/>
        <v>0</v>
      </c>
      <c r="AB44" s="44">
        <f t="shared" si="7"/>
        <v>0</v>
      </c>
      <c r="AC44" s="44">
        <f t="shared" si="8"/>
        <v>0</v>
      </c>
      <c r="AD44" s="44" t="str" cm="1">
        <f t="array" aca="1" ref="AD44" ca="1">IF(W44="","",INDIRECT(ADDRESS(ROW(),MATCH(W44,$1:$1,0))))</f>
        <v/>
      </c>
    </row>
    <row r="45" spans="3:30" s="44" customFormat="1" ht="10.199999999999999" customHeight="1" x14ac:dyDescent="0.45">
      <c r="C45" s="131"/>
      <c r="D45" s="132"/>
      <c r="E45" s="133" t="str">
        <f t="shared" ca="1" si="9"/>
        <v/>
      </c>
      <c r="F45" s="134" t="str">
        <f t="shared" ca="1" si="10"/>
        <v/>
      </c>
      <c r="G45" s="135"/>
      <c r="H45" s="136" t="str">
        <f>IF(G45="","",VLOOKUP(G45,競技csv!$F:$O,MATCH(H$2,競技csv!$1:$1,0)-MATCH("競技名",競技csv!$1:$1,0)+1,0))</f>
        <v/>
      </c>
      <c r="I45" s="136" t="str">
        <f>IF(G45="","",VLOOKUP(G45,競技csv!$F:$O,MATCH(I$2,競技csv!$1:$1,0)-MATCH("競技名",競技csv!$1:$1,0)+1,0))</f>
        <v/>
      </c>
      <c r="J45" s="137"/>
      <c r="K45" s="138"/>
      <c r="L45" s="139"/>
      <c r="M45" s="135"/>
      <c r="N45" s="136" t="str">
        <f>IF(M45="","",VLOOKUP(M45,競技csv!$F:$O,MATCH(N$2,競技csv!$1:$1,0)-MATCH("競技名",競技csv!$1:$1,0)+1,0))</f>
        <v/>
      </c>
      <c r="O45" s="136" t="str">
        <f>IF(M45="","",VLOOKUP(M45,競技csv!$F:$O,MATCH(O$2,競技csv!$1:$1,0)-MATCH("競技名",競技csv!$1:$1,0)+1,0))</f>
        <v/>
      </c>
      <c r="P45" s="137"/>
      <c r="Q45" s="138"/>
      <c r="R45" s="139"/>
      <c r="S45" s="140"/>
      <c r="T45" s="44" t="str">
        <f t="shared" si="15"/>
        <v/>
      </c>
      <c r="U45" s="59" t="str">
        <f t="shared" si="17"/>
        <v/>
      </c>
      <c r="V45" s="59" t="str">
        <f t="shared" si="17"/>
        <v/>
      </c>
      <c r="W45" s="44" t="str">
        <f t="shared" si="18"/>
        <v/>
      </c>
      <c r="X45" s="44">
        <f t="shared" si="16"/>
        <v>0</v>
      </c>
      <c r="Y45" s="44">
        <f t="shared" si="4"/>
        <v>0</v>
      </c>
      <c r="Z45" s="44">
        <f t="shared" si="5"/>
        <v>0</v>
      </c>
      <c r="AA45" s="44">
        <f t="shared" si="6"/>
        <v>0</v>
      </c>
      <c r="AB45" s="44">
        <f t="shared" si="7"/>
        <v>0</v>
      </c>
      <c r="AC45" s="44">
        <f t="shared" si="8"/>
        <v>0</v>
      </c>
      <c r="AD45" s="44" t="str" cm="1">
        <f t="array" aca="1" ref="AD45" ca="1">IF(W45="","",INDIRECT(ADDRESS(ROW(),MATCH(W45,$1:$1,0))))</f>
        <v/>
      </c>
    </row>
    <row r="46" spans="3:30" s="44" customFormat="1" ht="10.199999999999999" customHeight="1" x14ac:dyDescent="0.45">
      <c r="C46" s="131"/>
      <c r="D46" s="132"/>
      <c r="E46" s="133" t="str">
        <f t="shared" ca="1" si="9"/>
        <v/>
      </c>
      <c r="F46" s="134" t="str">
        <f t="shared" ca="1" si="10"/>
        <v/>
      </c>
      <c r="G46" s="135"/>
      <c r="H46" s="136" t="str">
        <f>IF(G46="","",VLOOKUP(G46,競技csv!$F:$O,MATCH(H$2,競技csv!$1:$1,0)-MATCH("競技名",競技csv!$1:$1,0)+1,0))</f>
        <v/>
      </c>
      <c r="I46" s="136" t="str">
        <f>IF(G46="","",VLOOKUP(G46,競技csv!$F:$O,MATCH(I$2,競技csv!$1:$1,0)-MATCH("競技名",競技csv!$1:$1,0)+1,0))</f>
        <v/>
      </c>
      <c r="J46" s="137"/>
      <c r="K46" s="138"/>
      <c r="L46" s="139"/>
      <c r="M46" s="135"/>
      <c r="N46" s="136" t="str">
        <f>IF(M46="","",VLOOKUP(M46,競技csv!$F:$O,MATCH(N$2,競技csv!$1:$1,0)-MATCH("競技名",競技csv!$1:$1,0)+1,0))</f>
        <v/>
      </c>
      <c r="O46" s="136" t="str">
        <f>IF(M46="","",VLOOKUP(M46,競技csv!$F:$O,MATCH(O$2,競技csv!$1:$1,0)-MATCH("競技名",競技csv!$1:$1,0)+1,0))</f>
        <v/>
      </c>
      <c r="P46" s="137"/>
      <c r="Q46" s="138"/>
      <c r="R46" s="139"/>
      <c r="S46" s="140"/>
      <c r="T46" s="44" t="str">
        <f t="shared" si="15"/>
        <v/>
      </c>
      <c r="U46" s="59" t="str">
        <f t="shared" si="17"/>
        <v/>
      </c>
      <c r="V46" s="59" t="str">
        <f t="shared" si="17"/>
        <v/>
      </c>
      <c r="W46" s="44" t="str">
        <f t="shared" si="18"/>
        <v/>
      </c>
      <c r="X46" s="44">
        <f t="shared" si="16"/>
        <v>0</v>
      </c>
      <c r="Y46" s="44">
        <f t="shared" si="4"/>
        <v>0</v>
      </c>
      <c r="Z46" s="44">
        <f t="shared" si="5"/>
        <v>0</v>
      </c>
      <c r="AA46" s="44">
        <f t="shared" si="6"/>
        <v>0</v>
      </c>
      <c r="AB46" s="44">
        <f t="shared" si="7"/>
        <v>0</v>
      </c>
      <c r="AC46" s="44">
        <f t="shared" si="8"/>
        <v>0</v>
      </c>
      <c r="AD46" s="44" t="str" cm="1">
        <f t="array" aca="1" ref="AD46" ca="1">IF(W46="","",INDIRECT(ADDRESS(ROW(),MATCH(W46,$1:$1,0))))</f>
        <v/>
      </c>
    </row>
    <row r="47" spans="3:30" s="44" customFormat="1" ht="10.199999999999999" customHeight="1" x14ac:dyDescent="0.45">
      <c r="C47" s="131"/>
      <c r="D47" s="132"/>
      <c r="E47" s="133" t="str">
        <f t="shared" ca="1" si="9"/>
        <v/>
      </c>
      <c r="F47" s="134" t="str">
        <f t="shared" ca="1" si="10"/>
        <v/>
      </c>
      <c r="G47" s="135"/>
      <c r="H47" s="136" t="str">
        <f>IF(G47="","",VLOOKUP(G47,競技csv!$F:$O,MATCH(H$2,競技csv!$1:$1,0)-MATCH("競技名",競技csv!$1:$1,0)+1,0))</f>
        <v/>
      </c>
      <c r="I47" s="136" t="str">
        <f>IF(G47="","",VLOOKUP(G47,競技csv!$F:$O,MATCH(I$2,競技csv!$1:$1,0)-MATCH("競技名",競技csv!$1:$1,0)+1,0))</f>
        <v/>
      </c>
      <c r="J47" s="137"/>
      <c r="K47" s="138"/>
      <c r="L47" s="139"/>
      <c r="M47" s="135"/>
      <c r="N47" s="136" t="str">
        <f>IF(M47="","",VLOOKUP(M47,競技csv!$F:$O,MATCH(N$2,競技csv!$1:$1,0)-MATCH("競技名",競技csv!$1:$1,0)+1,0))</f>
        <v/>
      </c>
      <c r="O47" s="136" t="str">
        <f>IF(M47="","",VLOOKUP(M47,競技csv!$F:$O,MATCH(O$2,競技csv!$1:$1,0)-MATCH("競技名",競技csv!$1:$1,0)+1,0))</f>
        <v/>
      </c>
      <c r="P47" s="137"/>
      <c r="Q47" s="138"/>
      <c r="R47" s="139"/>
      <c r="S47" s="140"/>
      <c r="T47" s="44" t="str">
        <f t="shared" si="15"/>
        <v/>
      </c>
      <c r="U47" s="59" t="str">
        <f t="shared" si="17"/>
        <v/>
      </c>
      <c r="V47" s="59" t="str">
        <f t="shared" si="17"/>
        <v/>
      </c>
      <c r="W47" s="44" t="str">
        <f t="shared" si="18"/>
        <v/>
      </c>
      <c r="X47" s="44">
        <f t="shared" si="16"/>
        <v>0</v>
      </c>
      <c r="Y47" s="44">
        <f t="shared" si="4"/>
        <v>0</v>
      </c>
      <c r="Z47" s="44">
        <f t="shared" si="5"/>
        <v>0</v>
      </c>
      <c r="AA47" s="44">
        <f t="shared" si="6"/>
        <v>0</v>
      </c>
      <c r="AB47" s="44">
        <f t="shared" si="7"/>
        <v>0</v>
      </c>
      <c r="AC47" s="44">
        <f t="shared" si="8"/>
        <v>0</v>
      </c>
      <c r="AD47" s="44" t="str" cm="1">
        <f t="array" aca="1" ref="AD47" ca="1">IF(W47="","",INDIRECT(ADDRESS(ROW(),MATCH(W47,$1:$1,0))))</f>
        <v/>
      </c>
    </row>
    <row r="48" spans="3:30" s="44" customFormat="1" ht="10.199999999999999" customHeight="1" x14ac:dyDescent="0.45">
      <c r="C48" s="131"/>
      <c r="D48" s="132"/>
      <c r="E48" s="133" t="str">
        <f t="shared" ca="1" si="9"/>
        <v/>
      </c>
      <c r="F48" s="134" t="str">
        <f t="shared" ca="1" si="10"/>
        <v/>
      </c>
      <c r="G48" s="135"/>
      <c r="H48" s="136" t="str">
        <f>IF(G48="","",VLOOKUP(G48,競技csv!$F:$O,MATCH(H$2,競技csv!$1:$1,0)-MATCH("競技名",競技csv!$1:$1,0)+1,0))</f>
        <v/>
      </c>
      <c r="I48" s="136" t="str">
        <f>IF(G48="","",VLOOKUP(G48,競技csv!$F:$O,MATCH(I$2,競技csv!$1:$1,0)-MATCH("競技名",競技csv!$1:$1,0)+1,0))</f>
        <v/>
      </c>
      <c r="J48" s="137"/>
      <c r="K48" s="138"/>
      <c r="L48" s="139"/>
      <c r="M48" s="135"/>
      <c r="N48" s="136" t="str">
        <f>IF(M48="","",VLOOKUP(M48,競技csv!$F:$O,MATCH(N$2,競技csv!$1:$1,0)-MATCH("競技名",競技csv!$1:$1,0)+1,0))</f>
        <v/>
      </c>
      <c r="O48" s="136" t="str">
        <f>IF(M48="","",VLOOKUP(M48,競技csv!$F:$O,MATCH(O$2,競技csv!$1:$1,0)-MATCH("競技名",競技csv!$1:$1,0)+1,0))</f>
        <v/>
      </c>
      <c r="P48" s="137"/>
      <c r="Q48" s="138"/>
      <c r="R48" s="139"/>
      <c r="S48" s="140"/>
      <c r="T48" s="44" t="str">
        <f t="shared" si="15"/>
        <v/>
      </c>
      <c r="U48" s="59" t="str">
        <f t="shared" si="17"/>
        <v/>
      </c>
      <c r="V48" s="59" t="str">
        <f t="shared" si="17"/>
        <v/>
      </c>
      <c r="W48" s="44" t="str">
        <f t="shared" si="18"/>
        <v/>
      </c>
      <c r="X48" s="44">
        <f t="shared" ref="X48:AC48" si="19">IF($W48=X$1,X47+1,X47)</f>
        <v>0</v>
      </c>
      <c r="Y48" s="44">
        <f t="shared" si="19"/>
        <v>0</v>
      </c>
      <c r="Z48" s="44">
        <f t="shared" si="19"/>
        <v>0</v>
      </c>
      <c r="AA48" s="44">
        <f t="shared" si="19"/>
        <v>0</v>
      </c>
      <c r="AB48" s="44">
        <f t="shared" si="19"/>
        <v>0</v>
      </c>
      <c r="AC48" s="44">
        <f t="shared" si="19"/>
        <v>0</v>
      </c>
      <c r="AD48" s="44" t="str" cm="1">
        <f t="array" aca="1" ref="AD48" ca="1">IF(W48="","",INDIRECT(ADDRESS(ROW(),MATCH(W48,$1:$1,0))))</f>
        <v/>
      </c>
    </row>
    <row r="49" spans="3:30" s="44" customFormat="1" ht="10.199999999999999" customHeight="1" x14ac:dyDescent="0.45">
      <c r="C49" s="131"/>
      <c r="D49" s="132"/>
      <c r="E49" s="133" t="str">
        <f t="shared" ca="1" si="9"/>
        <v/>
      </c>
      <c r="F49" s="134" t="str">
        <f t="shared" ca="1" si="10"/>
        <v/>
      </c>
      <c r="G49" s="135"/>
      <c r="H49" s="136" t="str">
        <f>IF(G49="","",VLOOKUP(G49,競技csv!$F:$O,MATCH(H$2,競技csv!$1:$1,0)-MATCH("競技名",競技csv!$1:$1,0)+1,0))</f>
        <v/>
      </c>
      <c r="I49" s="136" t="str">
        <f>IF(G49="","",VLOOKUP(G49,競技csv!$F:$O,MATCH(I$2,競技csv!$1:$1,0)-MATCH("競技名",競技csv!$1:$1,0)+1,0))</f>
        <v/>
      </c>
      <c r="J49" s="137"/>
      <c r="K49" s="138"/>
      <c r="L49" s="139"/>
      <c r="M49" s="135"/>
      <c r="N49" s="136" t="str">
        <f>IF(M49="","",VLOOKUP(M49,競技csv!$F:$O,MATCH(N$2,競技csv!$1:$1,0)-MATCH("競技名",競技csv!$1:$1,0)+1,0))</f>
        <v/>
      </c>
      <c r="O49" s="136" t="str">
        <f>IF(M49="","",VLOOKUP(M49,競技csv!$F:$O,MATCH(O$2,競技csv!$1:$1,0)-MATCH("競技名",競技csv!$1:$1,0)+1,0))</f>
        <v/>
      </c>
      <c r="P49" s="137"/>
      <c r="Q49" s="138"/>
      <c r="R49" s="139"/>
      <c r="S49" s="140"/>
      <c r="T49" s="44" t="str">
        <f t="shared" si="15"/>
        <v/>
      </c>
      <c r="U49" s="59" t="str">
        <f t="shared" si="17"/>
        <v/>
      </c>
      <c r="V49" s="59" t="str">
        <f t="shared" si="17"/>
        <v/>
      </c>
      <c r="W49" s="44" t="str">
        <f t="shared" si="18"/>
        <v/>
      </c>
      <c r="X49" s="44">
        <f t="shared" si="16"/>
        <v>0</v>
      </c>
      <c r="Y49" s="44">
        <f t="shared" si="4"/>
        <v>0</v>
      </c>
      <c r="Z49" s="44">
        <f t="shared" si="5"/>
        <v>0</v>
      </c>
      <c r="AA49" s="44">
        <f t="shared" si="6"/>
        <v>0</v>
      </c>
      <c r="AB49" s="44">
        <f t="shared" si="7"/>
        <v>0</v>
      </c>
      <c r="AC49" s="44">
        <f t="shared" si="8"/>
        <v>0</v>
      </c>
      <c r="AD49" s="44" t="str" cm="1">
        <f t="array" aca="1" ref="AD49" ca="1">IF(W49="","",INDIRECT(ADDRESS(ROW(),MATCH(W49,$1:$1,0))))</f>
        <v/>
      </c>
    </row>
    <row r="50" spans="3:30" s="44" customFormat="1" ht="10.199999999999999" customHeight="1" x14ac:dyDescent="0.45">
      <c r="C50" s="131"/>
      <c r="D50" s="132"/>
      <c r="E50" s="133" t="str">
        <f t="shared" ca="1" si="9"/>
        <v/>
      </c>
      <c r="F50" s="134" t="str">
        <f t="shared" ca="1" si="10"/>
        <v/>
      </c>
      <c r="G50" s="135"/>
      <c r="H50" s="136" t="str">
        <f>IF(G50="","",VLOOKUP(G50,競技csv!$F:$O,MATCH(H$2,競技csv!$1:$1,0)-MATCH("競技名",競技csv!$1:$1,0)+1,0))</f>
        <v/>
      </c>
      <c r="I50" s="136" t="str">
        <f>IF(G50="","",VLOOKUP(G50,競技csv!$F:$O,MATCH(I$2,競技csv!$1:$1,0)-MATCH("競技名",競技csv!$1:$1,0)+1,0))</f>
        <v/>
      </c>
      <c r="J50" s="137"/>
      <c r="K50" s="138"/>
      <c r="L50" s="139"/>
      <c r="M50" s="135"/>
      <c r="N50" s="136" t="str">
        <f>IF(M50="","",VLOOKUP(M50,競技csv!$F:$O,MATCH(N$2,競技csv!$1:$1,0)-MATCH("競技名",競技csv!$1:$1,0)+1,0))</f>
        <v/>
      </c>
      <c r="O50" s="136" t="str">
        <f>IF(M50="","",VLOOKUP(M50,競技csv!$F:$O,MATCH(O$2,競技csv!$1:$1,0)-MATCH("競技名",競技csv!$1:$1,0)+1,0))</f>
        <v/>
      </c>
      <c r="P50" s="137"/>
      <c r="Q50" s="138"/>
      <c r="R50" s="139"/>
      <c r="S50" s="140"/>
      <c r="T50" s="44" t="str">
        <f t="shared" si="15"/>
        <v/>
      </c>
      <c r="U50" s="59" t="str">
        <f t="shared" si="17"/>
        <v/>
      </c>
      <c r="V50" s="59" t="str">
        <f t="shared" si="17"/>
        <v/>
      </c>
      <c r="W50" s="44" t="str">
        <f t="shared" si="18"/>
        <v/>
      </c>
      <c r="X50" s="44">
        <f t="shared" si="16"/>
        <v>0</v>
      </c>
      <c r="Y50" s="44">
        <f t="shared" si="4"/>
        <v>0</v>
      </c>
      <c r="Z50" s="44">
        <f t="shared" si="5"/>
        <v>0</v>
      </c>
      <c r="AA50" s="44">
        <f t="shared" si="6"/>
        <v>0</v>
      </c>
      <c r="AB50" s="44">
        <f t="shared" si="7"/>
        <v>0</v>
      </c>
      <c r="AC50" s="44">
        <f t="shared" si="8"/>
        <v>0</v>
      </c>
      <c r="AD50" s="44" t="str" cm="1">
        <f t="array" aca="1" ref="AD50" ca="1">IF(W50="","",INDIRECT(ADDRESS(ROW(),MATCH(W50,$1:$1,0))))</f>
        <v/>
      </c>
    </row>
    <row r="51" spans="3:30" s="44" customFormat="1" ht="10.199999999999999" customHeight="1" x14ac:dyDescent="0.45">
      <c r="C51" s="131"/>
      <c r="D51" s="132"/>
      <c r="E51" s="133" t="str">
        <f t="shared" ca="1" si="9"/>
        <v/>
      </c>
      <c r="F51" s="134" t="str">
        <f t="shared" ca="1" si="10"/>
        <v/>
      </c>
      <c r="G51" s="135"/>
      <c r="H51" s="136" t="str">
        <f>IF(G51="","",VLOOKUP(G51,競技csv!$F:$O,MATCH(H$2,競技csv!$1:$1,0)-MATCH("競技名",競技csv!$1:$1,0)+1,0))</f>
        <v/>
      </c>
      <c r="I51" s="136" t="str">
        <f>IF(G51="","",VLOOKUP(G51,競技csv!$F:$O,MATCH(I$2,競技csv!$1:$1,0)-MATCH("競技名",競技csv!$1:$1,0)+1,0))</f>
        <v/>
      </c>
      <c r="J51" s="137"/>
      <c r="K51" s="138"/>
      <c r="L51" s="139"/>
      <c r="M51" s="135"/>
      <c r="N51" s="136" t="str">
        <f>IF(M51="","",VLOOKUP(M51,競技csv!$F:$O,MATCH(N$2,競技csv!$1:$1,0)-MATCH("競技名",競技csv!$1:$1,0)+1,0))</f>
        <v/>
      </c>
      <c r="O51" s="136" t="str">
        <f>IF(M51="","",VLOOKUP(M51,競技csv!$F:$O,MATCH(O$2,競技csv!$1:$1,0)-MATCH("競技名",競技csv!$1:$1,0)+1,0))</f>
        <v/>
      </c>
      <c r="P51" s="137"/>
      <c r="Q51" s="138"/>
      <c r="R51" s="139"/>
      <c r="S51" s="140"/>
      <c r="T51" s="44" t="str">
        <f t="shared" si="15"/>
        <v/>
      </c>
      <c r="U51" s="59" t="str">
        <f t="shared" si="17"/>
        <v/>
      </c>
      <c r="V51" s="59" t="str">
        <f t="shared" si="17"/>
        <v/>
      </c>
      <c r="W51" s="44" t="str">
        <f t="shared" si="18"/>
        <v/>
      </c>
      <c r="X51" s="44">
        <f t="shared" si="16"/>
        <v>0</v>
      </c>
      <c r="Y51" s="44">
        <f t="shared" si="4"/>
        <v>0</v>
      </c>
      <c r="Z51" s="44">
        <f t="shared" si="5"/>
        <v>0</v>
      </c>
      <c r="AA51" s="44">
        <f t="shared" si="6"/>
        <v>0</v>
      </c>
      <c r="AB51" s="44">
        <f t="shared" si="7"/>
        <v>0</v>
      </c>
      <c r="AC51" s="44">
        <f t="shared" si="8"/>
        <v>0</v>
      </c>
      <c r="AD51" s="44" t="str" cm="1">
        <f t="array" aca="1" ref="AD51" ca="1">IF(W51="","",INDIRECT(ADDRESS(ROW(),MATCH(W51,$1:$1,0))))</f>
        <v/>
      </c>
    </row>
    <row r="52" spans="3:30" s="44" customFormat="1" ht="10.199999999999999" customHeight="1" x14ac:dyDescent="0.45">
      <c r="C52" s="131"/>
      <c r="D52" s="132"/>
      <c r="E52" s="133" t="str">
        <f t="shared" ca="1" si="9"/>
        <v/>
      </c>
      <c r="F52" s="134" t="str">
        <f t="shared" ca="1" si="10"/>
        <v/>
      </c>
      <c r="G52" s="135"/>
      <c r="H52" s="136" t="str">
        <f>IF(G52="","",VLOOKUP(G52,競技csv!$F:$O,MATCH(H$2,競技csv!$1:$1,0)-MATCH("競技名",競技csv!$1:$1,0)+1,0))</f>
        <v/>
      </c>
      <c r="I52" s="136" t="str">
        <f>IF(G52="","",VLOOKUP(G52,競技csv!$F:$O,MATCH(I$2,競技csv!$1:$1,0)-MATCH("競技名",競技csv!$1:$1,0)+1,0))</f>
        <v/>
      </c>
      <c r="J52" s="137"/>
      <c r="K52" s="138"/>
      <c r="L52" s="139"/>
      <c r="M52" s="135"/>
      <c r="N52" s="136" t="str">
        <f>IF(M52="","",VLOOKUP(M52,競技csv!$F:$O,MATCH(N$2,競技csv!$1:$1,0)-MATCH("競技名",競技csv!$1:$1,0)+1,0))</f>
        <v/>
      </c>
      <c r="O52" s="136" t="str">
        <f>IF(M52="","",VLOOKUP(M52,競技csv!$F:$O,MATCH(O$2,競技csv!$1:$1,0)-MATCH("競技名",競技csv!$1:$1,0)+1,0))</f>
        <v/>
      </c>
      <c r="P52" s="137"/>
      <c r="Q52" s="138"/>
      <c r="R52" s="139"/>
      <c r="S52" s="140"/>
      <c r="T52" s="44" t="str">
        <f t="shared" si="15"/>
        <v/>
      </c>
      <c r="U52" s="59" t="str">
        <f t="shared" si="17"/>
        <v/>
      </c>
      <c r="V52" s="59" t="str">
        <f t="shared" si="17"/>
        <v/>
      </c>
      <c r="W52" s="44" t="str">
        <f t="shared" si="18"/>
        <v/>
      </c>
      <c r="X52" s="44">
        <f t="shared" si="16"/>
        <v>0</v>
      </c>
      <c r="Y52" s="44">
        <f t="shared" si="4"/>
        <v>0</v>
      </c>
      <c r="Z52" s="44">
        <f t="shared" si="5"/>
        <v>0</v>
      </c>
      <c r="AA52" s="44">
        <f t="shared" si="6"/>
        <v>0</v>
      </c>
      <c r="AB52" s="44">
        <f t="shared" si="7"/>
        <v>0</v>
      </c>
      <c r="AC52" s="44">
        <f t="shared" si="8"/>
        <v>0</v>
      </c>
      <c r="AD52" s="44" t="str" cm="1">
        <f t="array" aca="1" ref="AD52" ca="1">IF(W52="","",INDIRECT(ADDRESS(ROW(),MATCH(W52,$1:$1,0))))</f>
        <v/>
      </c>
    </row>
    <row r="53" spans="3:30" s="44" customFormat="1" ht="10.199999999999999" customHeight="1" x14ac:dyDescent="0.45">
      <c r="C53" s="131"/>
      <c r="D53" s="132"/>
      <c r="E53" s="133" t="str">
        <f t="shared" ca="1" si="9"/>
        <v/>
      </c>
      <c r="F53" s="134" t="str">
        <f t="shared" ca="1" si="10"/>
        <v/>
      </c>
      <c r="G53" s="135"/>
      <c r="H53" s="136" t="str">
        <f>IF(G53="","",VLOOKUP(G53,競技csv!$F:$O,MATCH(H$2,競技csv!$1:$1,0)-MATCH("競技名",競技csv!$1:$1,0)+1,0))</f>
        <v/>
      </c>
      <c r="I53" s="136" t="str">
        <f>IF(G53="","",VLOOKUP(G53,競技csv!$F:$O,MATCH(I$2,競技csv!$1:$1,0)-MATCH("競技名",競技csv!$1:$1,0)+1,0))</f>
        <v/>
      </c>
      <c r="J53" s="137"/>
      <c r="K53" s="138"/>
      <c r="L53" s="139"/>
      <c r="M53" s="135"/>
      <c r="N53" s="136" t="str">
        <f>IF(M53="","",VLOOKUP(M53,競技csv!$F:$O,MATCH(N$2,競技csv!$1:$1,0)-MATCH("競技名",競技csv!$1:$1,0)+1,0))</f>
        <v/>
      </c>
      <c r="O53" s="136" t="str">
        <f>IF(M53="","",VLOOKUP(M53,競技csv!$F:$O,MATCH(O$2,競技csv!$1:$1,0)-MATCH("競技名",競技csv!$1:$1,0)+1,0))</f>
        <v/>
      </c>
      <c r="P53" s="137"/>
      <c r="Q53" s="138"/>
      <c r="R53" s="139"/>
      <c r="S53" s="140"/>
      <c r="T53" s="44" t="str">
        <f t="shared" si="15"/>
        <v/>
      </c>
      <c r="U53" s="59" t="str">
        <f t="shared" si="17"/>
        <v/>
      </c>
      <c r="V53" s="59" t="str">
        <f t="shared" si="17"/>
        <v/>
      </c>
      <c r="W53" s="44" t="str">
        <f t="shared" si="18"/>
        <v/>
      </c>
      <c r="X53" s="44">
        <f t="shared" si="16"/>
        <v>0</v>
      </c>
      <c r="Y53" s="44">
        <f t="shared" si="4"/>
        <v>0</v>
      </c>
      <c r="Z53" s="44">
        <f t="shared" si="5"/>
        <v>0</v>
      </c>
      <c r="AA53" s="44">
        <f t="shared" si="6"/>
        <v>0</v>
      </c>
      <c r="AB53" s="44">
        <f t="shared" si="7"/>
        <v>0</v>
      </c>
      <c r="AC53" s="44">
        <f t="shared" si="8"/>
        <v>0</v>
      </c>
      <c r="AD53" s="44" t="str" cm="1">
        <f t="array" aca="1" ref="AD53" ca="1">IF(W53="","",INDIRECT(ADDRESS(ROW(),MATCH(W53,$1:$1,0))))</f>
        <v/>
      </c>
    </row>
    <row r="54" spans="3:30" s="44" customFormat="1" ht="10.199999999999999" customHeight="1" x14ac:dyDescent="0.45">
      <c r="C54" s="131"/>
      <c r="D54" s="132"/>
      <c r="E54" s="133" t="str">
        <f t="shared" ca="1" si="9"/>
        <v/>
      </c>
      <c r="F54" s="134" t="str">
        <f t="shared" ca="1" si="10"/>
        <v/>
      </c>
      <c r="G54" s="135"/>
      <c r="H54" s="136" t="str">
        <f>IF(G54="","",VLOOKUP(G54,競技csv!$F:$O,MATCH(H$2,競技csv!$1:$1,0)-MATCH("競技名",競技csv!$1:$1,0)+1,0))</f>
        <v/>
      </c>
      <c r="I54" s="136" t="str">
        <f>IF(G54="","",VLOOKUP(G54,競技csv!$F:$O,MATCH(I$2,競技csv!$1:$1,0)-MATCH("競技名",競技csv!$1:$1,0)+1,0))</f>
        <v/>
      </c>
      <c r="J54" s="137"/>
      <c r="K54" s="138"/>
      <c r="L54" s="139"/>
      <c r="M54" s="135"/>
      <c r="N54" s="136" t="str">
        <f>IF(M54="","",VLOOKUP(M54,競技csv!$F:$O,MATCH(N$2,競技csv!$1:$1,0)-MATCH("競技名",競技csv!$1:$1,0)+1,0))</f>
        <v/>
      </c>
      <c r="O54" s="136" t="str">
        <f>IF(M54="","",VLOOKUP(M54,競技csv!$F:$O,MATCH(O$2,競技csv!$1:$1,0)-MATCH("競技名",競技csv!$1:$1,0)+1,0))</f>
        <v/>
      </c>
      <c r="P54" s="137"/>
      <c r="Q54" s="138"/>
      <c r="R54" s="139"/>
      <c r="S54" s="140"/>
      <c r="T54" s="44" t="str">
        <f t="shared" si="15"/>
        <v/>
      </c>
      <c r="U54" s="59" t="str">
        <f t="shared" si="17"/>
        <v/>
      </c>
      <c r="V54" s="59" t="str">
        <f t="shared" si="17"/>
        <v/>
      </c>
      <c r="W54" s="44" t="str">
        <f t="shared" ref="W54:W60" si="20">IF(S54="","",C54&amp;S54)</f>
        <v/>
      </c>
      <c r="X54" s="44">
        <f t="shared" si="16"/>
        <v>0</v>
      </c>
      <c r="Y54" s="44">
        <f t="shared" si="4"/>
        <v>0</v>
      </c>
      <c r="Z54" s="44">
        <f t="shared" si="5"/>
        <v>0</v>
      </c>
      <c r="AA54" s="44">
        <f t="shared" si="6"/>
        <v>0</v>
      </c>
      <c r="AB54" s="44">
        <f t="shared" si="7"/>
        <v>0</v>
      </c>
      <c r="AC54" s="44">
        <f t="shared" si="8"/>
        <v>0</v>
      </c>
      <c r="AD54" s="44" t="str" cm="1">
        <f t="array" aca="1" ref="AD54" ca="1">IF(W54="","",INDIRECT(ADDRESS(ROW(),MATCH(W54,$1:$1,0))))</f>
        <v/>
      </c>
    </row>
    <row r="55" spans="3:30" s="44" customFormat="1" ht="10.199999999999999" customHeight="1" x14ac:dyDescent="0.45">
      <c r="C55" s="131"/>
      <c r="D55" s="132"/>
      <c r="E55" s="133" t="str">
        <f t="shared" ca="1" si="9"/>
        <v/>
      </c>
      <c r="F55" s="134" t="str">
        <f t="shared" ca="1" si="10"/>
        <v/>
      </c>
      <c r="G55" s="135"/>
      <c r="H55" s="136" t="str">
        <f>IF(G55="","",VLOOKUP(G55,競技csv!$F:$O,MATCH(H$2,競技csv!$1:$1,0)-MATCH("競技名",競技csv!$1:$1,0)+1,0))</f>
        <v/>
      </c>
      <c r="I55" s="136" t="str">
        <f>IF(G55="","",VLOOKUP(G55,競技csv!$F:$O,MATCH(I$2,競技csv!$1:$1,0)-MATCH("競技名",競技csv!$1:$1,0)+1,0))</f>
        <v/>
      </c>
      <c r="J55" s="137"/>
      <c r="K55" s="138"/>
      <c r="L55" s="139"/>
      <c r="M55" s="135"/>
      <c r="N55" s="136" t="str">
        <f>IF(M55="","",VLOOKUP(M55,競技csv!$F:$O,MATCH(N$2,競技csv!$1:$1,0)-MATCH("競技名",競技csv!$1:$1,0)+1,0))</f>
        <v/>
      </c>
      <c r="O55" s="136" t="str">
        <f>IF(M55="","",VLOOKUP(M55,競技csv!$F:$O,MATCH(O$2,競技csv!$1:$1,0)-MATCH("競技名",競技csv!$1:$1,0)+1,0))</f>
        <v/>
      </c>
      <c r="P55" s="137"/>
      <c r="Q55" s="138"/>
      <c r="R55" s="139"/>
      <c r="S55" s="140"/>
      <c r="T55" s="44" t="str">
        <f t="shared" si="15"/>
        <v/>
      </c>
      <c r="U55" s="59" t="str">
        <f t="shared" si="17"/>
        <v/>
      </c>
      <c r="V55" s="59" t="str">
        <f t="shared" si="17"/>
        <v/>
      </c>
      <c r="W55" s="44" t="str">
        <f t="shared" si="20"/>
        <v/>
      </c>
      <c r="X55" s="44">
        <f t="shared" si="16"/>
        <v>0</v>
      </c>
      <c r="Y55" s="44">
        <f t="shared" si="4"/>
        <v>0</v>
      </c>
      <c r="Z55" s="44">
        <f t="shared" si="5"/>
        <v>0</v>
      </c>
      <c r="AA55" s="44">
        <f t="shared" si="6"/>
        <v>0</v>
      </c>
      <c r="AB55" s="44">
        <f t="shared" si="7"/>
        <v>0</v>
      </c>
      <c r="AC55" s="44">
        <f t="shared" si="8"/>
        <v>0</v>
      </c>
      <c r="AD55" s="44" t="str" cm="1">
        <f t="array" aca="1" ref="AD55" ca="1">IF(W55="","",INDIRECT(ADDRESS(ROW(),MATCH(W55,$1:$1,0))))</f>
        <v/>
      </c>
    </row>
    <row r="56" spans="3:30" s="44" customFormat="1" ht="10.199999999999999" customHeight="1" x14ac:dyDescent="0.45">
      <c r="C56" s="131"/>
      <c r="D56" s="132"/>
      <c r="E56" s="133" t="str">
        <f t="shared" ca="1" si="9"/>
        <v/>
      </c>
      <c r="F56" s="134" t="str">
        <f t="shared" ca="1" si="10"/>
        <v/>
      </c>
      <c r="G56" s="135"/>
      <c r="H56" s="136" t="str">
        <f>IF(G56="","",VLOOKUP(G56,競技csv!$F:$O,MATCH(H$2,競技csv!$1:$1,0)-MATCH("競技名",競技csv!$1:$1,0)+1,0))</f>
        <v/>
      </c>
      <c r="I56" s="136" t="str">
        <f>IF(G56="","",VLOOKUP(G56,競技csv!$F:$O,MATCH(I$2,競技csv!$1:$1,0)-MATCH("競技名",競技csv!$1:$1,0)+1,0))</f>
        <v/>
      </c>
      <c r="J56" s="137"/>
      <c r="K56" s="138"/>
      <c r="L56" s="139"/>
      <c r="M56" s="135"/>
      <c r="N56" s="136" t="str">
        <f>IF(M56="","",VLOOKUP(M56,競技csv!$F:$O,MATCH(N$2,競技csv!$1:$1,0)-MATCH("競技名",競技csv!$1:$1,0)+1,0))</f>
        <v/>
      </c>
      <c r="O56" s="136" t="str">
        <f>IF(M56="","",VLOOKUP(M56,競技csv!$F:$O,MATCH(O$2,競技csv!$1:$1,0)-MATCH("競技名",競技csv!$1:$1,0)+1,0))</f>
        <v/>
      </c>
      <c r="P56" s="137"/>
      <c r="Q56" s="138"/>
      <c r="R56" s="139"/>
      <c r="S56" s="140"/>
      <c r="T56" s="44" t="str">
        <f t="shared" si="15"/>
        <v/>
      </c>
      <c r="U56" s="59" t="str">
        <f t="shared" si="17"/>
        <v/>
      </c>
      <c r="V56" s="59" t="str">
        <f t="shared" si="17"/>
        <v/>
      </c>
      <c r="W56" s="44" t="str">
        <f t="shared" si="20"/>
        <v/>
      </c>
      <c r="X56" s="44">
        <f t="shared" si="16"/>
        <v>0</v>
      </c>
      <c r="Y56" s="44">
        <f t="shared" si="4"/>
        <v>0</v>
      </c>
      <c r="Z56" s="44">
        <f t="shared" si="5"/>
        <v>0</v>
      </c>
      <c r="AA56" s="44">
        <f t="shared" si="6"/>
        <v>0</v>
      </c>
      <c r="AB56" s="44">
        <f t="shared" si="7"/>
        <v>0</v>
      </c>
      <c r="AC56" s="44">
        <f t="shared" si="8"/>
        <v>0</v>
      </c>
      <c r="AD56" s="44" t="str" cm="1">
        <f t="array" aca="1" ref="AD56" ca="1">IF(W56="","",INDIRECT(ADDRESS(ROW(),MATCH(W56,$1:$1,0))))</f>
        <v/>
      </c>
    </row>
    <row r="57" spans="3:30" s="44" customFormat="1" ht="10.199999999999999" customHeight="1" x14ac:dyDescent="0.45">
      <c r="C57" s="131"/>
      <c r="D57" s="132"/>
      <c r="E57" s="133" t="str">
        <f t="shared" ca="1" si="9"/>
        <v/>
      </c>
      <c r="F57" s="134" t="str">
        <f t="shared" ca="1" si="10"/>
        <v/>
      </c>
      <c r="G57" s="135"/>
      <c r="H57" s="136" t="str">
        <f>IF(G57="","",VLOOKUP(G57,競技csv!$F:$O,MATCH(H$2,競技csv!$1:$1,0)-MATCH("競技名",競技csv!$1:$1,0)+1,0))</f>
        <v/>
      </c>
      <c r="I57" s="136" t="str">
        <f>IF(G57="","",VLOOKUP(G57,競技csv!$F:$O,MATCH(I$2,競技csv!$1:$1,0)-MATCH("競技名",競技csv!$1:$1,0)+1,0))</f>
        <v/>
      </c>
      <c r="J57" s="137"/>
      <c r="K57" s="138"/>
      <c r="L57" s="139"/>
      <c r="M57" s="135"/>
      <c r="N57" s="136" t="str">
        <f>IF(M57="","",VLOOKUP(M57,競技csv!$F:$O,MATCH(N$2,競技csv!$1:$1,0)-MATCH("競技名",競技csv!$1:$1,0)+1,0))</f>
        <v/>
      </c>
      <c r="O57" s="136" t="str">
        <f>IF(M57="","",VLOOKUP(M57,競技csv!$F:$O,MATCH(O$2,競技csv!$1:$1,0)-MATCH("競技名",競技csv!$1:$1,0)+1,0))</f>
        <v/>
      </c>
      <c r="P57" s="137"/>
      <c r="Q57" s="138"/>
      <c r="R57" s="139"/>
      <c r="S57" s="140"/>
      <c r="T57" s="44" t="str">
        <f t="shared" si="15"/>
        <v/>
      </c>
      <c r="U57" s="59" t="str">
        <f t="shared" si="17"/>
        <v/>
      </c>
      <c r="V57" s="59" t="str">
        <f t="shared" si="17"/>
        <v/>
      </c>
      <c r="W57" s="44" t="str">
        <f t="shared" si="20"/>
        <v/>
      </c>
      <c r="X57" s="44">
        <f t="shared" si="16"/>
        <v>0</v>
      </c>
      <c r="Y57" s="44">
        <f t="shared" si="4"/>
        <v>0</v>
      </c>
      <c r="Z57" s="44">
        <f t="shared" si="5"/>
        <v>0</v>
      </c>
      <c r="AA57" s="44">
        <f t="shared" si="6"/>
        <v>0</v>
      </c>
      <c r="AB57" s="44">
        <f t="shared" si="7"/>
        <v>0</v>
      </c>
      <c r="AC57" s="44">
        <f t="shared" si="8"/>
        <v>0</v>
      </c>
      <c r="AD57" s="44" t="str" cm="1">
        <f t="array" aca="1" ref="AD57" ca="1">IF(W57="","",INDIRECT(ADDRESS(ROW(),MATCH(W57,$1:$1,0))))</f>
        <v/>
      </c>
    </row>
    <row r="58" spans="3:30" s="44" customFormat="1" ht="10.199999999999999" customHeight="1" x14ac:dyDescent="0.45">
      <c r="C58" s="131"/>
      <c r="D58" s="132"/>
      <c r="E58" s="133" t="str">
        <f t="shared" ca="1" si="9"/>
        <v/>
      </c>
      <c r="F58" s="134" t="str">
        <f t="shared" ca="1" si="10"/>
        <v/>
      </c>
      <c r="G58" s="135"/>
      <c r="H58" s="136" t="str">
        <f>IF(G58="","",VLOOKUP(G58,競技csv!$F:$O,MATCH(H$2,競技csv!$1:$1,0)-MATCH("競技名",競技csv!$1:$1,0)+1,0))</f>
        <v/>
      </c>
      <c r="I58" s="136" t="str">
        <f>IF(G58="","",VLOOKUP(G58,競技csv!$F:$O,MATCH(I$2,競技csv!$1:$1,0)-MATCH("競技名",競技csv!$1:$1,0)+1,0))</f>
        <v/>
      </c>
      <c r="J58" s="137"/>
      <c r="K58" s="138"/>
      <c r="L58" s="139"/>
      <c r="M58" s="135"/>
      <c r="N58" s="136" t="str">
        <f>IF(M58="","",VLOOKUP(M58,競技csv!$F:$O,MATCH(N$2,競技csv!$1:$1,0)-MATCH("競技名",競技csv!$1:$1,0)+1,0))</f>
        <v/>
      </c>
      <c r="O58" s="136" t="str">
        <f>IF(M58="","",VLOOKUP(M58,競技csv!$F:$O,MATCH(O$2,競技csv!$1:$1,0)-MATCH("競技名",競技csv!$1:$1,0)+1,0))</f>
        <v/>
      </c>
      <c r="P58" s="137"/>
      <c r="Q58" s="138"/>
      <c r="R58" s="139"/>
      <c r="S58" s="140"/>
      <c r="T58" s="44" t="str">
        <f t="shared" si="15"/>
        <v/>
      </c>
      <c r="U58" s="59" t="str">
        <f t="shared" si="17"/>
        <v/>
      </c>
      <c r="V58" s="59" t="str">
        <f t="shared" si="17"/>
        <v/>
      </c>
      <c r="W58" s="44" t="str">
        <f t="shared" si="20"/>
        <v/>
      </c>
      <c r="X58" s="44">
        <f t="shared" si="16"/>
        <v>0</v>
      </c>
      <c r="Y58" s="44">
        <f t="shared" si="4"/>
        <v>0</v>
      </c>
      <c r="Z58" s="44">
        <f t="shared" si="5"/>
        <v>0</v>
      </c>
      <c r="AA58" s="44">
        <f t="shared" si="6"/>
        <v>0</v>
      </c>
      <c r="AB58" s="44">
        <f t="shared" si="7"/>
        <v>0</v>
      </c>
      <c r="AC58" s="44">
        <f t="shared" si="8"/>
        <v>0</v>
      </c>
      <c r="AD58" s="44" t="str" cm="1">
        <f t="array" aca="1" ref="AD58" ca="1">IF(W58="","",INDIRECT(ADDRESS(ROW(),MATCH(W58,$1:$1,0))))</f>
        <v/>
      </c>
    </row>
    <row r="59" spans="3:30" s="44" customFormat="1" ht="10.199999999999999" customHeight="1" x14ac:dyDescent="0.45">
      <c r="C59" s="131"/>
      <c r="D59" s="132"/>
      <c r="E59" s="133" t="str">
        <f t="shared" ca="1" si="9"/>
        <v/>
      </c>
      <c r="F59" s="134" t="str">
        <f t="shared" ca="1" si="10"/>
        <v/>
      </c>
      <c r="G59" s="135"/>
      <c r="H59" s="136" t="str">
        <f>IF(G59="","",VLOOKUP(G59,競技csv!$F:$O,MATCH(H$2,競技csv!$1:$1,0)-MATCH("競技名",競技csv!$1:$1,0)+1,0))</f>
        <v/>
      </c>
      <c r="I59" s="136" t="str">
        <f>IF(G59="","",VLOOKUP(G59,競技csv!$F:$O,MATCH(I$2,競技csv!$1:$1,0)-MATCH("競技名",競技csv!$1:$1,0)+1,0))</f>
        <v/>
      </c>
      <c r="J59" s="137"/>
      <c r="K59" s="138"/>
      <c r="L59" s="139"/>
      <c r="M59" s="135"/>
      <c r="N59" s="136" t="str">
        <f>IF(M59="","",VLOOKUP(M59,競技csv!$F:$O,MATCH(N$2,競技csv!$1:$1,0)-MATCH("競技名",競技csv!$1:$1,0)+1,0))</f>
        <v/>
      </c>
      <c r="O59" s="136" t="str">
        <f>IF(M59="","",VLOOKUP(M59,競技csv!$F:$O,MATCH(O$2,競技csv!$1:$1,0)-MATCH("競技名",競技csv!$1:$1,0)+1,0))</f>
        <v/>
      </c>
      <c r="P59" s="137"/>
      <c r="Q59" s="138"/>
      <c r="R59" s="139"/>
      <c r="S59" s="140"/>
      <c r="T59" s="44" t="str">
        <f t="shared" si="15"/>
        <v/>
      </c>
      <c r="U59" s="59" t="str">
        <f t="shared" si="17"/>
        <v/>
      </c>
      <c r="V59" s="59" t="str">
        <f t="shared" si="17"/>
        <v/>
      </c>
      <c r="W59" s="44" t="str">
        <f t="shared" si="20"/>
        <v/>
      </c>
      <c r="X59" s="44">
        <f t="shared" si="16"/>
        <v>0</v>
      </c>
      <c r="Y59" s="44">
        <f t="shared" si="4"/>
        <v>0</v>
      </c>
      <c r="Z59" s="44">
        <f t="shared" si="5"/>
        <v>0</v>
      </c>
      <c r="AA59" s="44">
        <f t="shared" si="6"/>
        <v>0</v>
      </c>
      <c r="AB59" s="44">
        <f t="shared" si="7"/>
        <v>0</v>
      </c>
      <c r="AC59" s="44">
        <f t="shared" si="8"/>
        <v>0</v>
      </c>
      <c r="AD59" s="44" t="str" cm="1">
        <f t="array" aca="1" ref="AD59" ca="1">IF(W59="","",INDIRECT(ADDRESS(ROW(),MATCH(W59,$1:$1,0))))</f>
        <v/>
      </c>
    </row>
    <row r="60" spans="3:30" s="44" customFormat="1" ht="10.199999999999999" customHeight="1" x14ac:dyDescent="0.45">
      <c r="C60" s="131"/>
      <c r="D60" s="132"/>
      <c r="E60" s="133" t="str">
        <f t="shared" ca="1" si="9"/>
        <v/>
      </c>
      <c r="F60" s="134" t="str">
        <f t="shared" ca="1" si="10"/>
        <v/>
      </c>
      <c r="G60" s="135"/>
      <c r="H60" s="136" t="str">
        <f>IF(G60="","",VLOOKUP(G60,競技csv!$F:$O,MATCH(H$2,競技csv!$1:$1,0)-MATCH("競技名",競技csv!$1:$1,0)+1,0))</f>
        <v/>
      </c>
      <c r="I60" s="136" t="str">
        <f>IF(G60="","",VLOOKUP(G60,競技csv!$F:$O,MATCH(I$2,競技csv!$1:$1,0)-MATCH("競技名",競技csv!$1:$1,0)+1,0))</f>
        <v/>
      </c>
      <c r="J60" s="137"/>
      <c r="K60" s="138"/>
      <c r="L60" s="139"/>
      <c r="M60" s="135"/>
      <c r="N60" s="136" t="str">
        <f>IF(M60="","",VLOOKUP(M60,競技csv!$F:$O,MATCH(N$2,競技csv!$1:$1,0)-MATCH("競技名",競技csv!$1:$1,0)+1,0))</f>
        <v/>
      </c>
      <c r="O60" s="136" t="str">
        <f>IF(M60="","",VLOOKUP(M60,競技csv!$F:$O,MATCH(O$2,競技csv!$1:$1,0)-MATCH("競技名",競技csv!$1:$1,0)+1,0))</f>
        <v/>
      </c>
      <c r="P60" s="137"/>
      <c r="Q60" s="138"/>
      <c r="R60" s="139"/>
      <c r="S60" s="140"/>
      <c r="T60" s="44" t="str">
        <f t="shared" si="15"/>
        <v/>
      </c>
      <c r="U60" s="59" t="str">
        <f t="shared" si="17"/>
        <v/>
      </c>
      <c r="V60" s="59" t="str">
        <f t="shared" si="17"/>
        <v/>
      </c>
      <c r="W60" s="44" t="str">
        <f t="shared" si="20"/>
        <v/>
      </c>
      <c r="X60" s="44">
        <f t="shared" si="16"/>
        <v>0</v>
      </c>
      <c r="Y60" s="44">
        <f t="shared" si="4"/>
        <v>0</v>
      </c>
      <c r="Z60" s="44">
        <f t="shared" si="5"/>
        <v>0</v>
      </c>
      <c r="AA60" s="44">
        <f t="shared" si="6"/>
        <v>0</v>
      </c>
      <c r="AB60" s="44">
        <f t="shared" si="7"/>
        <v>0</v>
      </c>
      <c r="AC60" s="44">
        <f t="shared" si="8"/>
        <v>0</v>
      </c>
      <c r="AD60" s="44" t="str" cm="1">
        <f t="array" aca="1" ref="AD60" ca="1">IF(W60="","",INDIRECT(ADDRESS(ROW(),MATCH(W60,$1:$1,0))))</f>
        <v/>
      </c>
    </row>
    <row r="61" spans="3:30" s="44" customFormat="1" ht="10.199999999999999" customHeight="1" x14ac:dyDescent="0.45">
      <c r="C61" s="131"/>
      <c r="D61" s="132"/>
      <c r="E61" s="133" t="str">
        <f t="shared" ca="1" si="9"/>
        <v/>
      </c>
      <c r="F61" s="134" t="str">
        <f t="shared" ca="1" si="10"/>
        <v/>
      </c>
      <c r="G61" s="135"/>
      <c r="H61" s="136" t="str">
        <f>IF(G61="","",VLOOKUP(G61,競技csv!$F:$O,MATCH(H$2,競技csv!$1:$1,0)-MATCH("競技名",競技csv!$1:$1,0)+1,0))</f>
        <v/>
      </c>
      <c r="I61" s="136" t="str">
        <f>IF(G61="","",VLOOKUP(G61,競技csv!$F:$O,MATCH(I$2,競技csv!$1:$1,0)-MATCH("競技名",競技csv!$1:$1,0)+1,0))</f>
        <v/>
      </c>
      <c r="J61" s="137"/>
      <c r="K61" s="138"/>
      <c r="L61" s="139"/>
      <c r="M61" s="135"/>
      <c r="N61" s="136" t="str">
        <f>IF(M61="","",VLOOKUP(M61,競技csv!$F:$O,MATCH(N$2,競技csv!$1:$1,0)-MATCH("競技名",競技csv!$1:$1,0)+1,0))</f>
        <v/>
      </c>
      <c r="O61" s="136" t="str">
        <f>IF(M61="","",VLOOKUP(M61,競技csv!$F:$O,MATCH(O$2,競技csv!$1:$1,0)-MATCH("競技名",競技csv!$1:$1,0)+1,0))</f>
        <v/>
      </c>
      <c r="P61" s="137"/>
      <c r="Q61" s="138"/>
      <c r="R61" s="139"/>
      <c r="S61" s="140"/>
      <c r="T61" s="44" t="str">
        <f t="shared" si="15"/>
        <v/>
      </c>
      <c r="U61" s="59" t="str">
        <f t="shared" si="17"/>
        <v/>
      </c>
      <c r="V61" s="59" t="str">
        <f t="shared" si="17"/>
        <v/>
      </c>
      <c r="W61" s="44" t="str">
        <f t="shared" si="18"/>
        <v/>
      </c>
      <c r="X61" s="44">
        <f t="shared" ref="X61:AC61" si="21">IF($W61=X$1,X49+1,X49)</f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 t="str" cm="1">
        <f t="array" aca="1" ref="AD61" ca="1">IF(W61="","",INDIRECT(ADDRESS(ROW(),MATCH(W61,$1:$1,0))))</f>
        <v/>
      </c>
    </row>
    <row r="62" spans="3:30" s="44" customFormat="1" ht="10.199999999999999" customHeight="1" thickBot="1" x14ac:dyDescent="0.5">
      <c r="C62" s="141"/>
      <c r="D62" s="142"/>
      <c r="E62" s="143" t="str">
        <f t="shared" ca="1" si="9"/>
        <v/>
      </c>
      <c r="F62" s="144" t="str">
        <f t="shared" ca="1" si="10"/>
        <v/>
      </c>
      <c r="G62" s="145"/>
      <c r="H62" s="146" t="str">
        <f>IF(G62="","",VLOOKUP(G62,競技csv!$F:$O,MATCH(H$2,競技csv!$1:$1,0)-MATCH("競技名",競技csv!$1:$1,0)+1,0))</f>
        <v/>
      </c>
      <c r="I62" s="146" t="str">
        <f>IF(G62="","",VLOOKUP(G62,競技csv!$F:$O,MATCH(I$2,競技csv!$1:$1,0)-MATCH("競技名",競技csv!$1:$1,0)+1,0))</f>
        <v/>
      </c>
      <c r="J62" s="147"/>
      <c r="K62" s="148"/>
      <c r="L62" s="149"/>
      <c r="M62" s="145"/>
      <c r="N62" s="146" t="str">
        <f>IF(M62="","",VLOOKUP(M62,競技csv!$F:$O,MATCH(N$2,競技csv!$1:$1,0)-MATCH("競技名",競技csv!$1:$1,0)+1,0))</f>
        <v/>
      </c>
      <c r="O62" s="146" t="str">
        <f>IF(M62="","",VLOOKUP(M62,競技csv!$F:$O,MATCH(O$2,競技csv!$1:$1,0)-MATCH("競技名",競技csv!$1:$1,0)+1,0))</f>
        <v/>
      </c>
      <c r="P62" s="147"/>
      <c r="Q62" s="148"/>
      <c r="R62" s="149"/>
      <c r="S62" s="150"/>
      <c r="T62" s="44" t="str">
        <f t="shared" si="15"/>
        <v/>
      </c>
      <c r="U62" s="59" t="str">
        <f t="shared" si="17"/>
        <v/>
      </c>
      <c r="V62" s="59" t="str">
        <f t="shared" si="17"/>
        <v/>
      </c>
      <c r="W62" s="44" t="str">
        <f t="shared" si="11"/>
        <v/>
      </c>
      <c r="X62" s="44">
        <f t="shared" si="16"/>
        <v>0</v>
      </c>
      <c r="Y62" s="44">
        <f t="shared" si="4"/>
        <v>0</v>
      </c>
      <c r="Z62" s="44">
        <f t="shared" si="5"/>
        <v>0</v>
      </c>
      <c r="AA62" s="44">
        <f t="shared" si="6"/>
        <v>0</v>
      </c>
      <c r="AB62" s="44">
        <f t="shared" si="7"/>
        <v>0</v>
      </c>
      <c r="AC62" s="44">
        <f t="shared" si="8"/>
        <v>0</v>
      </c>
      <c r="AD62" s="44" t="str" cm="1">
        <f t="array" aca="1" ref="AD62" ca="1">IF(W62="","",INDIRECT(ADDRESS(ROW(),MATCH(W62,$1:$1,0))))</f>
        <v/>
      </c>
    </row>
    <row r="63" spans="3:30" s="44" customFormat="1" ht="20.25" customHeight="1" thickBot="1" x14ac:dyDescent="0.45">
      <c r="C63" s="97" t="s">
        <v>1641</v>
      </c>
      <c r="D63" s="98"/>
      <c r="E63" s="98"/>
      <c r="F63" s="98"/>
      <c r="G63" s="98"/>
      <c r="H63" s="98"/>
      <c r="I63" s="98"/>
      <c r="J63" s="98"/>
      <c r="K63" s="98"/>
      <c r="L63" s="98"/>
      <c r="M63" s="99" t="s">
        <v>1650</v>
      </c>
      <c r="N63" s="98"/>
      <c r="O63" s="98"/>
      <c r="P63" s="100" t="s">
        <v>1648</v>
      </c>
      <c r="Q63" s="100"/>
      <c r="R63" s="100"/>
      <c r="S63" s="100"/>
      <c r="U63" s="59" t="str">
        <f>IF($S63="","",VLOOKUP($C63&amp;$S63,$N$65:$S$70,MATCH(U$2,$N$64:$S$64,0),0))</f>
        <v/>
      </c>
      <c r="V63" s="59" t="str">
        <f>IF($S63="","",VLOOKUP($C63&amp;$S63,$N$65:$S$70,MATCH(V$2,$N$64:$S$64,0),0))</f>
        <v/>
      </c>
      <c r="X63" s="44">
        <f>IF(MAX(X3:X62)&gt;0,1,0)</f>
        <v>0</v>
      </c>
      <c r="Y63" s="44">
        <f t="shared" ref="Y63:AC63" si="22">IF(MAX(Y3:Y62)&gt;0,1,0)</f>
        <v>0</v>
      </c>
      <c r="Z63" s="44">
        <f t="shared" si="22"/>
        <v>0</v>
      </c>
      <c r="AA63" s="44">
        <f t="shared" si="22"/>
        <v>0</v>
      </c>
      <c r="AB63" s="44">
        <f t="shared" si="22"/>
        <v>0</v>
      </c>
      <c r="AC63" s="44">
        <f t="shared" si="22"/>
        <v>0</v>
      </c>
    </row>
    <row r="64" spans="3:30" s="44" customFormat="1" ht="13.5" customHeight="1" thickBot="1" x14ac:dyDescent="0.5">
      <c r="C64" s="78">
        <f ca="1">TODAY()</f>
        <v>45050</v>
      </c>
      <c r="D64" s="79"/>
      <c r="F64" s="57" t="s">
        <v>1568</v>
      </c>
      <c r="M64" s="73" t="s">
        <v>1645</v>
      </c>
      <c r="N64" s="69"/>
      <c r="O64" s="53"/>
      <c r="P64" s="68" t="s">
        <v>1629</v>
      </c>
      <c r="Q64" s="54" t="s">
        <v>68</v>
      </c>
      <c r="R64" s="55" t="s">
        <v>1627</v>
      </c>
      <c r="S64" s="56" t="s">
        <v>1628</v>
      </c>
      <c r="U64" s="92"/>
      <c r="V64" s="93"/>
      <c r="W64" s="94"/>
      <c r="X64" s="94"/>
      <c r="Y64" s="41"/>
    </row>
    <row r="65" spans="3:25" s="44" customFormat="1" ht="13.5" customHeight="1" thickTop="1" thickBot="1" x14ac:dyDescent="0.5">
      <c r="C65" s="161" t="s">
        <v>1642</v>
      </c>
      <c r="D65" s="162"/>
      <c r="E65" s="103" t="str">
        <f ca="1">IF(ISERROR(VLOOKUP($D3,INDIRECT($C3&amp;"選手データ!A:Z"),MATCH("所属",INDIRECT($C3&amp;"選手データ!1:1"),0),0)),"",VLOOKUP($D3,INDIRECT($C3&amp;"選手データ!A:Z"),MATCH("所属",INDIRECT($C3&amp;"選手データ!1:1"),0),0)&amp;"学校")</f>
        <v/>
      </c>
      <c r="F65" s="83"/>
      <c r="G65" s="84"/>
      <c r="H65" s="84"/>
      <c r="I65" s="84"/>
      <c r="J65" s="84"/>
      <c r="K65" s="85"/>
      <c r="M65" s="75">
        <f>COUNTA(G3:G62,M3:M62)</f>
        <v>0</v>
      </c>
      <c r="N65" s="70"/>
      <c r="O65" s="62"/>
      <c r="P65" s="61" t="s">
        <v>1625</v>
      </c>
      <c r="Q65" s="106"/>
      <c r="R65" s="107"/>
      <c r="S65" s="108"/>
      <c r="U65" s="92"/>
      <c r="V65" s="93"/>
      <c r="W65" s="94"/>
      <c r="X65" s="94"/>
      <c r="Y65" s="92"/>
    </row>
    <row r="66" spans="3:25" s="44" customFormat="1" ht="13.5" customHeight="1" thickBot="1" x14ac:dyDescent="0.5">
      <c r="C66" s="163" t="s">
        <v>1643</v>
      </c>
      <c r="D66" s="164"/>
      <c r="E66" s="104"/>
      <c r="F66" s="86"/>
      <c r="G66" s="86"/>
      <c r="H66" s="86"/>
      <c r="I66" s="86"/>
      <c r="J66" s="86"/>
      <c r="K66" s="87" t="s">
        <v>1652</v>
      </c>
      <c r="M66" s="74" t="s">
        <v>1646</v>
      </c>
      <c r="N66" s="71"/>
      <c r="O66" s="64"/>
      <c r="P66" s="63" t="s">
        <v>1626</v>
      </c>
      <c r="Q66" s="109"/>
      <c r="R66" s="110"/>
      <c r="S66" s="111"/>
      <c r="U66" s="92"/>
      <c r="V66" s="93"/>
      <c r="W66" s="94"/>
      <c r="X66" s="94"/>
      <c r="Y66" s="41"/>
    </row>
    <row r="67" spans="3:25" s="44" customFormat="1" ht="13.5" customHeight="1" thickTop="1" thickBot="1" x14ac:dyDescent="0.5">
      <c r="C67" s="167" t="s">
        <v>1644</v>
      </c>
      <c r="D67" s="168"/>
      <c r="E67" s="105"/>
      <c r="F67" s="88"/>
      <c r="G67" s="88"/>
      <c r="H67" s="88"/>
      <c r="I67" s="88"/>
      <c r="J67" s="88"/>
      <c r="K67" s="89"/>
      <c r="M67" s="76">
        <f>SUM(X63:AC63)</f>
        <v>0</v>
      </c>
      <c r="N67" s="71"/>
      <c r="O67" s="64"/>
      <c r="P67" s="63" t="s">
        <v>1630</v>
      </c>
      <c r="Q67" s="109"/>
      <c r="R67" s="110"/>
      <c r="S67" s="111"/>
      <c r="U67" s="92"/>
      <c r="V67" s="94"/>
      <c r="W67" s="94"/>
      <c r="X67" s="94"/>
      <c r="Y67" s="94"/>
    </row>
    <row r="68" spans="3:25" s="44" customFormat="1" ht="13.5" customHeight="1" thickBot="1" x14ac:dyDescent="0.5">
      <c r="C68" s="80" t="s">
        <v>1651</v>
      </c>
      <c r="D68" s="81"/>
      <c r="E68" s="67" t="s">
        <v>1649</v>
      </c>
      <c r="F68" s="67"/>
      <c r="G68" s="67"/>
      <c r="H68" s="67"/>
      <c r="I68" s="67"/>
      <c r="J68" s="67"/>
      <c r="K68" s="82"/>
      <c r="M68" s="74" t="s">
        <v>1647</v>
      </c>
      <c r="N68" s="71"/>
      <c r="O68" s="64"/>
      <c r="P68" s="63" t="s">
        <v>1631</v>
      </c>
      <c r="Q68" s="109"/>
      <c r="R68" s="110"/>
      <c r="S68" s="111"/>
      <c r="U68" s="95"/>
      <c r="V68" s="93"/>
      <c r="W68" s="94"/>
      <c r="X68" s="94"/>
      <c r="Y68" s="94"/>
    </row>
    <row r="69" spans="3:25" s="44" customFormat="1" ht="13.5" customHeight="1" thickTop="1" x14ac:dyDescent="0.45">
      <c r="C69" s="165"/>
      <c r="D69" s="166"/>
      <c r="E69" s="115"/>
      <c r="F69" s="90"/>
      <c r="G69" s="90"/>
      <c r="H69" s="90"/>
      <c r="I69" s="90"/>
      <c r="J69" s="90"/>
      <c r="K69" s="91"/>
      <c r="M69" s="77" t="str">
        <f>"300円×"&amp;M65&amp;"種目+600円×"&amp;M67&amp;"チーム"</f>
        <v>300円×0種目+600円×0チーム</v>
      </c>
      <c r="N69" s="71"/>
      <c r="O69" s="64"/>
      <c r="P69" s="63" t="s">
        <v>1632</v>
      </c>
      <c r="Q69" s="109"/>
      <c r="R69" s="110"/>
      <c r="S69" s="111"/>
      <c r="U69" s="95"/>
      <c r="V69" s="93"/>
      <c r="W69" s="94"/>
      <c r="X69" s="94"/>
      <c r="Y69" s="94"/>
    </row>
    <row r="70" spans="3:25" s="44" customFormat="1" ht="13.5" customHeight="1" thickBot="1" x14ac:dyDescent="0.5">
      <c r="C70" s="169"/>
      <c r="D70" s="170"/>
      <c r="E70" s="104"/>
      <c r="F70" s="86"/>
      <c r="G70" s="86"/>
      <c r="H70" s="86"/>
      <c r="I70" s="86"/>
      <c r="J70" s="86"/>
      <c r="K70" s="155"/>
      <c r="M70" s="96">
        <f>300*M65+600*M67</f>
        <v>0</v>
      </c>
      <c r="N70" s="72"/>
      <c r="O70" s="66"/>
      <c r="P70" s="65" t="s">
        <v>1633</v>
      </c>
      <c r="Q70" s="112"/>
      <c r="R70" s="113"/>
      <c r="S70" s="114"/>
      <c r="U70" s="59"/>
      <c r="V70" s="59"/>
    </row>
    <row r="71" spans="3:25" ht="13.2" customHeight="1" x14ac:dyDescent="0.45">
      <c r="C71" s="157"/>
      <c r="D71" s="158"/>
      <c r="E71" s="115"/>
      <c r="F71" s="90"/>
      <c r="G71" s="90"/>
      <c r="H71" s="90"/>
      <c r="I71" s="90"/>
      <c r="J71" s="90"/>
      <c r="K71" s="91"/>
    </row>
    <row r="72" spans="3:25" ht="13.2" customHeight="1" thickBot="1" x14ac:dyDescent="0.5">
      <c r="C72" s="159"/>
      <c r="D72" s="160"/>
      <c r="E72" s="152"/>
      <c r="F72" s="153"/>
      <c r="G72" s="153"/>
      <c r="H72" s="153"/>
      <c r="I72" s="153"/>
      <c r="J72" s="153"/>
      <c r="K72" s="154"/>
    </row>
  </sheetData>
  <sheetProtection sheet="1" objects="1" scenarios="1"/>
  <mergeCells count="7">
    <mergeCell ref="C71:D71"/>
    <mergeCell ref="C72:D72"/>
    <mergeCell ref="C65:D65"/>
    <mergeCell ref="C66:D66"/>
    <mergeCell ref="C69:D69"/>
    <mergeCell ref="C67:D67"/>
    <mergeCell ref="C70:D70"/>
  </mergeCells>
  <phoneticPr fontId="1"/>
  <conditionalFormatting sqref="C3:C62">
    <cfRule type="expression" dxfId="14" priority="12">
      <formula>AND(C3="",MOD(ROW(),2)=0)</formula>
    </cfRule>
    <cfRule type="expression" dxfId="13" priority="13">
      <formula>AND(C3="",MOD(ROW(),2)=1)</formula>
    </cfRule>
  </conditionalFormatting>
  <conditionalFormatting sqref="D3:D62 G3:G62 J3:M62 P3:S62">
    <cfRule type="expression" dxfId="12" priority="11">
      <formula>D3=""</formula>
    </cfRule>
  </conditionalFormatting>
  <conditionalFormatting sqref="G3:G62 M3:M62">
    <cfRule type="expression" dxfId="11" priority="15">
      <formula>OR(COUNTIF(I3,"*"&amp;$F3&amp;"*")=0,COUNTIF(G3,"*"&amp;$C3&amp;"*")=0)</formula>
    </cfRule>
  </conditionalFormatting>
  <conditionalFormatting sqref="J3:J62 P3:P62">
    <cfRule type="expression" dxfId="10" priority="6">
      <formula>H3&lt;2</formula>
    </cfRule>
  </conditionalFormatting>
  <conditionalFormatting sqref="J3:M62 P3:S62 D3:D62 G3:G62">
    <cfRule type="expression" dxfId="9" priority="7">
      <formula>AND(D3="",$C3="女",MOD(ROW(),2)=1)</formula>
    </cfRule>
    <cfRule type="expression" dxfId="8" priority="8">
      <formula>AND(D3="",$C3="女",MOD(ROW(),2)=0)</formula>
    </cfRule>
    <cfRule type="expression" dxfId="7" priority="9">
      <formula>AND(D3="",$C3="男",MOD(ROW(),2)=1)</formula>
    </cfRule>
    <cfRule type="expression" dxfId="6" priority="10">
      <formula>AND(D3="",$C3="男",MOD(ROW(),2)=0)</formula>
    </cfRule>
  </conditionalFormatting>
  <conditionalFormatting sqref="Q65:S67">
    <cfRule type="expression" dxfId="5" priority="5">
      <formula>AND(Q65="",MOD(ROW(),2)=1)</formula>
    </cfRule>
    <cfRule type="expression" dxfId="4" priority="42">
      <formula>AND(Q65="",MOD(ROW(),2)=0)</formula>
    </cfRule>
  </conditionalFormatting>
  <conditionalFormatting sqref="Q65:S70">
    <cfRule type="expression" dxfId="3" priority="2">
      <formula>COUNTIF($W$3:$W$62,$P65)=0</formula>
    </cfRule>
  </conditionalFormatting>
  <conditionalFormatting sqref="Q68:S70">
    <cfRule type="expression" dxfId="2" priority="3">
      <formula>AND(Q68="",MOD(ROW(),2)=1)</formula>
    </cfRule>
    <cfRule type="expression" dxfId="1" priority="4">
      <formula>AND(Q68="",MOD(ROW(),2)=0)</formula>
    </cfRule>
  </conditionalFormatting>
  <conditionalFormatting sqref="S3:S62">
    <cfRule type="expression" dxfId="0" priority="14">
      <formula>OR(COUNTIF(W:W,W3)&gt;6,COUNTIF(W:W,W3)&lt;4)</formula>
    </cfRule>
  </conditionalFormatting>
  <dataValidations count="2">
    <dataValidation type="list" allowBlank="1" showInputMessage="1" showErrorMessage="1" sqref="S3:S62" xr:uid="{A75A59E5-3EEA-4311-9D0C-BBB8DA44D22A}">
      <formula1>$A$6:$A$9</formula1>
    </dataValidation>
    <dataValidation type="list" allowBlank="1" showInputMessage="1" showErrorMessage="1" sqref="C3:C62" xr:uid="{E7829D03-9CD0-4FEC-BB97-28CA79D4F9AA}">
      <formula1>$A$2:$A$4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7"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57430FD-57FD-4FC0-B722-3C52367C32F5}">
          <x14:formula1>
            <xm:f>競技csv!$F$2:$F$27</xm:f>
          </x14:formula1>
          <xm:sqref>G3 G4:G62 M3:M62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606B5-982A-4A04-9808-4E9935C067E7}">
  <sheetPr codeName="Sheet7"/>
  <dimension ref="A1:AJ61"/>
  <sheetViews>
    <sheetView workbookViewId="0">
      <pane xSplit="10" topLeftCell="T1" activePane="topRight" state="frozenSplit"/>
      <selection activeCell="D33" sqref="D33"/>
      <selection pane="topRight" activeCell="B2" sqref="B2"/>
    </sheetView>
  </sheetViews>
  <sheetFormatPr defaultRowHeight="18" x14ac:dyDescent="0.45"/>
  <sheetData>
    <row r="1" spans="1:36" x14ac:dyDescent="0.45">
      <c r="A1" t="s">
        <v>1384</v>
      </c>
      <c r="B1" t="s">
        <v>1385</v>
      </c>
      <c r="C1" t="s">
        <v>1386</v>
      </c>
      <c r="D1" t="s">
        <v>964</v>
      </c>
      <c r="E1" t="s">
        <v>1387</v>
      </c>
      <c r="F1" t="s">
        <v>1388</v>
      </c>
      <c r="G1" t="s">
        <v>1389</v>
      </c>
      <c r="H1" t="s">
        <v>1390</v>
      </c>
      <c r="I1" t="s">
        <v>1391</v>
      </c>
      <c r="J1" t="s">
        <v>1392</v>
      </c>
      <c r="K1" t="s">
        <v>1393</v>
      </c>
      <c r="L1" t="s">
        <v>1394</v>
      </c>
      <c r="M1" t="s">
        <v>1395</v>
      </c>
      <c r="N1" t="s">
        <v>1396</v>
      </c>
      <c r="O1" t="s">
        <v>1397</v>
      </c>
      <c r="P1" t="s">
        <v>1398</v>
      </c>
      <c r="Q1" t="s">
        <v>1399</v>
      </c>
      <c r="R1" t="s">
        <v>1400</v>
      </c>
      <c r="S1" t="s">
        <v>1401</v>
      </c>
      <c r="T1" t="s">
        <v>1402</v>
      </c>
      <c r="U1" t="s">
        <v>1450</v>
      </c>
      <c r="V1" t="s">
        <v>1451</v>
      </c>
      <c r="W1" t="s">
        <v>1452</v>
      </c>
      <c r="X1" t="s">
        <v>1453</v>
      </c>
      <c r="Y1" t="s">
        <v>1454</v>
      </c>
      <c r="Z1" t="s">
        <v>1455</v>
      </c>
      <c r="AA1" t="s">
        <v>1456</v>
      </c>
      <c r="AB1" t="s">
        <v>1457</v>
      </c>
      <c r="AC1" t="s">
        <v>1458</v>
      </c>
      <c r="AD1" t="s">
        <v>1459</v>
      </c>
      <c r="AE1" t="s">
        <v>1460</v>
      </c>
      <c r="AF1" t="s">
        <v>1461</v>
      </c>
      <c r="AG1" t="s">
        <v>1462</v>
      </c>
      <c r="AH1" t="s">
        <v>1463</v>
      </c>
      <c r="AI1" t="s">
        <v>1464</v>
      </c>
      <c r="AJ1" t="s">
        <v>1465</v>
      </c>
    </row>
    <row r="2" spans="1:36" x14ac:dyDescent="0.45">
      <c r="A2" s="58" t="str">
        <f>IF(一覧表!D3="","",VLOOKUP(一覧表!C3,一覧表!A:B,2,0)*10000+一覧表!D3)</f>
        <v/>
      </c>
      <c r="B2" s="58" t="str">
        <f ca="1">IF(一覧表!D3="","",VLOOKUP(VLOOKUP(一覧表!D3,INDIRECT(一覧表!C3&amp;"選手データ!A:O"),MATCH("所属",INDIRECT(一覧表!C3&amp;"選手データ!1:1"),0),0),所属csv!$A:$H,MATCH("所属コード",所属csv!$1:$1,0),0))</f>
        <v/>
      </c>
      <c r="C2" s="58"/>
      <c r="D2" s="58"/>
      <c r="E2" s="58" t="str">
        <f>IF(一覧表!D3="","",一覧表!D3)</f>
        <v/>
      </c>
      <c r="F2" s="58" t="str">
        <f ca="1">IF(一覧表!E3="","",一覧表!E3)</f>
        <v/>
      </c>
      <c r="G2" s="58" t="str">
        <f ca="1">IF(一覧表!D3="","",VLOOKUP(一覧表!D3,INDIRECT(一覧表!C3&amp;"選手データ!A:O"),MATCH("ﾌﾘｶﾞﾅ(姓)",INDIRECT(一覧表!C3&amp;"選手データ!1:1"),0),0)&amp;" "&amp;VLOOKUP(一覧表!D3,INDIRECT(一覧表!C3&amp;"選手データ!A:O"),MATCH("ﾌﾘｶﾞﾅ(名)",INDIRECT(一覧表!C3&amp;"選手データ!1:1"),0),0))</f>
        <v/>
      </c>
      <c r="H2" s="58" t="str">
        <f ca="1">IF(一覧表!E3="","",一覧表!E3)</f>
        <v/>
      </c>
      <c r="I2" s="58" t="str">
        <f ca="1">IF(一覧表!D3="","",VLOOKUP(一覧表!D3,INDIRECT(一覧表!C3&amp;"選手データ!A:O"),MATCH("FAMILY NAME",INDIRECT(一覧表!C3&amp;"選手データ!1:1"),0),0)&amp;" "&amp;VLOOKUP(一覧表!D3,INDIRECT(一覧表!C3&amp;"選手データ!A:O"),MATCH("Firstname",INDIRECT(一覧表!C3&amp;"選手データ!1:1"),0),0))</f>
        <v/>
      </c>
      <c r="J2" s="58" t="str">
        <f>IF(一覧表!D3="","","JPN")</f>
        <v/>
      </c>
      <c r="K2" s="58" t="str">
        <f>IF(一覧表!D3="","",IF(一覧表!C3="男",1,2))</f>
        <v/>
      </c>
      <c r="L2" s="58" t="str">
        <f>IF(一覧表!D3="","",一覧表!F3)</f>
        <v/>
      </c>
      <c r="M2" s="58" t="str">
        <f ca="1">IF(一覧表!D3="","",LEFT(VLOOKUP(一覧表!D3,INDIRECT(一覧表!C3&amp;"選手データ!A:O"),MATCH("Birthday",INDIRECT(一覧表!C3&amp;"選手データ!1:1"),0),0),4))</f>
        <v/>
      </c>
      <c r="N2" s="58" t="str">
        <f>IF(一覧表!D3="","","0")</f>
        <v/>
      </c>
      <c r="O2" s="58" t="str">
        <f>IF(一覧表!D3="","","千葉")</f>
        <v/>
      </c>
      <c r="P2" s="58"/>
      <c r="Q2" s="58" t="str">
        <f>IF(一覧表!G3="","",VLOOKUP(一覧表!G3,競技csv!$A:$O,MATCH("競技コード",競技csv!$1:$1,0),0))</f>
        <v/>
      </c>
      <c r="R2" s="58" t="str">
        <f>IF(一覧表!J3="","",一覧表!J3&amp;".")&amp;IF(一覧表!K3="","",TEXT(一覧表!K3,"00")&amp;".")&amp;IF(一覧表!L3="","",TEXT(一覧表!L3,"00"))</f>
        <v/>
      </c>
      <c r="S2" s="58" t="str">
        <f>IF(一覧表!G3="","","0")</f>
        <v/>
      </c>
      <c r="T2" s="58" t="str">
        <f>IF(一覧表!G3="","","2")</f>
        <v/>
      </c>
      <c r="U2" s="58" t="str">
        <f>IF(一覧表!M3="","",VLOOKUP(一覧表!M3,競技csv!$A:$O,MATCH("競技コード",競技csv!$1:$1,0),0))</f>
        <v/>
      </c>
      <c r="V2" s="58" t="str">
        <f>IF(一覧表!P3="","",一覧表!P3&amp;".")&amp;IF(一覧表!Q3="","",TEXT(一覧表!Q3,"00")&amp;".")&amp;IF(一覧表!R3="","",TEXT(一覧表!R3,"00"))</f>
        <v/>
      </c>
      <c r="W2" s="58" t="str">
        <f>IF(一覧表!M3="","","0")</f>
        <v/>
      </c>
      <c r="X2" s="58" t="str">
        <f>IF(一覧表!M3="","","2")</f>
        <v/>
      </c>
      <c r="Y2" s="58" t="str">
        <f>IF(一覧表!S3="","",VLOOKUP("共通"&amp;一覧表!C3&amp;"子4X100mR",競技csv!A:O,MATCH("競技コード",競技csv!$1:$1,0),0))</f>
        <v/>
      </c>
      <c r="Z2" s="58" t="str">
        <f>IF(一覧表!T3="","",一覧表!T3&amp;".")&amp;IF(一覧表!U3="","",TEXT(一覧表!U3,"00")&amp;".")&amp;IF(一覧表!V3="","",TEXT(一覧表!V3,"00"))</f>
        <v/>
      </c>
      <c r="AA2" s="58" t="str">
        <f>IF(一覧表!S3="","","0")</f>
        <v/>
      </c>
      <c r="AB2" s="58" t="str">
        <f>IF(一覧表!S3="","","2")</f>
        <v/>
      </c>
    </row>
    <row r="3" spans="1:36" x14ac:dyDescent="0.45">
      <c r="A3" s="58" t="str">
        <f>IF(一覧表!D4="","",IF(一覧表!C4="男",10000+一覧表!D4,20000+一覧表!D4))</f>
        <v/>
      </c>
      <c r="B3" s="58" t="str">
        <f ca="1">IF(一覧表!D4="","",VLOOKUP(VLOOKUP(一覧表!D4,INDIRECT(一覧表!C4&amp;"選手データ!A:O"),MATCH("所属",INDIRECT(一覧表!C4&amp;"選手データ!1:1"),0),0),所属csv!$A:$H,MATCH("所属コード",所属csv!$1:$1,0),0))</f>
        <v/>
      </c>
      <c r="C3" s="58"/>
      <c r="D3" s="58"/>
      <c r="E3" s="58" t="str">
        <f>IF(一覧表!D4="","",一覧表!D4)</f>
        <v/>
      </c>
      <c r="F3" s="58" t="str">
        <f ca="1">IF(一覧表!E4="","",一覧表!E4)</f>
        <v/>
      </c>
      <c r="G3" s="58" t="str">
        <f ca="1">IF(一覧表!D4="","",VLOOKUP(一覧表!D4,INDIRECT(一覧表!C4&amp;"選手データ!A:O"),MATCH("ﾌﾘｶﾞﾅ(姓)",INDIRECT(一覧表!C4&amp;"選手データ!1:1"),0),0)&amp;" "&amp;VLOOKUP(一覧表!D4,INDIRECT(一覧表!C4&amp;"選手データ!A:O"),MATCH("ﾌﾘｶﾞﾅ(名)",INDIRECT(一覧表!C4&amp;"選手データ!1:1"),0),0))</f>
        <v/>
      </c>
      <c r="H3" s="58" t="str">
        <f ca="1">IF(一覧表!E4="","",一覧表!E4)</f>
        <v/>
      </c>
      <c r="I3" s="58" t="str">
        <f ca="1">IF(一覧表!D4="","",VLOOKUP(一覧表!D4,INDIRECT(一覧表!C4&amp;"選手データ!A:O"),MATCH("FAMILY NAME",INDIRECT(一覧表!C4&amp;"選手データ!1:1"),0),0)&amp;" "&amp;VLOOKUP(一覧表!D4,INDIRECT(一覧表!C4&amp;"選手データ!A:O"),MATCH("Firstname",INDIRECT(一覧表!C4&amp;"選手データ!1:1"),0),0))</f>
        <v/>
      </c>
      <c r="J3" s="58" t="str">
        <f>IF(一覧表!D4="","","JPN")</f>
        <v/>
      </c>
      <c r="K3" s="58" t="str">
        <f>IF(一覧表!D4="","",IF(一覧表!C4="男",1,2))</f>
        <v/>
      </c>
      <c r="L3" s="58" t="str">
        <f>IF(一覧表!D4="","",一覧表!F4)</f>
        <v/>
      </c>
      <c r="M3" s="58" t="str">
        <f ca="1">IF(一覧表!D4="","",LEFT(VLOOKUP(一覧表!D4,INDIRECT(一覧表!C4&amp;"選手データ!A:O"),MATCH("Birthday",INDIRECT(一覧表!C4&amp;"選手データ!1:1"),0),0),4))</f>
        <v/>
      </c>
      <c r="N3" s="58" t="str">
        <f>IF(一覧表!D4="","","0")</f>
        <v/>
      </c>
      <c r="O3" s="58" t="str">
        <f>IF(一覧表!D4="","","千葉")</f>
        <v/>
      </c>
      <c r="P3" s="58"/>
      <c r="Q3" s="58" t="str">
        <f>IF(一覧表!G4="","",VLOOKUP(一覧表!G4,競技csv!$A:$O,MATCH("競技コード",競技csv!$1:$1,0),0))</f>
        <v/>
      </c>
      <c r="R3" s="58" t="str">
        <f>IF(一覧表!J4="","",一覧表!J4&amp;".")&amp;IF(一覧表!K4="","",TEXT(一覧表!K4,"00")&amp;".")&amp;IF(一覧表!L4="","",TEXT(一覧表!L4,"00"))</f>
        <v/>
      </c>
      <c r="S3" s="58" t="str">
        <f>IF(一覧表!G4="","","0")</f>
        <v/>
      </c>
      <c r="T3" s="58" t="str">
        <f>IF(一覧表!G4="","","2")</f>
        <v/>
      </c>
      <c r="U3" s="58" t="str">
        <f>IF(一覧表!M4="","",VLOOKUP(一覧表!M4,競技csv!$A:$O,MATCH("競技コード",競技csv!$1:$1,0),0))</f>
        <v/>
      </c>
      <c r="V3" s="58" t="str">
        <f>IF(一覧表!P4="","",一覧表!P4&amp;".")&amp;IF(一覧表!Q4="","",TEXT(一覧表!Q4,"00")&amp;".")&amp;IF(一覧表!R4="","",TEXT(一覧表!R4,"00"))</f>
        <v/>
      </c>
      <c r="W3" s="58" t="str">
        <f>IF(一覧表!M4="","","0")</f>
        <v/>
      </c>
      <c r="X3" s="58" t="str">
        <f>IF(一覧表!M4="","","2")</f>
        <v/>
      </c>
      <c r="Y3" s="58" t="str">
        <f>IF(一覧表!S4="","",VLOOKUP("共通"&amp;一覧表!C4&amp;"子4X100mR",競技csv!A:O,MATCH("競技コード",競技csv!$1:$1,0),0))</f>
        <v/>
      </c>
      <c r="Z3" s="58" t="str">
        <f>IF(一覧表!T4="","",一覧表!T4&amp;".")&amp;IF(一覧表!U4="","",TEXT(一覧表!U4,"00")&amp;".")&amp;IF(一覧表!V4="","",TEXT(一覧表!V4,"00"))</f>
        <v/>
      </c>
      <c r="AA3" s="58" t="str">
        <f>IF(一覧表!S4="","","0")</f>
        <v/>
      </c>
      <c r="AB3" s="58" t="str">
        <f>IF(一覧表!S4="","","2")</f>
        <v/>
      </c>
    </row>
    <row r="4" spans="1:36" x14ac:dyDescent="0.45">
      <c r="A4" s="58" t="str">
        <f>IF(一覧表!D5="","",IF(一覧表!C5="男",10000+一覧表!D5,20000+一覧表!D5))</f>
        <v/>
      </c>
      <c r="B4" s="58" t="str">
        <f ca="1">IF(一覧表!D5="","",VLOOKUP(VLOOKUP(一覧表!D5,INDIRECT(一覧表!C5&amp;"選手データ!A:O"),MATCH("所属",INDIRECT(一覧表!C5&amp;"選手データ!1:1"),0),0),所属csv!$A:$H,MATCH("所属コード",所属csv!$1:$1,0),0))</f>
        <v/>
      </c>
      <c r="C4" s="58"/>
      <c r="D4" s="58"/>
      <c r="E4" s="58" t="str">
        <f>IF(一覧表!D5="","",一覧表!D5)</f>
        <v/>
      </c>
      <c r="F4" s="58" t="str">
        <f ca="1">IF(一覧表!E5="","",一覧表!E5)</f>
        <v/>
      </c>
      <c r="G4" s="58" t="str">
        <f ca="1">IF(一覧表!D5="","",VLOOKUP(一覧表!D5,INDIRECT(一覧表!C5&amp;"選手データ!A:O"),MATCH("ﾌﾘｶﾞﾅ(姓)",INDIRECT(一覧表!C5&amp;"選手データ!1:1"),0),0)&amp;" "&amp;VLOOKUP(一覧表!D5,INDIRECT(一覧表!C5&amp;"選手データ!A:O"),MATCH("ﾌﾘｶﾞﾅ(名)",INDIRECT(一覧表!C5&amp;"選手データ!1:1"),0),0))</f>
        <v/>
      </c>
      <c r="H4" s="58" t="str">
        <f ca="1">IF(一覧表!E5="","",一覧表!E5)</f>
        <v/>
      </c>
      <c r="I4" s="58" t="str">
        <f ca="1">IF(一覧表!D5="","",VLOOKUP(一覧表!D5,INDIRECT(一覧表!C5&amp;"選手データ!A:O"),MATCH("FAMILY NAME",INDIRECT(一覧表!C5&amp;"選手データ!1:1"),0),0)&amp;" "&amp;VLOOKUP(一覧表!D5,INDIRECT(一覧表!C5&amp;"選手データ!A:O"),MATCH("Firstname",INDIRECT(一覧表!C5&amp;"選手データ!1:1"),0),0))</f>
        <v/>
      </c>
      <c r="J4" s="58" t="str">
        <f>IF(一覧表!D5="","","JPN")</f>
        <v/>
      </c>
      <c r="K4" s="58" t="str">
        <f>IF(一覧表!D5="","",IF(一覧表!C5="男",1,2))</f>
        <v/>
      </c>
      <c r="L4" s="58" t="str">
        <f>IF(一覧表!D5="","",一覧表!F5)</f>
        <v/>
      </c>
      <c r="M4" s="58" t="str">
        <f ca="1">IF(一覧表!D5="","",LEFT(VLOOKUP(一覧表!D5,INDIRECT(一覧表!C5&amp;"選手データ!A:O"),MATCH("Birthday",INDIRECT(一覧表!C5&amp;"選手データ!1:1"),0),0),4))</f>
        <v/>
      </c>
      <c r="N4" s="58" t="str">
        <f>IF(一覧表!D5="","","0")</f>
        <v/>
      </c>
      <c r="O4" s="58" t="str">
        <f>IF(一覧表!D5="","","千葉")</f>
        <v/>
      </c>
      <c r="P4" s="58"/>
      <c r="Q4" s="58" t="str">
        <f>IF(一覧表!G5="","",VLOOKUP(一覧表!G5,競技csv!$A:$O,MATCH("競技コード",競技csv!$1:$1,0),0))</f>
        <v/>
      </c>
      <c r="R4" s="58" t="str">
        <f>IF(一覧表!J5="","",一覧表!J5&amp;".")&amp;IF(一覧表!K5="","",TEXT(一覧表!K5,"00")&amp;".")&amp;IF(一覧表!L5="","",TEXT(一覧表!L5,"00"))</f>
        <v/>
      </c>
      <c r="S4" s="58" t="str">
        <f>IF(一覧表!G5="","","0")</f>
        <v/>
      </c>
      <c r="T4" s="58" t="str">
        <f>IF(一覧表!G5="","","2")</f>
        <v/>
      </c>
      <c r="U4" s="58" t="str">
        <f>IF(一覧表!M5="","",VLOOKUP(一覧表!M5,競技csv!$A:$O,MATCH("競技コード",競技csv!$1:$1,0),0))</f>
        <v/>
      </c>
      <c r="V4" s="58" t="str">
        <f>IF(一覧表!P5="","",一覧表!P5&amp;".")&amp;IF(一覧表!Q5="","",TEXT(一覧表!Q5,"00")&amp;".")&amp;IF(一覧表!R5="","",TEXT(一覧表!R5,"00"))</f>
        <v/>
      </c>
      <c r="W4" s="58" t="str">
        <f>IF(一覧表!M5="","","0")</f>
        <v/>
      </c>
      <c r="X4" s="58" t="str">
        <f>IF(一覧表!M5="","","2")</f>
        <v/>
      </c>
      <c r="Y4" s="58" t="str">
        <f>IF(一覧表!S5="","",VLOOKUP("共通"&amp;一覧表!C5&amp;"子4X100mR",競技csv!A:O,MATCH("競技コード",競技csv!$1:$1,0),0))</f>
        <v/>
      </c>
      <c r="Z4" s="58" t="str">
        <f>IF(一覧表!T5="","",一覧表!T5&amp;".")&amp;IF(一覧表!U5="","",TEXT(一覧表!U5,"00")&amp;".")&amp;IF(一覧表!V5="","",TEXT(一覧表!V5,"00"))</f>
        <v/>
      </c>
      <c r="AA4" s="58" t="str">
        <f>IF(一覧表!S5="","","0")</f>
        <v/>
      </c>
      <c r="AB4" s="58" t="str">
        <f>IF(一覧表!S5="","","2")</f>
        <v/>
      </c>
    </row>
    <row r="5" spans="1:36" x14ac:dyDescent="0.45">
      <c r="A5" s="58" t="str">
        <f>IF(一覧表!D6="","",IF(一覧表!C6="男",10000+一覧表!D6,20000+一覧表!D6))</f>
        <v/>
      </c>
      <c r="B5" s="58" t="str">
        <f ca="1">IF(一覧表!D6="","",VLOOKUP(VLOOKUP(一覧表!D6,INDIRECT(一覧表!C6&amp;"選手データ!A:O"),MATCH("所属",INDIRECT(一覧表!C6&amp;"選手データ!1:1"),0),0),所属csv!$A:$H,MATCH("所属コード",所属csv!$1:$1,0),0))</f>
        <v/>
      </c>
      <c r="C5" s="58"/>
      <c r="D5" s="58"/>
      <c r="E5" s="58" t="str">
        <f>IF(一覧表!D6="","",一覧表!D6)</f>
        <v/>
      </c>
      <c r="F5" s="58" t="str">
        <f ca="1">IF(一覧表!E6="","",一覧表!E6)</f>
        <v/>
      </c>
      <c r="G5" s="58" t="str">
        <f ca="1">IF(一覧表!D6="","",VLOOKUP(一覧表!D6,INDIRECT(一覧表!C6&amp;"選手データ!A:O"),MATCH("ﾌﾘｶﾞﾅ(姓)",INDIRECT(一覧表!C6&amp;"選手データ!1:1"),0),0)&amp;" "&amp;VLOOKUP(一覧表!D6,INDIRECT(一覧表!C6&amp;"選手データ!A:O"),MATCH("ﾌﾘｶﾞﾅ(名)",INDIRECT(一覧表!C6&amp;"選手データ!1:1"),0),0))</f>
        <v/>
      </c>
      <c r="H5" s="58" t="str">
        <f ca="1">IF(一覧表!E6="","",一覧表!E6)</f>
        <v/>
      </c>
      <c r="I5" s="58" t="str">
        <f ca="1">IF(一覧表!D6="","",VLOOKUP(一覧表!D6,INDIRECT(一覧表!C6&amp;"選手データ!A:O"),MATCH("FAMILY NAME",INDIRECT(一覧表!C6&amp;"選手データ!1:1"),0),0)&amp;" "&amp;VLOOKUP(一覧表!D6,INDIRECT(一覧表!C6&amp;"選手データ!A:O"),MATCH("Firstname",INDIRECT(一覧表!C6&amp;"選手データ!1:1"),0),0))</f>
        <v/>
      </c>
      <c r="J5" s="58" t="str">
        <f>IF(一覧表!D6="","","JPN")</f>
        <v/>
      </c>
      <c r="K5" s="58" t="str">
        <f>IF(一覧表!D6="","",IF(一覧表!C6="男",1,2))</f>
        <v/>
      </c>
      <c r="L5" s="58" t="str">
        <f>IF(一覧表!D6="","",一覧表!F6)</f>
        <v/>
      </c>
      <c r="M5" s="58" t="str">
        <f ca="1">IF(一覧表!D6="","",LEFT(VLOOKUP(一覧表!D6,INDIRECT(一覧表!C6&amp;"選手データ!A:O"),MATCH("Birthday",INDIRECT(一覧表!C6&amp;"選手データ!1:1"),0),0),4))</f>
        <v/>
      </c>
      <c r="N5" s="58" t="str">
        <f>IF(一覧表!D6="","","0")</f>
        <v/>
      </c>
      <c r="O5" s="58" t="str">
        <f>IF(一覧表!D6="","","千葉")</f>
        <v/>
      </c>
      <c r="P5" s="58"/>
      <c r="Q5" s="58" t="str">
        <f>IF(一覧表!G6="","",VLOOKUP(一覧表!G6,競技csv!$A:$O,MATCH("競技コード",競技csv!$1:$1,0),0))</f>
        <v/>
      </c>
      <c r="R5" s="58" t="str">
        <f>IF(一覧表!J6="","",一覧表!J6&amp;".")&amp;IF(一覧表!K6="","",TEXT(一覧表!K6,"00")&amp;".")&amp;IF(一覧表!L6="","",TEXT(一覧表!L6,"00"))</f>
        <v/>
      </c>
      <c r="S5" s="58" t="str">
        <f>IF(一覧表!G6="","","0")</f>
        <v/>
      </c>
      <c r="T5" s="58" t="str">
        <f>IF(一覧表!G6="","","2")</f>
        <v/>
      </c>
      <c r="U5" s="58" t="str">
        <f>IF(一覧表!M6="","",VLOOKUP(一覧表!M6,競技csv!$A:$O,MATCH("競技コード",競技csv!$1:$1,0),0))</f>
        <v/>
      </c>
      <c r="V5" s="58" t="str">
        <f>IF(一覧表!P6="","",一覧表!P6&amp;".")&amp;IF(一覧表!Q6="","",TEXT(一覧表!Q6,"00")&amp;".")&amp;IF(一覧表!R6="","",TEXT(一覧表!R6,"00"))</f>
        <v/>
      </c>
      <c r="W5" s="58" t="str">
        <f>IF(一覧表!M6="","","0")</f>
        <v/>
      </c>
      <c r="X5" s="58" t="str">
        <f>IF(一覧表!M6="","","2")</f>
        <v/>
      </c>
      <c r="Y5" s="58" t="str">
        <f>IF(一覧表!S6="","",VLOOKUP("共通"&amp;一覧表!C6&amp;"子4X100mR",競技csv!A:O,MATCH("競技コード",競技csv!$1:$1,0),0))</f>
        <v/>
      </c>
      <c r="Z5" s="58" t="str">
        <f>IF(一覧表!T6="","",一覧表!T6&amp;".")&amp;IF(一覧表!U6="","",TEXT(一覧表!U6,"00")&amp;".")&amp;IF(一覧表!V6="","",TEXT(一覧表!V6,"00"))</f>
        <v/>
      </c>
      <c r="AA5" s="58" t="str">
        <f>IF(一覧表!S6="","","0")</f>
        <v/>
      </c>
      <c r="AB5" s="58" t="str">
        <f>IF(一覧表!S6="","","2")</f>
        <v/>
      </c>
    </row>
    <row r="6" spans="1:36" x14ac:dyDescent="0.45">
      <c r="A6" s="58" t="str">
        <f>IF(一覧表!D7="","",IF(一覧表!C7="男",10000+一覧表!D7,20000+一覧表!D7))</f>
        <v/>
      </c>
      <c r="B6" s="58" t="str">
        <f ca="1">IF(一覧表!D7="","",VLOOKUP(VLOOKUP(一覧表!D7,INDIRECT(一覧表!C7&amp;"選手データ!A:O"),MATCH("所属",INDIRECT(一覧表!C7&amp;"選手データ!1:1"),0),0),所属csv!$A:$H,MATCH("所属コード",所属csv!$1:$1,0),0))</f>
        <v/>
      </c>
      <c r="C6" s="58"/>
      <c r="D6" s="58"/>
      <c r="E6" s="58" t="str">
        <f>IF(一覧表!D7="","",一覧表!D7)</f>
        <v/>
      </c>
      <c r="F6" s="58" t="str">
        <f ca="1">IF(一覧表!E7="","",一覧表!E7)</f>
        <v/>
      </c>
      <c r="G6" s="58" t="str">
        <f ca="1">IF(一覧表!D7="","",VLOOKUP(一覧表!D7,INDIRECT(一覧表!C7&amp;"選手データ!A:O"),MATCH("ﾌﾘｶﾞﾅ(姓)",INDIRECT(一覧表!C7&amp;"選手データ!1:1"),0),0)&amp;" "&amp;VLOOKUP(一覧表!D7,INDIRECT(一覧表!C7&amp;"選手データ!A:O"),MATCH("ﾌﾘｶﾞﾅ(名)",INDIRECT(一覧表!C7&amp;"選手データ!1:1"),0),0))</f>
        <v/>
      </c>
      <c r="H6" s="58" t="str">
        <f ca="1">IF(一覧表!E7="","",一覧表!E7)</f>
        <v/>
      </c>
      <c r="I6" s="58" t="str">
        <f ca="1">IF(一覧表!D7="","",VLOOKUP(一覧表!D7,INDIRECT(一覧表!C7&amp;"選手データ!A:O"),MATCH("FAMILY NAME",INDIRECT(一覧表!C7&amp;"選手データ!1:1"),0),0)&amp;" "&amp;VLOOKUP(一覧表!D7,INDIRECT(一覧表!C7&amp;"選手データ!A:O"),MATCH("Firstname",INDIRECT(一覧表!C7&amp;"選手データ!1:1"),0),0))</f>
        <v/>
      </c>
      <c r="J6" s="58" t="str">
        <f>IF(一覧表!D7="","","JPN")</f>
        <v/>
      </c>
      <c r="K6" s="58" t="str">
        <f>IF(一覧表!D7="","",IF(一覧表!C7="男",1,2))</f>
        <v/>
      </c>
      <c r="L6" s="58" t="str">
        <f>IF(一覧表!D7="","",一覧表!F7)</f>
        <v/>
      </c>
      <c r="M6" s="58" t="str">
        <f ca="1">IF(一覧表!D7="","",LEFT(VLOOKUP(一覧表!D7,INDIRECT(一覧表!C7&amp;"選手データ!A:O"),MATCH("Birthday",INDIRECT(一覧表!C7&amp;"選手データ!1:1"),0),0),4))</f>
        <v/>
      </c>
      <c r="N6" s="58" t="str">
        <f>IF(一覧表!D7="","","0")</f>
        <v/>
      </c>
      <c r="O6" s="58" t="str">
        <f>IF(一覧表!D7="","","千葉")</f>
        <v/>
      </c>
      <c r="P6" s="58"/>
      <c r="Q6" s="58" t="str">
        <f>IF(一覧表!G7="","",VLOOKUP(一覧表!G7,競技csv!$A:$O,MATCH("競技コード",競技csv!$1:$1,0),0))</f>
        <v/>
      </c>
      <c r="R6" s="58" t="str">
        <f>IF(一覧表!J7="","",一覧表!J7&amp;".")&amp;IF(一覧表!K7="","",TEXT(一覧表!K7,"00")&amp;".")&amp;IF(一覧表!L7="","",TEXT(一覧表!L7,"00"))</f>
        <v/>
      </c>
      <c r="S6" s="58" t="str">
        <f>IF(一覧表!G7="","","0")</f>
        <v/>
      </c>
      <c r="T6" s="58" t="str">
        <f>IF(一覧表!G7="","","2")</f>
        <v/>
      </c>
      <c r="U6" s="58" t="str">
        <f>IF(一覧表!M7="","",VLOOKUP(一覧表!M7,競技csv!$A:$O,MATCH("競技コード",競技csv!$1:$1,0),0))</f>
        <v/>
      </c>
      <c r="V6" s="58" t="str">
        <f>IF(一覧表!P7="","",一覧表!P7&amp;".")&amp;IF(一覧表!Q7="","",TEXT(一覧表!Q7,"00")&amp;".")&amp;IF(一覧表!R7="","",TEXT(一覧表!R7,"00"))</f>
        <v/>
      </c>
      <c r="W6" s="58" t="str">
        <f>IF(一覧表!M7="","","0")</f>
        <v/>
      </c>
      <c r="X6" s="58" t="str">
        <f>IF(一覧表!M7="","","2")</f>
        <v/>
      </c>
      <c r="Y6" s="58" t="str">
        <f>IF(一覧表!S7="","",VLOOKUP("共通"&amp;一覧表!C7&amp;"子4X100mR",競技csv!A:O,MATCH("競技コード",競技csv!$1:$1,0),0))</f>
        <v/>
      </c>
      <c r="Z6" s="58" t="str">
        <f>IF(一覧表!T7="","",一覧表!T7&amp;".")&amp;IF(一覧表!U7="","",TEXT(一覧表!U7,"00")&amp;".")&amp;IF(一覧表!V7="","",TEXT(一覧表!V7,"00"))</f>
        <v/>
      </c>
      <c r="AA6" s="58" t="str">
        <f>IF(一覧表!S7="","","0")</f>
        <v/>
      </c>
      <c r="AB6" s="58" t="str">
        <f>IF(一覧表!S7="","","2")</f>
        <v/>
      </c>
    </row>
    <row r="7" spans="1:36" x14ac:dyDescent="0.45">
      <c r="A7" s="58" t="str">
        <f>IF(一覧表!D8="","",IF(一覧表!C8="男",10000+一覧表!D8,20000+一覧表!D8))</f>
        <v/>
      </c>
      <c r="B7" s="58" t="str">
        <f ca="1">IF(一覧表!D8="","",VLOOKUP(VLOOKUP(一覧表!D8,INDIRECT(一覧表!C8&amp;"選手データ!A:O"),MATCH("所属",INDIRECT(一覧表!C8&amp;"選手データ!1:1"),0),0),所属csv!$A:$H,MATCH("所属コード",所属csv!$1:$1,0),0))</f>
        <v/>
      </c>
      <c r="C7" s="58"/>
      <c r="D7" s="58"/>
      <c r="E7" s="58" t="str">
        <f>IF(一覧表!D8="","",一覧表!D8)</f>
        <v/>
      </c>
      <c r="F7" s="58" t="str">
        <f ca="1">IF(一覧表!E8="","",一覧表!E8)</f>
        <v/>
      </c>
      <c r="G7" s="58" t="str">
        <f ca="1">IF(一覧表!D8="","",VLOOKUP(一覧表!D8,INDIRECT(一覧表!C8&amp;"選手データ!A:O"),MATCH("ﾌﾘｶﾞﾅ(姓)",INDIRECT(一覧表!C8&amp;"選手データ!1:1"),0),0)&amp;" "&amp;VLOOKUP(一覧表!D8,INDIRECT(一覧表!C8&amp;"選手データ!A:O"),MATCH("ﾌﾘｶﾞﾅ(名)",INDIRECT(一覧表!C8&amp;"選手データ!1:1"),0),0))</f>
        <v/>
      </c>
      <c r="H7" s="58" t="str">
        <f ca="1">IF(一覧表!E8="","",一覧表!E8)</f>
        <v/>
      </c>
      <c r="I7" s="58" t="str">
        <f ca="1">IF(一覧表!D8="","",VLOOKUP(一覧表!D8,INDIRECT(一覧表!C8&amp;"選手データ!A:O"),MATCH("FAMILY NAME",INDIRECT(一覧表!C8&amp;"選手データ!1:1"),0),0)&amp;" "&amp;VLOOKUP(一覧表!D8,INDIRECT(一覧表!C8&amp;"選手データ!A:O"),MATCH("Firstname",INDIRECT(一覧表!C8&amp;"選手データ!1:1"),0),0))</f>
        <v/>
      </c>
      <c r="J7" s="58" t="str">
        <f>IF(一覧表!D8="","","JPN")</f>
        <v/>
      </c>
      <c r="K7" s="58" t="str">
        <f>IF(一覧表!D8="","",IF(一覧表!C8="男",1,2))</f>
        <v/>
      </c>
      <c r="L7" s="58" t="str">
        <f>IF(一覧表!D8="","",一覧表!F8)</f>
        <v/>
      </c>
      <c r="M7" s="58" t="str">
        <f ca="1">IF(一覧表!D8="","",LEFT(VLOOKUP(一覧表!D8,INDIRECT(一覧表!C8&amp;"選手データ!A:O"),MATCH("Birthday",INDIRECT(一覧表!C8&amp;"選手データ!1:1"),0),0),4))</f>
        <v/>
      </c>
      <c r="N7" s="58" t="str">
        <f>IF(一覧表!D8="","","0")</f>
        <v/>
      </c>
      <c r="O7" s="58" t="str">
        <f>IF(一覧表!D8="","","千葉")</f>
        <v/>
      </c>
      <c r="P7" s="58"/>
      <c r="Q7" s="58" t="str">
        <f>IF(一覧表!G8="","",VLOOKUP(一覧表!G8,競技csv!$A:$O,MATCH("競技コード",競技csv!$1:$1,0),0))</f>
        <v/>
      </c>
      <c r="R7" s="58" t="str">
        <f>IF(一覧表!J8="","",一覧表!J8&amp;".")&amp;IF(一覧表!K8="","",TEXT(一覧表!K8,"00")&amp;".")&amp;IF(一覧表!L8="","",TEXT(一覧表!L8,"00"))</f>
        <v/>
      </c>
      <c r="S7" s="58" t="str">
        <f>IF(一覧表!G8="","","0")</f>
        <v/>
      </c>
      <c r="T7" s="58" t="str">
        <f>IF(一覧表!G8="","","2")</f>
        <v/>
      </c>
      <c r="U7" s="58" t="str">
        <f>IF(一覧表!M8="","",VLOOKUP(一覧表!M8,競技csv!$A:$O,MATCH("競技コード",競技csv!$1:$1,0),0))</f>
        <v/>
      </c>
      <c r="V7" s="58" t="str">
        <f>IF(一覧表!P8="","",一覧表!P8&amp;".")&amp;IF(一覧表!Q8="","",TEXT(一覧表!Q8,"00")&amp;".")&amp;IF(一覧表!R8="","",TEXT(一覧表!R8,"00"))</f>
        <v/>
      </c>
      <c r="W7" s="58" t="str">
        <f>IF(一覧表!M8="","","0")</f>
        <v/>
      </c>
      <c r="X7" s="58" t="str">
        <f>IF(一覧表!M8="","","2")</f>
        <v/>
      </c>
      <c r="Y7" s="58" t="str">
        <f>IF(一覧表!S8="","",VLOOKUP("共通"&amp;一覧表!C8&amp;"子4X100mR",競技csv!A:O,MATCH("競技コード",競技csv!$1:$1,0),0))</f>
        <v/>
      </c>
      <c r="Z7" s="58" t="str">
        <f>IF(一覧表!T8="","",一覧表!T8&amp;".")&amp;IF(一覧表!U8="","",TEXT(一覧表!U8,"00")&amp;".")&amp;IF(一覧表!V8="","",TEXT(一覧表!V8,"00"))</f>
        <v/>
      </c>
      <c r="AA7" s="58" t="str">
        <f>IF(一覧表!S8="","","0")</f>
        <v/>
      </c>
      <c r="AB7" s="58" t="str">
        <f>IF(一覧表!S8="","","2")</f>
        <v/>
      </c>
    </row>
    <row r="8" spans="1:36" x14ac:dyDescent="0.45">
      <c r="A8" s="58" t="str">
        <f>IF(一覧表!D9="","",IF(一覧表!C9="男",10000+一覧表!D9,20000+一覧表!D9))</f>
        <v/>
      </c>
      <c r="B8" s="58" t="str">
        <f ca="1">IF(一覧表!D9="","",VLOOKUP(VLOOKUP(一覧表!D9,INDIRECT(一覧表!C9&amp;"選手データ!A:O"),MATCH("所属",INDIRECT(一覧表!C9&amp;"選手データ!1:1"),0),0),所属csv!$A:$H,MATCH("所属コード",所属csv!$1:$1,0),0))</f>
        <v/>
      </c>
      <c r="C8" s="58"/>
      <c r="D8" s="58"/>
      <c r="E8" s="58" t="str">
        <f>IF(一覧表!D9="","",一覧表!D9)</f>
        <v/>
      </c>
      <c r="F8" s="58" t="str">
        <f ca="1">IF(一覧表!E9="","",一覧表!E9)</f>
        <v/>
      </c>
      <c r="G8" s="58" t="str">
        <f ca="1">IF(一覧表!D9="","",VLOOKUP(一覧表!D9,INDIRECT(一覧表!C9&amp;"選手データ!A:O"),MATCH("ﾌﾘｶﾞﾅ(姓)",INDIRECT(一覧表!C9&amp;"選手データ!1:1"),0),0)&amp;" "&amp;VLOOKUP(一覧表!D9,INDIRECT(一覧表!C9&amp;"選手データ!A:O"),MATCH("ﾌﾘｶﾞﾅ(名)",INDIRECT(一覧表!C9&amp;"選手データ!1:1"),0),0))</f>
        <v/>
      </c>
      <c r="H8" s="58" t="str">
        <f ca="1">IF(一覧表!E9="","",一覧表!E9)</f>
        <v/>
      </c>
      <c r="I8" s="58" t="str">
        <f ca="1">IF(一覧表!D9="","",VLOOKUP(一覧表!D9,INDIRECT(一覧表!C9&amp;"選手データ!A:O"),MATCH("FAMILY NAME",INDIRECT(一覧表!C9&amp;"選手データ!1:1"),0),0)&amp;" "&amp;VLOOKUP(一覧表!D9,INDIRECT(一覧表!C9&amp;"選手データ!A:O"),MATCH("Firstname",INDIRECT(一覧表!C9&amp;"選手データ!1:1"),0),0))</f>
        <v/>
      </c>
      <c r="J8" s="58" t="str">
        <f>IF(一覧表!D9="","","JPN")</f>
        <v/>
      </c>
      <c r="K8" s="58" t="str">
        <f>IF(一覧表!D9="","",IF(一覧表!C9="男",1,2))</f>
        <v/>
      </c>
      <c r="L8" s="58" t="str">
        <f>IF(一覧表!D9="","",一覧表!F9)</f>
        <v/>
      </c>
      <c r="M8" s="58" t="str">
        <f ca="1">IF(一覧表!D9="","",LEFT(VLOOKUP(一覧表!D9,INDIRECT(一覧表!C9&amp;"選手データ!A:O"),MATCH("Birthday",INDIRECT(一覧表!C9&amp;"選手データ!1:1"),0),0),4))</f>
        <v/>
      </c>
      <c r="N8" s="58" t="str">
        <f>IF(一覧表!D9="","","0")</f>
        <v/>
      </c>
      <c r="O8" s="58" t="str">
        <f>IF(一覧表!D9="","","千葉")</f>
        <v/>
      </c>
      <c r="P8" s="58"/>
      <c r="Q8" s="58" t="str">
        <f>IF(一覧表!G9="","",VLOOKUP(一覧表!G9,競技csv!$A:$O,MATCH("競技コード",競技csv!$1:$1,0),0))</f>
        <v/>
      </c>
      <c r="R8" s="58" t="str">
        <f>IF(一覧表!J9="","",一覧表!J9&amp;".")&amp;IF(一覧表!K9="","",TEXT(一覧表!K9,"00")&amp;".")&amp;IF(一覧表!L9="","",TEXT(一覧表!L9,"00"))</f>
        <v/>
      </c>
      <c r="S8" s="58" t="str">
        <f>IF(一覧表!G9="","","0")</f>
        <v/>
      </c>
      <c r="T8" s="58" t="str">
        <f>IF(一覧表!G9="","","2")</f>
        <v/>
      </c>
      <c r="U8" s="58" t="str">
        <f>IF(一覧表!M9="","",VLOOKUP(一覧表!M9,競技csv!$A:$O,MATCH("競技コード",競技csv!$1:$1,0),0))</f>
        <v/>
      </c>
      <c r="V8" s="58" t="str">
        <f>IF(一覧表!P9="","",一覧表!P9&amp;".")&amp;IF(一覧表!Q9="","",TEXT(一覧表!Q9,"00")&amp;".")&amp;IF(一覧表!R9="","",TEXT(一覧表!R9,"00"))</f>
        <v/>
      </c>
      <c r="W8" s="58" t="str">
        <f>IF(一覧表!M9="","","0")</f>
        <v/>
      </c>
      <c r="X8" s="58" t="str">
        <f>IF(一覧表!M9="","","2")</f>
        <v/>
      </c>
      <c r="Y8" s="58" t="str">
        <f>IF(一覧表!S9="","",VLOOKUP("共通"&amp;一覧表!C9&amp;"子4X100mR",競技csv!A:O,MATCH("競技コード",競技csv!$1:$1,0),0))</f>
        <v/>
      </c>
      <c r="Z8" s="58" t="str">
        <f>IF(一覧表!T9="","",一覧表!T9&amp;".")&amp;IF(一覧表!U9="","",TEXT(一覧表!U9,"00")&amp;".")&amp;IF(一覧表!V9="","",TEXT(一覧表!V9,"00"))</f>
        <v/>
      </c>
      <c r="AA8" s="58" t="str">
        <f>IF(一覧表!S9="","","0")</f>
        <v/>
      </c>
      <c r="AB8" s="58" t="str">
        <f>IF(一覧表!S9="","","2")</f>
        <v/>
      </c>
    </row>
    <row r="9" spans="1:36" x14ac:dyDescent="0.45">
      <c r="A9" s="58" t="str">
        <f>IF(一覧表!D10="","",IF(一覧表!C10="男",10000+一覧表!D10,20000+一覧表!D10))</f>
        <v/>
      </c>
      <c r="B9" s="58" t="str">
        <f ca="1">IF(一覧表!D10="","",VLOOKUP(VLOOKUP(一覧表!D10,INDIRECT(一覧表!C10&amp;"選手データ!A:O"),MATCH("所属",INDIRECT(一覧表!C10&amp;"選手データ!1:1"),0),0),所属csv!$A:$H,MATCH("所属コード",所属csv!$1:$1,0),0))</f>
        <v/>
      </c>
      <c r="C9" s="58"/>
      <c r="D9" s="58"/>
      <c r="E9" s="58" t="str">
        <f>IF(一覧表!D10="","",一覧表!D10)</f>
        <v/>
      </c>
      <c r="F9" s="58" t="str">
        <f ca="1">IF(一覧表!E10="","",一覧表!E10)</f>
        <v/>
      </c>
      <c r="G9" s="58" t="str">
        <f ca="1">IF(一覧表!D10="","",VLOOKUP(一覧表!D10,INDIRECT(一覧表!C10&amp;"選手データ!A:O"),MATCH("ﾌﾘｶﾞﾅ(姓)",INDIRECT(一覧表!C10&amp;"選手データ!1:1"),0),0)&amp;" "&amp;VLOOKUP(一覧表!D10,INDIRECT(一覧表!C10&amp;"選手データ!A:O"),MATCH("ﾌﾘｶﾞﾅ(名)",INDIRECT(一覧表!C10&amp;"選手データ!1:1"),0),0))</f>
        <v/>
      </c>
      <c r="H9" s="58" t="str">
        <f ca="1">IF(一覧表!E10="","",一覧表!E10)</f>
        <v/>
      </c>
      <c r="I9" s="58" t="str">
        <f ca="1">IF(一覧表!D10="","",VLOOKUP(一覧表!D10,INDIRECT(一覧表!C10&amp;"選手データ!A:O"),MATCH("FAMILY NAME",INDIRECT(一覧表!C10&amp;"選手データ!1:1"),0),0)&amp;" "&amp;VLOOKUP(一覧表!D10,INDIRECT(一覧表!C10&amp;"選手データ!A:O"),MATCH("Firstname",INDIRECT(一覧表!C10&amp;"選手データ!1:1"),0),0))</f>
        <v/>
      </c>
      <c r="J9" s="58" t="str">
        <f>IF(一覧表!D10="","","JPN")</f>
        <v/>
      </c>
      <c r="K9" s="58" t="str">
        <f>IF(一覧表!D10="","",IF(一覧表!C10="男",1,2))</f>
        <v/>
      </c>
      <c r="L9" s="58" t="str">
        <f>IF(一覧表!D10="","",一覧表!F10)</f>
        <v/>
      </c>
      <c r="M9" s="58" t="str">
        <f ca="1">IF(一覧表!D10="","",LEFT(VLOOKUP(一覧表!D10,INDIRECT(一覧表!C10&amp;"選手データ!A:O"),MATCH("Birthday",INDIRECT(一覧表!C10&amp;"選手データ!1:1"),0),0),4))</f>
        <v/>
      </c>
      <c r="N9" s="58" t="str">
        <f>IF(一覧表!D10="","","0")</f>
        <v/>
      </c>
      <c r="O9" s="58" t="str">
        <f>IF(一覧表!D10="","","千葉")</f>
        <v/>
      </c>
      <c r="P9" s="58"/>
      <c r="Q9" s="58" t="str">
        <f>IF(一覧表!G10="","",VLOOKUP(一覧表!G10,競技csv!$A:$O,MATCH("競技コード",競技csv!$1:$1,0),0))</f>
        <v/>
      </c>
      <c r="R9" s="58" t="str">
        <f>IF(一覧表!J10="","",一覧表!J10&amp;".")&amp;IF(一覧表!K10="","",TEXT(一覧表!K10,"00")&amp;".")&amp;IF(一覧表!L10="","",TEXT(一覧表!L10,"00"))</f>
        <v/>
      </c>
      <c r="S9" s="58" t="str">
        <f>IF(一覧表!G10="","","0")</f>
        <v/>
      </c>
      <c r="T9" s="58" t="str">
        <f>IF(一覧表!G10="","","2")</f>
        <v/>
      </c>
      <c r="U9" s="58" t="str">
        <f>IF(一覧表!M10="","",VLOOKUP(一覧表!M10,競技csv!$A:$O,MATCH("競技コード",競技csv!$1:$1,0),0))</f>
        <v/>
      </c>
      <c r="V9" s="58" t="str">
        <f>IF(一覧表!P10="","",一覧表!P10&amp;".")&amp;IF(一覧表!Q10="","",TEXT(一覧表!Q10,"00")&amp;".")&amp;IF(一覧表!R10="","",TEXT(一覧表!R10,"00"))</f>
        <v/>
      </c>
      <c r="W9" s="58" t="str">
        <f>IF(一覧表!M10="","","0")</f>
        <v/>
      </c>
      <c r="X9" s="58" t="str">
        <f>IF(一覧表!M10="","","2")</f>
        <v/>
      </c>
      <c r="Y9" s="58" t="str">
        <f>IF(一覧表!S10="","",VLOOKUP("共通"&amp;一覧表!C10&amp;"子4X100mR",競技csv!A:O,MATCH("競技コード",競技csv!$1:$1,0),0))</f>
        <v/>
      </c>
      <c r="Z9" s="58" t="str">
        <f>IF(一覧表!T10="","",一覧表!T10&amp;".")&amp;IF(一覧表!U10="","",TEXT(一覧表!U10,"00")&amp;".")&amp;IF(一覧表!V10="","",TEXT(一覧表!V10,"00"))</f>
        <v/>
      </c>
      <c r="AA9" s="58" t="str">
        <f>IF(一覧表!S10="","","0")</f>
        <v/>
      </c>
      <c r="AB9" s="58" t="str">
        <f>IF(一覧表!S10="","","2")</f>
        <v/>
      </c>
    </row>
    <row r="10" spans="1:36" x14ac:dyDescent="0.45">
      <c r="A10" s="58" t="str">
        <f>IF(一覧表!D11="","",IF(一覧表!C11="男",10000+一覧表!D11,20000+一覧表!D11))</f>
        <v/>
      </c>
      <c r="B10" s="58" t="str">
        <f ca="1">IF(一覧表!D11="","",VLOOKUP(VLOOKUP(一覧表!D11,INDIRECT(一覧表!C11&amp;"選手データ!A:O"),MATCH("所属",INDIRECT(一覧表!C11&amp;"選手データ!1:1"),0),0),所属csv!$A:$H,MATCH("所属コード",所属csv!$1:$1,0),0))</f>
        <v/>
      </c>
      <c r="C10" s="58"/>
      <c r="D10" s="58"/>
      <c r="E10" s="58" t="str">
        <f>IF(一覧表!D11="","",一覧表!D11)</f>
        <v/>
      </c>
      <c r="F10" s="58" t="str">
        <f ca="1">IF(一覧表!E11="","",一覧表!E11)</f>
        <v/>
      </c>
      <c r="G10" s="58" t="str">
        <f ca="1">IF(一覧表!D11="","",VLOOKUP(一覧表!D11,INDIRECT(一覧表!C11&amp;"選手データ!A:O"),MATCH("ﾌﾘｶﾞﾅ(姓)",INDIRECT(一覧表!C11&amp;"選手データ!1:1"),0),0)&amp;" "&amp;VLOOKUP(一覧表!D11,INDIRECT(一覧表!C11&amp;"選手データ!A:O"),MATCH("ﾌﾘｶﾞﾅ(名)",INDIRECT(一覧表!C11&amp;"選手データ!1:1"),0),0))</f>
        <v/>
      </c>
      <c r="H10" s="58" t="str">
        <f ca="1">IF(一覧表!E11="","",一覧表!E11)</f>
        <v/>
      </c>
      <c r="I10" s="58" t="str">
        <f ca="1">IF(一覧表!D11="","",VLOOKUP(一覧表!D11,INDIRECT(一覧表!C11&amp;"選手データ!A:O"),MATCH("FAMILY NAME",INDIRECT(一覧表!C11&amp;"選手データ!1:1"),0),0)&amp;" "&amp;VLOOKUP(一覧表!D11,INDIRECT(一覧表!C11&amp;"選手データ!A:O"),MATCH("Firstname",INDIRECT(一覧表!C11&amp;"選手データ!1:1"),0),0))</f>
        <v/>
      </c>
      <c r="J10" s="58" t="str">
        <f>IF(一覧表!D11="","","JPN")</f>
        <v/>
      </c>
      <c r="K10" s="58" t="str">
        <f>IF(一覧表!D11="","",IF(一覧表!C11="男",1,2))</f>
        <v/>
      </c>
      <c r="L10" s="58" t="str">
        <f>IF(一覧表!D11="","",一覧表!F11)</f>
        <v/>
      </c>
      <c r="M10" s="58" t="str">
        <f ca="1">IF(一覧表!D11="","",LEFT(VLOOKUP(一覧表!D11,INDIRECT(一覧表!C11&amp;"選手データ!A:O"),MATCH("Birthday",INDIRECT(一覧表!C11&amp;"選手データ!1:1"),0),0),4))</f>
        <v/>
      </c>
      <c r="N10" s="58" t="str">
        <f>IF(一覧表!D11="","","0")</f>
        <v/>
      </c>
      <c r="O10" s="58" t="str">
        <f>IF(一覧表!D11="","","千葉")</f>
        <v/>
      </c>
      <c r="P10" s="58"/>
      <c r="Q10" s="58" t="str">
        <f>IF(一覧表!G11="","",VLOOKUP(一覧表!G11,競技csv!$A:$O,MATCH("競技コード",競技csv!$1:$1,0),0))</f>
        <v/>
      </c>
      <c r="R10" s="58" t="str">
        <f>IF(一覧表!J11="","",一覧表!J11&amp;".")&amp;IF(一覧表!K11="","",TEXT(一覧表!K11,"00")&amp;".")&amp;IF(一覧表!L11="","",TEXT(一覧表!L11,"00"))</f>
        <v/>
      </c>
      <c r="S10" s="58" t="str">
        <f>IF(一覧表!G11="","","0")</f>
        <v/>
      </c>
      <c r="T10" s="58" t="str">
        <f>IF(一覧表!G11="","","2")</f>
        <v/>
      </c>
      <c r="U10" s="58" t="str">
        <f>IF(一覧表!M11="","",VLOOKUP(一覧表!M11,競技csv!$A:$O,MATCH("競技コード",競技csv!$1:$1,0),0))</f>
        <v/>
      </c>
      <c r="V10" s="58" t="str">
        <f>IF(一覧表!P11="","",一覧表!P11&amp;".")&amp;IF(一覧表!Q11="","",TEXT(一覧表!Q11,"00")&amp;".")&amp;IF(一覧表!R11="","",TEXT(一覧表!R11,"00"))</f>
        <v/>
      </c>
      <c r="W10" s="58" t="str">
        <f>IF(一覧表!M11="","","0")</f>
        <v/>
      </c>
      <c r="X10" s="58" t="str">
        <f>IF(一覧表!M11="","","2")</f>
        <v/>
      </c>
      <c r="Y10" s="58" t="str">
        <f>IF(一覧表!S11="","",VLOOKUP("共通"&amp;一覧表!C11&amp;"子4X100mR",競技csv!A:O,MATCH("競技コード",競技csv!$1:$1,0),0))</f>
        <v/>
      </c>
      <c r="Z10" s="58" t="str">
        <f>IF(一覧表!T11="","",一覧表!T11&amp;".")&amp;IF(一覧表!U11="","",TEXT(一覧表!U11,"00")&amp;".")&amp;IF(一覧表!V11="","",TEXT(一覧表!V11,"00"))</f>
        <v/>
      </c>
      <c r="AA10" s="58" t="str">
        <f>IF(一覧表!S11="","","0")</f>
        <v/>
      </c>
      <c r="AB10" s="58" t="str">
        <f>IF(一覧表!S11="","","2")</f>
        <v/>
      </c>
    </row>
    <row r="11" spans="1:36" x14ac:dyDescent="0.45">
      <c r="A11" s="58" t="str">
        <f>IF(一覧表!D12="","",IF(一覧表!C12="男",10000+一覧表!D12,20000+一覧表!D12))</f>
        <v/>
      </c>
      <c r="B11" s="58" t="str">
        <f ca="1">IF(一覧表!D12="","",VLOOKUP(VLOOKUP(一覧表!D12,INDIRECT(一覧表!C12&amp;"選手データ!A:O"),MATCH("所属",INDIRECT(一覧表!C12&amp;"選手データ!1:1"),0),0),所属csv!$A:$H,MATCH("所属コード",所属csv!$1:$1,0),0))</f>
        <v/>
      </c>
      <c r="C11" s="58"/>
      <c r="D11" s="58"/>
      <c r="E11" s="58" t="str">
        <f>IF(一覧表!D12="","",一覧表!D12)</f>
        <v/>
      </c>
      <c r="F11" s="58" t="str">
        <f ca="1">IF(一覧表!E12="","",一覧表!E12)</f>
        <v/>
      </c>
      <c r="G11" s="58" t="str">
        <f ca="1">IF(一覧表!D12="","",VLOOKUP(一覧表!D12,INDIRECT(一覧表!C12&amp;"選手データ!A:O"),MATCH("ﾌﾘｶﾞﾅ(姓)",INDIRECT(一覧表!C12&amp;"選手データ!1:1"),0),0)&amp;" "&amp;VLOOKUP(一覧表!D12,INDIRECT(一覧表!C12&amp;"選手データ!A:O"),MATCH("ﾌﾘｶﾞﾅ(名)",INDIRECT(一覧表!C12&amp;"選手データ!1:1"),0),0))</f>
        <v/>
      </c>
      <c r="H11" s="58" t="str">
        <f ca="1">IF(一覧表!E12="","",一覧表!E12)</f>
        <v/>
      </c>
      <c r="I11" s="58" t="str">
        <f ca="1">IF(一覧表!D12="","",VLOOKUP(一覧表!D12,INDIRECT(一覧表!C12&amp;"選手データ!A:O"),MATCH("FAMILY NAME",INDIRECT(一覧表!C12&amp;"選手データ!1:1"),0),0)&amp;" "&amp;VLOOKUP(一覧表!D12,INDIRECT(一覧表!C12&amp;"選手データ!A:O"),MATCH("Firstname",INDIRECT(一覧表!C12&amp;"選手データ!1:1"),0),0))</f>
        <v/>
      </c>
      <c r="J11" s="58" t="str">
        <f>IF(一覧表!D12="","","JPN")</f>
        <v/>
      </c>
      <c r="K11" s="58" t="str">
        <f>IF(一覧表!D12="","",IF(一覧表!C12="男",1,2))</f>
        <v/>
      </c>
      <c r="L11" s="58" t="str">
        <f>IF(一覧表!D12="","",一覧表!F12)</f>
        <v/>
      </c>
      <c r="M11" s="58" t="str">
        <f ca="1">IF(一覧表!D12="","",LEFT(VLOOKUP(一覧表!D12,INDIRECT(一覧表!C12&amp;"選手データ!A:O"),MATCH("Birthday",INDIRECT(一覧表!C12&amp;"選手データ!1:1"),0),0),4))</f>
        <v/>
      </c>
      <c r="N11" s="58" t="str">
        <f>IF(一覧表!D12="","","0")</f>
        <v/>
      </c>
      <c r="O11" s="58" t="str">
        <f>IF(一覧表!D12="","","千葉")</f>
        <v/>
      </c>
      <c r="P11" s="58"/>
      <c r="Q11" s="58" t="str">
        <f>IF(一覧表!G12="","",VLOOKUP(一覧表!G12,競技csv!$A:$O,MATCH("競技コード",競技csv!$1:$1,0),0))</f>
        <v/>
      </c>
      <c r="R11" s="58" t="str">
        <f>IF(一覧表!J12="","",一覧表!J12&amp;".")&amp;IF(一覧表!K12="","",TEXT(一覧表!K12,"00")&amp;".")&amp;IF(一覧表!L12="","",TEXT(一覧表!L12,"00"))</f>
        <v/>
      </c>
      <c r="S11" s="58" t="str">
        <f>IF(一覧表!G12="","","0")</f>
        <v/>
      </c>
      <c r="T11" s="58" t="str">
        <f>IF(一覧表!G12="","","2")</f>
        <v/>
      </c>
      <c r="U11" s="58" t="str">
        <f>IF(一覧表!M12="","",VLOOKUP(一覧表!M12,競技csv!$A:$O,MATCH("競技コード",競技csv!$1:$1,0),0))</f>
        <v/>
      </c>
      <c r="V11" s="58" t="str">
        <f>IF(一覧表!P12="","",一覧表!P12&amp;".")&amp;IF(一覧表!Q12="","",TEXT(一覧表!Q12,"00")&amp;".")&amp;IF(一覧表!R12="","",TEXT(一覧表!R12,"00"))</f>
        <v/>
      </c>
      <c r="W11" s="58" t="str">
        <f>IF(一覧表!M12="","","0")</f>
        <v/>
      </c>
      <c r="X11" s="58" t="str">
        <f>IF(一覧表!M12="","","2")</f>
        <v/>
      </c>
      <c r="Y11" s="58" t="str">
        <f>IF(一覧表!S12="","",VLOOKUP("共通"&amp;一覧表!C12&amp;"子4X100mR",競技csv!A:O,MATCH("競技コード",競技csv!$1:$1,0),0))</f>
        <v/>
      </c>
      <c r="Z11" s="58" t="str">
        <f>IF(一覧表!T12="","",一覧表!T12&amp;".")&amp;IF(一覧表!U12="","",TEXT(一覧表!U12,"00")&amp;".")&amp;IF(一覧表!V12="","",TEXT(一覧表!V12,"00"))</f>
        <v/>
      </c>
      <c r="AA11" s="58" t="str">
        <f>IF(一覧表!S12="","","0")</f>
        <v/>
      </c>
      <c r="AB11" s="58" t="str">
        <f>IF(一覧表!S12="","","2")</f>
        <v/>
      </c>
    </row>
    <row r="12" spans="1:36" x14ac:dyDescent="0.45">
      <c r="A12" s="58" t="str">
        <f>IF(一覧表!D13="","",IF(一覧表!C13="男",10000+一覧表!D13,20000+一覧表!D13))</f>
        <v/>
      </c>
      <c r="B12" s="58" t="str">
        <f ca="1">IF(一覧表!D13="","",VLOOKUP(VLOOKUP(一覧表!D13,INDIRECT(一覧表!C13&amp;"選手データ!A:O"),MATCH("所属",INDIRECT(一覧表!C13&amp;"選手データ!1:1"),0),0),所属csv!$A:$H,MATCH("所属コード",所属csv!$1:$1,0),0))</f>
        <v/>
      </c>
      <c r="C12" s="58"/>
      <c r="D12" s="58"/>
      <c r="E12" s="58" t="str">
        <f>IF(一覧表!D13="","",一覧表!D13)</f>
        <v/>
      </c>
      <c r="F12" s="58" t="str">
        <f ca="1">IF(一覧表!E13="","",一覧表!E13)</f>
        <v/>
      </c>
      <c r="G12" s="58" t="str">
        <f ca="1">IF(一覧表!D13="","",VLOOKUP(一覧表!D13,INDIRECT(一覧表!C13&amp;"選手データ!A:O"),MATCH("ﾌﾘｶﾞﾅ(姓)",INDIRECT(一覧表!C13&amp;"選手データ!1:1"),0),0)&amp;" "&amp;VLOOKUP(一覧表!D13,INDIRECT(一覧表!C13&amp;"選手データ!A:O"),MATCH("ﾌﾘｶﾞﾅ(名)",INDIRECT(一覧表!C13&amp;"選手データ!1:1"),0),0))</f>
        <v/>
      </c>
      <c r="H12" s="58" t="str">
        <f ca="1">IF(一覧表!E13="","",一覧表!E13)</f>
        <v/>
      </c>
      <c r="I12" s="58" t="str">
        <f ca="1">IF(一覧表!D13="","",VLOOKUP(一覧表!D13,INDIRECT(一覧表!C13&amp;"選手データ!A:O"),MATCH("FAMILY NAME",INDIRECT(一覧表!C13&amp;"選手データ!1:1"),0),0)&amp;" "&amp;VLOOKUP(一覧表!D13,INDIRECT(一覧表!C13&amp;"選手データ!A:O"),MATCH("Firstname",INDIRECT(一覧表!C13&amp;"選手データ!1:1"),0),0))</f>
        <v/>
      </c>
      <c r="J12" s="58" t="str">
        <f>IF(一覧表!D13="","","JPN")</f>
        <v/>
      </c>
      <c r="K12" s="58" t="str">
        <f>IF(一覧表!D13="","",IF(一覧表!C13="男",1,2))</f>
        <v/>
      </c>
      <c r="L12" s="58" t="str">
        <f>IF(一覧表!D13="","",一覧表!F13)</f>
        <v/>
      </c>
      <c r="M12" s="58" t="str">
        <f ca="1">IF(一覧表!D13="","",LEFT(VLOOKUP(一覧表!D13,INDIRECT(一覧表!C13&amp;"選手データ!A:O"),MATCH("Birthday",INDIRECT(一覧表!C13&amp;"選手データ!1:1"),0),0),4))</f>
        <v/>
      </c>
      <c r="N12" s="58" t="str">
        <f>IF(一覧表!D13="","","0")</f>
        <v/>
      </c>
      <c r="O12" s="58" t="str">
        <f>IF(一覧表!D13="","","千葉")</f>
        <v/>
      </c>
      <c r="P12" s="58"/>
      <c r="Q12" s="58" t="str">
        <f>IF(一覧表!G13="","",VLOOKUP(一覧表!G13,競技csv!$A:$O,MATCH("競技コード",競技csv!$1:$1,0),0))</f>
        <v/>
      </c>
      <c r="R12" s="58" t="str">
        <f>IF(一覧表!J13="","",一覧表!J13&amp;".")&amp;IF(一覧表!K13="","",TEXT(一覧表!K13,"00")&amp;".")&amp;IF(一覧表!L13="","",TEXT(一覧表!L13,"00"))</f>
        <v/>
      </c>
      <c r="S12" s="58" t="str">
        <f>IF(一覧表!G13="","","0")</f>
        <v/>
      </c>
      <c r="T12" s="58" t="str">
        <f>IF(一覧表!G13="","","2")</f>
        <v/>
      </c>
      <c r="U12" s="58" t="str">
        <f>IF(一覧表!M13="","",VLOOKUP(一覧表!M13,競技csv!$A:$O,MATCH("競技コード",競技csv!$1:$1,0),0))</f>
        <v/>
      </c>
      <c r="V12" s="58" t="str">
        <f>IF(一覧表!P13="","",一覧表!P13&amp;".")&amp;IF(一覧表!Q13="","",TEXT(一覧表!Q13,"00")&amp;".")&amp;IF(一覧表!R13="","",TEXT(一覧表!R13,"00"))</f>
        <v/>
      </c>
      <c r="W12" s="58" t="str">
        <f>IF(一覧表!M13="","","0")</f>
        <v/>
      </c>
      <c r="X12" s="58" t="str">
        <f>IF(一覧表!M13="","","2")</f>
        <v/>
      </c>
      <c r="Y12" s="58" t="str">
        <f>IF(一覧表!S13="","",VLOOKUP("共通"&amp;一覧表!C13&amp;"子4X100mR",競技csv!A:O,MATCH("競技コード",競技csv!$1:$1,0),0))</f>
        <v/>
      </c>
      <c r="Z12" s="58" t="str">
        <f>IF(一覧表!T13="","",一覧表!T13&amp;".")&amp;IF(一覧表!U13="","",TEXT(一覧表!U13,"00")&amp;".")&amp;IF(一覧表!V13="","",TEXT(一覧表!V13,"00"))</f>
        <v/>
      </c>
      <c r="AA12" s="58" t="str">
        <f>IF(一覧表!S13="","","0")</f>
        <v/>
      </c>
      <c r="AB12" s="58" t="str">
        <f>IF(一覧表!S13="","","2")</f>
        <v/>
      </c>
    </row>
    <row r="13" spans="1:36" x14ac:dyDescent="0.45">
      <c r="A13" s="58" t="str">
        <f>IF(一覧表!D14="","",IF(一覧表!C14="男",10000+一覧表!D14,20000+一覧表!D14))</f>
        <v/>
      </c>
      <c r="B13" s="58" t="str">
        <f ca="1">IF(一覧表!D14="","",VLOOKUP(VLOOKUP(一覧表!D14,INDIRECT(一覧表!C14&amp;"選手データ!A:O"),MATCH("所属",INDIRECT(一覧表!C14&amp;"選手データ!1:1"),0),0),所属csv!$A:$H,MATCH("所属コード",所属csv!$1:$1,0),0))</f>
        <v/>
      </c>
      <c r="C13" s="58"/>
      <c r="D13" s="58"/>
      <c r="E13" s="58" t="str">
        <f>IF(一覧表!D14="","",一覧表!D14)</f>
        <v/>
      </c>
      <c r="F13" s="58" t="str">
        <f ca="1">IF(一覧表!E14="","",一覧表!E14)</f>
        <v/>
      </c>
      <c r="G13" s="58" t="str">
        <f ca="1">IF(一覧表!D14="","",VLOOKUP(一覧表!D14,INDIRECT(一覧表!C14&amp;"選手データ!A:O"),MATCH("ﾌﾘｶﾞﾅ(姓)",INDIRECT(一覧表!C14&amp;"選手データ!1:1"),0),0)&amp;" "&amp;VLOOKUP(一覧表!D14,INDIRECT(一覧表!C14&amp;"選手データ!A:O"),MATCH("ﾌﾘｶﾞﾅ(名)",INDIRECT(一覧表!C14&amp;"選手データ!1:1"),0),0))</f>
        <v/>
      </c>
      <c r="H13" s="58" t="str">
        <f ca="1">IF(一覧表!E14="","",一覧表!E14)</f>
        <v/>
      </c>
      <c r="I13" s="58" t="str">
        <f ca="1">IF(一覧表!D14="","",VLOOKUP(一覧表!D14,INDIRECT(一覧表!C14&amp;"選手データ!A:O"),MATCH("FAMILY NAME",INDIRECT(一覧表!C14&amp;"選手データ!1:1"),0),0)&amp;" "&amp;VLOOKUP(一覧表!D14,INDIRECT(一覧表!C14&amp;"選手データ!A:O"),MATCH("Firstname",INDIRECT(一覧表!C14&amp;"選手データ!1:1"),0),0))</f>
        <v/>
      </c>
      <c r="J13" s="58" t="str">
        <f>IF(一覧表!D14="","","JPN")</f>
        <v/>
      </c>
      <c r="K13" s="58" t="str">
        <f>IF(一覧表!D14="","",IF(一覧表!C14="男",1,2))</f>
        <v/>
      </c>
      <c r="L13" s="58" t="str">
        <f>IF(一覧表!D14="","",一覧表!F14)</f>
        <v/>
      </c>
      <c r="M13" s="58" t="str">
        <f ca="1">IF(一覧表!D14="","",LEFT(VLOOKUP(一覧表!D14,INDIRECT(一覧表!C14&amp;"選手データ!A:O"),MATCH("Birthday",INDIRECT(一覧表!C14&amp;"選手データ!1:1"),0),0),4))</f>
        <v/>
      </c>
      <c r="N13" s="58" t="str">
        <f>IF(一覧表!D14="","","0")</f>
        <v/>
      </c>
      <c r="O13" s="58" t="str">
        <f>IF(一覧表!D14="","","千葉")</f>
        <v/>
      </c>
      <c r="P13" s="58"/>
      <c r="Q13" s="58" t="str">
        <f>IF(一覧表!G14="","",VLOOKUP(一覧表!G14,競技csv!$A:$O,MATCH("競技コード",競技csv!$1:$1,0),0))</f>
        <v/>
      </c>
      <c r="R13" s="58" t="str">
        <f>IF(一覧表!J14="","",一覧表!J14&amp;".")&amp;IF(一覧表!K14="","",TEXT(一覧表!K14,"00")&amp;".")&amp;IF(一覧表!L14="","",TEXT(一覧表!L14,"00"))</f>
        <v/>
      </c>
      <c r="S13" s="58" t="str">
        <f>IF(一覧表!G14="","","0")</f>
        <v/>
      </c>
      <c r="T13" s="58" t="str">
        <f>IF(一覧表!G14="","","2")</f>
        <v/>
      </c>
      <c r="U13" s="58" t="str">
        <f>IF(一覧表!M14="","",VLOOKUP(一覧表!M14,競技csv!$A:$O,MATCH("競技コード",競技csv!$1:$1,0),0))</f>
        <v/>
      </c>
      <c r="V13" s="58" t="str">
        <f>IF(一覧表!P14="","",一覧表!P14&amp;".")&amp;IF(一覧表!Q14="","",TEXT(一覧表!Q14,"00")&amp;".")&amp;IF(一覧表!R14="","",TEXT(一覧表!R14,"00"))</f>
        <v/>
      </c>
      <c r="W13" s="58" t="str">
        <f>IF(一覧表!M14="","","0")</f>
        <v/>
      </c>
      <c r="X13" s="58" t="str">
        <f>IF(一覧表!M14="","","2")</f>
        <v/>
      </c>
      <c r="Y13" s="58" t="str">
        <f>IF(一覧表!S14="","",VLOOKUP("共通"&amp;一覧表!C14&amp;"子4X100mR",競技csv!A:O,MATCH("競技コード",競技csv!$1:$1,0),0))</f>
        <v/>
      </c>
      <c r="Z13" s="58" t="str">
        <f>IF(一覧表!T14="","",一覧表!T14&amp;".")&amp;IF(一覧表!U14="","",TEXT(一覧表!U14,"00")&amp;".")&amp;IF(一覧表!V14="","",TEXT(一覧表!V14,"00"))</f>
        <v/>
      </c>
      <c r="AA13" s="58" t="str">
        <f>IF(一覧表!S14="","","0")</f>
        <v/>
      </c>
      <c r="AB13" s="58" t="str">
        <f>IF(一覧表!S14="","","2")</f>
        <v/>
      </c>
    </row>
    <row r="14" spans="1:36" x14ac:dyDescent="0.45">
      <c r="A14" s="58" t="str">
        <f>IF(一覧表!D15="","",IF(一覧表!C15="男",10000+一覧表!D15,20000+一覧表!D15))</f>
        <v/>
      </c>
      <c r="B14" s="58" t="str">
        <f ca="1">IF(一覧表!D15="","",VLOOKUP(VLOOKUP(一覧表!D15,INDIRECT(一覧表!C15&amp;"選手データ!A:O"),MATCH("所属",INDIRECT(一覧表!C15&amp;"選手データ!1:1"),0),0),所属csv!$A:$H,MATCH("所属コード",所属csv!$1:$1,0),0))</f>
        <v/>
      </c>
      <c r="C14" s="58"/>
      <c r="D14" s="58"/>
      <c r="E14" s="58" t="str">
        <f>IF(一覧表!D15="","",一覧表!D15)</f>
        <v/>
      </c>
      <c r="F14" s="58" t="str">
        <f ca="1">IF(一覧表!E15="","",一覧表!E15)</f>
        <v/>
      </c>
      <c r="G14" s="58" t="str">
        <f ca="1">IF(一覧表!D15="","",VLOOKUP(一覧表!D15,INDIRECT(一覧表!C15&amp;"選手データ!A:O"),MATCH("ﾌﾘｶﾞﾅ(姓)",INDIRECT(一覧表!C15&amp;"選手データ!1:1"),0),0)&amp;" "&amp;VLOOKUP(一覧表!D15,INDIRECT(一覧表!C15&amp;"選手データ!A:O"),MATCH("ﾌﾘｶﾞﾅ(名)",INDIRECT(一覧表!C15&amp;"選手データ!1:1"),0),0))</f>
        <v/>
      </c>
      <c r="H14" s="58" t="str">
        <f ca="1">IF(一覧表!E15="","",一覧表!E15)</f>
        <v/>
      </c>
      <c r="I14" s="58" t="str">
        <f ca="1">IF(一覧表!D15="","",VLOOKUP(一覧表!D15,INDIRECT(一覧表!C15&amp;"選手データ!A:O"),MATCH("FAMILY NAME",INDIRECT(一覧表!C15&amp;"選手データ!1:1"),0),0)&amp;" "&amp;VLOOKUP(一覧表!D15,INDIRECT(一覧表!C15&amp;"選手データ!A:O"),MATCH("Firstname",INDIRECT(一覧表!C15&amp;"選手データ!1:1"),0),0))</f>
        <v/>
      </c>
      <c r="J14" s="58" t="str">
        <f>IF(一覧表!D15="","","JPN")</f>
        <v/>
      </c>
      <c r="K14" s="58" t="str">
        <f>IF(一覧表!D15="","",IF(一覧表!C15="男",1,2))</f>
        <v/>
      </c>
      <c r="L14" s="58" t="str">
        <f>IF(一覧表!D15="","",一覧表!F15)</f>
        <v/>
      </c>
      <c r="M14" s="58" t="str">
        <f ca="1">IF(一覧表!D15="","",LEFT(VLOOKUP(一覧表!D15,INDIRECT(一覧表!C15&amp;"選手データ!A:O"),MATCH("Birthday",INDIRECT(一覧表!C15&amp;"選手データ!1:1"),0),0),4))</f>
        <v/>
      </c>
      <c r="N14" s="58" t="str">
        <f>IF(一覧表!D15="","","0")</f>
        <v/>
      </c>
      <c r="O14" s="58" t="str">
        <f>IF(一覧表!D15="","","千葉")</f>
        <v/>
      </c>
      <c r="P14" s="58"/>
      <c r="Q14" s="58" t="str">
        <f>IF(一覧表!G15="","",VLOOKUP(一覧表!G15,競技csv!$A:$O,MATCH("競技コード",競技csv!$1:$1,0),0))</f>
        <v/>
      </c>
      <c r="R14" s="58" t="str">
        <f>IF(一覧表!J15="","",一覧表!J15&amp;".")&amp;IF(一覧表!K15="","",TEXT(一覧表!K15,"00")&amp;".")&amp;IF(一覧表!L15="","",TEXT(一覧表!L15,"00"))</f>
        <v/>
      </c>
      <c r="S14" s="58" t="str">
        <f>IF(一覧表!G15="","","0")</f>
        <v/>
      </c>
      <c r="T14" s="58" t="str">
        <f>IF(一覧表!G15="","","2")</f>
        <v/>
      </c>
      <c r="U14" s="58" t="str">
        <f>IF(一覧表!M15="","",VLOOKUP(一覧表!M15,競技csv!$A:$O,MATCH("競技コード",競技csv!$1:$1,0),0))</f>
        <v/>
      </c>
      <c r="V14" s="58" t="str">
        <f>IF(一覧表!P15="","",一覧表!P15&amp;".")&amp;IF(一覧表!Q15="","",TEXT(一覧表!Q15,"00")&amp;".")&amp;IF(一覧表!R15="","",TEXT(一覧表!R15,"00"))</f>
        <v/>
      </c>
      <c r="W14" s="58" t="str">
        <f>IF(一覧表!M15="","","0")</f>
        <v/>
      </c>
      <c r="X14" s="58" t="str">
        <f>IF(一覧表!M15="","","2")</f>
        <v/>
      </c>
      <c r="Y14" s="58" t="str">
        <f>IF(一覧表!S15="","",VLOOKUP("共通"&amp;一覧表!C15&amp;"子4X100mR",競技csv!A:O,MATCH("競技コード",競技csv!$1:$1,0),0))</f>
        <v/>
      </c>
      <c r="Z14" s="58" t="str">
        <f>IF(一覧表!T15="","",一覧表!T15&amp;".")&amp;IF(一覧表!U15="","",TEXT(一覧表!U15,"00")&amp;".")&amp;IF(一覧表!V15="","",TEXT(一覧表!V15,"00"))</f>
        <v/>
      </c>
      <c r="AA14" s="58" t="str">
        <f>IF(一覧表!S15="","","0")</f>
        <v/>
      </c>
      <c r="AB14" s="58" t="str">
        <f>IF(一覧表!S15="","","2")</f>
        <v/>
      </c>
    </row>
    <row r="15" spans="1:36" x14ac:dyDescent="0.45">
      <c r="A15" s="58" t="str">
        <f>IF(一覧表!D16="","",IF(一覧表!C16="男",10000+一覧表!D16,20000+一覧表!D16))</f>
        <v/>
      </c>
      <c r="B15" s="58" t="str">
        <f ca="1">IF(一覧表!D16="","",VLOOKUP(VLOOKUP(一覧表!D16,INDIRECT(一覧表!C16&amp;"選手データ!A:O"),MATCH("所属",INDIRECT(一覧表!C16&amp;"選手データ!1:1"),0),0),所属csv!$A:$H,MATCH("所属コード",所属csv!$1:$1,0),0))</f>
        <v/>
      </c>
      <c r="C15" s="58"/>
      <c r="D15" s="58"/>
      <c r="E15" s="58" t="str">
        <f>IF(一覧表!D16="","",一覧表!D16)</f>
        <v/>
      </c>
      <c r="F15" s="58" t="str">
        <f ca="1">IF(一覧表!E16="","",一覧表!E16)</f>
        <v/>
      </c>
      <c r="G15" s="58" t="str">
        <f ca="1">IF(一覧表!D16="","",VLOOKUP(一覧表!D16,INDIRECT(一覧表!C16&amp;"選手データ!A:O"),MATCH("ﾌﾘｶﾞﾅ(姓)",INDIRECT(一覧表!C16&amp;"選手データ!1:1"),0),0)&amp;" "&amp;VLOOKUP(一覧表!D16,INDIRECT(一覧表!C16&amp;"選手データ!A:O"),MATCH("ﾌﾘｶﾞﾅ(名)",INDIRECT(一覧表!C16&amp;"選手データ!1:1"),0),0))</f>
        <v/>
      </c>
      <c r="H15" s="58" t="str">
        <f ca="1">IF(一覧表!E16="","",一覧表!E16)</f>
        <v/>
      </c>
      <c r="I15" s="58" t="str">
        <f ca="1">IF(一覧表!D16="","",VLOOKUP(一覧表!D16,INDIRECT(一覧表!C16&amp;"選手データ!A:O"),MATCH("FAMILY NAME",INDIRECT(一覧表!C16&amp;"選手データ!1:1"),0),0)&amp;" "&amp;VLOOKUP(一覧表!D16,INDIRECT(一覧表!C16&amp;"選手データ!A:O"),MATCH("Firstname",INDIRECT(一覧表!C16&amp;"選手データ!1:1"),0),0))</f>
        <v/>
      </c>
      <c r="J15" s="58" t="str">
        <f>IF(一覧表!D16="","","JPN")</f>
        <v/>
      </c>
      <c r="K15" s="58" t="str">
        <f>IF(一覧表!D16="","",IF(一覧表!C16="男",1,2))</f>
        <v/>
      </c>
      <c r="L15" s="58" t="str">
        <f>IF(一覧表!D16="","",一覧表!F16)</f>
        <v/>
      </c>
      <c r="M15" s="58" t="str">
        <f ca="1">IF(一覧表!D16="","",LEFT(VLOOKUP(一覧表!D16,INDIRECT(一覧表!C16&amp;"選手データ!A:O"),MATCH("Birthday",INDIRECT(一覧表!C16&amp;"選手データ!1:1"),0),0),4))</f>
        <v/>
      </c>
      <c r="N15" s="58" t="str">
        <f>IF(一覧表!D16="","","0")</f>
        <v/>
      </c>
      <c r="O15" s="58" t="str">
        <f>IF(一覧表!D16="","","千葉")</f>
        <v/>
      </c>
      <c r="P15" s="58"/>
      <c r="Q15" s="58" t="str">
        <f>IF(一覧表!G16="","",VLOOKUP(一覧表!G16,競技csv!$A:$O,MATCH("競技コード",競技csv!$1:$1,0),0))</f>
        <v/>
      </c>
      <c r="R15" s="58" t="str">
        <f>IF(一覧表!J16="","",一覧表!J16&amp;".")&amp;IF(一覧表!K16="","",TEXT(一覧表!K16,"00")&amp;".")&amp;IF(一覧表!L16="","",TEXT(一覧表!L16,"00"))</f>
        <v/>
      </c>
      <c r="S15" s="58" t="str">
        <f>IF(一覧表!G16="","","0")</f>
        <v/>
      </c>
      <c r="T15" s="58" t="str">
        <f>IF(一覧表!G16="","","2")</f>
        <v/>
      </c>
      <c r="U15" s="58" t="str">
        <f>IF(一覧表!M16="","",VLOOKUP(一覧表!M16,競技csv!$A:$O,MATCH("競技コード",競技csv!$1:$1,0),0))</f>
        <v/>
      </c>
      <c r="V15" s="58" t="str">
        <f>IF(一覧表!P16="","",一覧表!P16&amp;".")&amp;IF(一覧表!Q16="","",TEXT(一覧表!Q16,"00")&amp;".")&amp;IF(一覧表!R16="","",TEXT(一覧表!R16,"00"))</f>
        <v/>
      </c>
      <c r="W15" s="58" t="str">
        <f>IF(一覧表!M16="","","0")</f>
        <v/>
      </c>
      <c r="X15" s="58" t="str">
        <f>IF(一覧表!M16="","","2")</f>
        <v/>
      </c>
      <c r="Y15" s="58" t="str">
        <f>IF(一覧表!S16="","",VLOOKUP("共通"&amp;一覧表!C16&amp;"子4X100mR",競技csv!A:O,MATCH("競技コード",競技csv!$1:$1,0),0))</f>
        <v/>
      </c>
      <c r="Z15" s="58" t="str">
        <f>IF(一覧表!T16="","",一覧表!T16&amp;".")&amp;IF(一覧表!U16="","",TEXT(一覧表!U16,"00")&amp;".")&amp;IF(一覧表!V16="","",TEXT(一覧表!V16,"00"))</f>
        <v/>
      </c>
      <c r="AA15" s="58" t="str">
        <f>IF(一覧表!S16="","","0")</f>
        <v/>
      </c>
      <c r="AB15" s="58" t="str">
        <f>IF(一覧表!S16="","","2")</f>
        <v/>
      </c>
    </row>
    <row r="16" spans="1:36" x14ac:dyDescent="0.45">
      <c r="A16" s="58" t="str">
        <f>IF(一覧表!D17="","",IF(一覧表!C17="男",10000+一覧表!D17,20000+一覧表!D17))</f>
        <v/>
      </c>
      <c r="B16" s="58" t="str">
        <f ca="1">IF(一覧表!D17="","",VLOOKUP(VLOOKUP(一覧表!D17,INDIRECT(一覧表!C17&amp;"選手データ!A:O"),MATCH("所属",INDIRECT(一覧表!C17&amp;"選手データ!1:1"),0),0),所属csv!$A:$H,MATCH("所属コード",所属csv!$1:$1,0),0))</f>
        <v/>
      </c>
      <c r="C16" s="58"/>
      <c r="D16" s="58"/>
      <c r="E16" s="58" t="str">
        <f>IF(一覧表!D17="","",一覧表!D17)</f>
        <v/>
      </c>
      <c r="F16" s="58" t="str">
        <f ca="1">IF(一覧表!E17="","",一覧表!E17)</f>
        <v/>
      </c>
      <c r="G16" s="58" t="str">
        <f ca="1">IF(一覧表!D17="","",VLOOKUP(一覧表!D17,INDIRECT(一覧表!C17&amp;"選手データ!A:O"),MATCH("ﾌﾘｶﾞﾅ(姓)",INDIRECT(一覧表!C17&amp;"選手データ!1:1"),0),0)&amp;" "&amp;VLOOKUP(一覧表!D17,INDIRECT(一覧表!C17&amp;"選手データ!A:O"),MATCH("ﾌﾘｶﾞﾅ(名)",INDIRECT(一覧表!C17&amp;"選手データ!1:1"),0),0))</f>
        <v/>
      </c>
      <c r="H16" s="58" t="str">
        <f ca="1">IF(一覧表!E17="","",一覧表!E17)</f>
        <v/>
      </c>
      <c r="I16" s="58" t="str">
        <f ca="1">IF(一覧表!D17="","",VLOOKUP(一覧表!D17,INDIRECT(一覧表!C17&amp;"選手データ!A:O"),MATCH("FAMILY NAME",INDIRECT(一覧表!C17&amp;"選手データ!1:1"),0),0)&amp;" "&amp;VLOOKUP(一覧表!D17,INDIRECT(一覧表!C17&amp;"選手データ!A:O"),MATCH("Firstname",INDIRECT(一覧表!C17&amp;"選手データ!1:1"),0),0))</f>
        <v/>
      </c>
      <c r="J16" s="58" t="str">
        <f>IF(一覧表!D17="","","JPN")</f>
        <v/>
      </c>
      <c r="K16" s="58" t="str">
        <f>IF(一覧表!D17="","",IF(一覧表!C17="男",1,2))</f>
        <v/>
      </c>
      <c r="L16" s="58" t="str">
        <f>IF(一覧表!D17="","",一覧表!F17)</f>
        <v/>
      </c>
      <c r="M16" s="58" t="str">
        <f ca="1">IF(一覧表!D17="","",LEFT(VLOOKUP(一覧表!D17,INDIRECT(一覧表!C17&amp;"選手データ!A:O"),MATCH("Birthday",INDIRECT(一覧表!C17&amp;"選手データ!1:1"),0),0),4))</f>
        <v/>
      </c>
      <c r="N16" s="58" t="str">
        <f>IF(一覧表!D17="","","0")</f>
        <v/>
      </c>
      <c r="O16" s="58" t="str">
        <f>IF(一覧表!D17="","","千葉")</f>
        <v/>
      </c>
      <c r="P16" s="58"/>
      <c r="Q16" s="58" t="str">
        <f>IF(一覧表!G17="","",VLOOKUP(一覧表!G17,競技csv!$A:$O,MATCH("競技コード",競技csv!$1:$1,0),0))</f>
        <v/>
      </c>
      <c r="R16" s="58" t="str">
        <f>IF(一覧表!J17="","",一覧表!J17&amp;".")&amp;IF(一覧表!K17="","",TEXT(一覧表!K17,"00")&amp;".")&amp;IF(一覧表!L17="","",TEXT(一覧表!L17,"00"))</f>
        <v/>
      </c>
      <c r="S16" s="58" t="str">
        <f>IF(一覧表!G17="","","0")</f>
        <v/>
      </c>
      <c r="T16" s="58" t="str">
        <f>IF(一覧表!G17="","","2")</f>
        <v/>
      </c>
      <c r="U16" s="58" t="str">
        <f>IF(一覧表!M17="","",VLOOKUP(一覧表!M17,競技csv!$A:$O,MATCH("競技コード",競技csv!$1:$1,0),0))</f>
        <v/>
      </c>
      <c r="V16" s="58" t="str">
        <f>IF(一覧表!P17="","",一覧表!P17&amp;".")&amp;IF(一覧表!Q17="","",TEXT(一覧表!Q17,"00")&amp;".")&amp;IF(一覧表!R17="","",TEXT(一覧表!R17,"00"))</f>
        <v/>
      </c>
      <c r="W16" s="58" t="str">
        <f>IF(一覧表!M17="","","0")</f>
        <v/>
      </c>
      <c r="X16" s="58" t="str">
        <f>IF(一覧表!M17="","","2")</f>
        <v/>
      </c>
      <c r="Y16" s="58" t="str">
        <f>IF(一覧表!S17="","",VLOOKUP("共通"&amp;一覧表!C17&amp;"子4X100mR",競技csv!A:O,MATCH("競技コード",競技csv!$1:$1,0),0))</f>
        <v/>
      </c>
      <c r="Z16" s="58" t="str">
        <f>IF(一覧表!T17="","",一覧表!T17&amp;".")&amp;IF(一覧表!U17="","",TEXT(一覧表!U17,"00")&amp;".")&amp;IF(一覧表!V17="","",TEXT(一覧表!V17,"00"))</f>
        <v/>
      </c>
      <c r="AA16" s="58" t="str">
        <f>IF(一覧表!S17="","","0")</f>
        <v/>
      </c>
      <c r="AB16" s="58" t="str">
        <f>IF(一覧表!S17="","","2")</f>
        <v/>
      </c>
    </row>
    <row r="17" spans="1:28" x14ac:dyDescent="0.45">
      <c r="A17" s="58" t="str">
        <f>IF(一覧表!D18="","",IF(一覧表!C18="男",10000+一覧表!D18,20000+一覧表!D18))</f>
        <v/>
      </c>
      <c r="B17" s="58" t="str">
        <f ca="1">IF(一覧表!D18="","",VLOOKUP(VLOOKUP(一覧表!D18,INDIRECT(一覧表!C18&amp;"選手データ!A:O"),MATCH("所属",INDIRECT(一覧表!C18&amp;"選手データ!1:1"),0),0),所属csv!$A:$H,MATCH("所属コード",所属csv!$1:$1,0),0))</f>
        <v/>
      </c>
      <c r="C17" s="58"/>
      <c r="D17" s="58"/>
      <c r="E17" s="58" t="str">
        <f>IF(一覧表!D18="","",一覧表!D18)</f>
        <v/>
      </c>
      <c r="F17" s="58" t="str">
        <f ca="1">IF(一覧表!E18="","",一覧表!E18)</f>
        <v/>
      </c>
      <c r="G17" s="58" t="str">
        <f ca="1">IF(一覧表!D18="","",VLOOKUP(一覧表!D18,INDIRECT(一覧表!C18&amp;"選手データ!A:O"),MATCH("ﾌﾘｶﾞﾅ(姓)",INDIRECT(一覧表!C18&amp;"選手データ!1:1"),0),0)&amp;" "&amp;VLOOKUP(一覧表!D18,INDIRECT(一覧表!C18&amp;"選手データ!A:O"),MATCH("ﾌﾘｶﾞﾅ(名)",INDIRECT(一覧表!C18&amp;"選手データ!1:1"),0),0))</f>
        <v/>
      </c>
      <c r="H17" s="58" t="str">
        <f ca="1">IF(一覧表!E18="","",一覧表!E18)</f>
        <v/>
      </c>
      <c r="I17" s="58" t="str">
        <f ca="1">IF(一覧表!D18="","",VLOOKUP(一覧表!D18,INDIRECT(一覧表!C18&amp;"選手データ!A:O"),MATCH("FAMILY NAME",INDIRECT(一覧表!C18&amp;"選手データ!1:1"),0),0)&amp;" "&amp;VLOOKUP(一覧表!D18,INDIRECT(一覧表!C18&amp;"選手データ!A:O"),MATCH("Firstname",INDIRECT(一覧表!C18&amp;"選手データ!1:1"),0),0))</f>
        <v/>
      </c>
      <c r="J17" s="58" t="str">
        <f>IF(一覧表!D18="","","JPN")</f>
        <v/>
      </c>
      <c r="K17" s="58" t="str">
        <f>IF(一覧表!D18="","",IF(一覧表!C18="男",1,2))</f>
        <v/>
      </c>
      <c r="L17" s="58" t="str">
        <f>IF(一覧表!D18="","",一覧表!F18)</f>
        <v/>
      </c>
      <c r="M17" s="58" t="str">
        <f ca="1">IF(一覧表!D18="","",LEFT(VLOOKUP(一覧表!D18,INDIRECT(一覧表!C18&amp;"選手データ!A:O"),MATCH("Birthday",INDIRECT(一覧表!C18&amp;"選手データ!1:1"),0),0),4))</f>
        <v/>
      </c>
      <c r="N17" s="58" t="str">
        <f>IF(一覧表!D18="","","0")</f>
        <v/>
      </c>
      <c r="O17" s="58" t="str">
        <f>IF(一覧表!D18="","","千葉")</f>
        <v/>
      </c>
      <c r="P17" s="58"/>
      <c r="Q17" s="58" t="str">
        <f>IF(一覧表!G18="","",VLOOKUP(一覧表!G18,競技csv!$A:$O,MATCH("競技コード",競技csv!$1:$1,0),0))</f>
        <v/>
      </c>
      <c r="R17" s="58" t="str">
        <f>IF(一覧表!J18="","",一覧表!J18&amp;".")&amp;IF(一覧表!K18="","",TEXT(一覧表!K18,"00")&amp;".")&amp;IF(一覧表!L18="","",TEXT(一覧表!L18,"00"))</f>
        <v/>
      </c>
      <c r="S17" s="58" t="str">
        <f>IF(一覧表!G18="","","0")</f>
        <v/>
      </c>
      <c r="T17" s="58" t="str">
        <f>IF(一覧表!G18="","","2")</f>
        <v/>
      </c>
      <c r="U17" s="58" t="str">
        <f>IF(一覧表!M18="","",VLOOKUP(一覧表!M18,競技csv!$A:$O,MATCH("競技コード",競技csv!$1:$1,0),0))</f>
        <v/>
      </c>
      <c r="V17" s="58" t="str">
        <f>IF(一覧表!P18="","",一覧表!P18&amp;".")&amp;IF(一覧表!Q18="","",TEXT(一覧表!Q18,"00")&amp;".")&amp;IF(一覧表!R18="","",TEXT(一覧表!R18,"00"))</f>
        <v/>
      </c>
      <c r="W17" s="58" t="str">
        <f>IF(一覧表!M18="","","0")</f>
        <v/>
      </c>
      <c r="X17" s="58" t="str">
        <f>IF(一覧表!M18="","","2")</f>
        <v/>
      </c>
      <c r="Y17" s="58" t="str">
        <f>IF(一覧表!S18="","",VLOOKUP("共通"&amp;一覧表!C18&amp;"子4X100mR",競技csv!A:O,MATCH("競技コード",競技csv!$1:$1,0),0))</f>
        <v/>
      </c>
      <c r="Z17" s="58" t="str">
        <f>IF(一覧表!T18="","",一覧表!T18&amp;".")&amp;IF(一覧表!U18="","",TEXT(一覧表!U18,"00")&amp;".")&amp;IF(一覧表!V18="","",TEXT(一覧表!V18,"00"))</f>
        <v/>
      </c>
      <c r="AA17" s="58" t="str">
        <f>IF(一覧表!S18="","","0")</f>
        <v/>
      </c>
      <c r="AB17" s="58" t="str">
        <f>IF(一覧表!S18="","","2")</f>
        <v/>
      </c>
    </row>
    <row r="18" spans="1:28" x14ac:dyDescent="0.45">
      <c r="A18" s="58" t="str">
        <f>IF(一覧表!D19="","",IF(一覧表!C19="男",10000+一覧表!D19,20000+一覧表!D19))</f>
        <v/>
      </c>
      <c r="B18" s="58" t="str">
        <f ca="1">IF(一覧表!D19="","",VLOOKUP(VLOOKUP(一覧表!D19,INDIRECT(一覧表!C19&amp;"選手データ!A:O"),MATCH("所属",INDIRECT(一覧表!C19&amp;"選手データ!1:1"),0),0),所属csv!$A:$H,MATCH("所属コード",所属csv!$1:$1,0),0))</f>
        <v/>
      </c>
      <c r="C18" s="58"/>
      <c r="D18" s="58"/>
      <c r="E18" s="58" t="str">
        <f>IF(一覧表!D19="","",一覧表!D19)</f>
        <v/>
      </c>
      <c r="F18" s="58" t="str">
        <f ca="1">IF(一覧表!E19="","",一覧表!E19)</f>
        <v/>
      </c>
      <c r="G18" s="58" t="str">
        <f ca="1">IF(一覧表!D19="","",VLOOKUP(一覧表!D19,INDIRECT(一覧表!C19&amp;"選手データ!A:O"),MATCH("ﾌﾘｶﾞﾅ(姓)",INDIRECT(一覧表!C19&amp;"選手データ!1:1"),0),0)&amp;" "&amp;VLOOKUP(一覧表!D19,INDIRECT(一覧表!C19&amp;"選手データ!A:O"),MATCH("ﾌﾘｶﾞﾅ(名)",INDIRECT(一覧表!C19&amp;"選手データ!1:1"),0),0))</f>
        <v/>
      </c>
      <c r="H18" s="58" t="str">
        <f ca="1">IF(一覧表!E19="","",一覧表!E19)</f>
        <v/>
      </c>
      <c r="I18" s="58" t="str">
        <f ca="1">IF(一覧表!D19="","",VLOOKUP(一覧表!D19,INDIRECT(一覧表!C19&amp;"選手データ!A:O"),MATCH("FAMILY NAME",INDIRECT(一覧表!C19&amp;"選手データ!1:1"),0),0)&amp;" "&amp;VLOOKUP(一覧表!D19,INDIRECT(一覧表!C19&amp;"選手データ!A:O"),MATCH("Firstname",INDIRECT(一覧表!C19&amp;"選手データ!1:1"),0),0))</f>
        <v/>
      </c>
      <c r="J18" s="58" t="str">
        <f>IF(一覧表!D19="","","JPN")</f>
        <v/>
      </c>
      <c r="K18" s="58" t="str">
        <f>IF(一覧表!D19="","",IF(一覧表!C19="男",1,2))</f>
        <v/>
      </c>
      <c r="L18" s="58" t="str">
        <f>IF(一覧表!D19="","",一覧表!F19)</f>
        <v/>
      </c>
      <c r="M18" s="58" t="str">
        <f ca="1">IF(一覧表!D19="","",LEFT(VLOOKUP(一覧表!D19,INDIRECT(一覧表!C19&amp;"選手データ!A:O"),MATCH("Birthday",INDIRECT(一覧表!C19&amp;"選手データ!1:1"),0),0),4))</f>
        <v/>
      </c>
      <c r="N18" s="58" t="str">
        <f>IF(一覧表!D19="","","0")</f>
        <v/>
      </c>
      <c r="O18" s="58" t="str">
        <f>IF(一覧表!D19="","","千葉")</f>
        <v/>
      </c>
      <c r="P18" s="58"/>
      <c r="Q18" s="58" t="str">
        <f>IF(一覧表!G19="","",VLOOKUP(一覧表!G19,競技csv!$A:$O,MATCH("競技コード",競技csv!$1:$1,0),0))</f>
        <v/>
      </c>
      <c r="R18" s="58" t="str">
        <f>IF(一覧表!J19="","",一覧表!J19&amp;".")&amp;IF(一覧表!K19="","",TEXT(一覧表!K19,"00")&amp;".")&amp;IF(一覧表!L19="","",TEXT(一覧表!L19,"00"))</f>
        <v/>
      </c>
      <c r="S18" s="58" t="str">
        <f>IF(一覧表!G19="","","0")</f>
        <v/>
      </c>
      <c r="T18" s="58" t="str">
        <f>IF(一覧表!G19="","","2")</f>
        <v/>
      </c>
      <c r="U18" s="58" t="str">
        <f>IF(一覧表!M19="","",VLOOKUP(一覧表!M19,競技csv!$A:$O,MATCH("競技コード",競技csv!$1:$1,0),0))</f>
        <v/>
      </c>
      <c r="V18" s="58" t="str">
        <f>IF(一覧表!P19="","",一覧表!P19&amp;".")&amp;IF(一覧表!Q19="","",TEXT(一覧表!Q19,"00")&amp;".")&amp;IF(一覧表!R19="","",TEXT(一覧表!R19,"00"))</f>
        <v/>
      </c>
      <c r="W18" s="58" t="str">
        <f>IF(一覧表!M19="","","0")</f>
        <v/>
      </c>
      <c r="X18" s="58" t="str">
        <f>IF(一覧表!M19="","","2")</f>
        <v/>
      </c>
      <c r="Y18" s="58" t="str">
        <f>IF(一覧表!S19="","",VLOOKUP("共通"&amp;一覧表!C19&amp;"子4X100mR",競技csv!A:O,MATCH("競技コード",競技csv!$1:$1,0),0))</f>
        <v/>
      </c>
      <c r="Z18" s="58" t="str">
        <f>IF(一覧表!T19="","",一覧表!T19&amp;".")&amp;IF(一覧表!U19="","",TEXT(一覧表!U19,"00")&amp;".")&amp;IF(一覧表!V19="","",TEXT(一覧表!V19,"00"))</f>
        <v/>
      </c>
      <c r="AA18" s="58" t="str">
        <f>IF(一覧表!S19="","","0")</f>
        <v/>
      </c>
      <c r="AB18" s="58" t="str">
        <f>IF(一覧表!S19="","","2")</f>
        <v/>
      </c>
    </row>
    <row r="19" spans="1:28" x14ac:dyDescent="0.45">
      <c r="A19" s="58" t="str">
        <f>IF(一覧表!D20="","",IF(一覧表!C20="男",10000+一覧表!D20,20000+一覧表!D20))</f>
        <v/>
      </c>
      <c r="B19" s="58" t="str">
        <f ca="1">IF(一覧表!D20="","",VLOOKUP(VLOOKUP(一覧表!D20,INDIRECT(一覧表!C20&amp;"選手データ!A:O"),MATCH("所属",INDIRECT(一覧表!C20&amp;"選手データ!1:1"),0),0),所属csv!$A:$H,MATCH("所属コード",所属csv!$1:$1,0),0))</f>
        <v/>
      </c>
      <c r="C19" s="58"/>
      <c r="D19" s="58"/>
      <c r="E19" s="58" t="str">
        <f>IF(一覧表!D20="","",一覧表!D20)</f>
        <v/>
      </c>
      <c r="F19" s="58" t="str">
        <f ca="1">IF(一覧表!E20="","",一覧表!E20)</f>
        <v/>
      </c>
      <c r="G19" s="58" t="str">
        <f ca="1">IF(一覧表!D20="","",VLOOKUP(一覧表!D20,INDIRECT(一覧表!C20&amp;"選手データ!A:O"),MATCH("ﾌﾘｶﾞﾅ(姓)",INDIRECT(一覧表!C20&amp;"選手データ!1:1"),0),0)&amp;" "&amp;VLOOKUP(一覧表!D20,INDIRECT(一覧表!C20&amp;"選手データ!A:O"),MATCH("ﾌﾘｶﾞﾅ(名)",INDIRECT(一覧表!C20&amp;"選手データ!1:1"),0),0))</f>
        <v/>
      </c>
      <c r="H19" s="58" t="str">
        <f ca="1">IF(一覧表!E20="","",一覧表!E20)</f>
        <v/>
      </c>
      <c r="I19" s="58" t="str">
        <f ca="1">IF(一覧表!D20="","",VLOOKUP(一覧表!D20,INDIRECT(一覧表!C20&amp;"選手データ!A:O"),MATCH("FAMILY NAME",INDIRECT(一覧表!C20&amp;"選手データ!1:1"),0),0)&amp;" "&amp;VLOOKUP(一覧表!D20,INDIRECT(一覧表!C20&amp;"選手データ!A:O"),MATCH("Firstname",INDIRECT(一覧表!C20&amp;"選手データ!1:1"),0),0))</f>
        <v/>
      </c>
      <c r="J19" s="58" t="str">
        <f>IF(一覧表!D20="","","JPN")</f>
        <v/>
      </c>
      <c r="K19" s="58" t="str">
        <f>IF(一覧表!D20="","",IF(一覧表!C20="男",1,2))</f>
        <v/>
      </c>
      <c r="L19" s="58" t="str">
        <f>IF(一覧表!D20="","",一覧表!F20)</f>
        <v/>
      </c>
      <c r="M19" s="58" t="str">
        <f ca="1">IF(一覧表!D20="","",LEFT(VLOOKUP(一覧表!D20,INDIRECT(一覧表!C20&amp;"選手データ!A:O"),MATCH("Birthday",INDIRECT(一覧表!C20&amp;"選手データ!1:1"),0),0),4))</f>
        <v/>
      </c>
      <c r="N19" s="58" t="str">
        <f>IF(一覧表!D20="","","0")</f>
        <v/>
      </c>
      <c r="O19" s="58" t="str">
        <f>IF(一覧表!D20="","","千葉")</f>
        <v/>
      </c>
      <c r="P19" s="58"/>
      <c r="Q19" s="58" t="str">
        <f>IF(一覧表!G20="","",VLOOKUP(一覧表!G20,競技csv!$A:$O,MATCH("競技コード",競技csv!$1:$1,0),0))</f>
        <v/>
      </c>
      <c r="R19" s="58" t="str">
        <f>IF(一覧表!J20="","",一覧表!J20&amp;".")&amp;IF(一覧表!K20="","",TEXT(一覧表!K20,"00")&amp;".")&amp;IF(一覧表!L20="","",TEXT(一覧表!L20,"00"))</f>
        <v/>
      </c>
      <c r="S19" s="58" t="str">
        <f>IF(一覧表!G20="","","0")</f>
        <v/>
      </c>
      <c r="T19" s="58" t="str">
        <f>IF(一覧表!G20="","","2")</f>
        <v/>
      </c>
      <c r="U19" s="58" t="str">
        <f>IF(一覧表!M20="","",VLOOKUP(一覧表!M20,競技csv!$A:$O,MATCH("競技コード",競技csv!$1:$1,0),0))</f>
        <v/>
      </c>
      <c r="V19" s="58" t="str">
        <f>IF(一覧表!P20="","",一覧表!P20&amp;".")&amp;IF(一覧表!Q20="","",TEXT(一覧表!Q20,"00")&amp;".")&amp;IF(一覧表!R20="","",TEXT(一覧表!R20,"00"))</f>
        <v/>
      </c>
      <c r="W19" s="58" t="str">
        <f>IF(一覧表!M20="","","0")</f>
        <v/>
      </c>
      <c r="X19" s="58" t="str">
        <f>IF(一覧表!M20="","","2")</f>
        <v/>
      </c>
      <c r="Y19" s="58" t="str">
        <f>IF(一覧表!S20="","",VLOOKUP("共通"&amp;一覧表!C20&amp;"子4X100mR",競技csv!A:O,MATCH("競技コード",競技csv!$1:$1,0),0))</f>
        <v/>
      </c>
      <c r="Z19" s="58" t="str">
        <f>IF(一覧表!T20="","",一覧表!T20&amp;".")&amp;IF(一覧表!U20="","",TEXT(一覧表!U20,"00")&amp;".")&amp;IF(一覧表!V20="","",TEXT(一覧表!V20,"00"))</f>
        <v/>
      </c>
      <c r="AA19" s="58" t="str">
        <f>IF(一覧表!S20="","","0")</f>
        <v/>
      </c>
      <c r="AB19" s="58" t="str">
        <f>IF(一覧表!S20="","","2")</f>
        <v/>
      </c>
    </row>
    <row r="20" spans="1:28" x14ac:dyDescent="0.45">
      <c r="A20" s="58" t="str">
        <f>IF(一覧表!D21="","",IF(一覧表!C21="男",10000+一覧表!D21,20000+一覧表!D21))</f>
        <v/>
      </c>
      <c r="B20" s="58" t="str">
        <f ca="1">IF(一覧表!D21="","",VLOOKUP(VLOOKUP(一覧表!D21,INDIRECT(一覧表!C21&amp;"選手データ!A:O"),MATCH("所属",INDIRECT(一覧表!C21&amp;"選手データ!1:1"),0),0),所属csv!$A:$H,MATCH("所属コード",所属csv!$1:$1,0),0))</f>
        <v/>
      </c>
      <c r="C20" s="58"/>
      <c r="D20" s="58"/>
      <c r="E20" s="58" t="str">
        <f>IF(一覧表!D21="","",一覧表!D21)</f>
        <v/>
      </c>
      <c r="F20" s="58" t="str">
        <f ca="1">IF(一覧表!E21="","",一覧表!E21)</f>
        <v/>
      </c>
      <c r="G20" s="58" t="str">
        <f ca="1">IF(一覧表!D21="","",VLOOKUP(一覧表!D21,INDIRECT(一覧表!C21&amp;"選手データ!A:O"),MATCH("ﾌﾘｶﾞﾅ(姓)",INDIRECT(一覧表!C21&amp;"選手データ!1:1"),0),0)&amp;" "&amp;VLOOKUP(一覧表!D21,INDIRECT(一覧表!C21&amp;"選手データ!A:O"),MATCH("ﾌﾘｶﾞﾅ(名)",INDIRECT(一覧表!C21&amp;"選手データ!1:1"),0),0))</f>
        <v/>
      </c>
      <c r="H20" s="58" t="str">
        <f ca="1">IF(一覧表!E21="","",一覧表!E21)</f>
        <v/>
      </c>
      <c r="I20" s="58" t="str">
        <f ca="1">IF(一覧表!D21="","",VLOOKUP(一覧表!D21,INDIRECT(一覧表!C21&amp;"選手データ!A:O"),MATCH("FAMILY NAME",INDIRECT(一覧表!C21&amp;"選手データ!1:1"),0),0)&amp;" "&amp;VLOOKUP(一覧表!D21,INDIRECT(一覧表!C21&amp;"選手データ!A:O"),MATCH("Firstname",INDIRECT(一覧表!C21&amp;"選手データ!1:1"),0),0))</f>
        <v/>
      </c>
      <c r="J20" s="58" t="str">
        <f>IF(一覧表!D21="","","JPN")</f>
        <v/>
      </c>
      <c r="K20" s="58" t="str">
        <f>IF(一覧表!D21="","",IF(一覧表!C21="男",1,2))</f>
        <v/>
      </c>
      <c r="L20" s="58" t="str">
        <f>IF(一覧表!D21="","",一覧表!F21)</f>
        <v/>
      </c>
      <c r="M20" s="58" t="str">
        <f ca="1">IF(一覧表!D21="","",LEFT(VLOOKUP(一覧表!D21,INDIRECT(一覧表!C21&amp;"選手データ!A:O"),MATCH("Birthday",INDIRECT(一覧表!C21&amp;"選手データ!1:1"),0),0),4))</f>
        <v/>
      </c>
      <c r="N20" s="58" t="str">
        <f>IF(一覧表!D21="","","0")</f>
        <v/>
      </c>
      <c r="O20" s="58" t="str">
        <f>IF(一覧表!D21="","","千葉")</f>
        <v/>
      </c>
      <c r="P20" s="58"/>
      <c r="Q20" s="58" t="str">
        <f>IF(一覧表!G21="","",VLOOKUP(一覧表!G21,競技csv!$A:$O,MATCH("競技コード",競技csv!$1:$1,0),0))</f>
        <v/>
      </c>
      <c r="R20" s="58" t="str">
        <f>IF(一覧表!J21="","",一覧表!J21&amp;".")&amp;IF(一覧表!K21="","",TEXT(一覧表!K21,"00")&amp;".")&amp;IF(一覧表!L21="","",TEXT(一覧表!L21,"00"))</f>
        <v/>
      </c>
      <c r="S20" s="58" t="str">
        <f>IF(一覧表!G21="","","0")</f>
        <v/>
      </c>
      <c r="T20" s="58" t="str">
        <f>IF(一覧表!G21="","","2")</f>
        <v/>
      </c>
      <c r="U20" s="58" t="str">
        <f>IF(一覧表!M21="","",VLOOKUP(一覧表!M21,競技csv!$A:$O,MATCH("競技コード",競技csv!$1:$1,0),0))</f>
        <v/>
      </c>
      <c r="V20" s="58" t="str">
        <f>IF(一覧表!P21="","",一覧表!P21&amp;".")&amp;IF(一覧表!Q21="","",TEXT(一覧表!Q21,"00")&amp;".")&amp;IF(一覧表!R21="","",TEXT(一覧表!R21,"00"))</f>
        <v/>
      </c>
      <c r="W20" s="58" t="str">
        <f>IF(一覧表!M21="","","0")</f>
        <v/>
      </c>
      <c r="X20" s="58" t="str">
        <f>IF(一覧表!M21="","","2")</f>
        <v/>
      </c>
      <c r="Y20" s="58" t="str">
        <f>IF(一覧表!S21="","",VLOOKUP("共通"&amp;一覧表!C21&amp;"子4X100mR",競技csv!A:O,MATCH("競技コード",競技csv!$1:$1,0),0))</f>
        <v/>
      </c>
      <c r="Z20" s="58" t="str">
        <f>IF(一覧表!T21="","",一覧表!T21&amp;".")&amp;IF(一覧表!U21="","",TEXT(一覧表!U21,"00")&amp;".")&amp;IF(一覧表!V21="","",TEXT(一覧表!V21,"00"))</f>
        <v/>
      </c>
      <c r="AA20" s="58" t="str">
        <f>IF(一覧表!S21="","","0")</f>
        <v/>
      </c>
      <c r="AB20" s="58" t="str">
        <f>IF(一覧表!S21="","","2")</f>
        <v/>
      </c>
    </row>
    <row r="21" spans="1:28" x14ac:dyDescent="0.45">
      <c r="A21" s="58" t="str">
        <f>IF(一覧表!D22="","",IF(一覧表!C22="男",10000+一覧表!D22,20000+一覧表!D22))</f>
        <v/>
      </c>
      <c r="B21" s="58" t="str">
        <f ca="1">IF(一覧表!D22="","",VLOOKUP(VLOOKUP(一覧表!D22,INDIRECT(一覧表!C22&amp;"選手データ!A:O"),MATCH("所属",INDIRECT(一覧表!C22&amp;"選手データ!1:1"),0),0),所属csv!$A:$H,MATCH("所属コード",所属csv!$1:$1,0),0))</f>
        <v/>
      </c>
      <c r="C21" s="58"/>
      <c r="D21" s="58"/>
      <c r="E21" s="58" t="str">
        <f>IF(一覧表!D22="","",一覧表!D22)</f>
        <v/>
      </c>
      <c r="F21" s="58" t="str">
        <f ca="1">IF(一覧表!E22="","",一覧表!E22)</f>
        <v/>
      </c>
      <c r="G21" s="58" t="str">
        <f ca="1">IF(一覧表!D22="","",VLOOKUP(一覧表!D22,INDIRECT(一覧表!C22&amp;"選手データ!A:O"),MATCH("ﾌﾘｶﾞﾅ(姓)",INDIRECT(一覧表!C22&amp;"選手データ!1:1"),0),0)&amp;" "&amp;VLOOKUP(一覧表!D22,INDIRECT(一覧表!C22&amp;"選手データ!A:O"),MATCH("ﾌﾘｶﾞﾅ(名)",INDIRECT(一覧表!C22&amp;"選手データ!1:1"),0),0))</f>
        <v/>
      </c>
      <c r="H21" s="58" t="str">
        <f ca="1">IF(一覧表!E22="","",一覧表!E22)</f>
        <v/>
      </c>
      <c r="I21" s="58" t="str">
        <f ca="1">IF(一覧表!D22="","",VLOOKUP(一覧表!D22,INDIRECT(一覧表!C22&amp;"選手データ!A:O"),MATCH("FAMILY NAME",INDIRECT(一覧表!C22&amp;"選手データ!1:1"),0),0)&amp;" "&amp;VLOOKUP(一覧表!D22,INDIRECT(一覧表!C22&amp;"選手データ!A:O"),MATCH("Firstname",INDIRECT(一覧表!C22&amp;"選手データ!1:1"),0),0))</f>
        <v/>
      </c>
      <c r="J21" s="58" t="str">
        <f>IF(一覧表!D22="","","JPN")</f>
        <v/>
      </c>
      <c r="K21" s="58" t="str">
        <f>IF(一覧表!D22="","",IF(一覧表!C22="男",1,2))</f>
        <v/>
      </c>
      <c r="L21" s="58" t="str">
        <f>IF(一覧表!D22="","",一覧表!F22)</f>
        <v/>
      </c>
      <c r="M21" s="58" t="str">
        <f ca="1">IF(一覧表!D22="","",LEFT(VLOOKUP(一覧表!D22,INDIRECT(一覧表!C22&amp;"選手データ!A:O"),MATCH("Birthday",INDIRECT(一覧表!C22&amp;"選手データ!1:1"),0),0),4))</f>
        <v/>
      </c>
      <c r="N21" s="58" t="str">
        <f>IF(一覧表!D22="","","0")</f>
        <v/>
      </c>
      <c r="O21" s="58" t="str">
        <f>IF(一覧表!D22="","","千葉")</f>
        <v/>
      </c>
      <c r="P21" s="58"/>
      <c r="Q21" s="58" t="str">
        <f>IF(一覧表!G22="","",VLOOKUP(一覧表!G22,競技csv!$A:$O,MATCH("競技コード",競技csv!$1:$1,0),0))</f>
        <v/>
      </c>
      <c r="R21" s="58" t="str">
        <f>IF(一覧表!J22="","",一覧表!J22&amp;".")&amp;IF(一覧表!K22="","",TEXT(一覧表!K22,"00")&amp;".")&amp;IF(一覧表!L22="","",TEXT(一覧表!L22,"00"))</f>
        <v/>
      </c>
      <c r="S21" s="58" t="str">
        <f>IF(一覧表!G22="","","0")</f>
        <v/>
      </c>
      <c r="T21" s="58" t="str">
        <f>IF(一覧表!G22="","","2")</f>
        <v/>
      </c>
      <c r="U21" s="58" t="str">
        <f>IF(一覧表!M22="","",VLOOKUP(一覧表!M22,競技csv!$A:$O,MATCH("競技コード",競技csv!$1:$1,0),0))</f>
        <v/>
      </c>
      <c r="V21" s="58" t="str">
        <f>IF(一覧表!P22="","",一覧表!P22&amp;".")&amp;IF(一覧表!Q22="","",TEXT(一覧表!Q22,"00")&amp;".")&amp;IF(一覧表!R22="","",TEXT(一覧表!R22,"00"))</f>
        <v/>
      </c>
      <c r="W21" s="58" t="str">
        <f>IF(一覧表!M22="","","0")</f>
        <v/>
      </c>
      <c r="X21" s="58" t="str">
        <f>IF(一覧表!M22="","","2")</f>
        <v/>
      </c>
      <c r="Y21" s="58" t="str">
        <f>IF(一覧表!S22="","",VLOOKUP("共通"&amp;一覧表!C22&amp;"子4X100mR",競技csv!A:O,MATCH("競技コード",競技csv!$1:$1,0),0))</f>
        <v/>
      </c>
      <c r="Z21" s="58" t="str">
        <f>IF(一覧表!T22="","",一覧表!T22&amp;".")&amp;IF(一覧表!U22="","",TEXT(一覧表!U22,"00")&amp;".")&amp;IF(一覧表!V22="","",TEXT(一覧表!V22,"00"))</f>
        <v/>
      </c>
      <c r="AA21" s="58" t="str">
        <f>IF(一覧表!S22="","","0")</f>
        <v/>
      </c>
      <c r="AB21" s="58" t="str">
        <f>IF(一覧表!S22="","","2")</f>
        <v/>
      </c>
    </row>
    <row r="22" spans="1:28" x14ac:dyDescent="0.45">
      <c r="A22" s="58" t="str">
        <f>IF(一覧表!D23="","",IF(一覧表!C23="男",10000+一覧表!D23,20000+一覧表!D23))</f>
        <v/>
      </c>
      <c r="B22" s="58" t="str">
        <f ca="1">IF(一覧表!D23="","",VLOOKUP(VLOOKUP(一覧表!D23,INDIRECT(一覧表!C23&amp;"選手データ!A:O"),MATCH("所属",INDIRECT(一覧表!C23&amp;"選手データ!1:1"),0),0),所属csv!$A:$H,MATCH("所属コード",所属csv!$1:$1,0),0))</f>
        <v/>
      </c>
      <c r="C22" s="58"/>
      <c r="D22" s="58"/>
      <c r="E22" s="58" t="str">
        <f>IF(一覧表!D23="","",一覧表!D23)</f>
        <v/>
      </c>
      <c r="F22" s="58" t="str">
        <f ca="1">IF(一覧表!E23="","",一覧表!E23)</f>
        <v/>
      </c>
      <c r="G22" s="58" t="str">
        <f ca="1">IF(一覧表!D23="","",VLOOKUP(一覧表!D23,INDIRECT(一覧表!C23&amp;"選手データ!A:O"),MATCH("ﾌﾘｶﾞﾅ(姓)",INDIRECT(一覧表!C23&amp;"選手データ!1:1"),0),0)&amp;" "&amp;VLOOKUP(一覧表!D23,INDIRECT(一覧表!C23&amp;"選手データ!A:O"),MATCH("ﾌﾘｶﾞﾅ(名)",INDIRECT(一覧表!C23&amp;"選手データ!1:1"),0),0))</f>
        <v/>
      </c>
      <c r="H22" s="58" t="str">
        <f ca="1">IF(一覧表!E23="","",一覧表!E23)</f>
        <v/>
      </c>
      <c r="I22" s="58" t="str">
        <f ca="1">IF(一覧表!D23="","",VLOOKUP(一覧表!D23,INDIRECT(一覧表!C23&amp;"選手データ!A:O"),MATCH("FAMILY NAME",INDIRECT(一覧表!C23&amp;"選手データ!1:1"),0),0)&amp;" "&amp;VLOOKUP(一覧表!D23,INDIRECT(一覧表!C23&amp;"選手データ!A:O"),MATCH("Firstname",INDIRECT(一覧表!C23&amp;"選手データ!1:1"),0),0))</f>
        <v/>
      </c>
      <c r="J22" s="58" t="str">
        <f>IF(一覧表!D23="","","JPN")</f>
        <v/>
      </c>
      <c r="K22" s="58" t="str">
        <f>IF(一覧表!D23="","",IF(一覧表!C23="男",1,2))</f>
        <v/>
      </c>
      <c r="L22" s="58" t="str">
        <f>IF(一覧表!D23="","",一覧表!F23)</f>
        <v/>
      </c>
      <c r="M22" s="58" t="str">
        <f ca="1">IF(一覧表!D23="","",LEFT(VLOOKUP(一覧表!D23,INDIRECT(一覧表!C23&amp;"選手データ!A:O"),MATCH("Birthday",INDIRECT(一覧表!C23&amp;"選手データ!1:1"),0),0),4))</f>
        <v/>
      </c>
      <c r="N22" s="58" t="str">
        <f>IF(一覧表!D23="","","0")</f>
        <v/>
      </c>
      <c r="O22" s="58" t="str">
        <f>IF(一覧表!D23="","","千葉")</f>
        <v/>
      </c>
      <c r="P22" s="58"/>
      <c r="Q22" s="58" t="str">
        <f>IF(一覧表!G23="","",VLOOKUP(一覧表!G23,競技csv!$A:$O,MATCH("競技コード",競技csv!$1:$1,0),0))</f>
        <v/>
      </c>
      <c r="R22" s="58" t="str">
        <f>IF(一覧表!J23="","",一覧表!J23&amp;".")&amp;IF(一覧表!K23="","",TEXT(一覧表!K23,"00")&amp;".")&amp;IF(一覧表!L23="","",TEXT(一覧表!L23,"00"))</f>
        <v/>
      </c>
      <c r="S22" s="58" t="str">
        <f>IF(一覧表!G23="","","0")</f>
        <v/>
      </c>
      <c r="T22" s="58" t="str">
        <f>IF(一覧表!G23="","","2")</f>
        <v/>
      </c>
      <c r="U22" s="58" t="str">
        <f>IF(一覧表!M23="","",VLOOKUP(一覧表!M23,競技csv!$A:$O,MATCH("競技コード",競技csv!$1:$1,0),0))</f>
        <v/>
      </c>
      <c r="V22" s="58" t="str">
        <f>IF(一覧表!P23="","",一覧表!P23&amp;".")&amp;IF(一覧表!Q23="","",TEXT(一覧表!Q23,"00")&amp;".")&amp;IF(一覧表!R23="","",TEXT(一覧表!R23,"00"))</f>
        <v/>
      </c>
      <c r="W22" s="58" t="str">
        <f>IF(一覧表!M23="","","0")</f>
        <v/>
      </c>
      <c r="X22" s="58" t="str">
        <f>IF(一覧表!M23="","","2")</f>
        <v/>
      </c>
      <c r="Y22" s="58" t="str">
        <f>IF(一覧表!S23="","",VLOOKUP("共通"&amp;一覧表!C23&amp;"子4X100mR",競技csv!A:O,MATCH("競技コード",競技csv!$1:$1,0),0))</f>
        <v/>
      </c>
      <c r="Z22" s="58" t="str">
        <f>IF(一覧表!T23="","",一覧表!T23&amp;".")&amp;IF(一覧表!U23="","",TEXT(一覧表!U23,"00")&amp;".")&amp;IF(一覧表!V23="","",TEXT(一覧表!V23,"00"))</f>
        <v/>
      </c>
      <c r="AA22" s="58" t="str">
        <f>IF(一覧表!S23="","","0")</f>
        <v/>
      </c>
      <c r="AB22" s="58" t="str">
        <f>IF(一覧表!S23="","","2")</f>
        <v/>
      </c>
    </row>
    <row r="23" spans="1:28" x14ac:dyDescent="0.45">
      <c r="A23" s="58" t="str">
        <f>IF(一覧表!D24="","",IF(一覧表!C24="男",10000+一覧表!D24,20000+一覧表!D24))</f>
        <v/>
      </c>
      <c r="B23" s="58" t="str">
        <f ca="1">IF(一覧表!D24="","",VLOOKUP(VLOOKUP(一覧表!D24,INDIRECT(一覧表!C24&amp;"選手データ!A:O"),MATCH("所属",INDIRECT(一覧表!C24&amp;"選手データ!1:1"),0),0),所属csv!$A:$H,MATCH("所属コード",所属csv!$1:$1,0),0))</f>
        <v/>
      </c>
      <c r="C23" s="58"/>
      <c r="D23" s="58"/>
      <c r="E23" s="58" t="str">
        <f>IF(一覧表!D24="","",一覧表!D24)</f>
        <v/>
      </c>
      <c r="F23" s="58" t="str">
        <f ca="1">IF(一覧表!E24="","",一覧表!E24)</f>
        <v/>
      </c>
      <c r="G23" s="58" t="str">
        <f ca="1">IF(一覧表!D24="","",VLOOKUP(一覧表!D24,INDIRECT(一覧表!C24&amp;"選手データ!A:O"),MATCH("ﾌﾘｶﾞﾅ(姓)",INDIRECT(一覧表!C24&amp;"選手データ!1:1"),0),0)&amp;" "&amp;VLOOKUP(一覧表!D24,INDIRECT(一覧表!C24&amp;"選手データ!A:O"),MATCH("ﾌﾘｶﾞﾅ(名)",INDIRECT(一覧表!C24&amp;"選手データ!1:1"),0),0))</f>
        <v/>
      </c>
      <c r="H23" s="58" t="str">
        <f ca="1">IF(一覧表!E24="","",一覧表!E24)</f>
        <v/>
      </c>
      <c r="I23" s="58" t="str">
        <f ca="1">IF(一覧表!D24="","",VLOOKUP(一覧表!D24,INDIRECT(一覧表!C24&amp;"選手データ!A:O"),MATCH("FAMILY NAME",INDIRECT(一覧表!C24&amp;"選手データ!1:1"),0),0)&amp;" "&amp;VLOOKUP(一覧表!D24,INDIRECT(一覧表!C24&amp;"選手データ!A:O"),MATCH("Firstname",INDIRECT(一覧表!C24&amp;"選手データ!1:1"),0),0))</f>
        <v/>
      </c>
      <c r="J23" s="58" t="str">
        <f>IF(一覧表!D24="","","JPN")</f>
        <v/>
      </c>
      <c r="K23" s="58" t="str">
        <f>IF(一覧表!D24="","",IF(一覧表!C24="男",1,2))</f>
        <v/>
      </c>
      <c r="L23" s="58" t="str">
        <f>IF(一覧表!D24="","",一覧表!F24)</f>
        <v/>
      </c>
      <c r="M23" s="58" t="str">
        <f ca="1">IF(一覧表!D24="","",LEFT(VLOOKUP(一覧表!D24,INDIRECT(一覧表!C24&amp;"選手データ!A:O"),MATCH("Birthday",INDIRECT(一覧表!C24&amp;"選手データ!1:1"),0),0),4))</f>
        <v/>
      </c>
      <c r="N23" s="58" t="str">
        <f>IF(一覧表!D24="","","0")</f>
        <v/>
      </c>
      <c r="O23" s="58" t="str">
        <f>IF(一覧表!D24="","","千葉")</f>
        <v/>
      </c>
      <c r="P23" s="58"/>
      <c r="Q23" s="58" t="str">
        <f>IF(一覧表!G24="","",VLOOKUP(一覧表!G24,競技csv!$A:$O,MATCH("競技コード",競技csv!$1:$1,0),0))</f>
        <v/>
      </c>
      <c r="R23" s="58" t="str">
        <f>IF(一覧表!J24="","",一覧表!J24&amp;".")&amp;IF(一覧表!K24="","",TEXT(一覧表!K24,"00")&amp;".")&amp;IF(一覧表!L24="","",TEXT(一覧表!L24,"00"))</f>
        <v/>
      </c>
      <c r="S23" s="58" t="str">
        <f>IF(一覧表!G24="","","0")</f>
        <v/>
      </c>
      <c r="T23" s="58" t="str">
        <f>IF(一覧表!G24="","","2")</f>
        <v/>
      </c>
      <c r="U23" s="58" t="str">
        <f>IF(一覧表!M24="","",VLOOKUP(一覧表!M24,競技csv!$A:$O,MATCH("競技コード",競技csv!$1:$1,0),0))</f>
        <v/>
      </c>
      <c r="V23" s="58" t="str">
        <f>IF(一覧表!P24="","",一覧表!P24&amp;".")&amp;IF(一覧表!Q24="","",TEXT(一覧表!Q24,"00")&amp;".")&amp;IF(一覧表!R24="","",TEXT(一覧表!R24,"00"))</f>
        <v/>
      </c>
      <c r="W23" s="58" t="str">
        <f>IF(一覧表!M24="","","0")</f>
        <v/>
      </c>
      <c r="X23" s="58" t="str">
        <f>IF(一覧表!M24="","","2")</f>
        <v/>
      </c>
      <c r="Y23" s="58" t="str">
        <f>IF(一覧表!S24="","",VLOOKUP("共通"&amp;一覧表!C24&amp;"子4X100mR",競技csv!A:O,MATCH("競技コード",競技csv!$1:$1,0),0))</f>
        <v/>
      </c>
      <c r="Z23" s="58" t="str">
        <f>IF(一覧表!T24="","",一覧表!T24&amp;".")&amp;IF(一覧表!U24="","",TEXT(一覧表!U24,"00")&amp;".")&amp;IF(一覧表!V24="","",TEXT(一覧表!V24,"00"))</f>
        <v/>
      </c>
      <c r="AA23" s="58" t="str">
        <f>IF(一覧表!S24="","","0")</f>
        <v/>
      </c>
      <c r="AB23" s="58" t="str">
        <f>IF(一覧表!S24="","","2")</f>
        <v/>
      </c>
    </row>
    <row r="24" spans="1:28" x14ac:dyDescent="0.45">
      <c r="A24" s="58" t="str">
        <f>IF(一覧表!D25="","",IF(一覧表!C25="男",10000+一覧表!D25,20000+一覧表!D25))</f>
        <v/>
      </c>
      <c r="B24" s="58" t="str">
        <f ca="1">IF(一覧表!D25="","",VLOOKUP(VLOOKUP(一覧表!D25,INDIRECT(一覧表!C25&amp;"選手データ!A:O"),MATCH("所属",INDIRECT(一覧表!C25&amp;"選手データ!1:1"),0),0),所属csv!$A:$H,MATCH("所属コード",所属csv!$1:$1,0),0))</f>
        <v/>
      </c>
      <c r="C24" s="58"/>
      <c r="D24" s="58"/>
      <c r="E24" s="58" t="str">
        <f>IF(一覧表!D25="","",一覧表!D25)</f>
        <v/>
      </c>
      <c r="F24" s="58" t="str">
        <f ca="1">IF(一覧表!E25="","",一覧表!E25)</f>
        <v/>
      </c>
      <c r="G24" s="58" t="str">
        <f ca="1">IF(一覧表!D25="","",VLOOKUP(一覧表!D25,INDIRECT(一覧表!C25&amp;"選手データ!A:O"),MATCH("ﾌﾘｶﾞﾅ(姓)",INDIRECT(一覧表!C25&amp;"選手データ!1:1"),0),0)&amp;" "&amp;VLOOKUP(一覧表!D25,INDIRECT(一覧表!C25&amp;"選手データ!A:O"),MATCH("ﾌﾘｶﾞﾅ(名)",INDIRECT(一覧表!C25&amp;"選手データ!1:1"),0),0))</f>
        <v/>
      </c>
      <c r="H24" s="58" t="str">
        <f ca="1">IF(一覧表!E25="","",一覧表!E25)</f>
        <v/>
      </c>
      <c r="I24" s="58" t="str">
        <f ca="1">IF(一覧表!D25="","",VLOOKUP(一覧表!D25,INDIRECT(一覧表!C25&amp;"選手データ!A:O"),MATCH("FAMILY NAME",INDIRECT(一覧表!C25&amp;"選手データ!1:1"),0),0)&amp;" "&amp;VLOOKUP(一覧表!D25,INDIRECT(一覧表!C25&amp;"選手データ!A:O"),MATCH("Firstname",INDIRECT(一覧表!C25&amp;"選手データ!1:1"),0),0))</f>
        <v/>
      </c>
      <c r="J24" s="58" t="str">
        <f>IF(一覧表!D25="","","JPN")</f>
        <v/>
      </c>
      <c r="K24" s="58" t="str">
        <f>IF(一覧表!D25="","",IF(一覧表!C25="男",1,2))</f>
        <v/>
      </c>
      <c r="L24" s="58" t="str">
        <f>IF(一覧表!D25="","",一覧表!F25)</f>
        <v/>
      </c>
      <c r="M24" s="58" t="str">
        <f ca="1">IF(一覧表!D25="","",LEFT(VLOOKUP(一覧表!D25,INDIRECT(一覧表!C25&amp;"選手データ!A:O"),MATCH("Birthday",INDIRECT(一覧表!C25&amp;"選手データ!1:1"),0),0),4))</f>
        <v/>
      </c>
      <c r="N24" s="58" t="str">
        <f>IF(一覧表!D25="","","0")</f>
        <v/>
      </c>
      <c r="O24" s="58" t="str">
        <f>IF(一覧表!D25="","","千葉")</f>
        <v/>
      </c>
      <c r="P24" s="58"/>
      <c r="Q24" s="58" t="str">
        <f>IF(一覧表!G25="","",VLOOKUP(一覧表!G25,競技csv!$A:$O,MATCH("競技コード",競技csv!$1:$1,0),0))</f>
        <v/>
      </c>
      <c r="R24" s="58" t="str">
        <f>IF(一覧表!J25="","",一覧表!J25&amp;".")&amp;IF(一覧表!K25="","",TEXT(一覧表!K25,"00")&amp;".")&amp;IF(一覧表!L25="","",TEXT(一覧表!L25,"00"))</f>
        <v/>
      </c>
      <c r="S24" s="58" t="str">
        <f>IF(一覧表!G25="","","0")</f>
        <v/>
      </c>
      <c r="T24" s="58" t="str">
        <f>IF(一覧表!G25="","","2")</f>
        <v/>
      </c>
      <c r="U24" s="58" t="str">
        <f>IF(一覧表!M25="","",VLOOKUP(一覧表!M25,競技csv!$A:$O,MATCH("競技コード",競技csv!$1:$1,0),0))</f>
        <v/>
      </c>
      <c r="V24" s="58" t="str">
        <f>IF(一覧表!P25="","",一覧表!P25&amp;".")&amp;IF(一覧表!Q25="","",TEXT(一覧表!Q25,"00")&amp;".")&amp;IF(一覧表!R25="","",TEXT(一覧表!R25,"00"))</f>
        <v/>
      </c>
      <c r="W24" s="58" t="str">
        <f>IF(一覧表!M25="","","0")</f>
        <v/>
      </c>
      <c r="X24" s="58" t="str">
        <f>IF(一覧表!M25="","","2")</f>
        <v/>
      </c>
      <c r="Y24" s="58" t="str">
        <f>IF(一覧表!S25="","",VLOOKUP("共通"&amp;一覧表!C25&amp;"子4X100mR",競技csv!A:O,MATCH("競技コード",競技csv!$1:$1,0),0))</f>
        <v/>
      </c>
      <c r="Z24" s="58" t="str">
        <f>IF(一覧表!T25="","",一覧表!T25&amp;".")&amp;IF(一覧表!U25="","",TEXT(一覧表!U25,"00")&amp;".")&amp;IF(一覧表!V25="","",TEXT(一覧表!V25,"00"))</f>
        <v/>
      </c>
      <c r="AA24" s="58" t="str">
        <f>IF(一覧表!S25="","","0")</f>
        <v/>
      </c>
      <c r="AB24" s="58" t="str">
        <f>IF(一覧表!S25="","","2")</f>
        <v/>
      </c>
    </row>
    <row r="25" spans="1:28" x14ac:dyDescent="0.45">
      <c r="A25" s="58" t="str">
        <f>IF(一覧表!D26="","",IF(一覧表!C26="男",10000+一覧表!D26,20000+一覧表!D26))</f>
        <v/>
      </c>
      <c r="B25" s="58" t="str">
        <f ca="1">IF(一覧表!D26="","",VLOOKUP(VLOOKUP(一覧表!D26,INDIRECT(一覧表!C26&amp;"選手データ!A:O"),MATCH("所属",INDIRECT(一覧表!C26&amp;"選手データ!1:1"),0),0),所属csv!$A:$H,MATCH("所属コード",所属csv!$1:$1,0),0))</f>
        <v/>
      </c>
      <c r="C25" s="58"/>
      <c r="D25" s="58"/>
      <c r="E25" s="58" t="str">
        <f>IF(一覧表!D26="","",一覧表!D26)</f>
        <v/>
      </c>
      <c r="F25" s="58" t="str">
        <f ca="1">IF(一覧表!E26="","",一覧表!E26)</f>
        <v/>
      </c>
      <c r="G25" s="58" t="str">
        <f ca="1">IF(一覧表!D26="","",VLOOKUP(一覧表!D26,INDIRECT(一覧表!C26&amp;"選手データ!A:O"),MATCH("ﾌﾘｶﾞﾅ(姓)",INDIRECT(一覧表!C26&amp;"選手データ!1:1"),0),0)&amp;" "&amp;VLOOKUP(一覧表!D26,INDIRECT(一覧表!C26&amp;"選手データ!A:O"),MATCH("ﾌﾘｶﾞﾅ(名)",INDIRECT(一覧表!C26&amp;"選手データ!1:1"),0),0))</f>
        <v/>
      </c>
      <c r="H25" s="58" t="str">
        <f ca="1">IF(一覧表!E26="","",一覧表!E26)</f>
        <v/>
      </c>
      <c r="I25" s="58" t="str">
        <f ca="1">IF(一覧表!D26="","",VLOOKUP(一覧表!D26,INDIRECT(一覧表!C26&amp;"選手データ!A:O"),MATCH("FAMILY NAME",INDIRECT(一覧表!C26&amp;"選手データ!1:1"),0),0)&amp;" "&amp;VLOOKUP(一覧表!D26,INDIRECT(一覧表!C26&amp;"選手データ!A:O"),MATCH("Firstname",INDIRECT(一覧表!C26&amp;"選手データ!1:1"),0),0))</f>
        <v/>
      </c>
      <c r="J25" s="58" t="str">
        <f>IF(一覧表!D26="","","JPN")</f>
        <v/>
      </c>
      <c r="K25" s="58" t="str">
        <f>IF(一覧表!D26="","",IF(一覧表!C26="男",1,2))</f>
        <v/>
      </c>
      <c r="L25" s="58" t="str">
        <f>IF(一覧表!D26="","",一覧表!F26)</f>
        <v/>
      </c>
      <c r="M25" s="58" t="str">
        <f ca="1">IF(一覧表!D26="","",LEFT(VLOOKUP(一覧表!D26,INDIRECT(一覧表!C26&amp;"選手データ!A:O"),MATCH("Birthday",INDIRECT(一覧表!C26&amp;"選手データ!1:1"),0),0),4))</f>
        <v/>
      </c>
      <c r="N25" s="58" t="str">
        <f>IF(一覧表!D26="","","0")</f>
        <v/>
      </c>
      <c r="O25" s="58" t="str">
        <f>IF(一覧表!D26="","","千葉")</f>
        <v/>
      </c>
      <c r="P25" s="58"/>
      <c r="Q25" s="58" t="str">
        <f>IF(一覧表!G26="","",VLOOKUP(一覧表!G26,競技csv!$A:$O,MATCH("競技コード",競技csv!$1:$1,0),0))</f>
        <v/>
      </c>
      <c r="R25" s="58" t="str">
        <f>IF(一覧表!J26="","",一覧表!J26&amp;".")&amp;IF(一覧表!K26="","",TEXT(一覧表!K26,"00")&amp;".")&amp;IF(一覧表!L26="","",TEXT(一覧表!L26,"00"))</f>
        <v/>
      </c>
      <c r="S25" s="58" t="str">
        <f>IF(一覧表!G26="","","0")</f>
        <v/>
      </c>
      <c r="T25" s="58" t="str">
        <f>IF(一覧表!G26="","","2")</f>
        <v/>
      </c>
      <c r="U25" s="58" t="str">
        <f>IF(一覧表!M26="","",VLOOKUP(一覧表!M26,競技csv!$A:$O,MATCH("競技コード",競技csv!$1:$1,0),0))</f>
        <v/>
      </c>
      <c r="V25" s="58" t="str">
        <f>IF(一覧表!P26="","",一覧表!P26&amp;".")&amp;IF(一覧表!Q26="","",TEXT(一覧表!Q26,"00")&amp;".")&amp;IF(一覧表!R26="","",TEXT(一覧表!R26,"00"))</f>
        <v/>
      </c>
      <c r="W25" s="58" t="str">
        <f>IF(一覧表!M26="","","0")</f>
        <v/>
      </c>
      <c r="X25" s="58" t="str">
        <f>IF(一覧表!M26="","","2")</f>
        <v/>
      </c>
      <c r="Y25" s="58" t="str">
        <f>IF(一覧表!S26="","",VLOOKUP("共通"&amp;一覧表!C26&amp;"子4X100mR",競技csv!A:O,MATCH("競技コード",競技csv!$1:$1,0),0))</f>
        <v/>
      </c>
      <c r="Z25" s="58" t="str">
        <f>IF(一覧表!T26="","",一覧表!T26&amp;".")&amp;IF(一覧表!U26="","",TEXT(一覧表!U26,"00")&amp;".")&amp;IF(一覧表!V26="","",TEXT(一覧表!V26,"00"))</f>
        <v/>
      </c>
      <c r="AA25" s="58" t="str">
        <f>IF(一覧表!S26="","","0")</f>
        <v/>
      </c>
      <c r="AB25" s="58" t="str">
        <f>IF(一覧表!S26="","","2")</f>
        <v/>
      </c>
    </row>
    <row r="26" spans="1:28" x14ac:dyDescent="0.45">
      <c r="A26" s="58" t="str">
        <f>IF(一覧表!D27="","",IF(一覧表!C27="男",10000+一覧表!D27,20000+一覧表!D27))</f>
        <v/>
      </c>
      <c r="B26" s="58" t="str">
        <f ca="1">IF(一覧表!D27="","",VLOOKUP(VLOOKUP(一覧表!D27,INDIRECT(一覧表!C27&amp;"選手データ!A:O"),MATCH("所属",INDIRECT(一覧表!C27&amp;"選手データ!1:1"),0),0),所属csv!$A:$H,MATCH("所属コード",所属csv!$1:$1,0),0))</f>
        <v/>
      </c>
      <c r="C26" s="58"/>
      <c r="D26" s="58"/>
      <c r="E26" s="58" t="str">
        <f>IF(一覧表!D27="","",一覧表!D27)</f>
        <v/>
      </c>
      <c r="F26" s="58" t="str">
        <f ca="1">IF(一覧表!E27="","",一覧表!E27)</f>
        <v/>
      </c>
      <c r="G26" s="58" t="str">
        <f ca="1">IF(一覧表!D27="","",VLOOKUP(一覧表!D27,INDIRECT(一覧表!C27&amp;"選手データ!A:O"),MATCH("ﾌﾘｶﾞﾅ(姓)",INDIRECT(一覧表!C27&amp;"選手データ!1:1"),0),0)&amp;" "&amp;VLOOKUP(一覧表!D27,INDIRECT(一覧表!C27&amp;"選手データ!A:O"),MATCH("ﾌﾘｶﾞﾅ(名)",INDIRECT(一覧表!C27&amp;"選手データ!1:1"),0),0))</f>
        <v/>
      </c>
      <c r="H26" s="58" t="str">
        <f ca="1">IF(一覧表!E27="","",一覧表!E27)</f>
        <v/>
      </c>
      <c r="I26" s="58" t="str">
        <f ca="1">IF(一覧表!D27="","",VLOOKUP(一覧表!D27,INDIRECT(一覧表!C27&amp;"選手データ!A:O"),MATCH("FAMILY NAME",INDIRECT(一覧表!C27&amp;"選手データ!1:1"),0),0)&amp;" "&amp;VLOOKUP(一覧表!D27,INDIRECT(一覧表!C27&amp;"選手データ!A:O"),MATCH("Firstname",INDIRECT(一覧表!C27&amp;"選手データ!1:1"),0),0))</f>
        <v/>
      </c>
      <c r="J26" s="58" t="str">
        <f>IF(一覧表!D27="","","JPN")</f>
        <v/>
      </c>
      <c r="K26" s="58" t="str">
        <f>IF(一覧表!D27="","",IF(一覧表!C27="男",1,2))</f>
        <v/>
      </c>
      <c r="L26" s="58" t="str">
        <f>IF(一覧表!D27="","",一覧表!F27)</f>
        <v/>
      </c>
      <c r="M26" s="58" t="str">
        <f ca="1">IF(一覧表!D27="","",LEFT(VLOOKUP(一覧表!D27,INDIRECT(一覧表!C27&amp;"選手データ!A:O"),MATCH("Birthday",INDIRECT(一覧表!C27&amp;"選手データ!1:1"),0),0),4))</f>
        <v/>
      </c>
      <c r="N26" s="58" t="str">
        <f>IF(一覧表!D27="","","0")</f>
        <v/>
      </c>
      <c r="O26" s="58" t="str">
        <f>IF(一覧表!D27="","","千葉")</f>
        <v/>
      </c>
      <c r="P26" s="58"/>
      <c r="Q26" s="58" t="str">
        <f>IF(一覧表!G27="","",VLOOKUP(一覧表!G27,競技csv!$A:$O,MATCH("競技コード",競技csv!$1:$1,0),0))</f>
        <v/>
      </c>
      <c r="R26" s="58" t="str">
        <f>IF(一覧表!J27="","",一覧表!J27&amp;".")&amp;IF(一覧表!K27="","",TEXT(一覧表!K27,"00")&amp;".")&amp;IF(一覧表!L27="","",TEXT(一覧表!L27,"00"))</f>
        <v/>
      </c>
      <c r="S26" s="58" t="str">
        <f>IF(一覧表!G27="","","0")</f>
        <v/>
      </c>
      <c r="T26" s="58" t="str">
        <f>IF(一覧表!G27="","","2")</f>
        <v/>
      </c>
      <c r="U26" s="58" t="str">
        <f>IF(一覧表!M27="","",VLOOKUP(一覧表!M27,競技csv!$A:$O,MATCH("競技コード",競技csv!$1:$1,0),0))</f>
        <v/>
      </c>
      <c r="V26" s="58" t="str">
        <f>IF(一覧表!P27="","",一覧表!P27&amp;".")&amp;IF(一覧表!Q27="","",TEXT(一覧表!Q27,"00")&amp;".")&amp;IF(一覧表!R27="","",TEXT(一覧表!R27,"00"))</f>
        <v/>
      </c>
      <c r="W26" s="58" t="str">
        <f>IF(一覧表!M27="","","0")</f>
        <v/>
      </c>
      <c r="X26" s="58" t="str">
        <f>IF(一覧表!M27="","","2")</f>
        <v/>
      </c>
      <c r="Y26" s="58" t="str">
        <f>IF(一覧表!S27="","",VLOOKUP("共通"&amp;一覧表!C27&amp;"子4X100mR",競技csv!A:O,MATCH("競技コード",競技csv!$1:$1,0),0))</f>
        <v/>
      </c>
      <c r="Z26" s="58" t="str">
        <f>IF(一覧表!T27="","",一覧表!T27&amp;".")&amp;IF(一覧表!U27="","",TEXT(一覧表!U27,"00")&amp;".")&amp;IF(一覧表!V27="","",TEXT(一覧表!V27,"00"))</f>
        <v/>
      </c>
      <c r="AA26" s="58" t="str">
        <f>IF(一覧表!S27="","","0")</f>
        <v/>
      </c>
      <c r="AB26" s="58" t="str">
        <f>IF(一覧表!S27="","","2")</f>
        <v/>
      </c>
    </row>
    <row r="27" spans="1:28" x14ac:dyDescent="0.45">
      <c r="A27" s="58" t="str">
        <f>IF(一覧表!D28="","",IF(一覧表!C28="男",10000+一覧表!D28,20000+一覧表!D28))</f>
        <v/>
      </c>
      <c r="B27" s="58" t="str">
        <f ca="1">IF(一覧表!D28="","",VLOOKUP(VLOOKUP(一覧表!D28,INDIRECT(一覧表!C28&amp;"選手データ!A:O"),MATCH("所属",INDIRECT(一覧表!C28&amp;"選手データ!1:1"),0),0),所属csv!$A:$H,MATCH("所属コード",所属csv!$1:$1,0),0))</f>
        <v/>
      </c>
      <c r="C27" s="58"/>
      <c r="D27" s="58"/>
      <c r="E27" s="58" t="str">
        <f>IF(一覧表!D28="","",一覧表!D28)</f>
        <v/>
      </c>
      <c r="F27" s="58" t="str">
        <f ca="1">IF(一覧表!E28="","",一覧表!E28)</f>
        <v/>
      </c>
      <c r="G27" s="58" t="str">
        <f ca="1">IF(一覧表!D28="","",VLOOKUP(一覧表!D28,INDIRECT(一覧表!C28&amp;"選手データ!A:O"),MATCH("ﾌﾘｶﾞﾅ(姓)",INDIRECT(一覧表!C28&amp;"選手データ!1:1"),0),0)&amp;" "&amp;VLOOKUP(一覧表!D28,INDIRECT(一覧表!C28&amp;"選手データ!A:O"),MATCH("ﾌﾘｶﾞﾅ(名)",INDIRECT(一覧表!C28&amp;"選手データ!1:1"),0),0))</f>
        <v/>
      </c>
      <c r="H27" s="58" t="str">
        <f ca="1">IF(一覧表!E28="","",一覧表!E28)</f>
        <v/>
      </c>
      <c r="I27" s="58" t="str">
        <f ca="1">IF(一覧表!D28="","",VLOOKUP(一覧表!D28,INDIRECT(一覧表!C28&amp;"選手データ!A:O"),MATCH("FAMILY NAME",INDIRECT(一覧表!C28&amp;"選手データ!1:1"),0),0)&amp;" "&amp;VLOOKUP(一覧表!D28,INDIRECT(一覧表!C28&amp;"選手データ!A:O"),MATCH("Firstname",INDIRECT(一覧表!C28&amp;"選手データ!1:1"),0),0))</f>
        <v/>
      </c>
      <c r="J27" s="58" t="str">
        <f>IF(一覧表!D28="","","JPN")</f>
        <v/>
      </c>
      <c r="K27" s="58" t="str">
        <f>IF(一覧表!D28="","",IF(一覧表!C28="男",1,2))</f>
        <v/>
      </c>
      <c r="L27" s="58" t="str">
        <f>IF(一覧表!D28="","",一覧表!F28)</f>
        <v/>
      </c>
      <c r="M27" s="58" t="str">
        <f ca="1">IF(一覧表!D28="","",LEFT(VLOOKUP(一覧表!D28,INDIRECT(一覧表!C28&amp;"選手データ!A:O"),MATCH("Birthday",INDIRECT(一覧表!C28&amp;"選手データ!1:1"),0),0),4))</f>
        <v/>
      </c>
      <c r="N27" s="58" t="str">
        <f>IF(一覧表!D28="","","0")</f>
        <v/>
      </c>
      <c r="O27" s="58" t="str">
        <f>IF(一覧表!D28="","","千葉")</f>
        <v/>
      </c>
      <c r="P27" s="58"/>
      <c r="Q27" s="58" t="str">
        <f>IF(一覧表!G28="","",VLOOKUP(一覧表!G28,競技csv!$A:$O,MATCH("競技コード",競技csv!$1:$1,0),0))</f>
        <v/>
      </c>
      <c r="R27" s="58" t="str">
        <f>IF(一覧表!J28="","",一覧表!J28&amp;".")&amp;IF(一覧表!K28="","",TEXT(一覧表!K28,"00")&amp;".")&amp;IF(一覧表!L28="","",TEXT(一覧表!L28,"00"))</f>
        <v/>
      </c>
      <c r="S27" s="58" t="str">
        <f>IF(一覧表!G28="","","0")</f>
        <v/>
      </c>
      <c r="T27" s="58" t="str">
        <f>IF(一覧表!G28="","","2")</f>
        <v/>
      </c>
      <c r="U27" s="58" t="str">
        <f>IF(一覧表!M28="","",VLOOKUP(一覧表!M28,競技csv!$A:$O,MATCH("競技コード",競技csv!$1:$1,0),0))</f>
        <v/>
      </c>
      <c r="V27" s="58" t="str">
        <f>IF(一覧表!P28="","",一覧表!P28&amp;".")&amp;IF(一覧表!Q28="","",TEXT(一覧表!Q28,"00")&amp;".")&amp;IF(一覧表!R28="","",TEXT(一覧表!R28,"00"))</f>
        <v/>
      </c>
      <c r="W27" s="58" t="str">
        <f>IF(一覧表!M28="","","0")</f>
        <v/>
      </c>
      <c r="X27" s="58" t="str">
        <f>IF(一覧表!M28="","","2")</f>
        <v/>
      </c>
      <c r="Y27" s="58" t="str">
        <f>IF(一覧表!S28="","",VLOOKUP("共通"&amp;一覧表!C28&amp;"子4X100mR",競技csv!A:O,MATCH("競技コード",競技csv!$1:$1,0),0))</f>
        <v/>
      </c>
      <c r="Z27" s="58" t="str">
        <f>IF(一覧表!T28="","",一覧表!T28&amp;".")&amp;IF(一覧表!U28="","",TEXT(一覧表!U28,"00")&amp;".")&amp;IF(一覧表!V28="","",TEXT(一覧表!V28,"00"))</f>
        <v/>
      </c>
      <c r="AA27" s="58" t="str">
        <f>IF(一覧表!S28="","","0")</f>
        <v/>
      </c>
      <c r="AB27" s="58" t="str">
        <f>IF(一覧表!S28="","","2")</f>
        <v/>
      </c>
    </row>
    <row r="28" spans="1:28" x14ac:dyDescent="0.45">
      <c r="A28" s="58" t="str">
        <f>IF(一覧表!D29="","",IF(一覧表!C29="男",10000+一覧表!D29,20000+一覧表!D29))</f>
        <v/>
      </c>
      <c r="B28" s="58" t="str">
        <f ca="1">IF(一覧表!D29="","",VLOOKUP(VLOOKUP(一覧表!D29,INDIRECT(一覧表!C29&amp;"選手データ!A:O"),MATCH("所属",INDIRECT(一覧表!C29&amp;"選手データ!1:1"),0),0),所属csv!$A:$H,MATCH("所属コード",所属csv!$1:$1,0),0))</f>
        <v/>
      </c>
      <c r="C28" s="58"/>
      <c r="D28" s="58"/>
      <c r="E28" s="58" t="str">
        <f>IF(一覧表!D29="","",一覧表!D29)</f>
        <v/>
      </c>
      <c r="F28" s="58" t="str">
        <f ca="1">IF(一覧表!E29="","",一覧表!E29)</f>
        <v/>
      </c>
      <c r="G28" s="58" t="str">
        <f ca="1">IF(一覧表!D29="","",VLOOKUP(一覧表!D29,INDIRECT(一覧表!C29&amp;"選手データ!A:O"),MATCH("ﾌﾘｶﾞﾅ(姓)",INDIRECT(一覧表!C29&amp;"選手データ!1:1"),0),0)&amp;" "&amp;VLOOKUP(一覧表!D29,INDIRECT(一覧表!C29&amp;"選手データ!A:O"),MATCH("ﾌﾘｶﾞﾅ(名)",INDIRECT(一覧表!C29&amp;"選手データ!1:1"),0),0))</f>
        <v/>
      </c>
      <c r="H28" s="58" t="str">
        <f ca="1">IF(一覧表!E29="","",一覧表!E29)</f>
        <v/>
      </c>
      <c r="I28" s="58" t="str">
        <f ca="1">IF(一覧表!D29="","",VLOOKUP(一覧表!D29,INDIRECT(一覧表!C29&amp;"選手データ!A:O"),MATCH("FAMILY NAME",INDIRECT(一覧表!C29&amp;"選手データ!1:1"),0),0)&amp;" "&amp;VLOOKUP(一覧表!D29,INDIRECT(一覧表!C29&amp;"選手データ!A:O"),MATCH("Firstname",INDIRECT(一覧表!C29&amp;"選手データ!1:1"),0),0))</f>
        <v/>
      </c>
      <c r="J28" s="58" t="str">
        <f>IF(一覧表!D29="","","JPN")</f>
        <v/>
      </c>
      <c r="K28" s="58" t="str">
        <f>IF(一覧表!D29="","",IF(一覧表!C29="男",1,2))</f>
        <v/>
      </c>
      <c r="L28" s="58" t="str">
        <f>IF(一覧表!D29="","",一覧表!F29)</f>
        <v/>
      </c>
      <c r="M28" s="58" t="str">
        <f ca="1">IF(一覧表!D29="","",LEFT(VLOOKUP(一覧表!D29,INDIRECT(一覧表!C29&amp;"選手データ!A:O"),MATCH("Birthday",INDIRECT(一覧表!C29&amp;"選手データ!1:1"),0),0),4))</f>
        <v/>
      </c>
      <c r="N28" s="58" t="str">
        <f>IF(一覧表!D29="","","0")</f>
        <v/>
      </c>
      <c r="O28" s="58" t="str">
        <f>IF(一覧表!D29="","","千葉")</f>
        <v/>
      </c>
      <c r="P28" s="58"/>
      <c r="Q28" s="58" t="str">
        <f>IF(一覧表!G29="","",VLOOKUP(一覧表!G29,競技csv!$A:$O,MATCH("競技コード",競技csv!$1:$1,0),0))</f>
        <v/>
      </c>
      <c r="R28" s="58" t="str">
        <f>IF(一覧表!J29="","",一覧表!J29&amp;".")&amp;IF(一覧表!K29="","",TEXT(一覧表!K29,"00")&amp;".")&amp;IF(一覧表!L29="","",TEXT(一覧表!L29,"00"))</f>
        <v/>
      </c>
      <c r="S28" s="58" t="str">
        <f>IF(一覧表!G29="","","0")</f>
        <v/>
      </c>
      <c r="T28" s="58" t="str">
        <f>IF(一覧表!G29="","","2")</f>
        <v/>
      </c>
      <c r="U28" s="58" t="str">
        <f>IF(一覧表!M29="","",VLOOKUP(一覧表!M29,競技csv!$A:$O,MATCH("競技コード",競技csv!$1:$1,0),0))</f>
        <v/>
      </c>
      <c r="V28" s="58" t="str">
        <f>IF(一覧表!P29="","",一覧表!P29&amp;".")&amp;IF(一覧表!Q29="","",TEXT(一覧表!Q29,"00")&amp;".")&amp;IF(一覧表!R29="","",TEXT(一覧表!R29,"00"))</f>
        <v/>
      </c>
      <c r="W28" s="58" t="str">
        <f>IF(一覧表!M29="","","0")</f>
        <v/>
      </c>
      <c r="X28" s="58" t="str">
        <f>IF(一覧表!M29="","","2")</f>
        <v/>
      </c>
      <c r="Y28" s="58" t="str">
        <f>IF(一覧表!S29="","",VLOOKUP("共通"&amp;一覧表!C29&amp;"子4X100mR",競技csv!A:O,MATCH("競技コード",競技csv!$1:$1,0),0))</f>
        <v/>
      </c>
      <c r="Z28" s="58" t="str">
        <f>IF(一覧表!T29="","",一覧表!T29&amp;".")&amp;IF(一覧表!U29="","",TEXT(一覧表!U29,"00")&amp;".")&amp;IF(一覧表!V29="","",TEXT(一覧表!V29,"00"))</f>
        <v/>
      </c>
      <c r="AA28" s="58" t="str">
        <f>IF(一覧表!S29="","","0")</f>
        <v/>
      </c>
      <c r="AB28" s="58" t="str">
        <f>IF(一覧表!S29="","","2")</f>
        <v/>
      </c>
    </row>
    <row r="29" spans="1:28" x14ac:dyDescent="0.45">
      <c r="A29" s="58" t="str">
        <f>IF(一覧表!D30="","",IF(一覧表!C30="男",10000+一覧表!D30,20000+一覧表!D30))</f>
        <v/>
      </c>
      <c r="B29" s="58" t="str">
        <f ca="1">IF(一覧表!D30="","",VLOOKUP(VLOOKUP(一覧表!D30,INDIRECT(一覧表!C30&amp;"選手データ!A:O"),MATCH("所属",INDIRECT(一覧表!C30&amp;"選手データ!1:1"),0),0),所属csv!$A:$H,MATCH("所属コード",所属csv!$1:$1,0),0))</f>
        <v/>
      </c>
      <c r="C29" s="58"/>
      <c r="D29" s="58"/>
      <c r="E29" s="58" t="str">
        <f>IF(一覧表!D30="","",一覧表!D30)</f>
        <v/>
      </c>
      <c r="F29" s="58" t="str">
        <f ca="1">IF(一覧表!E30="","",一覧表!E30)</f>
        <v/>
      </c>
      <c r="G29" s="58" t="str">
        <f ca="1">IF(一覧表!D30="","",VLOOKUP(一覧表!D30,INDIRECT(一覧表!C30&amp;"選手データ!A:O"),MATCH("ﾌﾘｶﾞﾅ(姓)",INDIRECT(一覧表!C30&amp;"選手データ!1:1"),0),0)&amp;" "&amp;VLOOKUP(一覧表!D30,INDIRECT(一覧表!C30&amp;"選手データ!A:O"),MATCH("ﾌﾘｶﾞﾅ(名)",INDIRECT(一覧表!C30&amp;"選手データ!1:1"),0),0))</f>
        <v/>
      </c>
      <c r="H29" s="58" t="str">
        <f ca="1">IF(一覧表!E30="","",一覧表!E30)</f>
        <v/>
      </c>
      <c r="I29" s="58" t="str">
        <f ca="1">IF(一覧表!D30="","",VLOOKUP(一覧表!D30,INDIRECT(一覧表!C30&amp;"選手データ!A:O"),MATCH("FAMILY NAME",INDIRECT(一覧表!C30&amp;"選手データ!1:1"),0),0)&amp;" "&amp;VLOOKUP(一覧表!D30,INDIRECT(一覧表!C30&amp;"選手データ!A:O"),MATCH("Firstname",INDIRECT(一覧表!C30&amp;"選手データ!1:1"),0),0))</f>
        <v/>
      </c>
      <c r="J29" s="58" t="str">
        <f>IF(一覧表!D30="","","JPN")</f>
        <v/>
      </c>
      <c r="K29" s="58" t="str">
        <f>IF(一覧表!D30="","",IF(一覧表!C30="男",1,2))</f>
        <v/>
      </c>
      <c r="L29" s="58" t="str">
        <f>IF(一覧表!D30="","",一覧表!F30)</f>
        <v/>
      </c>
      <c r="M29" s="58" t="str">
        <f ca="1">IF(一覧表!D30="","",LEFT(VLOOKUP(一覧表!D30,INDIRECT(一覧表!C30&amp;"選手データ!A:O"),MATCH("Birthday",INDIRECT(一覧表!C30&amp;"選手データ!1:1"),0),0),4))</f>
        <v/>
      </c>
      <c r="N29" s="58" t="str">
        <f>IF(一覧表!D30="","","0")</f>
        <v/>
      </c>
      <c r="O29" s="58" t="str">
        <f>IF(一覧表!D30="","","千葉")</f>
        <v/>
      </c>
      <c r="P29" s="58"/>
      <c r="Q29" s="58" t="str">
        <f>IF(一覧表!G30="","",VLOOKUP(一覧表!G30,競技csv!$A:$O,MATCH("競技コード",競技csv!$1:$1,0),0))</f>
        <v/>
      </c>
      <c r="R29" s="58" t="str">
        <f>IF(一覧表!J30="","",一覧表!J30&amp;".")&amp;IF(一覧表!K30="","",TEXT(一覧表!K30,"00")&amp;".")&amp;IF(一覧表!L30="","",TEXT(一覧表!L30,"00"))</f>
        <v/>
      </c>
      <c r="S29" s="58" t="str">
        <f>IF(一覧表!G30="","","0")</f>
        <v/>
      </c>
      <c r="T29" s="58" t="str">
        <f>IF(一覧表!G30="","","2")</f>
        <v/>
      </c>
      <c r="U29" s="58" t="str">
        <f>IF(一覧表!M30="","",VLOOKUP(一覧表!M30,競技csv!$A:$O,MATCH("競技コード",競技csv!$1:$1,0),0))</f>
        <v/>
      </c>
      <c r="V29" s="58" t="str">
        <f>IF(一覧表!P30="","",一覧表!P30&amp;".")&amp;IF(一覧表!Q30="","",TEXT(一覧表!Q30,"00")&amp;".")&amp;IF(一覧表!R30="","",TEXT(一覧表!R30,"00"))</f>
        <v/>
      </c>
      <c r="W29" s="58" t="str">
        <f>IF(一覧表!M30="","","0")</f>
        <v/>
      </c>
      <c r="X29" s="58" t="str">
        <f>IF(一覧表!M30="","","2")</f>
        <v/>
      </c>
      <c r="Y29" s="58" t="str">
        <f>IF(一覧表!S30="","",VLOOKUP("共通"&amp;一覧表!C30&amp;"子4X100mR",競技csv!A:O,MATCH("競技コード",競技csv!$1:$1,0),0))</f>
        <v/>
      </c>
      <c r="Z29" s="58" t="str">
        <f>IF(一覧表!T30="","",一覧表!T30&amp;".")&amp;IF(一覧表!U30="","",TEXT(一覧表!U30,"00")&amp;".")&amp;IF(一覧表!V30="","",TEXT(一覧表!V30,"00"))</f>
        <v/>
      </c>
      <c r="AA29" s="58" t="str">
        <f>IF(一覧表!S30="","","0")</f>
        <v/>
      </c>
      <c r="AB29" s="58" t="str">
        <f>IF(一覧表!S30="","","2")</f>
        <v/>
      </c>
    </row>
    <row r="30" spans="1:28" x14ac:dyDescent="0.45">
      <c r="A30" s="58" t="str">
        <f>IF(一覧表!D31="","",IF(一覧表!C31="男",10000+一覧表!D31,20000+一覧表!D31))</f>
        <v/>
      </c>
      <c r="B30" s="58" t="str">
        <f ca="1">IF(一覧表!D31="","",VLOOKUP(VLOOKUP(一覧表!D31,INDIRECT(一覧表!C31&amp;"選手データ!A:O"),MATCH("所属",INDIRECT(一覧表!C31&amp;"選手データ!1:1"),0),0),所属csv!$A:$H,MATCH("所属コード",所属csv!$1:$1,0),0))</f>
        <v/>
      </c>
      <c r="C30" s="58"/>
      <c r="D30" s="58"/>
      <c r="E30" s="58" t="str">
        <f>IF(一覧表!D31="","",一覧表!D31)</f>
        <v/>
      </c>
      <c r="F30" s="58" t="str">
        <f ca="1">IF(一覧表!E31="","",一覧表!E31)</f>
        <v/>
      </c>
      <c r="G30" s="58" t="str">
        <f ca="1">IF(一覧表!D31="","",VLOOKUP(一覧表!D31,INDIRECT(一覧表!C31&amp;"選手データ!A:O"),MATCH("ﾌﾘｶﾞﾅ(姓)",INDIRECT(一覧表!C31&amp;"選手データ!1:1"),0),0)&amp;" "&amp;VLOOKUP(一覧表!D31,INDIRECT(一覧表!C31&amp;"選手データ!A:O"),MATCH("ﾌﾘｶﾞﾅ(名)",INDIRECT(一覧表!C31&amp;"選手データ!1:1"),0),0))</f>
        <v/>
      </c>
      <c r="H30" s="58" t="str">
        <f ca="1">IF(一覧表!E31="","",一覧表!E31)</f>
        <v/>
      </c>
      <c r="I30" s="58" t="str">
        <f ca="1">IF(一覧表!D31="","",VLOOKUP(一覧表!D31,INDIRECT(一覧表!C31&amp;"選手データ!A:O"),MATCH("FAMILY NAME",INDIRECT(一覧表!C31&amp;"選手データ!1:1"),0),0)&amp;" "&amp;VLOOKUP(一覧表!D31,INDIRECT(一覧表!C31&amp;"選手データ!A:O"),MATCH("Firstname",INDIRECT(一覧表!C31&amp;"選手データ!1:1"),0),0))</f>
        <v/>
      </c>
      <c r="J30" s="58" t="str">
        <f>IF(一覧表!D31="","","JPN")</f>
        <v/>
      </c>
      <c r="K30" s="58" t="str">
        <f>IF(一覧表!D31="","",IF(一覧表!C31="男",1,2))</f>
        <v/>
      </c>
      <c r="L30" s="58" t="str">
        <f>IF(一覧表!D31="","",一覧表!F31)</f>
        <v/>
      </c>
      <c r="M30" s="58" t="str">
        <f ca="1">IF(一覧表!D31="","",LEFT(VLOOKUP(一覧表!D31,INDIRECT(一覧表!C31&amp;"選手データ!A:O"),MATCH("Birthday",INDIRECT(一覧表!C31&amp;"選手データ!1:1"),0),0),4))</f>
        <v/>
      </c>
      <c r="N30" s="58" t="str">
        <f>IF(一覧表!D31="","","0")</f>
        <v/>
      </c>
      <c r="O30" s="58" t="str">
        <f>IF(一覧表!D31="","","千葉")</f>
        <v/>
      </c>
      <c r="P30" s="58"/>
      <c r="Q30" s="58" t="str">
        <f>IF(一覧表!G31="","",VLOOKUP(一覧表!G31,競技csv!$A:$O,MATCH("競技コード",競技csv!$1:$1,0),0))</f>
        <v/>
      </c>
      <c r="R30" s="58" t="str">
        <f>IF(一覧表!J31="","",一覧表!J31&amp;".")&amp;IF(一覧表!K31="","",TEXT(一覧表!K31,"00")&amp;".")&amp;IF(一覧表!L31="","",TEXT(一覧表!L31,"00"))</f>
        <v/>
      </c>
      <c r="S30" s="58" t="str">
        <f>IF(一覧表!G31="","","0")</f>
        <v/>
      </c>
      <c r="T30" s="58" t="str">
        <f>IF(一覧表!G31="","","2")</f>
        <v/>
      </c>
      <c r="U30" s="58" t="str">
        <f>IF(一覧表!M31="","",VLOOKUP(一覧表!M31,競技csv!$A:$O,MATCH("競技コード",競技csv!$1:$1,0),0))</f>
        <v/>
      </c>
      <c r="V30" s="58" t="str">
        <f>IF(一覧表!P31="","",一覧表!P31&amp;".")&amp;IF(一覧表!Q31="","",TEXT(一覧表!Q31,"00")&amp;".")&amp;IF(一覧表!R31="","",TEXT(一覧表!R31,"00"))</f>
        <v/>
      </c>
      <c r="W30" s="58" t="str">
        <f>IF(一覧表!M31="","","0")</f>
        <v/>
      </c>
      <c r="X30" s="58" t="str">
        <f>IF(一覧表!M31="","","2")</f>
        <v/>
      </c>
      <c r="Y30" s="58" t="str">
        <f>IF(一覧表!S31="","",VLOOKUP("共通"&amp;一覧表!C31&amp;"子4X100mR",競技csv!A:O,MATCH("競技コード",競技csv!$1:$1,0),0))</f>
        <v/>
      </c>
      <c r="Z30" s="58" t="str">
        <f>IF(一覧表!T31="","",一覧表!T31&amp;".")&amp;IF(一覧表!U31="","",TEXT(一覧表!U31,"00")&amp;".")&amp;IF(一覧表!V31="","",TEXT(一覧表!V31,"00"))</f>
        <v/>
      </c>
      <c r="AA30" s="58" t="str">
        <f>IF(一覧表!S31="","","0")</f>
        <v/>
      </c>
      <c r="AB30" s="58" t="str">
        <f>IF(一覧表!S31="","","2")</f>
        <v/>
      </c>
    </row>
    <row r="31" spans="1:28" x14ac:dyDescent="0.45">
      <c r="A31" s="58" t="str">
        <f>IF(一覧表!D32="","",IF(一覧表!C32="男",10000+一覧表!D32,20000+一覧表!D32))</f>
        <v/>
      </c>
      <c r="B31" s="58" t="str">
        <f ca="1">IF(一覧表!D32="","",VLOOKUP(VLOOKUP(一覧表!D32,INDIRECT(一覧表!C32&amp;"選手データ!A:O"),MATCH("所属",INDIRECT(一覧表!C32&amp;"選手データ!1:1"),0),0),所属csv!$A:$H,MATCH("所属コード",所属csv!$1:$1,0),0))</f>
        <v/>
      </c>
      <c r="C31" s="58"/>
      <c r="D31" s="58"/>
      <c r="E31" s="58" t="str">
        <f>IF(一覧表!D32="","",一覧表!D32)</f>
        <v/>
      </c>
      <c r="F31" s="58" t="str">
        <f ca="1">IF(一覧表!E32="","",一覧表!E32)</f>
        <v/>
      </c>
      <c r="G31" s="58" t="str">
        <f ca="1">IF(一覧表!D32="","",VLOOKUP(一覧表!D32,INDIRECT(一覧表!C32&amp;"選手データ!A:O"),MATCH("ﾌﾘｶﾞﾅ(姓)",INDIRECT(一覧表!C32&amp;"選手データ!1:1"),0),0)&amp;" "&amp;VLOOKUP(一覧表!D32,INDIRECT(一覧表!C32&amp;"選手データ!A:O"),MATCH("ﾌﾘｶﾞﾅ(名)",INDIRECT(一覧表!C32&amp;"選手データ!1:1"),0),0))</f>
        <v/>
      </c>
      <c r="H31" s="58" t="str">
        <f ca="1">IF(一覧表!E32="","",一覧表!E32)</f>
        <v/>
      </c>
      <c r="I31" s="58" t="str">
        <f ca="1">IF(一覧表!D32="","",VLOOKUP(一覧表!D32,INDIRECT(一覧表!C32&amp;"選手データ!A:O"),MATCH("FAMILY NAME",INDIRECT(一覧表!C32&amp;"選手データ!1:1"),0),0)&amp;" "&amp;VLOOKUP(一覧表!D32,INDIRECT(一覧表!C32&amp;"選手データ!A:O"),MATCH("Firstname",INDIRECT(一覧表!C32&amp;"選手データ!1:1"),0),0))</f>
        <v/>
      </c>
      <c r="J31" s="58" t="str">
        <f>IF(一覧表!D32="","","JPN")</f>
        <v/>
      </c>
      <c r="K31" s="58" t="str">
        <f>IF(一覧表!D32="","",IF(一覧表!C32="男",1,2))</f>
        <v/>
      </c>
      <c r="L31" s="58" t="str">
        <f>IF(一覧表!D32="","",一覧表!F32)</f>
        <v/>
      </c>
      <c r="M31" s="58" t="str">
        <f ca="1">IF(一覧表!D32="","",LEFT(VLOOKUP(一覧表!D32,INDIRECT(一覧表!C32&amp;"選手データ!A:O"),MATCH("Birthday",INDIRECT(一覧表!C32&amp;"選手データ!1:1"),0),0),4))</f>
        <v/>
      </c>
      <c r="N31" s="58" t="str">
        <f>IF(一覧表!D32="","","0")</f>
        <v/>
      </c>
      <c r="O31" s="58" t="str">
        <f>IF(一覧表!D32="","","千葉")</f>
        <v/>
      </c>
      <c r="P31" s="58"/>
      <c r="Q31" s="58" t="str">
        <f>IF(一覧表!G32="","",VLOOKUP(一覧表!G32,競技csv!$A:$O,MATCH("競技コード",競技csv!$1:$1,0),0))</f>
        <v/>
      </c>
      <c r="R31" s="58" t="str">
        <f>IF(一覧表!J32="","",一覧表!J32&amp;".")&amp;IF(一覧表!K32="","",TEXT(一覧表!K32,"00")&amp;".")&amp;IF(一覧表!L32="","",TEXT(一覧表!L32,"00"))</f>
        <v/>
      </c>
      <c r="S31" s="58" t="str">
        <f>IF(一覧表!G32="","","0")</f>
        <v/>
      </c>
      <c r="T31" s="58" t="str">
        <f>IF(一覧表!G32="","","2")</f>
        <v/>
      </c>
      <c r="U31" s="58" t="str">
        <f>IF(一覧表!M32="","",VLOOKUP(一覧表!M32,競技csv!$A:$O,MATCH("競技コード",競技csv!$1:$1,0),0))</f>
        <v/>
      </c>
      <c r="V31" s="58" t="str">
        <f>IF(一覧表!P32="","",一覧表!P32&amp;".")&amp;IF(一覧表!Q32="","",TEXT(一覧表!Q32,"00")&amp;".")&amp;IF(一覧表!R32="","",TEXT(一覧表!R32,"00"))</f>
        <v/>
      </c>
      <c r="W31" s="58" t="str">
        <f>IF(一覧表!M32="","","0")</f>
        <v/>
      </c>
      <c r="X31" s="58" t="str">
        <f>IF(一覧表!M32="","","2")</f>
        <v/>
      </c>
      <c r="Y31" s="58" t="str">
        <f>IF(一覧表!S32="","",VLOOKUP("共通"&amp;一覧表!C32&amp;"子4X100mR",競技csv!A:O,MATCH("競技コード",競技csv!$1:$1,0),0))</f>
        <v/>
      </c>
      <c r="Z31" s="58" t="str">
        <f>IF(一覧表!T32="","",一覧表!T32&amp;".")&amp;IF(一覧表!U32="","",TEXT(一覧表!U32,"00")&amp;".")&amp;IF(一覧表!V32="","",TEXT(一覧表!V32,"00"))</f>
        <v/>
      </c>
      <c r="AA31" s="58" t="str">
        <f>IF(一覧表!S32="","","0")</f>
        <v/>
      </c>
      <c r="AB31" s="58" t="str">
        <f>IF(一覧表!S32="","","2")</f>
        <v/>
      </c>
    </row>
    <row r="32" spans="1:28" x14ac:dyDescent="0.45">
      <c r="A32" s="58" t="str">
        <f>IF(一覧表!D33="","",IF(一覧表!C33="男",10000+一覧表!D33,20000+一覧表!D33))</f>
        <v/>
      </c>
      <c r="B32" s="58" t="str">
        <f ca="1">IF(一覧表!D33="","",VLOOKUP(VLOOKUP(一覧表!D33,INDIRECT(一覧表!C33&amp;"選手データ!A:O"),MATCH("所属",INDIRECT(一覧表!C33&amp;"選手データ!1:1"),0),0),所属csv!$A:$H,MATCH("所属コード",所属csv!$1:$1,0),0))</f>
        <v/>
      </c>
      <c r="C32" s="58"/>
      <c r="D32" s="58"/>
      <c r="E32" s="58" t="str">
        <f>IF(一覧表!D33="","",一覧表!D33)</f>
        <v/>
      </c>
      <c r="F32" s="58" t="str">
        <f ca="1">IF(一覧表!E33="","",一覧表!E33)</f>
        <v/>
      </c>
      <c r="G32" s="58" t="str">
        <f ca="1">IF(一覧表!D33="","",VLOOKUP(一覧表!D33,INDIRECT(一覧表!C33&amp;"選手データ!A:O"),MATCH("ﾌﾘｶﾞﾅ(姓)",INDIRECT(一覧表!C33&amp;"選手データ!1:1"),0),0)&amp;" "&amp;VLOOKUP(一覧表!D33,INDIRECT(一覧表!C33&amp;"選手データ!A:O"),MATCH("ﾌﾘｶﾞﾅ(名)",INDIRECT(一覧表!C33&amp;"選手データ!1:1"),0),0))</f>
        <v/>
      </c>
      <c r="H32" s="58" t="str">
        <f ca="1">IF(一覧表!E33="","",一覧表!E33)</f>
        <v/>
      </c>
      <c r="I32" s="58" t="str">
        <f ca="1">IF(一覧表!D33="","",VLOOKUP(一覧表!D33,INDIRECT(一覧表!C33&amp;"選手データ!A:O"),MATCH("FAMILY NAME",INDIRECT(一覧表!C33&amp;"選手データ!1:1"),0),0)&amp;" "&amp;VLOOKUP(一覧表!D33,INDIRECT(一覧表!C33&amp;"選手データ!A:O"),MATCH("Firstname",INDIRECT(一覧表!C33&amp;"選手データ!1:1"),0),0))</f>
        <v/>
      </c>
      <c r="J32" s="58" t="str">
        <f>IF(一覧表!D33="","","JPN")</f>
        <v/>
      </c>
      <c r="K32" s="58" t="str">
        <f>IF(一覧表!D33="","",IF(一覧表!C33="男",1,2))</f>
        <v/>
      </c>
      <c r="L32" s="58" t="str">
        <f>IF(一覧表!D33="","",一覧表!F33)</f>
        <v/>
      </c>
      <c r="M32" s="58" t="str">
        <f ca="1">IF(一覧表!D33="","",LEFT(VLOOKUP(一覧表!D33,INDIRECT(一覧表!C33&amp;"選手データ!A:O"),MATCH("Birthday",INDIRECT(一覧表!C33&amp;"選手データ!1:1"),0),0),4))</f>
        <v/>
      </c>
      <c r="N32" s="58" t="str">
        <f>IF(一覧表!D33="","","0")</f>
        <v/>
      </c>
      <c r="O32" s="58" t="str">
        <f>IF(一覧表!D33="","","千葉")</f>
        <v/>
      </c>
      <c r="P32" s="58"/>
      <c r="Q32" s="58" t="str">
        <f>IF(一覧表!G33="","",VLOOKUP(一覧表!G33,競技csv!$A:$O,MATCH("競技コード",競技csv!$1:$1,0),0))</f>
        <v/>
      </c>
      <c r="R32" s="58" t="str">
        <f>IF(一覧表!J33="","",一覧表!J33&amp;".")&amp;IF(一覧表!K33="","",TEXT(一覧表!K33,"00")&amp;".")&amp;IF(一覧表!L33="","",TEXT(一覧表!L33,"00"))</f>
        <v/>
      </c>
      <c r="S32" s="58" t="str">
        <f>IF(一覧表!G33="","","0")</f>
        <v/>
      </c>
      <c r="T32" s="58" t="str">
        <f>IF(一覧表!G33="","","2")</f>
        <v/>
      </c>
      <c r="U32" s="58" t="str">
        <f>IF(一覧表!M33="","",VLOOKUP(一覧表!M33,競技csv!$A:$O,MATCH("競技コード",競技csv!$1:$1,0),0))</f>
        <v/>
      </c>
      <c r="V32" s="58" t="str">
        <f>IF(一覧表!P33="","",一覧表!P33&amp;".")&amp;IF(一覧表!Q33="","",TEXT(一覧表!Q33,"00")&amp;".")&amp;IF(一覧表!R33="","",TEXT(一覧表!R33,"00"))</f>
        <v/>
      </c>
      <c r="W32" s="58" t="str">
        <f>IF(一覧表!M33="","","0")</f>
        <v/>
      </c>
      <c r="X32" s="58" t="str">
        <f>IF(一覧表!M33="","","2")</f>
        <v/>
      </c>
      <c r="Y32" s="58" t="str">
        <f>IF(一覧表!S33="","",VLOOKUP("共通"&amp;一覧表!C33&amp;"子4X100mR",競技csv!A:O,MATCH("競技コード",競技csv!$1:$1,0),0))</f>
        <v/>
      </c>
      <c r="Z32" s="58" t="str">
        <f>IF(一覧表!T33="","",一覧表!T33&amp;".")&amp;IF(一覧表!U33="","",TEXT(一覧表!U33,"00")&amp;".")&amp;IF(一覧表!V33="","",TEXT(一覧表!V33,"00"))</f>
        <v/>
      </c>
      <c r="AA32" s="58" t="str">
        <f>IF(一覧表!S33="","","0")</f>
        <v/>
      </c>
      <c r="AB32" s="58" t="str">
        <f>IF(一覧表!S33="","","2")</f>
        <v/>
      </c>
    </row>
    <row r="33" spans="1:28" x14ac:dyDescent="0.45">
      <c r="A33" s="58" t="str">
        <f>IF(一覧表!D34="","",IF(一覧表!C34="男",10000+一覧表!D34,20000+一覧表!D34))</f>
        <v/>
      </c>
      <c r="B33" s="58" t="str">
        <f ca="1">IF(一覧表!D34="","",VLOOKUP(VLOOKUP(一覧表!D34,INDIRECT(一覧表!C34&amp;"選手データ!A:O"),MATCH("所属",INDIRECT(一覧表!C34&amp;"選手データ!1:1"),0),0),所属csv!$A:$H,MATCH("所属コード",所属csv!$1:$1,0),0))</f>
        <v/>
      </c>
      <c r="C33" s="58"/>
      <c r="D33" s="58"/>
      <c r="E33" s="58" t="str">
        <f>IF(一覧表!D34="","",一覧表!D34)</f>
        <v/>
      </c>
      <c r="F33" s="58" t="str">
        <f ca="1">IF(一覧表!E34="","",一覧表!E34)</f>
        <v/>
      </c>
      <c r="G33" s="58" t="str">
        <f ca="1">IF(一覧表!D34="","",VLOOKUP(一覧表!D34,INDIRECT(一覧表!C34&amp;"選手データ!A:O"),MATCH("ﾌﾘｶﾞﾅ(姓)",INDIRECT(一覧表!C34&amp;"選手データ!1:1"),0),0)&amp;" "&amp;VLOOKUP(一覧表!D34,INDIRECT(一覧表!C34&amp;"選手データ!A:O"),MATCH("ﾌﾘｶﾞﾅ(名)",INDIRECT(一覧表!C34&amp;"選手データ!1:1"),0),0))</f>
        <v/>
      </c>
      <c r="H33" s="58" t="str">
        <f ca="1">IF(一覧表!E34="","",一覧表!E34)</f>
        <v/>
      </c>
      <c r="I33" s="58" t="str">
        <f ca="1">IF(一覧表!D34="","",VLOOKUP(一覧表!D34,INDIRECT(一覧表!C34&amp;"選手データ!A:O"),MATCH("FAMILY NAME",INDIRECT(一覧表!C34&amp;"選手データ!1:1"),0),0)&amp;" "&amp;VLOOKUP(一覧表!D34,INDIRECT(一覧表!C34&amp;"選手データ!A:O"),MATCH("Firstname",INDIRECT(一覧表!C34&amp;"選手データ!1:1"),0),0))</f>
        <v/>
      </c>
      <c r="J33" s="58" t="str">
        <f>IF(一覧表!D34="","","JPN")</f>
        <v/>
      </c>
      <c r="K33" s="58" t="str">
        <f>IF(一覧表!D34="","",IF(一覧表!C34="男",1,2))</f>
        <v/>
      </c>
      <c r="L33" s="58" t="str">
        <f>IF(一覧表!D34="","",一覧表!F34)</f>
        <v/>
      </c>
      <c r="M33" s="58" t="str">
        <f ca="1">IF(一覧表!D34="","",LEFT(VLOOKUP(一覧表!D34,INDIRECT(一覧表!C34&amp;"選手データ!A:O"),MATCH("Birthday",INDIRECT(一覧表!C34&amp;"選手データ!1:1"),0),0),4))</f>
        <v/>
      </c>
      <c r="N33" s="58" t="str">
        <f>IF(一覧表!D34="","","0")</f>
        <v/>
      </c>
      <c r="O33" s="58" t="str">
        <f>IF(一覧表!D34="","","千葉")</f>
        <v/>
      </c>
      <c r="P33" s="58"/>
      <c r="Q33" s="58" t="str">
        <f>IF(一覧表!G34="","",VLOOKUP(一覧表!G34,競技csv!$A:$O,MATCH("競技コード",競技csv!$1:$1,0),0))</f>
        <v/>
      </c>
      <c r="R33" s="58" t="str">
        <f>IF(一覧表!J34="","",一覧表!J34&amp;".")&amp;IF(一覧表!K34="","",TEXT(一覧表!K34,"00")&amp;".")&amp;IF(一覧表!L34="","",TEXT(一覧表!L34,"00"))</f>
        <v/>
      </c>
      <c r="S33" s="58" t="str">
        <f>IF(一覧表!G34="","","0")</f>
        <v/>
      </c>
      <c r="T33" s="58" t="str">
        <f>IF(一覧表!G34="","","2")</f>
        <v/>
      </c>
      <c r="U33" s="58" t="str">
        <f>IF(一覧表!M34="","",VLOOKUP(一覧表!M34,競技csv!$A:$O,MATCH("競技コード",競技csv!$1:$1,0),0))</f>
        <v/>
      </c>
      <c r="V33" s="58" t="str">
        <f>IF(一覧表!P34="","",一覧表!P34&amp;".")&amp;IF(一覧表!Q34="","",TEXT(一覧表!Q34,"00")&amp;".")&amp;IF(一覧表!R34="","",TEXT(一覧表!R34,"00"))</f>
        <v/>
      </c>
      <c r="W33" s="58" t="str">
        <f>IF(一覧表!M34="","","0")</f>
        <v/>
      </c>
      <c r="X33" s="58" t="str">
        <f>IF(一覧表!M34="","","2")</f>
        <v/>
      </c>
      <c r="Y33" s="58" t="str">
        <f>IF(一覧表!S34="","",VLOOKUP("共通"&amp;一覧表!C34&amp;"子4X100mR",競技csv!A:O,MATCH("競技コード",競技csv!$1:$1,0),0))</f>
        <v/>
      </c>
      <c r="Z33" s="58" t="str">
        <f>IF(一覧表!T34="","",一覧表!T34&amp;".")&amp;IF(一覧表!U34="","",TEXT(一覧表!U34,"00")&amp;".")&amp;IF(一覧表!V34="","",TEXT(一覧表!V34,"00"))</f>
        <v/>
      </c>
      <c r="AA33" s="58" t="str">
        <f>IF(一覧表!S34="","","0")</f>
        <v/>
      </c>
      <c r="AB33" s="58" t="str">
        <f>IF(一覧表!S34="","","2")</f>
        <v/>
      </c>
    </row>
    <row r="34" spans="1:28" x14ac:dyDescent="0.45">
      <c r="A34" s="58" t="str">
        <f>IF(一覧表!D35="","",IF(一覧表!C35="男",10000+一覧表!D35,20000+一覧表!D35))</f>
        <v/>
      </c>
      <c r="B34" s="58" t="str">
        <f ca="1">IF(一覧表!D35="","",VLOOKUP(VLOOKUP(一覧表!D35,INDIRECT(一覧表!C35&amp;"選手データ!A:O"),MATCH("所属",INDIRECT(一覧表!C35&amp;"選手データ!1:1"),0),0),所属csv!$A:$H,MATCH("所属コード",所属csv!$1:$1,0),0))</f>
        <v/>
      </c>
      <c r="C34" s="58"/>
      <c r="D34" s="58"/>
      <c r="E34" s="58" t="str">
        <f>IF(一覧表!D35="","",一覧表!D35)</f>
        <v/>
      </c>
      <c r="F34" s="58" t="str">
        <f ca="1">IF(一覧表!E35="","",一覧表!E35)</f>
        <v/>
      </c>
      <c r="G34" s="58" t="str">
        <f ca="1">IF(一覧表!D35="","",VLOOKUP(一覧表!D35,INDIRECT(一覧表!C35&amp;"選手データ!A:O"),MATCH("ﾌﾘｶﾞﾅ(姓)",INDIRECT(一覧表!C35&amp;"選手データ!1:1"),0),0)&amp;" "&amp;VLOOKUP(一覧表!D35,INDIRECT(一覧表!C35&amp;"選手データ!A:O"),MATCH("ﾌﾘｶﾞﾅ(名)",INDIRECT(一覧表!C35&amp;"選手データ!1:1"),0),0))</f>
        <v/>
      </c>
      <c r="H34" s="58" t="str">
        <f ca="1">IF(一覧表!E35="","",一覧表!E35)</f>
        <v/>
      </c>
      <c r="I34" s="58" t="str">
        <f ca="1">IF(一覧表!D35="","",VLOOKUP(一覧表!D35,INDIRECT(一覧表!C35&amp;"選手データ!A:O"),MATCH("FAMILY NAME",INDIRECT(一覧表!C35&amp;"選手データ!1:1"),0),0)&amp;" "&amp;VLOOKUP(一覧表!D35,INDIRECT(一覧表!C35&amp;"選手データ!A:O"),MATCH("Firstname",INDIRECT(一覧表!C35&amp;"選手データ!1:1"),0),0))</f>
        <v/>
      </c>
      <c r="J34" s="58" t="str">
        <f>IF(一覧表!D35="","","JPN")</f>
        <v/>
      </c>
      <c r="K34" s="58" t="str">
        <f>IF(一覧表!D35="","",IF(一覧表!C35="男",1,2))</f>
        <v/>
      </c>
      <c r="L34" s="58" t="str">
        <f>IF(一覧表!D35="","",一覧表!F35)</f>
        <v/>
      </c>
      <c r="M34" s="58" t="str">
        <f ca="1">IF(一覧表!D35="","",LEFT(VLOOKUP(一覧表!D35,INDIRECT(一覧表!C35&amp;"選手データ!A:O"),MATCH("Birthday",INDIRECT(一覧表!C35&amp;"選手データ!1:1"),0),0),4))</f>
        <v/>
      </c>
      <c r="N34" s="58" t="str">
        <f>IF(一覧表!D35="","","0")</f>
        <v/>
      </c>
      <c r="O34" s="58" t="str">
        <f>IF(一覧表!D35="","","千葉")</f>
        <v/>
      </c>
      <c r="P34" s="58"/>
      <c r="Q34" s="58" t="str">
        <f>IF(一覧表!G35="","",VLOOKUP(一覧表!G35,競技csv!$A:$O,MATCH("競技コード",競技csv!$1:$1,0),0))</f>
        <v/>
      </c>
      <c r="R34" s="58" t="str">
        <f>IF(一覧表!J35="","",一覧表!J35&amp;".")&amp;IF(一覧表!K35="","",TEXT(一覧表!K35,"00")&amp;".")&amp;IF(一覧表!L35="","",TEXT(一覧表!L35,"00"))</f>
        <v/>
      </c>
      <c r="S34" s="58" t="str">
        <f>IF(一覧表!G35="","","0")</f>
        <v/>
      </c>
      <c r="T34" s="58" t="str">
        <f>IF(一覧表!G35="","","2")</f>
        <v/>
      </c>
      <c r="U34" s="58" t="str">
        <f>IF(一覧表!M35="","",VLOOKUP(一覧表!M35,競技csv!$A:$O,MATCH("競技コード",競技csv!$1:$1,0),0))</f>
        <v/>
      </c>
      <c r="V34" s="58" t="str">
        <f>IF(一覧表!P35="","",一覧表!P35&amp;".")&amp;IF(一覧表!Q35="","",TEXT(一覧表!Q35,"00")&amp;".")&amp;IF(一覧表!R35="","",TEXT(一覧表!R35,"00"))</f>
        <v/>
      </c>
      <c r="W34" s="58" t="str">
        <f>IF(一覧表!M35="","","0")</f>
        <v/>
      </c>
      <c r="X34" s="58" t="str">
        <f>IF(一覧表!M35="","","2")</f>
        <v/>
      </c>
      <c r="Y34" s="58" t="str">
        <f>IF(一覧表!S35="","",VLOOKUP("共通"&amp;一覧表!C35&amp;"子4X100mR",競技csv!A:O,MATCH("競技コード",競技csv!$1:$1,0),0))</f>
        <v/>
      </c>
      <c r="Z34" s="58" t="str">
        <f>IF(一覧表!T35="","",一覧表!T35&amp;".")&amp;IF(一覧表!U35="","",TEXT(一覧表!U35,"00")&amp;".")&amp;IF(一覧表!V35="","",TEXT(一覧表!V35,"00"))</f>
        <v/>
      </c>
      <c r="AA34" s="58" t="str">
        <f>IF(一覧表!S35="","","0")</f>
        <v/>
      </c>
      <c r="AB34" s="58" t="str">
        <f>IF(一覧表!S35="","","2")</f>
        <v/>
      </c>
    </row>
    <row r="35" spans="1:28" x14ac:dyDescent="0.45">
      <c r="A35" s="58" t="str">
        <f>IF(一覧表!D36="","",IF(一覧表!C36="男",10000+一覧表!D36,20000+一覧表!D36))</f>
        <v/>
      </c>
      <c r="B35" s="58" t="str">
        <f ca="1">IF(一覧表!D36="","",VLOOKUP(VLOOKUP(一覧表!D36,INDIRECT(一覧表!C36&amp;"選手データ!A:O"),MATCH("所属",INDIRECT(一覧表!C36&amp;"選手データ!1:1"),0),0),所属csv!$A:$H,MATCH("所属コード",所属csv!$1:$1,0),0))</f>
        <v/>
      </c>
      <c r="C35" s="58"/>
      <c r="D35" s="58"/>
      <c r="E35" s="58" t="str">
        <f>IF(一覧表!D36="","",一覧表!D36)</f>
        <v/>
      </c>
      <c r="F35" s="58" t="str">
        <f ca="1">IF(一覧表!E36="","",一覧表!E36)</f>
        <v/>
      </c>
      <c r="G35" s="58" t="str">
        <f ca="1">IF(一覧表!D36="","",VLOOKUP(一覧表!D36,INDIRECT(一覧表!C36&amp;"選手データ!A:O"),MATCH("ﾌﾘｶﾞﾅ(姓)",INDIRECT(一覧表!C36&amp;"選手データ!1:1"),0),0)&amp;" "&amp;VLOOKUP(一覧表!D36,INDIRECT(一覧表!C36&amp;"選手データ!A:O"),MATCH("ﾌﾘｶﾞﾅ(名)",INDIRECT(一覧表!C36&amp;"選手データ!1:1"),0),0))</f>
        <v/>
      </c>
      <c r="H35" s="58" t="str">
        <f ca="1">IF(一覧表!E36="","",一覧表!E36)</f>
        <v/>
      </c>
      <c r="I35" s="58" t="str">
        <f ca="1">IF(一覧表!D36="","",VLOOKUP(一覧表!D36,INDIRECT(一覧表!C36&amp;"選手データ!A:O"),MATCH("FAMILY NAME",INDIRECT(一覧表!C36&amp;"選手データ!1:1"),0),0)&amp;" "&amp;VLOOKUP(一覧表!D36,INDIRECT(一覧表!C36&amp;"選手データ!A:O"),MATCH("Firstname",INDIRECT(一覧表!C36&amp;"選手データ!1:1"),0),0))</f>
        <v/>
      </c>
      <c r="J35" s="58" t="str">
        <f>IF(一覧表!D36="","","JPN")</f>
        <v/>
      </c>
      <c r="K35" s="58" t="str">
        <f>IF(一覧表!D36="","",IF(一覧表!C36="男",1,2))</f>
        <v/>
      </c>
      <c r="L35" s="58" t="str">
        <f>IF(一覧表!D36="","",一覧表!F36)</f>
        <v/>
      </c>
      <c r="M35" s="58" t="str">
        <f ca="1">IF(一覧表!D36="","",LEFT(VLOOKUP(一覧表!D36,INDIRECT(一覧表!C36&amp;"選手データ!A:O"),MATCH("Birthday",INDIRECT(一覧表!C36&amp;"選手データ!1:1"),0),0),4))</f>
        <v/>
      </c>
      <c r="N35" s="58" t="str">
        <f>IF(一覧表!D36="","","0")</f>
        <v/>
      </c>
      <c r="O35" s="58" t="str">
        <f>IF(一覧表!D36="","","千葉")</f>
        <v/>
      </c>
      <c r="P35" s="58"/>
      <c r="Q35" s="58" t="str">
        <f>IF(一覧表!G36="","",VLOOKUP(一覧表!G36,競技csv!$A:$O,MATCH("競技コード",競技csv!$1:$1,0),0))</f>
        <v/>
      </c>
      <c r="R35" s="58" t="str">
        <f>IF(一覧表!J36="","",一覧表!J36&amp;".")&amp;IF(一覧表!K36="","",TEXT(一覧表!K36,"00")&amp;".")&amp;IF(一覧表!L36="","",TEXT(一覧表!L36,"00"))</f>
        <v/>
      </c>
      <c r="S35" s="58" t="str">
        <f>IF(一覧表!G36="","","0")</f>
        <v/>
      </c>
      <c r="T35" s="58" t="str">
        <f>IF(一覧表!G36="","","2")</f>
        <v/>
      </c>
      <c r="U35" s="58" t="str">
        <f>IF(一覧表!M36="","",VLOOKUP(一覧表!M36,競技csv!$A:$O,MATCH("競技コード",競技csv!$1:$1,0),0))</f>
        <v/>
      </c>
      <c r="V35" s="58" t="str">
        <f>IF(一覧表!P36="","",一覧表!P36&amp;".")&amp;IF(一覧表!Q36="","",TEXT(一覧表!Q36,"00")&amp;".")&amp;IF(一覧表!R36="","",TEXT(一覧表!R36,"00"))</f>
        <v/>
      </c>
      <c r="W35" s="58" t="str">
        <f>IF(一覧表!M36="","","0")</f>
        <v/>
      </c>
      <c r="X35" s="58" t="str">
        <f>IF(一覧表!M36="","","2")</f>
        <v/>
      </c>
      <c r="Y35" s="58" t="str">
        <f>IF(一覧表!S36="","",VLOOKUP("共通"&amp;一覧表!C36&amp;"子4X100mR",競技csv!A:O,MATCH("競技コード",競技csv!$1:$1,0),0))</f>
        <v/>
      </c>
      <c r="Z35" s="58" t="str">
        <f>IF(一覧表!T36="","",一覧表!T36&amp;".")&amp;IF(一覧表!U36="","",TEXT(一覧表!U36,"00")&amp;".")&amp;IF(一覧表!V36="","",TEXT(一覧表!V36,"00"))</f>
        <v/>
      </c>
      <c r="AA35" s="58" t="str">
        <f>IF(一覧表!S36="","","0")</f>
        <v/>
      </c>
      <c r="AB35" s="58" t="str">
        <f>IF(一覧表!S36="","","2")</f>
        <v/>
      </c>
    </row>
    <row r="36" spans="1:28" x14ac:dyDescent="0.45">
      <c r="A36" s="58" t="str">
        <f>IF(一覧表!D37="","",IF(一覧表!C37="男",10000+一覧表!D37,20000+一覧表!D37))</f>
        <v/>
      </c>
      <c r="B36" s="58" t="str">
        <f ca="1">IF(一覧表!D37="","",VLOOKUP(VLOOKUP(一覧表!D37,INDIRECT(一覧表!C37&amp;"選手データ!A:O"),MATCH("所属",INDIRECT(一覧表!C37&amp;"選手データ!1:1"),0),0),所属csv!$A:$H,MATCH("所属コード",所属csv!$1:$1,0),0))</f>
        <v/>
      </c>
      <c r="C36" s="58"/>
      <c r="D36" s="58"/>
      <c r="E36" s="58" t="str">
        <f>IF(一覧表!D37="","",一覧表!D37)</f>
        <v/>
      </c>
      <c r="F36" s="58" t="str">
        <f ca="1">IF(一覧表!E37="","",一覧表!E37)</f>
        <v/>
      </c>
      <c r="G36" s="58" t="str">
        <f ca="1">IF(一覧表!D37="","",VLOOKUP(一覧表!D37,INDIRECT(一覧表!C37&amp;"選手データ!A:O"),MATCH("ﾌﾘｶﾞﾅ(姓)",INDIRECT(一覧表!C37&amp;"選手データ!1:1"),0),0)&amp;" "&amp;VLOOKUP(一覧表!D37,INDIRECT(一覧表!C37&amp;"選手データ!A:O"),MATCH("ﾌﾘｶﾞﾅ(名)",INDIRECT(一覧表!C37&amp;"選手データ!1:1"),0),0))</f>
        <v/>
      </c>
      <c r="H36" s="58" t="str">
        <f ca="1">IF(一覧表!E37="","",一覧表!E37)</f>
        <v/>
      </c>
      <c r="I36" s="58" t="str">
        <f ca="1">IF(一覧表!D37="","",VLOOKUP(一覧表!D37,INDIRECT(一覧表!C37&amp;"選手データ!A:O"),MATCH("FAMILY NAME",INDIRECT(一覧表!C37&amp;"選手データ!1:1"),0),0)&amp;" "&amp;VLOOKUP(一覧表!D37,INDIRECT(一覧表!C37&amp;"選手データ!A:O"),MATCH("Firstname",INDIRECT(一覧表!C37&amp;"選手データ!1:1"),0),0))</f>
        <v/>
      </c>
      <c r="J36" s="58" t="str">
        <f>IF(一覧表!D37="","","JPN")</f>
        <v/>
      </c>
      <c r="K36" s="58" t="str">
        <f>IF(一覧表!D37="","",IF(一覧表!C37="男",1,2))</f>
        <v/>
      </c>
      <c r="L36" s="58" t="str">
        <f>IF(一覧表!D37="","",一覧表!F37)</f>
        <v/>
      </c>
      <c r="M36" s="58" t="str">
        <f ca="1">IF(一覧表!D37="","",LEFT(VLOOKUP(一覧表!D37,INDIRECT(一覧表!C37&amp;"選手データ!A:O"),MATCH("Birthday",INDIRECT(一覧表!C37&amp;"選手データ!1:1"),0),0),4))</f>
        <v/>
      </c>
      <c r="N36" s="58" t="str">
        <f>IF(一覧表!D37="","","0")</f>
        <v/>
      </c>
      <c r="O36" s="58" t="str">
        <f>IF(一覧表!D37="","","千葉")</f>
        <v/>
      </c>
      <c r="P36" s="58"/>
      <c r="Q36" s="58" t="str">
        <f>IF(一覧表!G37="","",VLOOKUP(一覧表!G37,競技csv!$A:$O,MATCH("競技コード",競技csv!$1:$1,0),0))</f>
        <v/>
      </c>
      <c r="R36" s="58" t="str">
        <f>IF(一覧表!J37="","",一覧表!J37&amp;".")&amp;IF(一覧表!K37="","",TEXT(一覧表!K37,"00")&amp;".")&amp;IF(一覧表!L37="","",TEXT(一覧表!L37,"00"))</f>
        <v/>
      </c>
      <c r="S36" s="58" t="str">
        <f>IF(一覧表!G37="","","0")</f>
        <v/>
      </c>
      <c r="T36" s="58" t="str">
        <f>IF(一覧表!G37="","","2")</f>
        <v/>
      </c>
      <c r="U36" s="58" t="str">
        <f>IF(一覧表!M37="","",VLOOKUP(一覧表!M37,競技csv!$A:$O,MATCH("競技コード",競技csv!$1:$1,0),0))</f>
        <v/>
      </c>
      <c r="V36" s="58" t="str">
        <f>IF(一覧表!P37="","",一覧表!P37&amp;".")&amp;IF(一覧表!Q37="","",TEXT(一覧表!Q37,"00")&amp;".")&amp;IF(一覧表!R37="","",TEXT(一覧表!R37,"00"))</f>
        <v/>
      </c>
      <c r="W36" s="58" t="str">
        <f>IF(一覧表!M37="","","0")</f>
        <v/>
      </c>
      <c r="X36" s="58" t="str">
        <f>IF(一覧表!M37="","","2")</f>
        <v/>
      </c>
      <c r="Y36" s="58" t="str">
        <f>IF(一覧表!S37="","",VLOOKUP("共通"&amp;一覧表!C37&amp;"子4X100mR",競技csv!A:O,MATCH("競技コード",競技csv!$1:$1,0),0))</f>
        <v/>
      </c>
      <c r="Z36" s="58" t="str">
        <f>IF(一覧表!T37="","",一覧表!T37&amp;".")&amp;IF(一覧表!U37="","",TEXT(一覧表!U37,"00")&amp;".")&amp;IF(一覧表!V37="","",TEXT(一覧表!V37,"00"))</f>
        <v/>
      </c>
      <c r="AA36" s="58" t="str">
        <f>IF(一覧表!S37="","","0")</f>
        <v/>
      </c>
      <c r="AB36" s="58" t="str">
        <f>IF(一覧表!S37="","","2")</f>
        <v/>
      </c>
    </row>
    <row r="37" spans="1:28" x14ac:dyDescent="0.45">
      <c r="A37" s="58" t="str">
        <f>IF(一覧表!D38="","",IF(一覧表!C38="男",10000+一覧表!D38,20000+一覧表!D38))</f>
        <v/>
      </c>
      <c r="B37" s="58" t="str">
        <f ca="1">IF(一覧表!D38="","",VLOOKUP(VLOOKUP(一覧表!D38,INDIRECT(一覧表!C38&amp;"選手データ!A:O"),MATCH("所属",INDIRECT(一覧表!C38&amp;"選手データ!1:1"),0),0),所属csv!$A:$H,MATCH("所属コード",所属csv!$1:$1,0),0))</f>
        <v/>
      </c>
      <c r="C37" s="58"/>
      <c r="D37" s="58"/>
      <c r="E37" s="58" t="str">
        <f>IF(一覧表!D38="","",一覧表!D38)</f>
        <v/>
      </c>
      <c r="F37" s="58" t="str">
        <f ca="1">IF(一覧表!E38="","",一覧表!E38)</f>
        <v/>
      </c>
      <c r="G37" s="58" t="str">
        <f ca="1">IF(一覧表!D38="","",VLOOKUP(一覧表!D38,INDIRECT(一覧表!C38&amp;"選手データ!A:O"),MATCH("ﾌﾘｶﾞﾅ(姓)",INDIRECT(一覧表!C38&amp;"選手データ!1:1"),0),0)&amp;" "&amp;VLOOKUP(一覧表!D38,INDIRECT(一覧表!C38&amp;"選手データ!A:O"),MATCH("ﾌﾘｶﾞﾅ(名)",INDIRECT(一覧表!C38&amp;"選手データ!1:1"),0),0))</f>
        <v/>
      </c>
      <c r="H37" s="58" t="str">
        <f ca="1">IF(一覧表!E38="","",一覧表!E38)</f>
        <v/>
      </c>
      <c r="I37" s="58" t="str">
        <f ca="1">IF(一覧表!D38="","",VLOOKUP(一覧表!D38,INDIRECT(一覧表!C38&amp;"選手データ!A:O"),MATCH("FAMILY NAME",INDIRECT(一覧表!C38&amp;"選手データ!1:1"),0),0)&amp;" "&amp;VLOOKUP(一覧表!D38,INDIRECT(一覧表!C38&amp;"選手データ!A:O"),MATCH("Firstname",INDIRECT(一覧表!C38&amp;"選手データ!1:1"),0),0))</f>
        <v/>
      </c>
      <c r="J37" s="58" t="str">
        <f>IF(一覧表!D38="","","JPN")</f>
        <v/>
      </c>
      <c r="K37" s="58" t="str">
        <f>IF(一覧表!D38="","",IF(一覧表!C38="男",1,2))</f>
        <v/>
      </c>
      <c r="L37" s="58" t="str">
        <f>IF(一覧表!D38="","",一覧表!F38)</f>
        <v/>
      </c>
      <c r="M37" s="58" t="str">
        <f ca="1">IF(一覧表!D38="","",LEFT(VLOOKUP(一覧表!D38,INDIRECT(一覧表!C38&amp;"選手データ!A:O"),MATCH("Birthday",INDIRECT(一覧表!C38&amp;"選手データ!1:1"),0),0),4))</f>
        <v/>
      </c>
      <c r="N37" s="58" t="str">
        <f>IF(一覧表!D38="","","0")</f>
        <v/>
      </c>
      <c r="O37" s="58" t="str">
        <f>IF(一覧表!D38="","","千葉")</f>
        <v/>
      </c>
      <c r="P37" s="58"/>
      <c r="Q37" s="58" t="str">
        <f>IF(一覧表!G38="","",VLOOKUP(一覧表!G38,競技csv!$A:$O,MATCH("競技コード",競技csv!$1:$1,0),0))</f>
        <v/>
      </c>
      <c r="R37" s="58" t="str">
        <f>IF(一覧表!J38="","",一覧表!J38&amp;".")&amp;IF(一覧表!K38="","",TEXT(一覧表!K38,"00")&amp;".")&amp;IF(一覧表!L38="","",TEXT(一覧表!L38,"00"))</f>
        <v/>
      </c>
      <c r="S37" s="58" t="str">
        <f>IF(一覧表!G38="","","0")</f>
        <v/>
      </c>
      <c r="T37" s="58" t="str">
        <f>IF(一覧表!G38="","","2")</f>
        <v/>
      </c>
      <c r="U37" s="58" t="str">
        <f>IF(一覧表!M38="","",VLOOKUP(一覧表!M38,競技csv!$A:$O,MATCH("競技コード",競技csv!$1:$1,0),0))</f>
        <v/>
      </c>
      <c r="V37" s="58" t="str">
        <f>IF(一覧表!P38="","",一覧表!P38&amp;".")&amp;IF(一覧表!Q38="","",TEXT(一覧表!Q38,"00")&amp;".")&amp;IF(一覧表!R38="","",TEXT(一覧表!R38,"00"))</f>
        <v/>
      </c>
      <c r="W37" s="58" t="str">
        <f>IF(一覧表!M38="","","0")</f>
        <v/>
      </c>
      <c r="X37" s="58" t="str">
        <f>IF(一覧表!M38="","","2")</f>
        <v/>
      </c>
      <c r="Y37" s="58" t="str">
        <f>IF(一覧表!S38="","",VLOOKUP("共通"&amp;一覧表!C38&amp;"子4X100mR",競技csv!A:O,MATCH("競技コード",競技csv!$1:$1,0),0))</f>
        <v/>
      </c>
      <c r="Z37" s="58" t="str">
        <f>IF(一覧表!T38="","",一覧表!T38&amp;".")&amp;IF(一覧表!U38="","",TEXT(一覧表!U38,"00")&amp;".")&amp;IF(一覧表!V38="","",TEXT(一覧表!V38,"00"))</f>
        <v/>
      </c>
      <c r="AA37" s="58" t="str">
        <f>IF(一覧表!S38="","","0")</f>
        <v/>
      </c>
      <c r="AB37" s="58" t="str">
        <f>IF(一覧表!S38="","","2")</f>
        <v/>
      </c>
    </row>
    <row r="38" spans="1:28" x14ac:dyDescent="0.45">
      <c r="A38" s="58" t="str">
        <f>IF(一覧表!D39="","",IF(一覧表!C39="男",10000+一覧表!D39,20000+一覧表!D39))</f>
        <v/>
      </c>
      <c r="B38" s="58" t="str">
        <f ca="1">IF(一覧表!D39="","",VLOOKUP(VLOOKUP(一覧表!D39,INDIRECT(一覧表!C39&amp;"選手データ!A:O"),MATCH("所属",INDIRECT(一覧表!C39&amp;"選手データ!1:1"),0),0),所属csv!$A:$H,MATCH("所属コード",所属csv!$1:$1,0),0))</f>
        <v/>
      </c>
      <c r="C38" s="58"/>
      <c r="D38" s="58"/>
      <c r="E38" s="58" t="str">
        <f>IF(一覧表!D39="","",一覧表!D39)</f>
        <v/>
      </c>
      <c r="F38" s="58" t="str">
        <f ca="1">IF(一覧表!E39="","",一覧表!E39)</f>
        <v/>
      </c>
      <c r="G38" s="58" t="str">
        <f ca="1">IF(一覧表!D39="","",VLOOKUP(一覧表!D39,INDIRECT(一覧表!C39&amp;"選手データ!A:O"),MATCH("ﾌﾘｶﾞﾅ(姓)",INDIRECT(一覧表!C39&amp;"選手データ!1:1"),0),0)&amp;" "&amp;VLOOKUP(一覧表!D39,INDIRECT(一覧表!C39&amp;"選手データ!A:O"),MATCH("ﾌﾘｶﾞﾅ(名)",INDIRECT(一覧表!C39&amp;"選手データ!1:1"),0),0))</f>
        <v/>
      </c>
      <c r="H38" s="58" t="str">
        <f ca="1">IF(一覧表!E39="","",一覧表!E39)</f>
        <v/>
      </c>
      <c r="I38" s="58" t="str">
        <f ca="1">IF(一覧表!D39="","",VLOOKUP(一覧表!D39,INDIRECT(一覧表!C39&amp;"選手データ!A:O"),MATCH("FAMILY NAME",INDIRECT(一覧表!C39&amp;"選手データ!1:1"),0),0)&amp;" "&amp;VLOOKUP(一覧表!D39,INDIRECT(一覧表!C39&amp;"選手データ!A:O"),MATCH("Firstname",INDIRECT(一覧表!C39&amp;"選手データ!1:1"),0),0))</f>
        <v/>
      </c>
      <c r="J38" s="58" t="str">
        <f>IF(一覧表!D39="","","JPN")</f>
        <v/>
      </c>
      <c r="K38" s="58" t="str">
        <f>IF(一覧表!D39="","",IF(一覧表!C39="男",1,2))</f>
        <v/>
      </c>
      <c r="L38" s="58" t="str">
        <f>IF(一覧表!D39="","",一覧表!F39)</f>
        <v/>
      </c>
      <c r="M38" s="58" t="str">
        <f ca="1">IF(一覧表!D39="","",LEFT(VLOOKUP(一覧表!D39,INDIRECT(一覧表!C39&amp;"選手データ!A:O"),MATCH("Birthday",INDIRECT(一覧表!C39&amp;"選手データ!1:1"),0),0),4))</f>
        <v/>
      </c>
      <c r="N38" s="58" t="str">
        <f>IF(一覧表!D39="","","0")</f>
        <v/>
      </c>
      <c r="O38" s="58" t="str">
        <f>IF(一覧表!D39="","","千葉")</f>
        <v/>
      </c>
      <c r="P38" s="58"/>
      <c r="Q38" s="58" t="str">
        <f>IF(一覧表!G39="","",VLOOKUP(一覧表!G39,競技csv!$A:$O,MATCH("競技コード",競技csv!$1:$1,0),0))</f>
        <v/>
      </c>
      <c r="R38" s="58" t="str">
        <f>IF(一覧表!J39="","",一覧表!J39&amp;".")&amp;IF(一覧表!K39="","",TEXT(一覧表!K39,"00")&amp;".")&amp;IF(一覧表!L39="","",TEXT(一覧表!L39,"00"))</f>
        <v/>
      </c>
      <c r="S38" s="58" t="str">
        <f>IF(一覧表!G39="","","0")</f>
        <v/>
      </c>
      <c r="T38" s="58" t="str">
        <f>IF(一覧表!G39="","","2")</f>
        <v/>
      </c>
      <c r="U38" s="58" t="str">
        <f>IF(一覧表!M39="","",VLOOKUP(一覧表!M39,競技csv!$A:$O,MATCH("競技コード",競技csv!$1:$1,0),0))</f>
        <v/>
      </c>
      <c r="V38" s="58" t="str">
        <f>IF(一覧表!P39="","",一覧表!P39&amp;".")&amp;IF(一覧表!Q39="","",TEXT(一覧表!Q39,"00")&amp;".")&amp;IF(一覧表!R39="","",TEXT(一覧表!R39,"00"))</f>
        <v/>
      </c>
      <c r="W38" s="58" t="str">
        <f>IF(一覧表!M39="","","0")</f>
        <v/>
      </c>
      <c r="X38" s="58" t="str">
        <f>IF(一覧表!M39="","","2")</f>
        <v/>
      </c>
      <c r="Y38" s="58" t="str">
        <f>IF(一覧表!S39="","",VLOOKUP("共通"&amp;一覧表!C39&amp;"子4X100mR",競技csv!A:O,MATCH("競技コード",競技csv!$1:$1,0),0))</f>
        <v/>
      </c>
      <c r="Z38" s="58" t="str">
        <f>IF(一覧表!T39="","",一覧表!T39&amp;".")&amp;IF(一覧表!U39="","",TEXT(一覧表!U39,"00")&amp;".")&amp;IF(一覧表!V39="","",TEXT(一覧表!V39,"00"))</f>
        <v/>
      </c>
      <c r="AA38" s="58" t="str">
        <f>IF(一覧表!S39="","","0")</f>
        <v/>
      </c>
      <c r="AB38" s="58" t="str">
        <f>IF(一覧表!S39="","","2")</f>
        <v/>
      </c>
    </row>
    <row r="39" spans="1:28" x14ac:dyDescent="0.45">
      <c r="A39" s="58" t="str">
        <f>IF(一覧表!D40="","",IF(一覧表!C40="男",10000+一覧表!D40,20000+一覧表!D40))</f>
        <v/>
      </c>
      <c r="B39" s="58" t="str">
        <f ca="1">IF(一覧表!D40="","",VLOOKUP(VLOOKUP(一覧表!D40,INDIRECT(一覧表!C40&amp;"選手データ!A:O"),MATCH("所属",INDIRECT(一覧表!C40&amp;"選手データ!1:1"),0),0),所属csv!$A:$H,MATCH("所属コード",所属csv!$1:$1,0),0))</f>
        <v/>
      </c>
      <c r="C39" s="58"/>
      <c r="D39" s="58"/>
      <c r="E39" s="58" t="str">
        <f>IF(一覧表!D40="","",一覧表!D40)</f>
        <v/>
      </c>
      <c r="F39" s="58" t="str">
        <f ca="1">IF(一覧表!E40="","",一覧表!E40)</f>
        <v/>
      </c>
      <c r="G39" s="58" t="str">
        <f ca="1">IF(一覧表!D40="","",VLOOKUP(一覧表!D40,INDIRECT(一覧表!C40&amp;"選手データ!A:O"),MATCH("ﾌﾘｶﾞﾅ(姓)",INDIRECT(一覧表!C40&amp;"選手データ!1:1"),0),0)&amp;" "&amp;VLOOKUP(一覧表!D40,INDIRECT(一覧表!C40&amp;"選手データ!A:O"),MATCH("ﾌﾘｶﾞﾅ(名)",INDIRECT(一覧表!C40&amp;"選手データ!1:1"),0),0))</f>
        <v/>
      </c>
      <c r="H39" s="58" t="str">
        <f ca="1">IF(一覧表!E40="","",一覧表!E40)</f>
        <v/>
      </c>
      <c r="I39" s="58" t="str">
        <f ca="1">IF(一覧表!D40="","",VLOOKUP(一覧表!D40,INDIRECT(一覧表!C40&amp;"選手データ!A:O"),MATCH("FAMILY NAME",INDIRECT(一覧表!C40&amp;"選手データ!1:1"),0),0)&amp;" "&amp;VLOOKUP(一覧表!D40,INDIRECT(一覧表!C40&amp;"選手データ!A:O"),MATCH("Firstname",INDIRECT(一覧表!C40&amp;"選手データ!1:1"),0),0))</f>
        <v/>
      </c>
      <c r="J39" s="58" t="str">
        <f>IF(一覧表!D40="","","JPN")</f>
        <v/>
      </c>
      <c r="K39" s="58" t="str">
        <f>IF(一覧表!D40="","",IF(一覧表!C40="男",1,2))</f>
        <v/>
      </c>
      <c r="L39" s="58" t="str">
        <f>IF(一覧表!D40="","",一覧表!F40)</f>
        <v/>
      </c>
      <c r="M39" s="58" t="str">
        <f ca="1">IF(一覧表!D40="","",LEFT(VLOOKUP(一覧表!D40,INDIRECT(一覧表!C40&amp;"選手データ!A:O"),MATCH("Birthday",INDIRECT(一覧表!C40&amp;"選手データ!1:1"),0),0),4))</f>
        <v/>
      </c>
      <c r="N39" s="58" t="str">
        <f>IF(一覧表!D40="","","0")</f>
        <v/>
      </c>
      <c r="O39" s="58" t="str">
        <f>IF(一覧表!D40="","","千葉")</f>
        <v/>
      </c>
      <c r="P39" s="58"/>
      <c r="Q39" s="58" t="str">
        <f>IF(一覧表!G40="","",VLOOKUP(一覧表!G40,競技csv!$A:$O,MATCH("競技コード",競技csv!$1:$1,0),0))</f>
        <v/>
      </c>
      <c r="R39" s="58" t="str">
        <f>IF(一覧表!J40="","",一覧表!J40&amp;".")&amp;IF(一覧表!K40="","",TEXT(一覧表!K40,"00")&amp;".")&amp;IF(一覧表!L40="","",TEXT(一覧表!L40,"00"))</f>
        <v/>
      </c>
      <c r="S39" s="58" t="str">
        <f>IF(一覧表!G40="","","0")</f>
        <v/>
      </c>
      <c r="T39" s="58" t="str">
        <f>IF(一覧表!G40="","","2")</f>
        <v/>
      </c>
      <c r="U39" s="58" t="str">
        <f>IF(一覧表!M40="","",VLOOKUP(一覧表!M40,競技csv!$A:$O,MATCH("競技コード",競技csv!$1:$1,0),0))</f>
        <v/>
      </c>
      <c r="V39" s="58" t="str">
        <f>IF(一覧表!P40="","",一覧表!P40&amp;".")&amp;IF(一覧表!Q40="","",TEXT(一覧表!Q40,"00")&amp;".")&amp;IF(一覧表!R40="","",TEXT(一覧表!R40,"00"))</f>
        <v/>
      </c>
      <c r="W39" s="58" t="str">
        <f>IF(一覧表!M40="","","0")</f>
        <v/>
      </c>
      <c r="X39" s="58" t="str">
        <f>IF(一覧表!M40="","","2")</f>
        <v/>
      </c>
      <c r="Y39" s="58" t="str">
        <f>IF(一覧表!S40="","",VLOOKUP("共通"&amp;一覧表!C40&amp;"子4X100mR",競技csv!A:O,MATCH("競技コード",競技csv!$1:$1,0),0))</f>
        <v/>
      </c>
      <c r="Z39" s="58" t="str">
        <f>IF(一覧表!T40="","",一覧表!T40&amp;".")&amp;IF(一覧表!U40="","",TEXT(一覧表!U40,"00")&amp;".")&amp;IF(一覧表!V40="","",TEXT(一覧表!V40,"00"))</f>
        <v/>
      </c>
      <c r="AA39" s="58" t="str">
        <f>IF(一覧表!S40="","","0")</f>
        <v/>
      </c>
      <c r="AB39" s="58" t="str">
        <f>IF(一覧表!S40="","","2")</f>
        <v/>
      </c>
    </row>
    <row r="40" spans="1:28" x14ac:dyDescent="0.45">
      <c r="A40" s="58" t="str">
        <f>IF(一覧表!D41="","",IF(一覧表!C41="男",10000+一覧表!D41,20000+一覧表!D41))</f>
        <v/>
      </c>
      <c r="B40" s="58" t="str">
        <f ca="1">IF(一覧表!D41="","",VLOOKUP(VLOOKUP(一覧表!D41,INDIRECT(一覧表!C41&amp;"選手データ!A:O"),MATCH("所属",INDIRECT(一覧表!C41&amp;"選手データ!1:1"),0),0),所属csv!$A:$H,MATCH("所属コード",所属csv!$1:$1,0),0))</f>
        <v/>
      </c>
      <c r="C40" s="58"/>
      <c r="D40" s="58"/>
      <c r="E40" s="58" t="str">
        <f>IF(一覧表!D41="","",一覧表!D41)</f>
        <v/>
      </c>
      <c r="F40" s="58" t="str">
        <f ca="1">IF(一覧表!E41="","",一覧表!E41)</f>
        <v/>
      </c>
      <c r="G40" s="58" t="str">
        <f ca="1">IF(一覧表!D41="","",VLOOKUP(一覧表!D41,INDIRECT(一覧表!C41&amp;"選手データ!A:O"),MATCH("ﾌﾘｶﾞﾅ(姓)",INDIRECT(一覧表!C41&amp;"選手データ!1:1"),0),0)&amp;" "&amp;VLOOKUP(一覧表!D41,INDIRECT(一覧表!C41&amp;"選手データ!A:O"),MATCH("ﾌﾘｶﾞﾅ(名)",INDIRECT(一覧表!C41&amp;"選手データ!1:1"),0),0))</f>
        <v/>
      </c>
      <c r="H40" s="58" t="str">
        <f ca="1">IF(一覧表!E41="","",一覧表!E41)</f>
        <v/>
      </c>
      <c r="I40" s="58" t="str">
        <f ca="1">IF(一覧表!D41="","",VLOOKUP(一覧表!D41,INDIRECT(一覧表!C41&amp;"選手データ!A:O"),MATCH("FAMILY NAME",INDIRECT(一覧表!C41&amp;"選手データ!1:1"),0),0)&amp;" "&amp;VLOOKUP(一覧表!D41,INDIRECT(一覧表!C41&amp;"選手データ!A:O"),MATCH("Firstname",INDIRECT(一覧表!C41&amp;"選手データ!1:1"),0),0))</f>
        <v/>
      </c>
      <c r="J40" s="58" t="str">
        <f>IF(一覧表!D41="","","JPN")</f>
        <v/>
      </c>
      <c r="K40" s="58" t="str">
        <f>IF(一覧表!D41="","",IF(一覧表!C41="男",1,2))</f>
        <v/>
      </c>
      <c r="L40" s="58" t="str">
        <f>IF(一覧表!D41="","",一覧表!F41)</f>
        <v/>
      </c>
      <c r="M40" s="58" t="str">
        <f ca="1">IF(一覧表!D41="","",LEFT(VLOOKUP(一覧表!D41,INDIRECT(一覧表!C41&amp;"選手データ!A:O"),MATCH("Birthday",INDIRECT(一覧表!C41&amp;"選手データ!1:1"),0),0),4))</f>
        <v/>
      </c>
      <c r="N40" s="58" t="str">
        <f>IF(一覧表!D41="","","0")</f>
        <v/>
      </c>
      <c r="O40" s="58" t="str">
        <f>IF(一覧表!D41="","","千葉")</f>
        <v/>
      </c>
      <c r="P40" s="58"/>
      <c r="Q40" s="58" t="str">
        <f>IF(一覧表!G41="","",VLOOKUP(一覧表!G41,競技csv!$A:$O,MATCH("競技コード",競技csv!$1:$1,0),0))</f>
        <v/>
      </c>
      <c r="R40" s="58" t="str">
        <f>IF(一覧表!J41="","",一覧表!J41&amp;".")&amp;IF(一覧表!K41="","",TEXT(一覧表!K41,"00")&amp;".")&amp;IF(一覧表!L41="","",TEXT(一覧表!L41,"00"))</f>
        <v/>
      </c>
      <c r="S40" s="58" t="str">
        <f>IF(一覧表!G41="","","0")</f>
        <v/>
      </c>
      <c r="T40" s="58" t="str">
        <f>IF(一覧表!G41="","","2")</f>
        <v/>
      </c>
      <c r="U40" s="58" t="str">
        <f>IF(一覧表!M41="","",VLOOKUP(一覧表!M41,競技csv!$A:$O,MATCH("競技コード",競技csv!$1:$1,0),0))</f>
        <v/>
      </c>
      <c r="V40" s="58" t="str">
        <f>IF(一覧表!P41="","",一覧表!P41&amp;".")&amp;IF(一覧表!Q41="","",TEXT(一覧表!Q41,"00")&amp;".")&amp;IF(一覧表!R41="","",TEXT(一覧表!R41,"00"))</f>
        <v/>
      </c>
      <c r="W40" s="58" t="str">
        <f>IF(一覧表!M41="","","0")</f>
        <v/>
      </c>
      <c r="X40" s="58" t="str">
        <f>IF(一覧表!M41="","","2")</f>
        <v/>
      </c>
      <c r="Y40" s="58" t="str">
        <f>IF(一覧表!S41="","",VLOOKUP("共通"&amp;一覧表!C41&amp;"子4X100mR",競技csv!A:O,MATCH("競技コード",競技csv!$1:$1,0),0))</f>
        <v/>
      </c>
      <c r="Z40" s="58" t="str">
        <f>IF(一覧表!T41="","",一覧表!T41&amp;".")&amp;IF(一覧表!U41="","",TEXT(一覧表!U41,"00")&amp;".")&amp;IF(一覧表!V41="","",TEXT(一覧表!V41,"00"))</f>
        <v/>
      </c>
      <c r="AA40" s="58" t="str">
        <f>IF(一覧表!S41="","","0")</f>
        <v/>
      </c>
      <c r="AB40" s="58" t="str">
        <f>IF(一覧表!S41="","","2")</f>
        <v/>
      </c>
    </row>
    <row r="41" spans="1:28" x14ac:dyDescent="0.45">
      <c r="A41" s="58" t="str">
        <f>IF(一覧表!D42="","",IF(一覧表!C42="男",10000+一覧表!D42,20000+一覧表!D42))</f>
        <v/>
      </c>
      <c r="B41" s="58" t="str">
        <f ca="1">IF(一覧表!D42="","",VLOOKUP(VLOOKUP(一覧表!D42,INDIRECT(一覧表!C42&amp;"選手データ!A:O"),MATCH("所属",INDIRECT(一覧表!C42&amp;"選手データ!1:1"),0),0),所属csv!$A:$H,MATCH("所属コード",所属csv!$1:$1,0),0))</f>
        <v/>
      </c>
      <c r="C41" s="58"/>
      <c r="D41" s="58"/>
      <c r="E41" s="58" t="str">
        <f>IF(一覧表!D42="","",一覧表!D42)</f>
        <v/>
      </c>
      <c r="F41" s="58" t="str">
        <f ca="1">IF(一覧表!E42="","",一覧表!E42)</f>
        <v/>
      </c>
      <c r="G41" s="58" t="str">
        <f ca="1">IF(一覧表!D42="","",VLOOKUP(一覧表!D42,INDIRECT(一覧表!C42&amp;"選手データ!A:O"),MATCH("ﾌﾘｶﾞﾅ(姓)",INDIRECT(一覧表!C42&amp;"選手データ!1:1"),0),0)&amp;" "&amp;VLOOKUP(一覧表!D42,INDIRECT(一覧表!C42&amp;"選手データ!A:O"),MATCH("ﾌﾘｶﾞﾅ(名)",INDIRECT(一覧表!C42&amp;"選手データ!1:1"),0),0))</f>
        <v/>
      </c>
      <c r="H41" s="58" t="str">
        <f ca="1">IF(一覧表!E42="","",一覧表!E42)</f>
        <v/>
      </c>
      <c r="I41" s="58" t="str">
        <f ca="1">IF(一覧表!D42="","",VLOOKUP(一覧表!D42,INDIRECT(一覧表!C42&amp;"選手データ!A:O"),MATCH("FAMILY NAME",INDIRECT(一覧表!C42&amp;"選手データ!1:1"),0),0)&amp;" "&amp;VLOOKUP(一覧表!D42,INDIRECT(一覧表!C42&amp;"選手データ!A:O"),MATCH("Firstname",INDIRECT(一覧表!C42&amp;"選手データ!1:1"),0),0))</f>
        <v/>
      </c>
      <c r="J41" s="58" t="str">
        <f>IF(一覧表!D42="","","JPN")</f>
        <v/>
      </c>
      <c r="K41" s="58" t="str">
        <f>IF(一覧表!D42="","",IF(一覧表!C42="男",1,2))</f>
        <v/>
      </c>
      <c r="L41" s="58" t="str">
        <f>IF(一覧表!D42="","",一覧表!F42)</f>
        <v/>
      </c>
      <c r="M41" s="58" t="str">
        <f ca="1">IF(一覧表!D42="","",LEFT(VLOOKUP(一覧表!D42,INDIRECT(一覧表!C42&amp;"選手データ!A:O"),MATCH("Birthday",INDIRECT(一覧表!C42&amp;"選手データ!1:1"),0),0),4))</f>
        <v/>
      </c>
      <c r="N41" s="58" t="str">
        <f>IF(一覧表!D42="","","0")</f>
        <v/>
      </c>
      <c r="O41" s="58" t="str">
        <f>IF(一覧表!D42="","","千葉")</f>
        <v/>
      </c>
      <c r="P41" s="58"/>
      <c r="Q41" s="58" t="str">
        <f>IF(一覧表!G42="","",VLOOKUP(一覧表!G42,競技csv!$A:$O,MATCH("競技コード",競技csv!$1:$1,0),0))</f>
        <v/>
      </c>
      <c r="R41" s="58" t="str">
        <f>IF(一覧表!J42="","",一覧表!J42&amp;".")&amp;IF(一覧表!K42="","",TEXT(一覧表!K42,"00")&amp;".")&amp;IF(一覧表!L42="","",TEXT(一覧表!L42,"00"))</f>
        <v/>
      </c>
      <c r="S41" s="58" t="str">
        <f>IF(一覧表!G42="","","0")</f>
        <v/>
      </c>
      <c r="T41" s="58" t="str">
        <f>IF(一覧表!G42="","","2")</f>
        <v/>
      </c>
      <c r="U41" s="58" t="str">
        <f>IF(一覧表!M42="","",VLOOKUP(一覧表!M42,競技csv!$A:$O,MATCH("競技コード",競技csv!$1:$1,0),0))</f>
        <v/>
      </c>
      <c r="V41" s="58" t="str">
        <f>IF(一覧表!P42="","",一覧表!P42&amp;".")&amp;IF(一覧表!Q42="","",TEXT(一覧表!Q42,"00")&amp;".")&amp;IF(一覧表!R42="","",TEXT(一覧表!R42,"00"))</f>
        <v/>
      </c>
      <c r="W41" s="58" t="str">
        <f>IF(一覧表!M42="","","0")</f>
        <v/>
      </c>
      <c r="X41" s="58" t="str">
        <f>IF(一覧表!M42="","","2")</f>
        <v/>
      </c>
      <c r="Y41" s="58" t="str">
        <f>IF(一覧表!S42="","",VLOOKUP("共通"&amp;一覧表!C42&amp;"子4X100mR",競技csv!A:O,MATCH("競技コード",競技csv!$1:$1,0),0))</f>
        <v/>
      </c>
      <c r="Z41" s="58" t="str">
        <f>IF(一覧表!T42="","",一覧表!T42&amp;".")&amp;IF(一覧表!U42="","",TEXT(一覧表!U42,"00")&amp;".")&amp;IF(一覧表!V42="","",TEXT(一覧表!V42,"00"))</f>
        <v/>
      </c>
      <c r="AA41" s="58" t="str">
        <f>IF(一覧表!S42="","","0")</f>
        <v/>
      </c>
      <c r="AB41" s="58" t="str">
        <f>IF(一覧表!S42="","","2")</f>
        <v/>
      </c>
    </row>
    <row r="42" spans="1:28" x14ac:dyDescent="0.45">
      <c r="A42" s="58" t="str">
        <f>IF(一覧表!D43="","",IF(一覧表!C43="男",10000+一覧表!D43,20000+一覧表!D43))</f>
        <v/>
      </c>
      <c r="B42" s="58" t="str">
        <f ca="1">IF(一覧表!D43="","",VLOOKUP(VLOOKUP(一覧表!D43,INDIRECT(一覧表!C43&amp;"選手データ!A:O"),MATCH("所属",INDIRECT(一覧表!C43&amp;"選手データ!1:1"),0),0),所属csv!$A:$H,MATCH("所属コード",所属csv!$1:$1,0),0))</f>
        <v/>
      </c>
      <c r="C42" s="58"/>
      <c r="D42" s="58"/>
      <c r="E42" s="58" t="str">
        <f>IF(一覧表!D43="","",一覧表!D43)</f>
        <v/>
      </c>
      <c r="F42" s="58" t="str">
        <f ca="1">IF(一覧表!E43="","",一覧表!E43)</f>
        <v/>
      </c>
      <c r="G42" s="58" t="str">
        <f ca="1">IF(一覧表!D43="","",VLOOKUP(一覧表!D43,INDIRECT(一覧表!C43&amp;"選手データ!A:O"),MATCH("ﾌﾘｶﾞﾅ(姓)",INDIRECT(一覧表!C43&amp;"選手データ!1:1"),0),0)&amp;" "&amp;VLOOKUP(一覧表!D43,INDIRECT(一覧表!C43&amp;"選手データ!A:O"),MATCH("ﾌﾘｶﾞﾅ(名)",INDIRECT(一覧表!C43&amp;"選手データ!1:1"),0),0))</f>
        <v/>
      </c>
      <c r="H42" s="58" t="str">
        <f ca="1">IF(一覧表!E43="","",一覧表!E43)</f>
        <v/>
      </c>
      <c r="I42" s="58" t="str">
        <f ca="1">IF(一覧表!D43="","",VLOOKUP(一覧表!D43,INDIRECT(一覧表!C43&amp;"選手データ!A:O"),MATCH("FAMILY NAME",INDIRECT(一覧表!C43&amp;"選手データ!1:1"),0),0)&amp;" "&amp;VLOOKUP(一覧表!D43,INDIRECT(一覧表!C43&amp;"選手データ!A:O"),MATCH("Firstname",INDIRECT(一覧表!C43&amp;"選手データ!1:1"),0),0))</f>
        <v/>
      </c>
      <c r="J42" s="58" t="str">
        <f>IF(一覧表!D43="","","JPN")</f>
        <v/>
      </c>
      <c r="K42" s="58" t="str">
        <f>IF(一覧表!D43="","",IF(一覧表!C43="男",1,2))</f>
        <v/>
      </c>
      <c r="L42" s="58" t="str">
        <f>IF(一覧表!D43="","",一覧表!F43)</f>
        <v/>
      </c>
      <c r="M42" s="58" t="str">
        <f ca="1">IF(一覧表!D43="","",LEFT(VLOOKUP(一覧表!D43,INDIRECT(一覧表!C43&amp;"選手データ!A:O"),MATCH("Birthday",INDIRECT(一覧表!C43&amp;"選手データ!1:1"),0),0),4))</f>
        <v/>
      </c>
      <c r="N42" s="58" t="str">
        <f>IF(一覧表!D43="","","0")</f>
        <v/>
      </c>
      <c r="O42" s="58" t="str">
        <f>IF(一覧表!D43="","","千葉")</f>
        <v/>
      </c>
      <c r="P42" s="58"/>
      <c r="Q42" s="58" t="str">
        <f>IF(一覧表!G43="","",VLOOKUP(一覧表!G43,競技csv!$A:$O,MATCH("競技コード",競技csv!$1:$1,0),0))</f>
        <v/>
      </c>
      <c r="R42" s="58" t="str">
        <f>IF(一覧表!J43="","",一覧表!J43&amp;".")&amp;IF(一覧表!K43="","",TEXT(一覧表!K43,"00")&amp;".")&amp;IF(一覧表!L43="","",TEXT(一覧表!L43,"00"))</f>
        <v/>
      </c>
      <c r="S42" s="58" t="str">
        <f>IF(一覧表!G43="","","0")</f>
        <v/>
      </c>
      <c r="T42" s="58" t="str">
        <f>IF(一覧表!G43="","","2")</f>
        <v/>
      </c>
      <c r="U42" s="58" t="str">
        <f>IF(一覧表!M43="","",VLOOKUP(一覧表!M43,競技csv!$A:$O,MATCH("競技コード",競技csv!$1:$1,0),0))</f>
        <v/>
      </c>
      <c r="V42" s="58" t="str">
        <f>IF(一覧表!P43="","",一覧表!P43&amp;".")&amp;IF(一覧表!Q43="","",TEXT(一覧表!Q43,"00")&amp;".")&amp;IF(一覧表!R43="","",TEXT(一覧表!R43,"00"))</f>
        <v/>
      </c>
      <c r="W42" s="58" t="str">
        <f>IF(一覧表!M43="","","0")</f>
        <v/>
      </c>
      <c r="X42" s="58" t="str">
        <f>IF(一覧表!M43="","","2")</f>
        <v/>
      </c>
      <c r="Y42" s="58" t="str">
        <f>IF(一覧表!S43="","",VLOOKUP("共通"&amp;一覧表!C43&amp;"子4X100mR",競技csv!A:O,MATCH("競技コード",競技csv!$1:$1,0),0))</f>
        <v/>
      </c>
      <c r="Z42" s="58" t="str">
        <f>IF(一覧表!T43="","",一覧表!T43&amp;".")&amp;IF(一覧表!U43="","",TEXT(一覧表!U43,"00")&amp;".")&amp;IF(一覧表!V43="","",TEXT(一覧表!V43,"00"))</f>
        <v/>
      </c>
      <c r="AA42" s="58" t="str">
        <f>IF(一覧表!S43="","","0")</f>
        <v/>
      </c>
      <c r="AB42" s="58" t="str">
        <f>IF(一覧表!S43="","","2")</f>
        <v/>
      </c>
    </row>
    <row r="43" spans="1:28" x14ac:dyDescent="0.45">
      <c r="A43" s="58" t="str">
        <f>IF(一覧表!D44="","",IF(一覧表!C44="男",10000+一覧表!D44,20000+一覧表!D44))</f>
        <v/>
      </c>
      <c r="B43" s="58" t="str">
        <f ca="1">IF(一覧表!D44="","",VLOOKUP(VLOOKUP(一覧表!D44,INDIRECT(一覧表!C44&amp;"選手データ!A:O"),MATCH("所属",INDIRECT(一覧表!C44&amp;"選手データ!1:1"),0),0),所属csv!$A:$H,MATCH("所属コード",所属csv!$1:$1,0),0))</f>
        <v/>
      </c>
      <c r="C43" s="58"/>
      <c r="D43" s="58"/>
      <c r="E43" s="58" t="str">
        <f>IF(一覧表!D44="","",一覧表!D44)</f>
        <v/>
      </c>
      <c r="F43" s="58" t="str">
        <f ca="1">IF(一覧表!E44="","",一覧表!E44)</f>
        <v/>
      </c>
      <c r="G43" s="58" t="str">
        <f ca="1">IF(一覧表!D44="","",VLOOKUP(一覧表!D44,INDIRECT(一覧表!C44&amp;"選手データ!A:O"),MATCH("ﾌﾘｶﾞﾅ(姓)",INDIRECT(一覧表!C44&amp;"選手データ!1:1"),0),0)&amp;" "&amp;VLOOKUP(一覧表!D44,INDIRECT(一覧表!C44&amp;"選手データ!A:O"),MATCH("ﾌﾘｶﾞﾅ(名)",INDIRECT(一覧表!C44&amp;"選手データ!1:1"),0),0))</f>
        <v/>
      </c>
      <c r="H43" s="58" t="str">
        <f ca="1">IF(一覧表!E44="","",一覧表!E44)</f>
        <v/>
      </c>
      <c r="I43" s="58" t="str">
        <f ca="1">IF(一覧表!D44="","",VLOOKUP(一覧表!D44,INDIRECT(一覧表!C44&amp;"選手データ!A:O"),MATCH("FAMILY NAME",INDIRECT(一覧表!C44&amp;"選手データ!1:1"),0),0)&amp;" "&amp;VLOOKUP(一覧表!D44,INDIRECT(一覧表!C44&amp;"選手データ!A:O"),MATCH("Firstname",INDIRECT(一覧表!C44&amp;"選手データ!1:1"),0),0))</f>
        <v/>
      </c>
      <c r="J43" s="58" t="str">
        <f>IF(一覧表!D44="","","JPN")</f>
        <v/>
      </c>
      <c r="K43" s="58" t="str">
        <f>IF(一覧表!D44="","",IF(一覧表!C44="男",1,2))</f>
        <v/>
      </c>
      <c r="L43" s="58" t="str">
        <f>IF(一覧表!D44="","",一覧表!F44)</f>
        <v/>
      </c>
      <c r="M43" s="58" t="str">
        <f ca="1">IF(一覧表!D44="","",LEFT(VLOOKUP(一覧表!D44,INDIRECT(一覧表!C44&amp;"選手データ!A:O"),MATCH("Birthday",INDIRECT(一覧表!C44&amp;"選手データ!1:1"),0),0),4))</f>
        <v/>
      </c>
      <c r="N43" s="58" t="str">
        <f>IF(一覧表!D44="","","0")</f>
        <v/>
      </c>
      <c r="O43" s="58" t="str">
        <f>IF(一覧表!D44="","","千葉")</f>
        <v/>
      </c>
      <c r="P43" s="58"/>
      <c r="Q43" s="58" t="str">
        <f>IF(一覧表!G44="","",VLOOKUP(一覧表!G44,競技csv!$A:$O,MATCH("競技コード",競技csv!$1:$1,0),0))</f>
        <v/>
      </c>
      <c r="R43" s="58" t="str">
        <f>IF(一覧表!J44="","",一覧表!J44&amp;".")&amp;IF(一覧表!K44="","",TEXT(一覧表!K44,"00")&amp;".")&amp;IF(一覧表!L44="","",TEXT(一覧表!L44,"00"))</f>
        <v/>
      </c>
      <c r="S43" s="58" t="str">
        <f>IF(一覧表!G44="","","0")</f>
        <v/>
      </c>
      <c r="T43" s="58" t="str">
        <f>IF(一覧表!G44="","","2")</f>
        <v/>
      </c>
      <c r="U43" s="58" t="str">
        <f>IF(一覧表!M44="","",VLOOKUP(一覧表!M44,競技csv!$A:$O,MATCH("競技コード",競技csv!$1:$1,0),0))</f>
        <v/>
      </c>
      <c r="V43" s="58" t="str">
        <f>IF(一覧表!P44="","",一覧表!P44&amp;".")&amp;IF(一覧表!Q44="","",TEXT(一覧表!Q44,"00")&amp;".")&amp;IF(一覧表!R44="","",TEXT(一覧表!R44,"00"))</f>
        <v/>
      </c>
      <c r="W43" s="58" t="str">
        <f>IF(一覧表!M44="","","0")</f>
        <v/>
      </c>
      <c r="X43" s="58" t="str">
        <f>IF(一覧表!M44="","","2")</f>
        <v/>
      </c>
      <c r="Y43" s="58" t="str">
        <f>IF(一覧表!S44="","",VLOOKUP("共通"&amp;一覧表!C44&amp;"子4X100mR",競技csv!A:O,MATCH("競技コード",競技csv!$1:$1,0),0))</f>
        <v/>
      </c>
      <c r="Z43" s="58" t="str">
        <f>IF(一覧表!T44="","",一覧表!T44&amp;".")&amp;IF(一覧表!U44="","",TEXT(一覧表!U44,"00")&amp;".")&amp;IF(一覧表!V44="","",TEXT(一覧表!V44,"00"))</f>
        <v/>
      </c>
      <c r="AA43" s="58" t="str">
        <f>IF(一覧表!S44="","","0")</f>
        <v/>
      </c>
      <c r="AB43" s="58" t="str">
        <f>IF(一覧表!S44="","","2")</f>
        <v/>
      </c>
    </row>
    <row r="44" spans="1:28" x14ac:dyDescent="0.45">
      <c r="A44" s="58" t="str">
        <f>IF(一覧表!D45="","",IF(一覧表!C45="男",10000+一覧表!D45,20000+一覧表!D45))</f>
        <v/>
      </c>
      <c r="B44" s="58" t="str">
        <f ca="1">IF(一覧表!D45="","",VLOOKUP(VLOOKUP(一覧表!D45,INDIRECT(一覧表!C45&amp;"選手データ!A:O"),MATCH("所属",INDIRECT(一覧表!C45&amp;"選手データ!1:1"),0),0),所属csv!$A:$H,MATCH("所属コード",所属csv!$1:$1,0),0))</f>
        <v/>
      </c>
      <c r="C44" s="58"/>
      <c r="D44" s="58"/>
      <c r="E44" s="58" t="str">
        <f>IF(一覧表!D45="","",一覧表!D45)</f>
        <v/>
      </c>
      <c r="F44" s="58" t="str">
        <f ca="1">IF(一覧表!E45="","",一覧表!E45)</f>
        <v/>
      </c>
      <c r="G44" s="58" t="str">
        <f ca="1">IF(一覧表!D45="","",VLOOKUP(一覧表!D45,INDIRECT(一覧表!C45&amp;"選手データ!A:O"),MATCH("ﾌﾘｶﾞﾅ(姓)",INDIRECT(一覧表!C45&amp;"選手データ!1:1"),0),0)&amp;" "&amp;VLOOKUP(一覧表!D45,INDIRECT(一覧表!C45&amp;"選手データ!A:O"),MATCH("ﾌﾘｶﾞﾅ(名)",INDIRECT(一覧表!C45&amp;"選手データ!1:1"),0),0))</f>
        <v/>
      </c>
      <c r="H44" s="58" t="str">
        <f ca="1">IF(一覧表!E45="","",一覧表!E45)</f>
        <v/>
      </c>
      <c r="I44" s="58" t="str">
        <f ca="1">IF(一覧表!D45="","",VLOOKUP(一覧表!D45,INDIRECT(一覧表!C45&amp;"選手データ!A:O"),MATCH("FAMILY NAME",INDIRECT(一覧表!C45&amp;"選手データ!1:1"),0),0)&amp;" "&amp;VLOOKUP(一覧表!D45,INDIRECT(一覧表!C45&amp;"選手データ!A:O"),MATCH("Firstname",INDIRECT(一覧表!C45&amp;"選手データ!1:1"),0),0))</f>
        <v/>
      </c>
      <c r="J44" s="58" t="str">
        <f>IF(一覧表!D45="","","JPN")</f>
        <v/>
      </c>
      <c r="K44" s="58" t="str">
        <f>IF(一覧表!D45="","",IF(一覧表!C45="男",1,2))</f>
        <v/>
      </c>
      <c r="L44" s="58" t="str">
        <f>IF(一覧表!D45="","",一覧表!F45)</f>
        <v/>
      </c>
      <c r="M44" s="58" t="str">
        <f ca="1">IF(一覧表!D45="","",LEFT(VLOOKUP(一覧表!D45,INDIRECT(一覧表!C45&amp;"選手データ!A:O"),MATCH("Birthday",INDIRECT(一覧表!C45&amp;"選手データ!1:1"),0),0),4))</f>
        <v/>
      </c>
      <c r="N44" s="58" t="str">
        <f>IF(一覧表!D45="","","0")</f>
        <v/>
      </c>
      <c r="O44" s="58" t="str">
        <f>IF(一覧表!D45="","","千葉")</f>
        <v/>
      </c>
      <c r="P44" s="58"/>
      <c r="Q44" s="58" t="str">
        <f>IF(一覧表!G45="","",VLOOKUP(一覧表!G45,競技csv!$A:$O,MATCH("競技コード",競技csv!$1:$1,0),0))</f>
        <v/>
      </c>
      <c r="R44" s="58" t="str">
        <f>IF(一覧表!J45="","",一覧表!J45&amp;".")&amp;IF(一覧表!K45="","",TEXT(一覧表!K45,"00")&amp;".")&amp;IF(一覧表!L45="","",TEXT(一覧表!L45,"00"))</f>
        <v/>
      </c>
      <c r="S44" s="58" t="str">
        <f>IF(一覧表!G45="","","0")</f>
        <v/>
      </c>
      <c r="T44" s="58" t="str">
        <f>IF(一覧表!G45="","","2")</f>
        <v/>
      </c>
      <c r="U44" s="58" t="str">
        <f>IF(一覧表!M45="","",VLOOKUP(一覧表!M45,競技csv!$A:$O,MATCH("競技コード",競技csv!$1:$1,0),0))</f>
        <v/>
      </c>
      <c r="V44" s="58" t="str">
        <f>IF(一覧表!P45="","",一覧表!P45&amp;".")&amp;IF(一覧表!Q45="","",TEXT(一覧表!Q45,"00")&amp;".")&amp;IF(一覧表!R45="","",TEXT(一覧表!R45,"00"))</f>
        <v/>
      </c>
      <c r="W44" s="58" t="str">
        <f>IF(一覧表!M45="","","0")</f>
        <v/>
      </c>
      <c r="X44" s="58" t="str">
        <f>IF(一覧表!M45="","","2")</f>
        <v/>
      </c>
      <c r="Y44" s="58" t="str">
        <f>IF(一覧表!S45="","",VLOOKUP("共通"&amp;一覧表!C45&amp;"子4X100mR",競技csv!A:O,MATCH("競技コード",競技csv!$1:$1,0),0))</f>
        <v/>
      </c>
      <c r="Z44" s="58" t="str">
        <f>IF(一覧表!T45="","",一覧表!T45&amp;".")&amp;IF(一覧表!U45="","",TEXT(一覧表!U45,"00")&amp;".")&amp;IF(一覧表!V45="","",TEXT(一覧表!V45,"00"))</f>
        <v/>
      </c>
      <c r="AA44" s="58" t="str">
        <f>IF(一覧表!S45="","","0")</f>
        <v/>
      </c>
      <c r="AB44" s="58" t="str">
        <f>IF(一覧表!S45="","","2")</f>
        <v/>
      </c>
    </row>
    <row r="45" spans="1:28" x14ac:dyDescent="0.45">
      <c r="A45" s="58" t="str">
        <f>IF(一覧表!D46="","",IF(一覧表!C46="男",10000+一覧表!D46,20000+一覧表!D46))</f>
        <v/>
      </c>
      <c r="B45" s="58" t="str">
        <f ca="1">IF(一覧表!D46="","",VLOOKUP(VLOOKUP(一覧表!D46,INDIRECT(一覧表!C46&amp;"選手データ!A:O"),MATCH("所属",INDIRECT(一覧表!C46&amp;"選手データ!1:1"),0),0),所属csv!$A:$H,MATCH("所属コード",所属csv!$1:$1,0),0))</f>
        <v/>
      </c>
      <c r="C45" s="58"/>
      <c r="D45" s="58"/>
      <c r="E45" s="58" t="str">
        <f>IF(一覧表!D46="","",一覧表!D46)</f>
        <v/>
      </c>
      <c r="F45" s="58" t="str">
        <f ca="1">IF(一覧表!E46="","",一覧表!E46)</f>
        <v/>
      </c>
      <c r="G45" s="58" t="str">
        <f ca="1">IF(一覧表!D46="","",VLOOKUP(一覧表!D46,INDIRECT(一覧表!C46&amp;"選手データ!A:O"),MATCH("ﾌﾘｶﾞﾅ(姓)",INDIRECT(一覧表!C46&amp;"選手データ!1:1"),0),0)&amp;" "&amp;VLOOKUP(一覧表!D46,INDIRECT(一覧表!C46&amp;"選手データ!A:O"),MATCH("ﾌﾘｶﾞﾅ(名)",INDIRECT(一覧表!C46&amp;"選手データ!1:1"),0),0))</f>
        <v/>
      </c>
      <c r="H45" s="58" t="str">
        <f ca="1">IF(一覧表!E46="","",一覧表!E46)</f>
        <v/>
      </c>
      <c r="I45" s="58" t="str">
        <f ca="1">IF(一覧表!D46="","",VLOOKUP(一覧表!D46,INDIRECT(一覧表!C46&amp;"選手データ!A:O"),MATCH("FAMILY NAME",INDIRECT(一覧表!C46&amp;"選手データ!1:1"),0),0)&amp;" "&amp;VLOOKUP(一覧表!D46,INDIRECT(一覧表!C46&amp;"選手データ!A:O"),MATCH("Firstname",INDIRECT(一覧表!C46&amp;"選手データ!1:1"),0),0))</f>
        <v/>
      </c>
      <c r="J45" s="58" t="str">
        <f>IF(一覧表!D46="","","JPN")</f>
        <v/>
      </c>
      <c r="K45" s="58" t="str">
        <f>IF(一覧表!D46="","",IF(一覧表!C46="男",1,2))</f>
        <v/>
      </c>
      <c r="L45" s="58" t="str">
        <f>IF(一覧表!D46="","",一覧表!F46)</f>
        <v/>
      </c>
      <c r="M45" s="58" t="str">
        <f ca="1">IF(一覧表!D46="","",LEFT(VLOOKUP(一覧表!D46,INDIRECT(一覧表!C46&amp;"選手データ!A:O"),MATCH("Birthday",INDIRECT(一覧表!C46&amp;"選手データ!1:1"),0),0),4))</f>
        <v/>
      </c>
      <c r="N45" s="58" t="str">
        <f>IF(一覧表!D46="","","0")</f>
        <v/>
      </c>
      <c r="O45" s="58" t="str">
        <f>IF(一覧表!D46="","","千葉")</f>
        <v/>
      </c>
      <c r="P45" s="58"/>
      <c r="Q45" s="58" t="str">
        <f>IF(一覧表!G46="","",VLOOKUP(一覧表!G46,競技csv!$A:$O,MATCH("競技コード",競技csv!$1:$1,0),0))</f>
        <v/>
      </c>
      <c r="R45" s="58" t="str">
        <f>IF(一覧表!J46="","",一覧表!J46&amp;".")&amp;IF(一覧表!K46="","",TEXT(一覧表!K46,"00")&amp;".")&amp;IF(一覧表!L46="","",TEXT(一覧表!L46,"00"))</f>
        <v/>
      </c>
      <c r="S45" s="58" t="str">
        <f>IF(一覧表!G46="","","0")</f>
        <v/>
      </c>
      <c r="T45" s="58" t="str">
        <f>IF(一覧表!G46="","","2")</f>
        <v/>
      </c>
      <c r="U45" s="58" t="str">
        <f>IF(一覧表!M46="","",VLOOKUP(一覧表!M46,競技csv!$A:$O,MATCH("競技コード",競技csv!$1:$1,0),0))</f>
        <v/>
      </c>
      <c r="V45" s="58" t="str">
        <f>IF(一覧表!P46="","",一覧表!P46&amp;".")&amp;IF(一覧表!Q46="","",TEXT(一覧表!Q46,"00")&amp;".")&amp;IF(一覧表!R46="","",TEXT(一覧表!R46,"00"))</f>
        <v/>
      </c>
      <c r="W45" s="58" t="str">
        <f>IF(一覧表!M46="","","0")</f>
        <v/>
      </c>
      <c r="X45" s="58" t="str">
        <f>IF(一覧表!M46="","","2")</f>
        <v/>
      </c>
      <c r="Y45" s="58" t="str">
        <f>IF(一覧表!S46="","",VLOOKUP("共通"&amp;一覧表!C46&amp;"子4X100mR",競技csv!A:O,MATCH("競技コード",競技csv!$1:$1,0),0))</f>
        <v/>
      </c>
      <c r="Z45" s="58" t="str">
        <f>IF(一覧表!T46="","",一覧表!T46&amp;".")&amp;IF(一覧表!U46="","",TEXT(一覧表!U46,"00")&amp;".")&amp;IF(一覧表!V46="","",TEXT(一覧表!V46,"00"))</f>
        <v/>
      </c>
      <c r="AA45" s="58" t="str">
        <f>IF(一覧表!S46="","","0")</f>
        <v/>
      </c>
      <c r="AB45" s="58" t="str">
        <f>IF(一覧表!S46="","","2")</f>
        <v/>
      </c>
    </row>
    <row r="46" spans="1:28" x14ac:dyDescent="0.45">
      <c r="A46" s="58" t="str">
        <f>IF(一覧表!D47="","",IF(一覧表!C47="男",10000+一覧表!D47,20000+一覧表!D47))</f>
        <v/>
      </c>
      <c r="B46" s="58" t="str">
        <f ca="1">IF(一覧表!D47="","",VLOOKUP(VLOOKUP(一覧表!D47,INDIRECT(一覧表!C47&amp;"選手データ!A:O"),MATCH("所属",INDIRECT(一覧表!C47&amp;"選手データ!1:1"),0),0),所属csv!$A:$H,MATCH("所属コード",所属csv!$1:$1,0),0))</f>
        <v/>
      </c>
      <c r="C46" s="58"/>
      <c r="D46" s="58"/>
      <c r="E46" s="58" t="str">
        <f>IF(一覧表!D47="","",一覧表!D47)</f>
        <v/>
      </c>
      <c r="F46" s="58" t="str">
        <f ca="1">IF(一覧表!E47="","",一覧表!E47)</f>
        <v/>
      </c>
      <c r="G46" s="58" t="str">
        <f ca="1">IF(一覧表!D47="","",VLOOKUP(一覧表!D47,INDIRECT(一覧表!C47&amp;"選手データ!A:O"),MATCH("ﾌﾘｶﾞﾅ(姓)",INDIRECT(一覧表!C47&amp;"選手データ!1:1"),0),0)&amp;" "&amp;VLOOKUP(一覧表!D47,INDIRECT(一覧表!C47&amp;"選手データ!A:O"),MATCH("ﾌﾘｶﾞﾅ(名)",INDIRECT(一覧表!C47&amp;"選手データ!1:1"),0),0))</f>
        <v/>
      </c>
      <c r="H46" s="58" t="str">
        <f ca="1">IF(一覧表!E47="","",一覧表!E47)</f>
        <v/>
      </c>
      <c r="I46" s="58" t="str">
        <f ca="1">IF(一覧表!D47="","",VLOOKUP(一覧表!D47,INDIRECT(一覧表!C47&amp;"選手データ!A:O"),MATCH("FAMILY NAME",INDIRECT(一覧表!C47&amp;"選手データ!1:1"),0),0)&amp;" "&amp;VLOOKUP(一覧表!D47,INDIRECT(一覧表!C47&amp;"選手データ!A:O"),MATCH("Firstname",INDIRECT(一覧表!C47&amp;"選手データ!1:1"),0),0))</f>
        <v/>
      </c>
      <c r="J46" s="58" t="str">
        <f>IF(一覧表!D47="","","JPN")</f>
        <v/>
      </c>
      <c r="K46" s="58" t="str">
        <f>IF(一覧表!D47="","",IF(一覧表!C47="男",1,2))</f>
        <v/>
      </c>
      <c r="L46" s="58" t="str">
        <f>IF(一覧表!D47="","",一覧表!F47)</f>
        <v/>
      </c>
      <c r="M46" s="58" t="str">
        <f ca="1">IF(一覧表!D47="","",LEFT(VLOOKUP(一覧表!D47,INDIRECT(一覧表!C47&amp;"選手データ!A:O"),MATCH("Birthday",INDIRECT(一覧表!C47&amp;"選手データ!1:1"),0),0),4))</f>
        <v/>
      </c>
      <c r="N46" s="58" t="str">
        <f>IF(一覧表!D47="","","0")</f>
        <v/>
      </c>
      <c r="O46" s="58" t="str">
        <f>IF(一覧表!D47="","","千葉")</f>
        <v/>
      </c>
      <c r="P46" s="58"/>
      <c r="Q46" s="58" t="str">
        <f>IF(一覧表!G47="","",VLOOKUP(一覧表!G47,競技csv!$A:$O,MATCH("競技コード",競技csv!$1:$1,0),0))</f>
        <v/>
      </c>
      <c r="R46" s="58" t="str">
        <f>IF(一覧表!J47="","",一覧表!J47&amp;".")&amp;IF(一覧表!K47="","",TEXT(一覧表!K47,"00")&amp;".")&amp;IF(一覧表!L47="","",TEXT(一覧表!L47,"00"))</f>
        <v/>
      </c>
      <c r="S46" s="58" t="str">
        <f>IF(一覧表!G47="","","0")</f>
        <v/>
      </c>
      <c r="T46" s="58" t="str">
        <f>IF(一覧表!G47="","","2")</f>
        <v/>
      </c>
      <c r="U46" s="58" t="str">
        <f>IF(一覧表!M47="","",VLOOKUP(一覧表!M47,競技csv!$A:$O,MATCH("競技コード",競技csv!$1:$1,0),0))</f>
        <v/>
      </c>
      <c r="V46" s="58" t="str">
        <f>IF(一覧表!P47="","",一覧表!P47&amp;".")&amp;IF(一覧表!Q47="","",TEXT(一覧表!Q47,"00")&amp;".")&amp;IF(一覧表!R47="","",TEXT(一覧表!R47,"00"))</f>
        <v/>
      </c>
      <c r="W46" s="58" t="str">
        <f>IF(一覧表!M47="","","0")</f>
        <v/>
      </c>
      <c r="X46" s="58" t="str">
        <f>IF(一覧表!M47="","","2")</f>
        <v/>
      </c>
      <c r="Y46" s="58" t="str">
        <f>IF(一覧表!S47="","",VLOOKUP("共通"&amp;一覧表!C47&amp;"子4X100mR",競技csv!A:O,MATCH("競技コード",競技csv!$1:$1,0),0))</f>
        <v/>
      </c>
      <c r="Z46" s="58" t="str">
        <f>IF(一覧表!T47="","",一覧表!T47&amp;".")&amp;IF(一覧表!U47="","",TEXT(一覧表!U47,"00")&amp;".")&amp;IF(一覧表!V47="","",TEXT(一覧表!V47,"00"))</f>
        <v/>
      </c>
      <c r="AA46" s="58" t="str">
        <f>IF(一覧表!S47="","","0")</f>
        <v/>
      </c>
      <c r="AB46" s="58" t="str">
        <f>IF(一覧表!S47="","","2")</f>
        <v/>
      </c>
    </row>
    <row r="47" spans="1:28" x14ac:dyDescent="0.45">
      <c r="A47" s="58" t="str">
        <f>IF(一覧表!D48="","",IF(一覧表!C48="男",10000+一覧表!D48,20000+一覧表!D48))</f>
        <v/>
      </c>
      <c r="B47" s="58" t="str">
        <f ca="1">IF(一覧表!D48="","",VLOOKUP(VLOOKUP(一覧表!D48,INDIRECT(一覧表!C48&amp;"選手データ!A:O"),MATCH("所属",INDIRECT(一覧表!C48&amp;"選手データ!1:1"),0),0),所属csv!$A:$H,MATCH("所属コード",所属csv!$1:$1,0),0))</f>
        <v/>
      </c>
      <c r="C47" s="58"/>
      <c r="D47" s="58"/>
      <c r="E47" s="58" t="str">
        <f>IF(一覧表!D48="","",一覧表!D48)</f>
        <v/>
      </c>
      <c r="F47" s="58" t="str">
        <f ca="1">IF(一覧表!E48="","",一覧表!E48)</f>
        <v/>
      </c>
      <c r="G47" s="58" t="str">
        <f ca="1">IF(一覧表!D48="","",VLOOKUP(一覧表!D48,INDIRECT(一覧表!C48&amp;"選手データ!A:O"),MATCH("ﾌﾘｶﾞﾅ(姓)",INDIRECT(一覧表!C48&amp;"選手データ!1:1"),0),0)&amp;" "&amp;VLOOKUP(一覧表!D48,INDIRECT(一覧表!C48&amp;"選手データ!A:O"),MATCH("ﾌﾘｶﾞﾅ(名)",INDIRECT(一覧表!C48&amp;"選手データ!1:1"),0),0))</f>
        <v/>
      </c>
      <c r="H47" s="58" t="str">
        <f ca="1">IF(一覧表!E48="","",一覧表!E48)</f>
        <v/>
      </c>
      <c r="I47" s="58" t="str">
        <f ca="1">IF(一覧表!D48="","",VLOOKUP(一覧表!D48,INDIRECT(一覧表!C48&amp;"選手データ!A:O"),MATCH("FAMILY NAME",INDIRECT(一覧表!C48&amp;"選手データ!1:1"),0),0)&amp;" "&amp;VLOOKUP(一覧表!D48,INDIRECT(一覧表!C48&amp;"選手データ!A:O"),MATCH("Firstname",INDIRECT(一覧表!C48&amp;"選手データ!1:1"),0),0))</f>
        <v/>
      </c>
      <c r="J47" s="58" t="str">
        <f>IF(一覧表!D48="","","JPN")</f>
        <v/>
      </c>
      <c r="K47" s="58" t="str">
        <f>IF(一覧表!D48="","",IF(一覧表!C48="男",1,2))</f>
        <v/>
      </c>
      <c r="L47" s="58" t="str">
        <f>IF(一覧表!D48="","",一覧表!F48)</f>
        <v/>
      </c>
      <c r="M47" s="58" t="str">
        <f ca="1">IF(一覧表!D48="","",LEFT(VLOOKUP(一覧表!D48,INDIRECT(一覧表!C48&amp;"選手データ!A:O"),MATCH("Birthday",INDIRECT(一覧表!C48&amp;"選手データ!1:1"),0),0),4))</f>
        <v/>
      </c>
      <c r="N47" s="58" t="str">
        <f>IF(一覧表!D48="","","0")</f>
        <v/>
      </c>
      <c r="O47" s="58" t="str">
        <f>IF(一覧表!D48="","","千葉")</f>
        <v/>
      </c>
      <c r="P47" s="58"/>
      <c r="Q47" s="58" t="str">
        <f>IF(一覧表!G48="","",VLOOKUP(一覧表!G48,競技csv!$A:$O,MATCH("競技コード",競技csv!$1:$1,0),0))</f>
        <v/>
      </c>
      <c r="R47" s="58" t="str">
        <f>IF(一覧表!J48="","",一覧表!J48&amp;".")&amp;IF(一覧表!K48="","",TEXT(一覧表!K48,"00")&amp;".")&amp;IF(一覧表!L48="","",TEXT(一覧表!L48,"00"))</f>
        <v/>
      </c>
      <c r="S47" s="58" t="str">
        <f>IF(一覧表!G48="","","0")</f>
        <v/>
      </c>
      <c r="T47" s="58" t="str">
        <f>IF(一覧表!G48="","","2")</f>
        <v/>
      </c>
      <c r="U47" s="58" t="str">
        <f>IF(一覧表!M48="","",VLOOKUP(一覧表!M48,競技csv!$A:$O,MATCH("競技コード",競技csv!$1:$1,0),0))</f>
        <v/>
      </c>
      <c r="V47" s="58" t="str">
        <f>IF(一覧表!P48="","",一覧表!P48&amp;".")&amp;IF(一覧表!Q48="","",TEXT(一覧表!Q48,"00")&amp;".")&amp;IF(一覧表!R48="","",TEXT(一覧表!R48,"00"))</f>
        <v/>
      </c>
      <c r="W47" s="58" t="str">
        <f>IF(一覧表!M48="","","0")</f>
        <v/>
      </c>
      <c r="X47" s="58" t="str">
        <f>IF(一覧表!M48="","","2")</f>
        <v/>
      </c>
      <c r="Y47" s="58" t="str">
        <f>IF(一覧表!S48="","",VLOOKUP("共通"&amp;一覧表!C48&amp;"子4X100mR",競技csv!A:O,MATCH("競技コード",競技csv!$1:$1,0),0))</f>
        <v/>
      </c>
      <c r="Z47" s="58" t="str">
        <f>IF(一覧表!T48="","",一覧表!T48&amp;".")&amp;IF(一覧表!U48="","",TEXT(一覧表!U48,"00")&amp;".")&amp;IF(一覧表!V48="","",TEXT(一覧表!V48,"00"))</f>
        <v/>
      </c>
      <c r="AA47" s="58" t="str">
        <f>IF(一覧表!S48="","","0")</f>
        <v/>
      </c>
      <c r="AB47" s="58" t="str">
        <f>IF(一覧表!S48="","","2")</f>
        <v/>
      </c>
    </row>
    <row r="48" spans="1:28" x14ac:dyDescent="0.45">
      <c r="A48" s="58" t="str">
        <f>IF(一覧表!D49="","",IF(一覧表!C49="男",10000+一覧表!D49,20000+一覧表!D49))</f>
        <v/>
      </c>
      <c r="B48" s="58" t="str">
        <f ca="1">IF(一覧表!D49="","",VLOOKUP(VLOOKUP(一覧表!D49,INDIRECT(一覧表!C49&amp;"選手データ!A:O"),MATCH("所属",INDIRECT(一覧表!C49&amp;"選手データ!1:1"),0),0),所属csv!$A:$H,MATCH("所属コード",所属csv!$1:$1,0),0))</f>
        <v/>
      </c>
      <c r="C48" s="58"/>
      <c r="D48" s="58"/>
      <c r="E48" s="58" t="str">
        <f>IF(一覧表!D49="","",一覧表!D49)</f>
        <v/>
      </c>
      <c r="F48" s="58" t="str">
        <f ca="1">IF(一覧表!E49="","",一覧表!E49)</f>
        <v/>
      </c>
      <c r="G48" s="58" t="str">
        <f ca="1">IF(一覧表!D49="","",VLOOKUP(一覧表!D49,INDIRECT(一覧表!C49&amp;"選手データ!A:O"),MATCH("ﾌﾘｶﾞﾅ(姓)",INDIRECT(一覧表!C49&amp;"選手データ!1:1"),0),0)&amp;" "&amp;VLOOKUP(一覧表!D49,INDIRECT(一覧表!C49&amp;"選手データ!A:O"),MATCH("ﾌﾘｶﾞﾅ(名)",INDIRECT(一覧表!C49&amp;"選手データ!1:1"),0),0))</f>
        <v/>
      </c>
      <c r="H48" s="58" t="str">
        <f ca="1">IF(一覧表!E49="","",一覧表!E49)</f>
        <v/>
      </c>
      <c r="I48" s="58" t="str">
        <f ca="1">IF(一覧表!D49="","",VLOOKUP(一覧表!D49,INDIRECT(一覧表!C49&amp;"選手データ!A:O"),MATCH("FAMILY NAME",INDIRECT(一覧表!C49&amp;"選手データ!1:1"),0),0)&amp;" "&amp;VLOOKUP(一覧表!D49,INDIRECT(一覧表!C49&amp;"選手データ!A:O"),MATCH("Firstname",INDIRECT(一覧表!C49&amp;"選手データ!1:1"),0),0))</f>
        <v/>
      </c>
      <c r="J48" s="58" t="str">
        <f>IF(一覧表!D49="","","JPN")</f>
        <v/>
      </c>
      <c r="K48" s="58" t="str">
        <f>IF(一覧表!D49="","",IF(一覧表!C49="男",1,2))</f>
        <v/>
      </c>
      <c r="L48" s="58" t="str">
        <f>IF(一覧表!D49="","",一覧表!F49)</f>
        <v/>
      </c>
      <c r="M48" s="58" t="str">
        <f ca="1">IF(一覧表!D49="","",LEFT(VLOOKUP(一覧表!D49,INDIRECT(一覧表!C49&amp;"選手データ!A:O"),MATCH("Birthday",INDIRECT(一覧表!C49&amp;"選手データ!1:1"),0),0),4))</f>
        <v/>
      </c>
      <c r="N48" s="58" t="str">
        <f>IF(一覧表!D49="","","0")</f>
        <v/>
      </c>
      <c r="O48" s="58" t="str">
        <f>IF(一覧表!D49="","","千葉")</f>
        <v/>
      </c>
      <c r="P48" s="58"/>
      <c r="Q48" s="58" t="str">
        <f>IF(一覧表!G49="","",VLOOKUP(一覧表!G49,競技csv!$A:$O,MATCH("競技コード",競技csv!$1:$1,0),0))</f>
        <v/>
      </c>
      <c r="R48" s="58" t="str">
        <f>IF(一覧表!J49="","",一覧表!J49&amp;".")&amp;IF(一覧表!K49="","",TEXT(一覧表!K49,"00")&amp;".")&amp;IF(一覧表!L49="","",TEXT(一覧表!L49,"00"))</f>
        <v/>
      </c>
      <c r="S48" s="58" t="str">
        <f>IF(一覧表!G49="","","0")</f>
        <v/>
      </c>
      <c r="T48" s="58" t="str">
        <f>IF(一覧表!G49="","","2")</f>
        <v/>
      </c>
      <c r="U48" s="58" t="str">
        <f>IF(一覧表!M49="","",VLOOKUP(一覧表!M49,競技csv!$A:$O,MATCH("競技コード",競技csv!$1:$1,0),0))</f>
        <v/>
      </c>
      <c r="V48" s="58" t="str">
        <f>IF(一覧表!P49="","",一覧表!P49&amp;".")&amp;IF(一覧表!Q49="","",TEXT(一覧表!Q49,"00")&amp;".")&amp;IF(一覧表!R49="","",TEXT(一覧表!R49,"00"))</f>
        <v/>
      </c>
      <c r="W48" s="58" t="str">
        <f>IF(一覧表!M49="","","0")</f>
        <v/>
      </c>
      <c r="X48" s="58" t="str">
        <f>IF(一覧表!M49="","","2")</f>
        <v/>
      </c>
      <c r="Y48" s="58" t="str">
        <f>IF(一覧表!S49="","",VLOOKUP("共通"&amp;一覧表!C49&amp;"子4X100mR",競技csv!A:O,MATCH("競技コード",競技csv!$1:$1,0),0))</f>
        <v/>
      </c>
      <c r="Z48" s="58" t="str">
        <f>IF(一覧表!T49="","",一覧表!T49&amp;".")&amp;IF(一覧表!U49="","",TEXT(一覧表!U49,"00")&amp;".")&amp;IF(一覧表!V49="","",TEXT(一覧表!V49,"00"))</f>
        <v/>
      </c>
      <c r="AA48" s="58" t="str">
        <f>IF(一覧表!S49="","","0")</f>
        <v/>
      </c>
      <c r="AB48" s="58" t="str">
        <f>IF(一覧表!S49="","","2")</f>
        <v/>
      </c>
    </row>
    <row r="49" spans="1:28" x14ac:dyDescent="0.45">
      <c r="A49" s="58" t="str">
        <f>IF(一覧表!D50="","",IF(一覧表!C50="男",10000+一覧表!D50,20000+一覧表!D50))</f>
        <v/>
      </c>
      <c r="B49" s="58" t="str">
        <f ca="1">IF(一覧表!D50="","",VLOOKUP(VLOOKUP(一覧表!D50,INDIRECT(一覧表!C50&amp;"選手データ!A:O"),MATCH("所属",INDIRECT(一覧表!C50&amp;"選手データ!1:1"),0),0),所属csv!$A:$H,MATCH("所属コード",所属csv!$1:$1,0),0))</f>
        <v/>
      </c>
      <c r="C49" s="58"/>
      <c r="D49" s="58"/>
      <c r="E49" s="58" t="str">
        <f>IF(一覧表!D50="","",一覧表!D50)</f>
        <v/>
      </c>
      <c r="F49" s="58" t="str">
        <f ca="1">IF(一覧表!E50="","",一覧表!E50)</f>
        <v/>
      </c>
      <c r="G49" s="58" t="str">
        <f ca="1">IF(一覧表!D50="","",VLOOKUP(一覧表!D50,INDIRECT(一覧表!C50&amp;"選手データ!A:O"),MATCH("ﾌﾘｶﾞﾅ(姓)",INDIRECT(一覧表!C50&amp;"選手データ!1:1"),0),0)&amp;" "&amp;VLOOKUP(一覧表!D50,INDIRECT(一覧表!C50&amp;"選手データ!A:O"),MATCH("ﾌﾘｶﾞﾅ(名)",INDIRECT(一覧表!C50&amp;"選手データ!1:1"),0),0))</f>
        <v/>
      </c>
      <c r="H49" s="58" t="str">
        <f ca="1">IF(一覧表!E50="","",一覧表!E50)</f>
        <v/>
      </c>
      <c r="I49" s="58" t="str">
        <f ca="1">IF(一覧表!D50="","",VLOOKUP(一覧表!D50,INDIRECT(一覧表!C50&amp;"選手データ!A:O"),MATCH("FAMILY NAME",INDIRECT(一覧表!C50&amp;"選手データ!1:1"),0),0)&amp;" "&amp;VLOOKUP(一覧表!D50,INDIRECT(一覧表!C50&amp;"選手データ!A:O"),MATCH("Firstname",INDIRECT(一覧表!C50&amp;"選手データ!1:1"),0),0))</f>
        <v/>
      </c>
      <c r="J49" s="58" t="str">
        <f>IF(一覧表!D50="","","JPN")</f>
        <v/>
      </c>
      <c r="K49" s="58" t="str">
        <f>IF(一覧表!D50="","",IF(一覧表!C50="男",1,2))</f>
        <v/>
      </c>
      <c r="L49" s="58" t="str">
        <f>IF(一覧表!D50="","",一覧表!F50)</f>
        <v/>
      </c>
      <c r="M49" s="58" t="str">
        <f ca="1">IF(一覧表!D50="","",LEFT(VLOOKUP(一覧表!D50,INDIRECT(一覧表!C50&amp;"選手データ!A:O"),MATCH("Birthday",INDIRECT(一覧表!C50&amp;"選手データ!1:1"),0),0),4))</f>
        <v/>
      </c>
      <c r="N49" s="58" t="str">
        <f>IF(一覧表!D50="","","0")</f>
        <v/>
      </c>
      <c r="O49" s="58" t="str">
        <f>IF(一覧表!D50="","","千葉")</f>
        <v/>
      </c>
      <c r="P49" s="58"/>
      <c r="Q49" s="58" t="str">
        <f>IF(一覧表!G50="","",VLOOKUP(一覧表!G50,競技csv!$A:$O,MATCH("競技コード",競技csv!$1:$1,0),0))</f>
        <v/>
      </c>
      <c r="R49" s="58" t="str">
        <f>IF(一覧表!J50="","",一覧表!J50&amp;".")&amp;IF(一覧表!K50="","",TEXT(一覧表!K50,"00")&amp;".")&amp;IF(一覧表!L50="","",TEXT(一覧表!L50,"00"))</f>
        <v/>
      </c>
      <c r="S49" s="58" t="str">
        <f>IF(一覧表!G50="","","0")</f>
        <v/>
      </c>
      <c r="T49" s="58" t="str">
        <f>IF(一覧表!G50="","","2")</f>
        <v/>
      </c>
      <c r="U49" s="58" t="str">
        <f>IF(一覧表!M50="","",VLOOKUP(一覧表!M50,競技csv!$A:$O,MATCH("競技コード",競技csv!$1:$1,0),0))</f>
        <v/>
      </c>
      <c r="V49" s="58" t="str">
        <f>IF(一覧表!P50="","",一覧表!P50&amp;".")&amp;IF(一覧表!Q50="","",TEXT(一覧表!Q50,"00")&amp;".")&amp;IF(一覧表!R50="","",TEXT(一覧表!R50,"00"))</f>
        <v/>
      </c>
      <c r="W49" s="58" t="str">
        <f>IF(一覧表!M50="","","0")</f>
        <v/>
      </c>
      <c r="X49" s="58" t="str">
        <f>IF(一覧表!M50="","","2")</f>
        <v/>
      </c>
      <c r="Y49" s="58" t="str">
        <f>IF(一覧表!S50="","",VLOOKUP("共通"&amp;一覧表!C50&amp;"子4X100mR",競技csv!A:O,MATCH("競技コード",競技csv!$1:$1,0),0))</f>
        <v/>
      </c>
      <c r="Z49" s="58" t="str">
        <f>IF(一覧表!T50="","",一覧表!T50&amp;".")&amp;IF(一覧表!U50="","",TEXT(一覧表!U50,"00")&amp;".")&amp;IF(一覧表!V50="","",TEXT(一覧表!V50,"00"))</f>
        <v/>
      </c>
      <c r="AA49" s="58" t="str">
        <f>IF(一覧表!S50="","","0")</f>
        <v/>
      </c>
      <c r="AB49" s="58" t="str">
        <f>IF(一覧表!S50="","","2")</f>
        <v/>
      </c>
    </row>
    <row r="50" spans="1:28" x14ac:dyDescent="0.45">
      <c r="A50" s="58" t="str">
        <f>IF(一覧表!D51="","",IF(一覧表!C51="男",10000+一覧表!D51,20000+一覧表!D51))</f>
        <v/>
      </c>
      <c r="B50" s="58" t="str">
        <f ca="1">IF(一覧表!D51="","",VLOOKUP(VLOOKUP(一覧表!D51,INDIRECT(一覧表!C51&amp;"選手データ!A:O"),MATCH("所属",INDIRECT(一覧表!C51&amp;"選手データ!1:1"),0),0),所属csv!$A:$H,MATCH("所属コード",所属csv!$1:$1,0),0))</f>
        <v/>
      </c>
      <c r="C50" s="58"/>
      <c r="D50" s="58"/>
      <c r="E50" s="58" t="str">
        <f>IF(一覧表!D51="","",一覧表!D51)</f>
        <v/>
      </c>
      <c r="F50" s="58" t="str">
        <f ca="1">IF(一覧表!E51="","",一覧表!E51)</f>
        <v/>
      </c>
      <c r="G50" s="58" t="str">
        <f ca="1">IF(一覧表!D51="","",VLOOKUP(一覧表!D51,INDIRECT(一覧表!C51&amp;"選手データ!A:O"),MATCH("ﾌﾘｶﾞﾅ(姓)",INDIRECT(一覧表!C51&amp;"選手データ!1:1"),0),0)&amp;" "&amp;VLOOKUP(一覧表!D51,INDIRECT(一覧表!C51&amp;"選手データ!A:O"),MATCH("ﾌﾘｶﾞﾅ(名)",INDIRECT(一覧表!C51&amp;"選手データ!1:1"),0),0))</f>
        <v/>
      </c>
      <c r="H50" s="58" t="str">
        <f ca="1">IF(一覧表!E51="","",一覧表!E51)</f>
        <v/>
      </c>
      <c r="I50" s="58" t="str">
        <f ca="1">IF(一覧表!D51="","",VLOOKUP(一覧表!D51,INDIRECT(一覧表!C51&amp;"選手データ!A:O"),MATCH("FAMILY NAME",INDIRECT(一覧表!C51&amp;"選手データ!1:1"),0),0)&amp;" "&amp;VLOOKUP(一覧表!D51,INDIRECT(一覧表!C51&amp;"選手データ!A:O"),MATCH("Firstname",INDIRECT(一覧表!C51&amp;"選手データ!1:1"),0),0))</f>
        <v/>
      </c>
      <c r="J50" s="58" t="str">
        <f>IF(一覧表!D51="","","JPN")</f>
        <v/>
      </c>
      <c r="K50" s="58" t="str">
        <f>IF(一覧表!D51="","",IF(一覧表!C51="男",1,2))</f>
        <v/>
      </c>
      <c r="L50" s="58" t="str">
        <f>IF(一覧表!D51="","",一覧表!F51)</f>
        <v/>
      </c>
      <c r="M50" s="58" t="str">
        <f ca="1">IF(一覧表!D51="","",LEFT(VLOOKUP(一覧表!D51,INDIRECT(一覧表!C51&amp;"選手データ!A:O"),MATCH("Birthday",INDIRECT(一覧表!C51&amp;"選手データ!1:1"),0),0),4))</f>
        <v/>
      </c>
      <c r="N50" s="58" t="str">
        <f>IF(一覧表!D51="","","0")</f>
        <v/>
      </c>
      <c r="O50" s="58" t="str">
        <f>IF(一覧表!D51="","","千葉")</f>
        <v/>
      </c>
      <c r="P50" s="58"/>
      <c r="Q50" s="58" t="str">
        <f>IF(一覧表!G51="","",VLOOKUP(一覧表!G51,競技csv!$A:$O,MATCH("競技コード",競技csv!$1:$1,0),0))</f>
        <v/>
      </c>
      <c r="R50" s="58" t="str">
        <f>IF(一覧表!J51="","",一覧表!J51&amp;".")&amp;IF(一覧表!K51="","",TEXT(一覧表!K51,"00")&amp;".")&amp;IF(一覧表!L51="","",TEXT(一覧表!L51,"00"))</f>
        <v/>
      </c>
      <c r="S50" s="58" t="str">
        <f>IF(一覧表!G51="","","0")</f>
        <v/>
      </c>
      <c r="T50" s="58" t="str">
        <f>IF(一覧表!G51="","","2")</f>
        <v/>
      </c>
      <c r="U50" s="58" t="str">
        <f>IF(一覧表!M51="","",VLOOKUP(一覧表!M51,競技csv!$A:$O,MATCH("競技コード",競技csv!$1:$1,0),0))</f>
        <v/>
      </c>
      <c r="V50" s="58" t="str">
        <f>IF(一覧表!P51="","",一覧表!P51&amp;".")&amp;IF(一覧表!Q51="","",TEXT(一覧表!Q51,"00")&amp;".")&amp;IF(一覧表!R51="","",TEXT(一覧表!R51,"00"))</f>
        <v/>
      </c>
      <c r="W50" s="58" t="str">
        <f>IF(一覧表!M51="","","0")</f>
        <v/>
      </c>
      <c r="X50" s="58" t="str">
        <f>IF(一覧表!M51="","","2")</f>
        <v/>
      </c>
      <c r="Y50" s="58" t="str">
        <f>IF(一覧表!S51="","",VLOOKUP("共通"&amp;一覧表!C51&amp;"子4X100mR",競技csv!A:O,MATCH("競技コード",競技csv!$1:$1,0),0))</f>
        <v/>
      </c>
      <c r="Z50" s="58" t="str">
        <f>IF(一覧表!T51="","",一覧表!T51&amp;".")&amp;IF(一覧表!U51="","",TEXT(一覧表!U51,"00")&amp;".")&amp;IF(一覧表!V51="","",TEXT(一覧表!V51,"00"))</f>
        <v/>
      </c>
      <c r="AA50" s="58" t="str">
        <f>IF(一覧表!S51="","","0")</f>
        <v/>
      </c>
      <c r="AB50" s="58" t="str">
        <f>IF(一覧表!S51="","","2")</f>
        <v/>
      </c>
    </row>
    <row r="51" spans="1:28" x14ac:dyDescent="0.45">
      <c r="A51" s="58" t="str">
        <f>IF(一覧表!D52="","",IF(一覧表!C52="男",10000+一覧表!D52,20000+一覧表!D52))</f>
        <v/>
      </c>
      <c r="B51" s="58" t="str">
        <f ca="1">IF(一覧表!D52="","",VLOOKUP(VLOOKUP(一覧表!D52,INDIRECT(一覧表!C52&amp;"選手データ!A:O"),MATCH("所属",INDIRECT(一覧表!C52&amp;"選手データ!1:1"),0),0),所属csv!$A:$H,MATCH("所属コード",所属csv!$1:$1,0),0))</f>
        <v/>
      </c>
      <c r="C51" s="58"/>
      <c r="D51" s="58"/>
      <c r="E51" s="58" t="str">
        <f>IF(一覧表!D52="","",一覧表!D52)</f>
        <v/>
      </c>
      <c r="F51" s="58" t="str">
        <f ca="1">IF(一覧表!E52="","",一覧表!E52)</f>
        <v/>
      </c>
      <c r="G51" s="58" t="str">
        <f ca="1">IF(一覧表!D52="","",VLOOKUP(一覧表!D52,INDIRECT(一覧表!C52&amp;"選手データ!A:O"),MATCH("ﾌﾘｶﾞﾅ(姓)",INDIRECT(一覧表!C52&amp;"選手データ!1:1"),0),0)&amp;" "&amp;VLOOKUP(一覧表!D52,INDIRECT(一覧表!C52&amp;"選手データ!A:O"),MATCH("ﾌﾘｶﾞﾅ(名)",INDIRECT(一覧表!C52&amp;"選手データ!1:1"),0),0))</f>
        <v/>
      </c>
      <c r="H51" s="58" t="str">
        <f ca="1">IF(一覧表!E52="","",一覧表!E52)</f>
        <v/>
      </c>
      <c r="I51" s="58" t="str">
        <f ca="1">IF(一覧表!D52="","",VLOOKUP(一覧表!D52,INDIRECT(一覧表!C52&amp;"選手データ!A:O"),MATCH("FAMILY NAME",INDIRECT(一覧表!C52&amp;"選手データ!1:1"),0),0)&amp;" "&amp;VLOOKUP(一覧表!D52,INDIRECT(一覧表!C52&amp;"選手データ!A:O"),MATCH("Firstname",INDIRECT(一覧表!C52&amp;"選手データ!1:1"),0),0))</f>
        <v/>
      </c>
      <c r="J51" s="58" t="str">
        <f>IF(一覧表!D52="","","JPN")</f>
        <v/>
      </c>
      <c r="K51" s="58" t="str">
        <f>IF(一覧表!D52="","",IF(一覧表!C52="男",1,2))</f>
        <v/>
      </c>
      <c r="L51" s="58" t="str">
        <f>IF(一覧表!D52="","",一覧表!F52)</f>
        <v/>
      </c>
      <c r="M51" s="58" t="str">
        <f ca="1">IF(一覧表!D52="","",LEFT(VLOOKUP(一覧表!D52,INDIRECT(一覧表!C52&amp;"選手データ!A:O"),MATCH("Birthday",INDIRECT(一覧表!C52&amp;"選手データ!1:1"),0),0),4))</f>
        <v/>
      </c>
      <c r="N51" s="58" t="str">
        <f>IF(一覧表!D52="","","0")</f>
        <v/>
      </c>
      <c r="O51" s="58" t="str">
        <f>IF(一覧表!D52="","","千葉")</f>
        <v/>
      </c>
      <c r="P51" s="58"/>
      <c r="Q51" s="58" t="str">
        <f>IF(一覧表!G52="","",VLOOKUP(一覧表!G52,競技csv!$A:$O,MATCH("競技コード",競技csv!$1:$1,0),0))</f>
        <v/>
      </c>
      <c r="R51" s="58" t="str">
        <f>IF(一覧表!J52="","",一覧表!J52&amp;".")&amp;IF(一覧表!K52="","",TEXT(一覧表!K52,"00")&amp;".")&amp;IF(一覧表!L52="","",TEXT(一覧表!L52,"00"))</f>
        <v/>
      </c>
      <c r="S51" s="58" t="str">
        <f>IF(一覧表!G52="","","0")</f>
        <v/>
      </c>
      <c r="T51" s="58" t="str">
        <f>IF(一覧表!G52="","","2")</f>
        <v/>
      </c>
      <c r="U51" s="58" t="str">
        <f>IF(一覧表!M52="","",VLOOKUP(一覧表!M52,競技csv!$A:$O,MATCH("競技コード",競技csv!$1:$1,0),0))</f>
        <v/>
      </c>
      <c r="V51" s="58" t="str">
        <f>IF(一覧表!P52="","",一覧表!P52&amp;".")&amp;IF(一覧表!Q52="","",TEXT(一覧表!Q52,"00")&amp;".")&amp;IF(一覧表!R52="","",TEXT(一覧表!R52,"00"))</f>
        <v/>
      </c>
      <c r="W51" s="58" t="str">
        <f>IF(一覧表!M52="","","0")</f>
        <v/>
      </c>
      <c r="X51" s="58" t="str">
        <f>IF(一覧表!M52="","","2")</f>
        <v/>
      </c>
      <c r="Y51" s="58" t="str">
        <f>IF(一覧表!S52="","",VLOOKUP("共通"&amp;一覧表!C52&amp;"子4X100mR",競技csv!A:O,MATCH("競技コード",競技csv!$1:$1,0),0))</f>
        <v/>
      </c>
      <c r="Z51" s="58" t="str">
        <f>IF(一覧表!T52="","",一覧表!T52&amp;".")&amp;IF(一覧表!U52="","",TEXT(一覧表!U52,"00")&amp;".")&amp;IF(一覧表!V52="","",TEXT(一覧表!V52,"00"))</f>
        <v/>
      </c>
      <c r="AA51" s="58" t="str">
        <f>IF(一覧表!S52="","","0")</f>
        <v/>
      </c>
      <c r="AB51" s="58" t="str">
        <f>IF(一覧表!S52="","","2")</f>
        <v/>
      </c>
    </row>
    <row r="52" spans="1:28" x14ac:dyDescent="0.45">
      <c r="A52" s="58" t="str">
        <f>IF(一覧表!D53="","",IF(一覧表!C53="男",10000+一覧表!D53,20000+一覧表!D53))</f>
        <v/>
      </c>
      <c r="B52" s="58" t="str">
        <f ca="1">IF(一覧表!D53="","",VLOOKUP(VLOOKUP(一覧表!D53,INDIRECT(一覧表!C53&amp;"選手データ!A:O"),MATCH("所属",INDIRECT(一覧表!C53&amp;"選手データ!1:1"),0),0),所属csv!$A:$H,MATCH("所属コード",所属csv!$1:$1,0),0))</f>
        <v/>
      </c>
      <c r="C52" s="58"/>
      <c r="D52" s="58"/>
      <c r="E52" s="58" t="str">
        <f>IF(一覧表!D53="","",一覧表!D53)</f>
        <v/>
      </c>
      <c r="F52" s="58" t="str">
        <f ca="1">IF(一覧表!E53="","",一覧表!E53)</f>
        <v/>
      </c>
      <c r="G52" s="58" t="str">
        <f ca="1">IF(一覧表!D53="","",VLOOKUP(一覧表!D53,INDIRECT(一覧表!C53&amp;"選手データ!A:O"),MATCH("ﾌﾘｶﾞﾅ(姓)",INDIRECT(一覧表!C53&amp;"選手データ!1:1"),0),0)&amp;" "&amp;VLOOKUP(一覧表!D53,INDIRECT(一覧表!C53&amp;"選手データ!A:O"),MATCH("ﾌﾘｶﾞﾅ(名)",INDIRECT(一覧表!C53&amp;"選手データ!1:1"),0),0))</f>
        <v/>
      </c>
      <c r="H52" s="58" t="str">
        <f ca="1">IF(一覧表!E53="","",一覧表!E53)</f>
        <v/>
      </c>
      <c r="I52" s="58" t="str">
        <f ca="1">IF(一覧表!D53="","",VLOOKUP(一覧表!D53,INDIRECT(一覧表!C53&amp;"選手データ!A:O"),MATCH("FAMILY NAME",INDIRECT(一覧表!C53&amp;"選手データ!1:1"),0),0)&amp;" "&amp;VLOOKUP(一覧表!D53,INDIRECT(一覧表!C53&amp;"選手データ!A:O"),MATCH("Firstname",INDIRECT(一覧表!C53&amp;"選手データ!1:1"),0),0))</f>
        <v/>
      </c>
      <c r="J52" s="58" t="str">
        <f>IF(一覧表!D53="","","JPN")</f>
        <v/>
      </c>
      <c r="K52" s="58" t="str">
        <f>IF(一覧表!D53="","",IF(一覧表!C53="男",1,2))</f>
        <v/>
      </c>
      <c r="L52" s="58" t="str">
        <f>IF(一覧表!D53="","",一覧表!F53)</f>
        <v/>
      </c>
      <c r="M52" s="58" t="str">
        <f ca="1">IF(一覧表!D53="","",LEFT(VLOOKUP(一覧表!D53,INDIRECT(一覧表!C53&amp;"選手データ!A:O"),MATCH("Birthday",INDIRECT(一覧表!C53&amp;"選手データ!1:1"),0),0),4))</f>
        <v/>
      </c>
      <c r="N52" s="58" t="str">
        <f>IF(一覧表!D53="","","0")</f>
        <v/>
      </c>
      <c r="O52" s="58" t="str">
        <f>IF(一覧表!D53="","","千葉")</f>
        <v/>
      </c>
      <c r="P52" s="58"/>
      <c r="Q52" s="58" t="str">
        <f>IF(一覧表!G53="","",VLOOKUP(一覧表!G53,競技csv!$A:$O,MATCH("競技コード",競技csv!$1:$1,0),0))</f>
        <v/>
      </c>
      <c r="R52" s="58" t="str">
        <f>IF(一覧表!J53="","",一覧表!J53&amp;".")&amp;IF(一覧表!K53="","",TEXT(一覧表!K53,"00")&amp;".")&amp;IF(一覧表!L53="","",TEXT(一覧表!L53,"00"))</f>
        <v/>
      </c>
      <c r="S52" s="58" t="str">
        <f>IF(一覧表!G53="","","0")</f>
        <v/>
      </c>
      <c r="T52" s="58" t="str">
        <f>IF(一覧表!G53="","","2")</f>
        <v/>
      </c>
      <c r="U52" s="58" t="str">
        <f>IF(一覧表!M53="","",VLOOKUP(一覧表!M53,競技csv!$A:$O,MATCH("競技コード",競技csv!$1:$1,0),0))</f>
        <v/>
      </c>
      <c r="V52" s="58" t="str">
        <f>IF(一覧表!P53="","",一覧表!P53&amp;".")&amp;IF(一覧表!Q53="","",TEXT(一覧表!Q53,"00")&amp;".")&amp;IF(一覧表!R53="","",TEXT(一覧表!R53,"00"))</f>
        <v/>
      </c>
      <c r="W52" s="58" t="str">
        <f>IF(一覧表!M53="","","0")</f>
        <v/>
      </c>
      <c r="X52" s="58" t="str">
        <f>IF(一覧表!M53="","","2")</f>
        <v/>
      </c>
      <c r="Y52" s="58" t="str">
        <f>IF(一覧表!S53="","",VLOOKUP("共通"&amp;一覧表!C53&amp;"子4X100mR",競技csv!A:O,MATCH("競技コード",競技csv!$1:$1,0),0))</f>
        <v/>
      </c>
      <c r="Z52" s="58" t="str">
        <f>IF(一覧表!T53="","",一覧表!T53&amp;".")&amp;IF(一覧表!U53="","",TEXT(一覧表!U53,"00")&amp;".")&amp;IF(一覧表!V53="","",TEXT(一覧表!V53,"00"))</f>
        <v/>
      </c>
      <c r="AA52" s="58" t="str">
        <f>IF(一覧表!S53="","","0")</f>
        <v/>
      </c>
      <c r="AB52" s="58" t="str">
        <f>IF(一覧表!S53="","","2")</f>
        <v/>
      </c>
    </row>
    <row r="53" spans="1:28" x14ac:dyDescent="0.45">
      <c r="A53" s="58" t="str">
        <f>IF(一覧表!D54="","",IF(一覧表!C54="男",10000+一覧表!D54,20000+一覧表!D54))</f>
        <v/>
      </c>
      <c r="B53" s="58" t="str">
        <f ca="1">IF(一覧表!D54="","",VLOOKUP(VLOOKUP(一覧表!D54,INDIRECT(一覧表!C54&amp;"選手データ!A:O"),MATCH("所属",INDIRECT(一覧表!C54&amp;"選手データ!1:1"),0),0),所属csv!$A:$H,MATCH("所属コード",所属csv!$1:$1,0),0))</f>
        <v/>
      </c>
      <c r="C53" s="58"/>
      <c r="D53" s="58"/>
      <c r="E53" s="58" t="str">
        <f>IF(一覧表!D54="","",一覧表!D54)</f>
        <v/>
      </c>
      <c r="F53" s="58" t="str">
        <f ca="1">IF(一覧表!E54="","",一覧表!E54)</f>
        <v/>
      </c>
      <c r="G53" s="58" t="str">
        <f ca="1">IF(一覧表!D54="","",VLOOKUP(一覧表!D54,INDIRECT(一覧表!C54&amp;"選手データ!A:O"),MATCH("ﾌﾘｶﾞﾅ(姓)",INDIRECT(一覧表!C54&amp;"選手データ!1:1"),0),0)&amp;" "&amp;VLOOKUP(一覧表!D54,INDIRECT(一覧表!C54&amp;"選手データ!A:O"),MATCH("ﾌﾘｶﾞﾅ(名)",INDIRECT(一覧表!C54&amp;"選手データ!1:1"),0),0))</f>
        <v/>
      </c>
      <c r="H53" s="58" t="str">
        <f ca="1">IF(一覧表!E54="","",一覧表!E54)</f>
        <v/>
      </c>
      <c r="I53" s="58" t="str">
        <f ca="1">IF(一覧表!D54="","",VLOOKUP(一覧表!D54,INDIRECT(一覧表!C54&amp;"選手データ!A:O"),MATCH("FAMILY NAME",INDIRECT(一覧表!C54&amp;"選手データ!1:1"),0),0)&amp;" "&amp;VLOOKUP(一覧表!D54,INDIRECT(一覧表!C54&amp;"選手データ!A:O"),MATCH("Firstname",INDIRECT(一覧表!C54&amp;"選手データ!1:1"),0),0))</f>
        <v/>
      </c>
      <c r="J53" s="58" t="str">
        <f>IF(一覧表!D54="","","JPN")</f>
        <v/>
      </c>
      <c r="K53" s="58" t="str">
        <f>IF(一覧表!D54="","",IF(一覧表!C54="男",1,2))</f>
        <v/>
      </c>
      <c r="L53" s="58" t="str">
        <f>IF(一覧表!D54="","",一覧表!F54)</f>
        <v/>
      </c>
      <c r="M53" s="58" t="str">
        <f ca="1">IF(一覧表!D54="","",LEFT(VLOOKUP(一覧表!D54,INDIRECT(一覧表!C54&amp;"選手データ!A:O"),MATCH("Birthday",INDIRECT(一覧表!C54&amp;"選手データ!1:1"),0),0),4))</f>
        <v/>
      </c>
      <c r="N53" s="58" t="str">
        <f>IF(一覧表!D54="","","0")</f>
        <v/>
      </c>
      <c r="O53" s="58" t="str">
        <f>IF(一覧表!D54="","","千葉")</f>
        <v/>
      </c>
      <c r="P53" s="58"/>
      <c r="Q53" s="58" t="str">
        <f>IF(一覧表!G54="","",VLOOKUP(一覧表!G54,競技csv!$A:$O,MATCH("競技コード",競技csv!$1:$1,0),0))</f>
        <v/>
      </c>
      <c r="R53" s="58" t="str">
        <f>IF(一覧表!J54="","",一覧表!J54&amp;".")&amp;IF(一覧表!K54="","",TEXT(一覧表!K54,"00")&amp;".")&amp;IF(一覧表!L54="","",TEXT(一覧表!L54,"00"))</f>
        <v/>
      </c>
      <c r="S53" s="58" t="str">
        <f>IF(一覧表!G54="","","0")</f>
        <v/>
      </c>
      <c r="T53" s="58" t="str">
        <f>IF(一覧表!G54="","","2")</f>
        <v/>
      </c>
      <c r="U53" s="58" t="str">
        <f>IF(一覧表!M54="","",VLOOKUP(一覧表!M54,競技csv!$A:$O,MATCH("競技コード",競技csv!$1:$1,0),0))</f>
        <v/>
      </c>
      <c r="V53" s="58" t="str">
        <f>IF(一覧表!P54="","",一覧表!P54&amp;".")&amp;IF(一覧表!Q54="","",TEXT(一覧表!Q54,"00")&amp;".")&amp;IF(一覧表!R54="","",TEXT(一覧表!R54,"00"))</f>
        <v/>
      </c>
      <c r="W53" s="58" t="str">
        <f>IF(一覧表!M54="","","0")</f>
        <v/>
      </c>
      <c r="X53" s="58" t="str">
        <f>IF(一覧表!M54="","","2")</f>
        <v/>
      </c>
      <c r="Y53" s="58" t="str">
        <f>IF(一覧表!S54="","",VLOOKUP("共通"&amp;一覧表!C54&amp;"子4X100mR",競技csv!A:O,MATCH("競技コード",競技csv!$1:$1,0),0))</f>
        <v/>
      </c>
      <c r="Z53" s="58" t="str">
        <f>IF(一覧表!T54="","",一覧表!T54&amp;".")&amp;IF(一覧表!U54="","",TEXT(一覧表!U54,"00")&amp;".")&amp;IF(一覧表!V54="","",TEXT(一覧表!V54,"00"))</f>
        <v/>
      </c>
      <c r="AA53" s="58" t="str">
        <f>IF(一覧表!S54="","","0")</f>
        <v/>
      </c>
      <c r="AB53" s="58" t="str">
        <f>IF(一覧表!S54="","","2")</f>
        <v/>
      </c>
    </row>
    <row r="54" spans="1:28" x14ac:dyDescent="0.45">
      <c r="A54" s="58" t="str">
        <f>IF(一覧表!D55="","",IF(一覧表!C55="男",10000+一覧表!D55,20000+一覧表!D55))</f>
        <v/>
      </c>
      <c r="B54" s="58" t="str">
        <f ca="1">IF(一覧表!D55="","",VLOOKUP(VLOOKUP(一覧表!D55,INDIRECT(一覧表!C55&amp;"選手データ!A:O"),MATCH("所属",INDIRECT(一覧表!C55&amp;"選手データ!1:1"),0),0),所属csv!$A:$H,MATCH("所属コード",所属csv!$1:$1,0),0))</f>
        <v/>
      </c>
      <c r="C54" s="58"/>
      <c r="D54" s="58"/>
      <c r="E54" s="58" t="str">
        <f>IF(一覧表!D55="","",一覧表!D55)</f>
        <v/>
      </c>
      <c r="F54" s="58" t="str">
        <f ca="1">IF(一覧表!E55="","",一覧表!E55)</f>
        <v/>
      </c>
      <c r="G54" s="58" t="str">
        <f ca="1">IF(一覧表!D55="","",VLOOKUP(一覧表!D55,INDIRECT(一覧表!C55&amp;"選手データ!A:O"),MATCH("ﾌﾘｶﾞﾅ(姓)",INDIRECT(一覧表!C55&amp;"選手データ!1:1"),0),0)&amp;" "&amp;VLOOKUP(一覧表!D55,INDIRECT(一覧表!C55&amp;"選手データ!A:O"),MATCH("ﾌﾘｶﾞﾅ(名)",INDIRECT(一覧表!C55&amp;"選手データ!1:1"),0),0))</f>
        <v/>
      </c>
      <c r="H54" s="58" t="str">
        <f ca="1">IF(一覧表!E55="","",一覧表!E55)</f>
        <v/>
      </c>
      <c r="I54" s="58" t="str">
        <f ca="1">IF(一覧表!D55="","",VLOOKUP(一覧表!D55,INDIRECT(一覧表!C55&amp;"選手データ!A:O"),MATCH("FAMILY NAME",INDIRECT(一覧表!C55&amp;"選手データ!1:1"),0),0)&amp;" "&amp;VLOOKUP(一覧表!D55,INDIRECT(一覧表!C55&amp;"選手データ!A:O"),MATCH("Firstname",INDIRECT(一覧表!C55&amp;"選手データ!1:1"),0),0))</f>
        <v/>
      </c>
      <c r="J54" s="58" t="str">
        <f>IF(一覧表!D55="","","JPN")</f>
        <v/>
      </c>
      <c r="K54" s="58" t="str">
        <f>IF(一覧表!D55="","",IF(一覧表!C55="男",1,2))</f>
        <v/>
      </c>
      <c r="L54" s="58" t="str">
        <f>IF(一覧表!D55="","",一覧表!F55)</f>
        <v/>
      </c>
      <c r="M54" s="58" t="str">
        <f ca="1">IF(一覧表!D55="","",LEFT(VLOOKUP(一覧表!D55,INDIRECT(一覧表!C55&amp;"選手データ!A:O"),MATCH("Birthday",INDIRECT(一覧表!C55&amp;"選手データ!1:1"),0),0),4))</f>
        <v/>
      </c>
      <c r="N54" s="58" t="str">
        <f>IF(一覧表!D55="","","0")</f>
        <v/>
      </c>
      <c r="O54" s="58" t="str">
        <f>IF(一覧表!D55="","","千葉")</f>
        <v/>
      </c>
      <c r="P54" s="58"/>
      <c r="Q54" s="58" t="str">
        <f>IF(一覧表!G55="","",VLOOKUP(一覧表!G55,競技csv!$A:$O,MATCH("競技コード",競技csv!$1:$1,0),0))</f>
        <v/>
      </c>
      <c r="R54" s="58" t="str">
        <f>IF(一覧表!J55="","",一覧表!J55&amp;".")&amp;IF(一覧表!K55="","",TEXT(一覧表!K55,"00")&amp;".")&amp;IF(一覧表!L55="","",TEXT(一覧表!L55,"00"))</f>
        <v/>
      </c>
      <c r="S54" s="58" t="str">
        <f>IF(一覧表!G55="","","0")</f>
        <v/>
      </c>
      <c r="T54" s="58" t="str">
        <f>IF(一覧表!G55="","","2")</f>
        <v/>
      </c>
      <c r="U54" s="58" t="str">
        <f>IF(一覧表!M55="","",VLOOKUP(一覧表!M55,競技csv!$A:$O,MATCH("競技コード",競技csv!$1:$1,0),0))</f>
        <v/>
      </c>
      <c r="V54" s="58" t="str">
        <f>IF(一覧表!P55="","",一覧表!P55&amp;".")&amp;IF(一覧表!Q55="","",TEXT(一覧表!Q55,"00")&amp;".")&amp;IF(一覧表!R55="","",TEXT(一覧表!R55,"00"))</f>
        <v/>
      </c>
      <c r="W54" s="58" t="str">
        <f>IF(一覧表!M55="","","0")</f>
        <v/>
      </c>
      <c r="X54" s="58" t="str">
        <f>IF(一覧表!M55="","","2")</f>
        <v/>
      </c>
      <c r="Y54" s="58" t="str">
        <f>IF(一覧表!S55="","",VLOOKUP("共通"&amp;一覧表!C55&amp;"子4X100mR",競技csv!A:O,MATCH("競技コード",競技csv!$1:$1,0),0))</f>
        <v/>
      </c>
      <c r="Z54" s="58" t="str">
        <f>IF(一覧表!T55="","",一覧表!T55&amp;".")&amp;IF(一覧表!U55="","",TEXT(一覧表!U55,"00")&amp;".")&amp;IF(一覧表!V55="","",TEXT(一覧表!V55,"00"))</f>
        <v/>
      </c>
      <c r="AA54" s="58" t="str">
        <f>IF(一覧表!S55="","","0")</f>
        <v/>
      </c>
      <c r="AB54" s="58" t="str">
        <f>IF(一覧表!S55="","","2")</f>
        <v/>
      </c>
    </row>
    <row r="55" spans="1:28" x14ac:dyDescent="0.45">
      <c r="A55" s="58" t="str">
        <f>IF(一覧表!D56="","",IF(一覧表!C56="男",10000+一覧表!D56,20000+一覧表!D56))</f>
        <v/>
      </c>
      <c r="B55" s="58" t="str">
        <f ca="1">IF(一覧表!D56="","",VLOOKUP(VLOOKUP(一覧表!D56,INDIRECT(一覧表!C56&amp;"選手データ!A:O"),MATCH("所属",INDIRECT(一覧表!C56&amp;"選手データ!1:1"),0),0),所属csv!$A:$H,MATCH("所属コード",所属csv!$1:$1,0),0))</f>
        <v/>
      </c>
      <c r="C55" s="58"/>
      <c r="D55" s="58"/>
      <c r="E55" s="58" t="str">
        <f>IF(一覧表!D56="","",一覧表!D56)</f>
        <v/>
      </c>
      <c r="F55" s="58" t="str">
        <f ca="1">IF(一覧表!E56="","",一覧表!E56)</f>
        <v/>
      </c>
      <c r="G55" s="58" t="str">
        <f ca="1">IF(一覧表!D56="","",VLOOKUP(一覧表!D56,INDIRECT(一覧表!C56&amp;"選手データ!A:O"),MATCH("ﾌﾘｶﾞﾅ(姓)",INDIRECT(一覧表!C56&amp;"選手データ!1:1"),0),0)&amp;" "&amp;VLOOKUP(一覧表!D56,INDIRECT(一覧表!C56&amp;"選手データ!A:O"),MATCH("ﾌﾘｶﾞﾅ(名)",INDIRECT(一覧表!C56&amp;"選手データ!1:1"),0),0))</f>
        <v/>
      </c>
      <c r="H55" s="58" t="str">
        <f ca="1">IF(一覧表!E56="","",一覧表!E56)</f>
        <v/>
      </c>
      <c r="I55" s="58" t="str">
        <f ca="1">IF(一覧表!D56="","",VLOOKUP(一覧表!D56,INDIRECT(一覧表!C56&amp;"選手データ!A:O"),MATCH("FAMILY NAME",INDIRECT(一覧表!C56&amp;"選手データ!1:1"),0),0)&amp;" "&amp;VLOOKUP(一覧表!D56,INDIRECT(一覧表!C56&amp;"選手データ!A:O"),MATCH("Firstname",INDIRECT(一覧表!C56&amp;"選手データ!1:1"),0),0))</f>
        <v/>
      </c>
      <c r="J55" s="58" t="str">
        <f>IF(一覧表!D56="","","JPN")</f>
        <v/>
      </c>
      <c r="K55" s="58" t="str">
        <f>IF(一覧表!D56="","",IF(一覧表!C56="男",1,2))</f>
        <v/>
      </c>
      <c r="L55" s="58" t="str">
        <f>IF(一覧表!D56="","",一覧表!F56)</f>
        <v/>
      </c>
      <c r="M55" s="58" t="str">
        <f ca="1">IF(一覧表!D56="","",LEFT(VLOOKUP(一覧表!D56,INDIRECT(一覧表!C56&amp;"選手データ!A:O"),MATCH("Birthday",INDIRECT(一覧表!C56&amp;"選手データ!1:1"),0),0),4))</f>
        <v/>
      </c>
      <c r="N55" s="58" t="str">
        <f>IF(一覧表!D56="","","0")</f>
        <v/>
      </c>
      <c r="O55" s="58" t="str">
        <f>IF(一覧表!D56="","","千葉")</f>
        <v/>
      </c>
      <c r="P55" s="58"/>
      <c r="Q55" s="58" t="str">
        <f>IF(一覧表!G56="","",VLOOKUP(一覧表!G56,競技csv!$A:$O,MATCH("競技コード",競技csv!$1:$1,0),0))</f>
        <v/>
      </c>
      <c r="R55" s="58" t="str">
        <f>IF(一覧表!J56="","",一覧表!J56&amp;".")&amp;IF(一覧表!K56="","",TEXT(一覧表!K56,"00")&amp;".")&amp;IF(一覧表!L56="","",TEXT(一覧表!L56,"00"))</f>
        <v/>
      </c>
      <c r="S55" s="58" t="str">
        <f>IF(一覧表!G56="","","0")</f>
        <v/>
      </c>
      <c r="T55" s="58" t="str">
        <f>IF(一覧表!G56="","","2")</f>
        <v/>
      </c>
      <c r="U55" s="58" t="str">
        <f>IF(一覧表!M56="","",VLOOKUP(一覧表!M56,競技csv!$A:$O,MATCH("競技コード",競技csv!$1:$1,0),0))</f>
        <v/>
      </c>
      <c r="V55" s="58" t="str">
        <f>IF(一覧表!P56="","",一覧表!P56&amp;".")&amp;IF(一覧表!Q56="","",TEXT(一覧表!Q56,"00")&amp;".")&amp;IF(一覧表!R56="","",TEXT(一覧表!R56,"00"))</f>
        <v/>
      </c>
      <c r="W55" s="58" t="str">
        <f>IF(一覧表!M56="","","0")</f>
        <v/>
      </c>
      <c r="X55" s="58" t="str">
        <f>IF(一覧表!M56="","","2")</f>
        <v/>
      </c>
      <c r="Y55" s="58" t="str">
        <f>IF(一覧表!S56="","",VLOOKUP("共通"&amp;一覧表!C56&amp;"子4X100mR",競技csv!A:O,MATCH("競技コード",競技csv!$1:$1,0),0))</f>
        <v/>
      </c>
      <c r="Z55" s="58" t="str">
        <f>IF(一覧表!T56="","",一覧表!T56&amp;".")&amp;IF(一覧表!U56="","",TEXT(一覧表!U56,"00")&amp;".")&amp;IF(一覧表!V56="","",TEXT(一覧表!V56,"00"))</f>
        <v/>
      </c>
      <c r="AA55" s="58" t="str">
        <f>IF(一覧表!S56="","","0")</f>
        <v/>
      </c>
      <c r="AB55" s="58" t="str">
        <f>IF(一覧表!S56="","","2")</f>
        <v/>
      </c>
    </row>
    <row r="56" spans="1:28" x14ac:dyDescent="0.45">
      <c r="A56" s="58" t="str">
        <f>IF(一覧表!D57="","",IF(一覧表!C57="男",10000+一覧表!D57,20000+一覧表!D57))</f>
        <v/>
      </c>
      <c r="B56" s="58" t="str">
        <f ca="1">IF(一覧表!D57="","",VLOOKUP(VLOOKUP(一覧表!D57,INDIRECT(一覧表!C57&amp;"選手データ!A:O"),MATCH("所属",INDIRECT(一覧表!C57&amp;"選手データ!1:1"),0),0),所属csv!$A:$H,MATCH("所属コード",所属csv!$1:$1,0),0))</f>
        <v/>
      </c>
      <c r="C56" s="58"/>
      <c r="D56" s="58"/>
      <c r="E56" s="58" t="str">
        <f>IF(一覧表!D57="","",一覧表!D57)</f>
        <v/>
      </c>
      <c r="F56" s="58" t="str">
        <f ca="1">IF(一覧表!E57="","",一覧表!E57)</f>
        <v/>
      </c>
      <c r="G56" s="58" t="str">
        <f ca="1">IF(一覧表!D57="","",VLOOKUP(一覧表!D57,INDIRECT(一覧表!C57&amp;"選手データ!A:O"),MATCH("ﾌﾘｶﾞﾅ(姓)",INDIRECT(一覧表!C57&amp;"選手データ!1:1"),0),0)&amp;" "&amp;VLOOKUP(一覧表!D57,INDIRECT(一覧表!C57&amp;"選手データ!A:O"),MATCH("ﾌﾘｶﾞﾅ(名)",INDIRECT(一覧表!C57&amp;"選手データ!1:1"),0),0))</f>
        <v/>
      </c>
      <c r="H56" s="58" t="str">
        <f ca="1">IF(一覧表!E57="","",一覧表!E57)</f>
        <v/>
      </c>
      <c r="I56" s="58" t="str">
        <f ca="1">IF(一覧表!D57="","",VLOOKUP(一覧表!D57,INDIRECT(一覧表!C57&amp;"選手データ!A:O"),MATCH("FAMILY NAME",INDIRECT(一覧表!C57&amp;"選手データ!1:1"),0),0)&amp;" "&amp;VLOOKUP(一覧表!D57,INDIRECT(一覧表!C57&amp;"選手データ!A:O"),MATCH("Firstname",INDIRECT(一覧表!C57&amp;"選手データ!1:1"),0),0))</f>
        <v/>
      </c>
      <c r="J56" s="58" t="str">
        <f>IF(一覧表!D57="","","JPN")</f>
        <v/>
      </c>
      <c r="K56" s="58" t="str">
        <f>IF(一覧表!D57="","",IF(一覧表!C57="男",1,2))</f>
        <v/>
      </c>
      <c r="L56" s="58" t="str">
        <f>IF(一覧表!D57="","",一覧表!F57)</f>
        <v/>
      </c>
      <c r="M56" s="58" t="str">
        <f ca="1">IF(一覧表!D57="","",LEFT(VLOOKUP(一覧表!D57,INDIRECT(一覧表!C57&amp;"選手データ!A:O"),MATCH("Birthday",INDIRECT(一覧表!C57&amp;"選手データ!1:1"),0),0),4))</f>
        <v/>
      </c>
      <c r="N56" s="58" t="str">
        <f>IF(一覧表!D57="","","0")</f>
        <v/>
      </c>
      <c r="O56" s="58" t="str">
        <f>IF(一覧表!D57="","","千葉")</f>
        <v/>
      </c>
      <c r="P56" s="58"/>
      <c r="Q56" s="58" t="str">
        <f>IF(一覧表!G57="","",VLOOKUP(一覧表!G57,競技csv!$A:$O,MATCH("競技コード",競技csv!$1:$1,0),0))</f>
        <v/>
      </c>
      <c r="R56" s="58" t="str">
        <f>IF(一覧表!J57="","",一覧表!J57&amp;".")&amp;IF(一覧表!K57="","",TEXT(一覧表!K57,"00")&amp;".")&amp;IF(一覧表!L57="","",TEXT(一覧表!L57,"00"))</f>
        <v/>
      </c>
      <c r="S56" s="58" t="str">
        <f>IF(一覧表!G57="","","0")</f>
        <v/>
      </c>
      <c r="T56" s="58" t="str">
        <f>IF(一覧表!G57="","","2")</f>
        <v/>
      </c>
      <c r="U56" s="58" t="str">
        <f>IF(一覧表!M57="","",VLOOKUP(一覧表!M57,競技csv!$A:$O,MATCH("競技コード",競技csv!$1:$1,0),0))</f>
        <v/>
      </c>
      <c r="V56" s="58" t="str">
        <f>IF(一覧表!P57="","",一覧表!P57&amp;".")&amp;IF(一覧表!Q57="","",TEXT(一覧表!Q57,"00")&amp;".")&amp;IF(一覧表!R57="","",TEXT(一覧表!R57,"00"))</f>
        <v/>
      </c>
      <c r="W56" s="58" t="str">
        <f>IF(一覧表!M57="","","0")</f>
        <v/>
      </c>
      <c r="X56" s="58" t="str">
        <f>IF(一覧表!M57="","","2")</f>
        <v/>
      </c>
      <c r="Y56" s="58" t="str">
        <f>IF(一覧表!S57="","",VLOOKUP("共通"&amp;一覧表!C57&amp;"子4X100mR",競技csv!A:O,MATCH("競技コード",競技csv!$1:$1,0),0))</f>
        <v/>
      </c>
      <c r="Z56" s="58" t="str">
        <f>IF(一覧表!T57="","",一覧表!T57&amp;".")&amp;IF(一覧表!U57="","",TEXT(一覧表!U57,"00")&amp;".")&amp;IF(一覧表!V57="","",TEXT(一覧表!V57,"00"))</f>
        <v/>
      </c>
      <c r="AA56" s="58" t="str">
        <f>IF(一覧表!S57="","","0")</f>
        <v/>
      </c>
      <c r="AB56" s="58" t="str">
        <f>IF(一覧表!S57="","","2")</f>
        <v/>
      </c>
    </row>
    <row r="57" spans="1:28" x14ac:dyDescent="0.45">
      <c r="A57" s="58" t="str">
        <f>IF(一覧表!D58="","",IF(一覧表!C58="男",10000+一覧表!D58,20000+一覧表!D58))</f>
        <v/>
      </c>
      <c r="B57" s="58" t="str">
        <f ca="1">IF(一覧表!D58="","",VLOOKUP(VLOOKUP(一覧表!D58,INDIRECT(一覧表!C58&amp;"選手データ!A:O"),MATCH("所属",INDIRECT(一覧表!C58&amp;"選手データ!1:1"),0),0),所属csv!$A:$H,MATCH("所属コード",所属csv!$1:$1,0),0))</f>
        <v/>
      </c>
      <c r="C57" s="58"/>
      <c r="D57" s="58"/>
      <c r="E57" s="58" t="str">
        <f>IF(一覧表!D58="","",一覧表!D58)</f>
        <v/>
      </c>
      <c r="F57" s="58" t="str">
        <f ca="1">IF(一覧表!E58="","",一覧表!E58)</f>
        <v/>
      </c>
      <c r="G57" s="58" t="str">
        <f ca="1">IF(一覧表!D58="","",VLOOKUP(一覧表!D58,INDIRECT(一覧表!C58&amp;"選手データ!A:O"),MATCH("ﾌﾘｶﾞﾅ(姓)",INDIRECT(一覧表!C58&amp;"選手データ!1:1"),0),0)&amp;" "&amp;VLOOKUP(一覧表!D58,INDIRECT(一覧表!C58&amp;"選手データ!A:O"),MATCH("ﾌﾘｶﾞﾅ(名)",INDIRECT(一覧表!C58&amp;"選手データ!1:1"),0),0))</f>
        <v/>
      </c>
      <c r="H57" s="58" t="str">
        <f ca="1">IF(一覧表!E58="","",一覧表!E58)</f>
        <v/>
      </c>
      <c r="I57" s="58" t="str">
        <f ca="1">IF(一覧表!D58="","",VLOOKUP(一覧表!D58,INDIRECT(一覧表!C58&amp;"選手データ!A:O"),MATCH("FAMILY NAME",INDIRECT(一覧表!C58&amp;"選手データ!1:1"),0),0)&amp;" "&amp;VLOOKUP(一覧表!D58,INDIRECT(一覧表!C58&amp;"選手データ!A:O"),MATCH("Firstname",INDIRECT(一覧表!C58&amp;"選手データ!1:1"),0),0))</f>
        <v/>
      </c>
      <c r="J57" s="58" t="str">
        <f>IF(一覧表!D58="","","JPN")</f>
        <v/>
      </c>
      <c r="K57" s="58" t="str">
        <f>IF(一覧表!D58="","",IF(一覧表!C58="男",1,2))</f>
        <v/>
      </c>
      <c r="L57" s="58" t="str">
        <f>IF(一覧表!D58="","",一覧表!F58)</f>
        <v/>
      </c>
      <c r="M57" s="58" t="str">
        <f ca="1">IF(一覧表!D58="","",LEFT(VLOOKUP(一覧表!D58,INDIRECT(一覧表!C58&amp;"選手データ!A:O"),MATCH("Birthday",INDIRECT(一覧表!C58&amp;"選手データ!1:1"),0),0),4))</f>
        <v/>
      </c>
      <c r="N57" s="58" t="str">
        <f>IF(一覧表!D58="","","0")</f>
        <v/>
      </c>
      <c r="O57" s="58" t="str">
        <f>IF(一覧表!D58="","","千葉")</f>
        <v/>
      </c>
      <c r="P57" s="58"/>
      <c r="Q57" s="58" t="str">
        <f>IF(一覧表!G58="","",VLOOKUP(一覧表!G58,競技csv!$A:$O,MATCH("競技コード",競技csv!$1:$1,0),0))</f>
        <v/>
      </c>
      <c r="R57" s="58" t="str">
        <f>IF(一覧表!J58="","",一覧表!J58&amp;".")&amp;IF(一覧表!K58="","",TEXT(一覧表!K58,"00")&amp;".")&amp;IF(一覧表!L58="","",TEXT(一覧表!L58,"00"))</f>
        <v/>
      </c>
      <c r="S57" s="58" t="str">
        <f>IF(一覧表!G58="","","0")</f>
        <v/>
      </c>
      <c r="T57" s="58" t="str">
        <f>IF(一覧表!G58="","","2")</f>
        <v/>
      </c>
      <c r="U57" s="58" t="str">
        <f>IF(一覧表!M58="","",VLOOKUP(一覧表!M58,競技csv!$A:$O,MATCH("競技コード",競技csv!$1:$1,0),0))</f>
        <v/>
      </c>
      <c r="V57" s="58" t="str">
        <f>IF(一覧表!P58="","",一覧表!P58&amp;".")&amp;IF(一覧表!Q58="","",TEXT(一覧表!Q58,"00")&amp;".")&amp;IF(一覧表!R58="","",TEXT(一覧表!R58,"00"))</f>
        <v/>
      </c>
      <c r="W57" s="58" t="str">
        <f>IF(一覧表!M58="","","0")</f>
        <v/>
      </c>
      <c r="X57" s="58" t="str">
        <f>IF(一覧表!M58="","","2")</f>
        <v/>
      </c>
      <c r="Y57" s="58" t="str">
        <f>IF(一覧表!S58="","",VLOOKUP("共通"&amp;一覧表!C58&amp;"子4X100mR",競技csv!A:O,MATCH("競技コード",競技csv!$1:$1,0),0))</f>
        <v/>
      </c>
      <c r="Z57" s="58" t="str">
        <f>IF(一覧表!T58="","",一覧表!T58&amp;".")&amp;IF(一覧表!U58="","",TEXT(一覧表!U58,"00")&amp;".")&amp;IF(一覧表!V58="","",TEXT(一覧表!V58,"00"))</f>
        <v/>
      </c>
      <c r="AA57" s="58" t="str">
        <f>IF(一覧表!S58="","","0")</f>
        <v/>
      </c>
      <c r="AB57" s="58" t="str">
        <f>IF(一覧表!S58="","","2")</f>
        <v/>
      </c>
    </row>
    <row r="58" spans="1:28" x14ac:dyDescent="0.45">
      <c r="A58" s="58" t="str">
        <f>IF(一覧表!D59="","",IF(一覧表!C59="男",10000+一覧表!D59,20000+一覧表!D59))</f>
        <v/>
      </c>
      <c r="B58" s="58" t="str">
        <f ca="1">IF(一覧表!D59="","",VLOOKUP(VLOOKUP(一覧表!D59,INDIRECT(一覧表!C59&amp;"選手データ!A:O"),MATCH("所属",INDIRECT(一覧表!C59&amp;"選手データ!1:1"),0),0),所属csv!$A:$H,MATCH("所属コード",所属csv!$1:$1,0),0))</f>
        <v/>
      </c>
      <c r="C58" s="58"/>
      <c r="D58" s="58"/>
      <c r="E58" s="58" t="str">
        <f>IF(一覧表!D59="","",一覧表!D59)</f>
        <v/>
      </c>
      <c r="F58" s="58" t="str">
        <f ca="1">IF(一覧表!E59="","",一覧表!E59)</f>
        <v/>
      </c>
      <c r="G58" s="58" t="str">
        <f ca="1">IF(一覧表!D59="","",VLOOKUP(一覧表!D59,INDIRECT(一覧表!C59&amp;"選手データ!A:O"),MATCH("ﾌﾘｶﾞﾅ(姓)",INDIRECT(一覧表!C59&amp;"選手データ!1:1"),0),0)&amp;" "&amp;VLOOKUP(一覧表!D59,INDIRECT(一覧表!C59&amp;"選手データ!A:O"),MATCH("ﾌﾘｶﾞﾅ(名)",INDIRECT(一覧表!C59&amp;"選手データ!1:1"),0),0))</f>
        <v/>
      </c>
      <c r="H58" s="58" t="str">
        <f ca="1">IF(一覧表!E59="","",一覧表!E59)</f>
        <v/>
      </c>
      <c r="I58" s="58" t="str">
        <f ca="1">IF(一覧表!D59="","",VLOOKUP(一覧表!D59,INDIRECT(一覧表!C59&amp;"選手データ!A:O"),MATCH("FAMILY NAME",INDIRECT(一覧表!C59&amp;"選手データ!1:1"),0),0)&amp;" "&amp;VLOOKUP(一覧表!D59,INDIRECT(一覧表!C59&amp;"選手データ!A:O"),MATCH("Firstname",INDIRECT(一覧表!C59&amp;"選手データ!1:1"),0),0))</f>
        <v/>
      </c>
      <c r="J58" s="58" t="str">
        <f>IF(一覧表!D59="","","JPN")</f>
        <v/>
      </c>
      <c r="K58" s="58" t="str">
        <f>IF(一覧表!D59="","",IF(一覧表!C59="男",1,2))</f>
        <v/>
      </c>
      <c r="L58" s="58" t="str">
        <f>IF(一覧表!D59="","",一覧表!F59)</f>
        <v/>
      </c>
      <c r="M58" s="58" t="str">
        <f ca="1">IF(一覧表!D59="","",LEFT(VLOOKUP(一覧表!D59,INDIRECT(一覧表!C59&amp;"選手データ!A:O"),MATCH("Birthday",INDIRECT(一覧表!C59&amp;"選手データ!1:1"),0),0),4))</f>
        <v/>
      </c>
      <c r="N58" s="58" t="str">
        <f>IF(一覧表!D59="","","0")</f>
        <v/>
      </c>
      <c r="O58" s="58" t="str">
        <f>IF(一覧表!D59="","","千葉")</f>
        <v/>
      </c>
      <c r="P58" s="58"/>
      <c r="Q58" s="58" t="str">
        <f>IF(一覧表!G59="","",VLOOKUP(一覧表!G59,競技csv!$A:$O,MATCH("競技コード",競技csv!$1:$1,0),0))</f>
        <v/>
      </c>
      <c r="R58" s="58" t="str">
        <f>IF(一覧表!J59="","",一覧表!J59&amp;".")&amp;IF(一覧表!K59="","",TEXT(一覧表!K59,"00")&amp;".")&amp;IF(一覧表!L59="","",TEXT(一覧表!L59,"00"))</f>
        <v/>
      </c>
      <c r="S58" s="58" t="str">
        <f>IF(一覧表!G59="","","0")</f>
        <v/>
      </c>
      <c r="T58" s="58" t="str">
        <f>IF(一覧表!G59="","","2")</f>
        <v/>
      </c>
      <c r="U58" s="58" t="str">
        <f>IF(一覧表!M59="","",VLOOKUP(一覧表!M59,競技csv!$A:$O,MATCH("競技コード",競技csv!$1:$1,0),0))</f>
        <v/>
      </c>
      <c r="V58" s="58" t="str">
        <f>IF(一覧表!P59="","",一覧表!P59&amp;".")&amp;IF(一覧表!Q59="","",TEXT(一覧表!Q59,"00")&amp;".")&amp;IF(一覧表!R59="","",TEXT(一覧表!R59,"00"))</f>
        <v/>
      </c>
      <c r="W58" s="58" t="str">
        <f>IF(一覧表!M59="","","0")</f>
        <v/>
      </c>
      <c r="X58" s="58" t="str">
        <f>IF(一覧表!M59="","","2")</f>
        <v/>
      </c>
      <c r="Y58" s="58" t="str">
        <f>IF(一覧表!S59="","",VLOOKUP("共通"&amp;一覧表!C59&amp;"子4X100mR",競技csv!A:O,MATCH("競技コード",競技csv!$1:$1,0),0))</f>
        <v/>
      </c>
      <c r="Z58" s="58" t="str">
        <f>IF(一覧表!T59="","",一覧表!T59&amp;".")&amp;IF(一覧表!U59="","",TEXT(一覧表!U59,"00")&amp;".")&amp;IF(一覧表!V59="","",TEXT(一覧表!V59,"00"))</f>
        <v/>
      </c>
      <c r="AA58" s="58" t="str">
        <f>IF(一覧表!S59="","","0")</f>
        <v/>
      </c>
      <c r="AB58" s="58" t="str">
        <f>IF(一覧表!S59="","","2")</f>
        <v/>
      </c>
    </row>
    <row r="59" spans="1:28" x14ac:dyDescent="0.45">
      <c r="A59" s="58" t="str">
        <f>IF(一覧表!D60="","",IF(一覧表!C60="男",10000+一覧表!D60,20000+一覧表!D60))</f>
        <v/>
      </c>
      <c r="B59" s="58" t="str">
        <f ca="1">IF(一覧表!D60="","",VLOOKUP(VLOOKUP(一覧表!D60,INDIRECT(一覧表!C60&amp;"選手データ!A:O"),MATCH("所属",INDIRECT(一覧表!C60&amp;"選手データ!1:1"),0),0),所属csv!$A:$H,MATCH("所属コード",所属csv!$1:$1,0),0))</f>
        <v/>
      </c>
      <c r="C59" s="58"/>
      <c r="D59" s="58"/>
      <c r="E59" s="58" t="str">
        <f>IF(一覧表!D60="","",一覧表!D60)</f>
        <v/>
      </c>
      <c r="F59" s="58" t="str">
        <f ca="1">IF(一覧表!E60="","",一覧表!E60)</f>
        <v/>
      </c>
      <c r="G59" s="58" t="str">
        <f ca="1">IF(一覧表!D60="","",VLOOKUP(一覧表!D60,INDIRECT(一覧表!C60&amp;"選手データ!A:O"),MATCH("ﾌﾘｶﾞﾅ(姓)",INDIRECT(一覧表!C60&amp;"選手データ!1:1"),0),0)&amp;" "&amp;VLOOKUP(一覧表!D60,INDIRECT(一覧表!C60&amp;"選手データ!A:O"),MATCH("ﾌﾘｶﾞﾅ(名)",INDIRECT(一覧表!C60&amp;"選手データ!1:1"),0),0))</f>
        <v/>
      </c>
      <c r="H59" s="58" t="str">
        <f ca="1">IF(一覧表!E60="","",一覧表!E60)</f>
        <v/>
      </c>
      <c r="I59" s="58" t="str">
        <f ca="1">IF(一覧表!D60="","",VLOOKUP(一覧表!D60,INDIRECT(一覧表!C60&amp;"選手データ!A:O"),MATCH("FAMILY NAME",INDIRECT(一覧表!C60&amp;"選手データ!1:1"),0),0)&amp;" "&amp;VLOOKUP(一覧表!D60,INDIRECT(一覧表!C60&amp;"選手データ!A:O"),MATCH("Firstname",INDIRECT(一覧表!C60&amp;"選手データ!1:1"),0),0))</f>
        <v/>
      </c>
      <c r="J59" s="58" t="str">
        <f>IF(一覧表!D60="","","JPN")</f>
        <v/>
      </c>
      <c r="K59" s="58" t="str">
        <f>IF(一覧表!D60="","",IF(一覧表!C60="男",1,2))</f>
        <v/>
      </c>
      <c r="L59" s="58" t="str">
        <f>IF(一覧表!D60="","",一覧表!F60)</f>
        <v/>
      </c>
      <c r="M59" s="58" t="str">
        <f ca="1">IF(一覧表!D60="","",LEFT(VLOOKUP(一覧表!D60,INDIRECT(一覧表!C60&amp;"選手データ!A:O"),MATCH("Birthday",INDIRECT(一覧表!C60&amp;"選手データ!1:1"),0),0),4))</f>
        <v/>
      </c>
      <c r="N59" s="58" t="str">
        <f>IF(一覧表!D60="","","0")</f>
        <v/>
      </c>
      <c r="O59" s="58" t="str">
        <f>IF(一覧表!D60="","","千葉")</f>
        <v/>
      </c>
      <c r="P59" s="58"/>
      <c r="Q59" s="58" t="str">
        <f>IF(一覧表!G60="","",VLOOKUP(一覧表!G60,競技csv!$A:$O,MATCH("競技コード",競技csv!$1:$1,0),0))</f>
        <v/>
      </c>
      <c r="R59" s="58" t="str">
        <f>IF(一覧表!J60="","",一覧表!J60&amp;".")&amp;IF(一覧表!K60="","",TEXT(一覧表!K60,"00")&amp;".")&amp;IF(一覧表!L60="","",TEXT(一覧表!L60,"00"))</f>
        <v/>
      </c>
      <c r="S59" s="58" t="str">
        <f>IF(一覧表!G60="","","0")</f>
        <v/>
      </c>
      <c r="T59" s="58" t="str">
        <f>IF(一覧表!G60="","","2")</f>
        <v/>
      </c>
      <c r="U59" s="58" t="str">
        <f>IF(一覧表!M60="","",VLOOKUP(一覧表!M60,競技csv!$A:$O,MATCH("競技コード",競技csv!$1:$1,0),0))</f>
        <v/>
      </c>
      <c r="V59" s="58" t="str">
        <f>IF(一覧表!P60="","",一覧表!P60&amp;".")&amp;IF(一覧表!Q60="","",TEXT(一覧表!Q60,"00")&amp;".")&amp;IF(一覧表!R60="","",TEXT(一覧表!R60,"00"))</f>
        <v/>
      </c>
      <c r="W59" s="58" t="str">
        <f>IF(一覧表!M60="","","0")</f>
        <v/>
      </c>
      <c r="X59" s="58" t="str">
        <f>IF(一覧表!M60="","","2")</f>
        <v/>
      </c>
      <c r="Y59" s="58" t="str">
        <f>IF(一覧表!S60="","",VLOOKUP("共通"&amp;一覧表!C60&amp;"子4X100mR",競技csv!A:O,MATCH("競技コード",競技csv!$1:$1,0),0))</f>
        <v/>
      </c>
      <c r="Z59" s="58" t="str">
        <f>IF(一覧表!T60="","",一覧表!T60&amp;".")&amp;IF(一覧表!U60="","",TEXT(一覧表!U60,"00")&amp;".")&amp;IF(一覧表!V60="","",TEXT(一覧表!V60,"00"))</f>
        <v/>
      </c>
      <c r="AA59" s="58" t="str">
        <f>IF(一覧表!S60="","","0")</f>
        <v/>
      </c>
      <c r="AB59" s="58" t="str">
        <f>IF(一覧表!S60="","","2")</f>
        <v/>
      </c>
    </row>
    <row r="60" spans="1:28" x14ac:dyDescent="0.45">
      <c r="A60" s="58" t="str">
        <f>IF(一覧表!D61="","",IF(一覧表!C61="男",10000+一覧表!D61,20000+一覧表!D61))</f>
        <v/>
      </c>
      <c r="B60" s="58" t="str">
        <f ca="1">IF(一覧表!D61="","",VLOOKUP(VLOOKUP(一覧表!D61,INDIRECT(一覧表!C61&amp;"選手データ!A:O"),MATCH("所属",INDIRECT(一覧表!C61&amp;"選手データ!1:1"),0),0),所属csv!$A:$H,MATCH("所属コード",所属csv!$1:$1,0),0))</f>
        <v/>
      </c>
      <c r="C60" s="58"/>
      <c r="D60" s="58"/>
      <c r="E60" s="58" t="str">
        <f>IF(一覧表!D61="","",一覧表!D61)</f>
        <v/>
      </c>
      <c r="F60" s="58" t="str">
        <f ca="1">IF(一覧表!E61="","",一覧表!E61)</f>
        <v/>
      </c>
      <c r="G60" s="58" t="str">
        <f ca="1">IF(一覧表!D61="","",VLOOKUP(一覧表!D61,INDIRECT(一覧表!C61&amp;"選手データ!A:O"),MATCH("ﾌﾘｶﾞﾅ(姓)",INDIRECT(一覧表!C61&amp;"選手データ!1:1"),0),0)&amp;" "&amp;VLOOKUP(一覧表!D61,INDIRECT(一覧表!C61&amp;"選手データ!A:O"),MATCH("ﾌﾘｶﾞﾅ(名)",INDIRECT(一覧表!C61&amp;"選手データ!1:1"),0),0))</f>
        <v/>
      </c>
      <c r="H60" s="58" t="str">
        <f ca="1">IF(一覧表!E61="","",一覧表!E61)</f>
        <v/>
      </c>
      <c r="I60" s="58" t="str">
        <f ca="1">IF(一覧表!D61="","",VLOOKUP(一覧表!D61,INDIRECT(一覧表!C61&amp;"選手データ!A:O"),MATCH("FAMILY NAME",INDIRECT(一覧表!C61&amp;"選手データ!1:1"),0),0)&amp;" "&amp;VLOOKUP(一覧表!D61,INDIRECT(一覧表!C61&amp;"選手データ!A:O"),MATCH("Firstname",INDIRECT(一覧表!C61&amp;"選手データ!1:1"),0),0))</f>
        <v/>
      </c>
      <c r="J60" s="58" t="str">
        <f>IF(一覧表!D61="","","JPN")</f>
        <v/>
      </c>
      <c r="K60" s="58" t="str">
        <f>IF(一覧表!D61="","",IF(一覧表!C61="男",1,2))</f>
        <v/>
      </c>
      <c r="L60" s="58" t="str">
        <f>IF(一覧表!D61="","",一覧表!F61)</f>
        <v/>
      </c>
      <c r="M60" s="58" t="str">
        <f ca="1">IF(一覧表!D61="","",LEFT(VLOOKUP(一覧表!D61,INDIRECT(一覧表!C61&amp;"選手データ!A:O"),MATCH("Birthday",INDIRECT(一覧表!C61&amp;"選手データ!1:1"),0),0),4))</f>
        <v/>
      </c>
      <c r="N60" s="58" t="str">
        <f>IF(一覧表!D61="","","0")</f>
        <v/>
      </c>
      <c r="O60" s="58" t="str">
        <f>IF(一覧表!D61="","","千葉")</f>
        <v/>
      </c>
      <c r="P60" s="58"/>
      <c r="Q60" s="58" t="str">
        <f>IF(一覧表!G61="","",VLOOKUP(一覧表!G61,競技csv!$A:$O,MATCH("競技コード",競技csv!$1:$1,0),0))</f>
        <v/>
      </c>
      <c r="R60" s="58" t="str">
        <f>IF(一覧表!J61="","",一覧表!J61&amp;".")&amp;IF(一覧表!K61="","",TEXT(一覧表!K61,"00")&amp;".")&amp;IF(一覧表!L61="","",TEXT(一覧表!L61,"00"))</f>
        <v/>
      </c>
      <c r="S60" s="58" t="str">
        <f>IF(一覧表!G61="","","0")</f>
        <v/>
      </c>
      <c r="T60" s="58" t="str">
        <f>IF(一覧表!G61="","","2")</f>
        <v/>
      </c>
      <c r="U60" s="58" t="str">
        <f>IF(一覧表!M61="","",VLOOKUP(一覧表!M61,競技csv!$A:$O,MATCH("競技コード",競技csv!$1:$1,0),0))</f>
        <v/>
      </c>
      <c r="V60" s="58" t="str">
        <f>IF(一覧表!P61="","",一覧表!P61&amp;".")&amp;IF(一覧表!Q61="","",TEXT(一覧表!Q61,"00")&amp;".")&amp;IF(一覧表!R61="","",TEXT(一覧表!R61,"00"))</f>
        <v/>
      </c>
      <c r="W60" s="58" t="str">
        <f>IF(一覧表!M61="","","0")</f>
        <v/>
      </c>
      <c r="X60" s="58" t="str">
        <f>IF(一覧表!M61="","","2")</f>
        <v/>
      </c>
      <c r="Y60" s="58" t="str">
        <f>IF(一覧表!S61="","",VLOOKUP("共通"&amp;一覧表!C61&amp;"子4X100mR",競技csv!A:O,MATCH("競技コード",競技csv!$1:$1,0),0))</f>
        <v/>
      </c>
      <c r="Z60" s="58" t="str">
        <f>IF(一覧表!T61="","",一覧表!T61&amp;".")&amp;IF(一覧表!U61="","",TEXT(一覧表!U61,"00")&amp;".")&amp;IF(一覧表!V61="","",TEXT(一覧表!V61,"00"))</f>
        <v/>
      </c>
      <c r="AA60" s="58" t="str">
        <f>IF(一覧表!S61="","","0")</f>
        <v/>
      </c>
      <c r="AB60" s="58" t="str">
        <f>IF(一覧表!S61="","","2")</f>
        <v/>
      </c>
    </row>
    <row r="61" spans="1:28" x14ac:dyDescent="0.45">
      <c r="A61" s="58" t="str">
        <f>IF(一覧表!D62="","",IF(一覧表!C62="男",10000+一覧表!D62,20000+一覧表!D62))</f>
        <v/>
      </c>
      <c r="B61" s="58" t="str">
        <f ca="1">IF(一覧表!D62="","",VLOOKUP(VLOOKUP(一覧表!D62,INDIRECT(一覧表!C62&amp;"選手データ!A:O"),MATCH("所属",INDIRECT(一覧表!C62&amp;"選手データ!1:1"),0),0),所属csv!$A:$H,MATCH("所属コード",所属csv!$1:$1,0),0))</f>
        <v/>
      </c>
      <c r="C61" s="58"/>
      <c r="D61" s="58"/>
      <c r="E61" s="58" t="str">
        <f>IF(一覧表!D62="","",一覧表!D62)</f>
        <v/>
      </c>
      <c r="F61" s="58" t="str">
        <f ca="1">IF(一覧表!E62="","",一覧表!E62)</f>
        <v/>
      </c>
      <c r="G61" s="58" t="str">
        <f ca="1">IF(一覧表!D62="","",VLOOKUP(一覧表!D62,INDIRECT(一覧表!C62&amp;"選手データ!A:O"),MATCH("ﾌﾘｶﾞﾅ(姓)",INDIRECT(一覧表!C62&amp;"選手データ!1:1"),0),0)&amp;" "&amp;VLOOKUP(一覧表!D62,INDIRECT(一覧表!C62&amp;"選手データ!A:O"),MATCH("ﾌﾘｶﾞﾅ(名)",INDIRECT(一覧表!C62&amp;"選手データ!1:1"),0),0))</f>
        <v/>
      </c>
      <c r="H61" s="58" t="str">
        <f ca="1">IF(一覧表!E62="","",一覧表!E62)</f>
        <v/>
      </c>
      <c r="I61" s="58" t="str">
        <f ca="1">IF(一覧表!D62="","",VLOOKUP(一覧表!D62,INDIRECT(一覧表!C62&amp;"選手データ!A:O"),MATCH("FAMILY NAME",INDIRECT(一覧表!C62&amp;"選手データ!1:1"),0),0)&amp;" "&amp;VLOOKUP(一覧表!D62,INDIRECT(一覧表!C62&amp;"選手データ!A:O"),MATCH("Firstname",INDIRECT(一覧表!C62&amp;"選手データ!1:1"),0),0))</f>
        <v/>
      </c>
      <c r="J61" s="58" t="str">
        <f>IF(一覧表!D62="","","JPN")</f>
        <v/>
      </c>
      <c r="K61" s="58" t="str">
        <f>IF(一覧表!D62="","",IF(一覧表!C62="男",1,2))</f>
        <v/>
      </c>
      <c r="L61" s="58" t="str">
        <f>IF(一覧表!D62="","",一覧表!F62)</f>
        <v/>
      </c>
      <c r="M61" s="58" t="str">
        <f ca="1">IF(一覧表!D62="","",LEFT(VLOOKUP(一覧表!D62,INDIRECT(一覧表!C62&amp;"選手データ!A:O"),MATCH("Birthday",INDIRECT(一覧表!C62&amp;"選手データ!1:1"),0),0),4))</f>
        <v/>
      </c>
      <c r="N61" s="58" t="str">
        <f>IF(一覧表!D62="","","0")</f>
        <v/>
      </c>
      <c r="O61" s="58" t="str">
        <f>IF(一覧表!D62="","","千葉")</f>
        <v/>
      </c>
      <c r="P61" s="58"/>
      <c r="Q61" s="58" t="str">
        <f>IF(一覧表!G62="","",VLOOKUP(一覧表!G62,競技csv!$A:$O,MATCH("競技コード",競技csv!$1:$1,0),0))</f>
        <v/>
      </c>
      <c r="R61" s="58" t="str">
        <f>IF(一覧表!J62="","",一覧表!J62&amp;".")&amp;IF(一覧表!K62="","",TEXT(一覧表!K62,"00")&amp;".")&amp;IF(一覧表!L62="","",TEXT(一覧表!L62,"00"))</f>
        <v/>
      </c>
      <c r="S61" s="58" t="str">
        <f>IF(一覧表!G62="","","0")</f>
        <v/>
      </c>
      <c r="T61" s="58" t="str">
        <f>IF(一覧表!G62="","","2")</f>
        <v/>
      </c>
      <c r="U61" s="58" t="str">
        <f>IF(一覧表!M62="","",VLOOKUP(一覧表!M62,競技csv!$A:$O,MATCH("競技コード",競技csv!$1:$1,0),0))</f>
        <v/>
      </c>
      <c r="V61" s="58" t="str">
        <f>IF(一覧表!P62="","",一覧表!P62&amp;".")&amp;IF(一覧表!Q62="","",TEXT(一覧表!Q62,"00")&amp;".")&amp;IF(一覧表!R62="","",TEXT(一覧表!R62,"00"))</f>
        <v/>
      </c>
      <c r="W61" s="58" t="str">
        <f>IF(一覧表!M62="","","0")</f>
        <v/>
      </c>
      <c r="X61" s="58" t="str">
        <f>IF(一覧表!M62="","","2")</f>
        <v/>
      </c>
      <c r="Y61" s="58" t="str">
        <f>IF(一覧表!S62="","",VLOOKUP("共通"&amp;一覧表!C62&amp;"子4X100mR",競技csv!A:O,MATCH("競技コード",競技csv!$1:$1,0),0))</f>
        <v/>
      </c>
      <c r="Z61" s="58" t="str">
        <f>IF(一覧表!T62="","",一覧表!T62&amp;".")&amp;IF(一覧表!U62="","",TEXT(一覧表!U62,"00")&amp;".")&amp;IF(一覧表!V62="","",TEXT(一覧表!V62,"00"))</f>
        <v/>
      </c>
      <c r="AA61" s="58" t="str">
        <f>IF(一覧表!S62="","","0")</f>
        <v/>
      </c>
      <c r="AB61" s="58" t="str">
        <f>IF(一覧表!S62="","","2")</f>
        <v/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701E8-AAE0-4F56-A899-0F035106D8CA}">
  <sheetPr codeName="Sheet8"/>
  <dimension ref="A1:P37"/>
  <sheetViews>
    <sheetView topLeftCell="B1" workbookViewId="0">
      <selection activeCell="D33" sqref="D33"/>
    </sheetView>
  </sheetViews>
  <sheetFormatPr defaultRowHeight="18" x14ac:dyDescent="0.45"/>
  <cols>
    <col min="1" max="1" width="0" hidden="1" customWidth="1"/>
  </cols>
  <sheetData>
    <row r="1" spans="1:16" x14ac:dyDescent="0.45">
      <c r="B1" t="s">
        <v>1557</v>
      </c>
      <c r="C1" t="s">
        <v>1403</v>
      </c>
      <c r="D1" t="s">
        <v>1558</v>
      </c>
      <c r="E1" t="s">
        <v>1559</v>
      </c>
      <c r="F1" t="s">
        <v>1560</v>
      </c>
      <c r="G1" t="s">
        <v>1561</v>
      </c>
      <c r="H1" t="s">
        <v>1562</v>
      </c>
      <c r="I1" t="s">
        <v>1392</v>
      </c>
      <c r="J1" t="s">
        <v>1563</v>
      </c>
      <c r="K1" t="s">
        <v>1384</v>
      </c>
      <c r="L1" t="s">
        <v>1388</v>
      </c>
      <c r="M1" t="s">
        <v>1564</v>
      </c>
      <c r="N1" t="s">
        <v>1565</v>
      </c>
      <c r="O1" t="s">
        <v>1566</v>
      </c>
      <c r="P1" t="s">
        <v>1567</v>
      </c>
    </row>
    <row r="2" spans="1:16" x14ac:dyDescent="0.45">
      <c r="A2">
        <f>IF(B1="","",A1+1)</f>
        <v>1</v>
      </c>
      <c r="B2" t="str">
        <f ca="1">IF(ISERROR(VLOOKUP($A2,チームcsv変換!$A:$P,MATCH(チームcsv貼り付け用!B$1,チームcsv変換!$1:$1,0),0)),"",VLOOKUP($A2,チームcsv変換!$A:$P,MATCH(チームcsv貼り付け用!B$1,チームcsv変換!$1:$1,0),0))</f>
        <v/>
      </c>
      <c r="C2" t="str">
        <f ca="1">IF(ISERROR(VLOOKUP($A2,チームcsv変換!$A:$P,MATCH(チームcsv貼り付け用!C$1,チームcsv変換!$1:$1,0),0)),"",VLOOKUP($A2,チームcsv変換!$A:$P,MATCH(チームcsv貼り付け用!C$1,チームcsv変換!$1:$1,0),0))</f>
        <v/>
      </c>
      <c r="D2" t="str">
        <f ca="1">IF(ISERROR(VLOOKUP($A2,チームcsv変換!$A:$P,MATCH(チームcsv貼り付け用!D$1,チームcsv変換!$1:$1,0),0)),"",VLOOKUP($A2,チームcsv変換!$A:$P,MATCH(チームcsv貼り付け用!D$1,チームcsv変換!$1:$1,0),0))</f>
        <v/>
      </c>
      <c r="F2" t="str">
        <f ca="1">IF(ISERROR(VLOOKUP($A2,チームcsv変換!$A:$P,MATCH(チームcsv貼り付け用!F$1,チームcsv変換!$1:$1,0),0)),"",VLOOKUP($A2,チームcsv変換!$A:$P,MATCH(チームcsv貼り付け用!F$1,チームcsv変換!$1:$1,0),0))</f>
        <v/>
      </c>
      <c r="I2" t="str">
        <f ca="1">IF(ISERROR(VLOOKUP($A2,チームcsv変換!$A:$P,MATCH(チームcsv貼り付け用!I$1,チームcsv変換!$1:$1,0),0)),"",VLOOKUP($A2,チームcsv変換!$A:$P,MATCH(チームcsv貼り付け用!I$1,チームcsv変換!$1:$1,0),0))</f>
        <v/>
      </c>
      <c r="J2" t="str">
        <f ca="1">IF(ISERROR(VLOOKUP($A2,チームcsv変換!$A:$P,MATCH(チームcsv貼り付け用!J$1,チームcsv変換!$1:$1,0),0)),"",VLOOKUP($A2,チームcsv変換!$A:$P,MATCH(チームcsv貼り付け用!J$1,チームcsv変換!$1:$1,0),0))</f>
        <v/>
      </c>
      <c r="K2" t="str">
        <f ca="1">IF(ISERROR(VLOOKUP($A2,チームcsv変換!$A:$P,MATCH(チームcsv貼り付け用!K$1,チームcsv変換!$1:$1,0),0)),"",VLOOKUP($A2,チームcsv変換!$A:$P,MATCH(チームcsv貼り付け用!K$1,チームcsv変換!$1:$1,0),0))</f>
        <v/>
      </c>
      <c r="L2" t="str">
        <f ca="1">IF(ISERROR(VLOOKUP($A2,チームcsv変換!$A:$P,MATCH(チームcsv貼り付け用!L$1,チームcsv変換!$1:$1,0),0)),"",VLOOKUP($A2,チームcsv変換!$A:$P,MATCH(チームcsv貼り付け用!L$1,チームcsv変換!$1:$1,0),0))</f>
        <v/>
      </c>
      <c r="M2" t="str">
        <f ca="1">IF(ISERROR(VLOOKUP($A2,チームcsv変換!$A:$P,MATCH(チームcsv貼り付け用!M$1,チームcsv変換!$1:$1,0),0)),"",VLOOKUP($A2,チームcsv変換!$A:$P,MATCH(チームcsv貼り付け用!M$1,チームcsv変換!$1:$1,0),0))</f>
        <v/>
      </c>
      <c r="N2" t="str">
        <f ca="1">IF(ISERROR(VLOOKUP($A2,チームcsv変換!$A:$P,MATCH(チームcsv貼り付け用!N$1,チームcsv変換!$1:$1,0),0)),"",VLOOKUP($A2,チームcsv変換!$A:$P,MATCH(チームcsv貼り付け用!N$1,チームcsv変換!$1:$1,0),0))</f>
        <v/>
      </c>
      <c r="O2" t="str">
        <f ca="1">IF(ISERROR(VLOOKUP($A2,チームcsv変換!$A:$P,MATCH(チームcsv貼り付け用!O$1,チームcsv変換!$1:$1,0),0)),"",VLOOKUP($A2,チームcsv変換!$A:$P,MATCH(チームcsv貼り付け用!O$1,チームcsv変換!$1:$1,0),0))</f>
        <v/>
      </c>
      <c r="P2" t="str">
        <f ca="1">IF(ISERROR(VLOOKUP($A2,チームcsv変換!$A:$P,MATCH(チームcsv貼り付け用!P$1,チームcsv変換!$1:$1,0),0)),"",VLOOKUP($A2,チームcsv変換!$A:$P,MATCH(チームcsv貼り付け用!P$1,チームcsv変換!$1:$1,0),0))</f>
        <v/>
      </c>
    </row>
    <row r="3" spans="1:16" x14ac:dyDescent="0.45">
      <c r="A3" t="str">
        <f t="shared" ref="A3:A37" ca="1" si="0">IF(B2="","",A2+1)</f>
        <v/>
      </c>
      <c r="B3" t="str">
        <f ca="1">IF(ISERROR(VLOOKUP($A3,チームcsv変換!$A:$P,MATCH(チームcsv貼り付け用!B$1,チームcsv変換!$1:$1,0),0)),"",VLOOKUP($A3,チームcsv変換!$A:$P,MATCH(チームcsv貼り付け用!B$1,チームcsv変換!$1:$1,0),0))</f>
        <v/>
      </c>
      <c r="C3" t="str">
        <f ca="1">IF(ISERROR(VLOOKUP($A3,チームcsv変換!$A:$P,MATCH(チームcsv貼り付け用!C$1,チームcsv変換!$1:$1,0),0)),"",VLOOKUP($A3,チームcsv変換!$A:$P,MATCH(チームcsv貼り付け用!C$1,チームcsv変換!$1:$1,0),0))</f>
        <v/>
      </c>
      <c r="D3" t="str">
        <f ca="1">IF(ISERROR(VLOOKUP($A3,チームcsv変換!$A:$P,MATCH(チームcsv貼り付け用!D$1,チームcsv変換!$1:$1,0),0)),"",VLOOKUP($A3,チームcsv変換!$A:$P,MATCH(チームcsv貼り付け用!D$1,チームcsv変換!$1:$1,0),0))</f>
        <v/>
      </c>
      <c r="F3" t="str">
        <f ca="1">IF(ISERROR(VLOOKUP($A3,チームcsv変換!$A:$P,MATCH(チームcsv貼り付け用!F$1,チームcsv変換!$1:$1,0),0)),"",VLOOKUP($A3,チームcsv変換!$A:$P,MATCH(チームcsv貼り付け用!F$1,チームcsv変換!$1:$1,0),0))</f>
        <v/>
      </c>
      <c r="I3" t="str">
        <f ca="1">IF(ISERROR(VLOOKUP($A3,チームcsv変換!$A:$P,MATCH(チームcsv貼り付け用!I$1,チームcsv変換!$1:$1,0),0)),"",VLOOKUP($A3,チームcsv変換!$A:$P,MATCH(チームcsv貼り付け用!I$1,チームcsv変換!$1:$1,0),0))</f>
        <v/>
      </c>
      <c r="J3" t="str">
        <f ca="1">IF(ISERROR(VLOOKUP($A3,チームcsv変換!$A:$P,MATCH(チームcsv貼り付け用!J$1,チームcsv変換!$1:$1,0),0)),"",VLOOKUP($A3,チームcsv変換!$A:$P,MATCH(チームcsv貼り付け用!J$1,チームcsv変換!$1:$1,0),0))</f>
        <v/>
      </c>
      <c r="K3" t="str">
        <f ca="1">IF(ISERROR(VLOOKUP($A3,チームcsv変換!$A:$P,MATCH(チームcsv貼り付け用!K$1,チームcsv変換!$1:$1,0),0)),"",VLOOKUP($A3,チームcsv変換!$A:$P,MATCH(チームcsv貼り付け用!K$1,チームcsv変換!$1:$1,0),0))</f>
        <v/>
      </c>
      <c r="L3" t="str">
        <f ca="1">IF(ISERROR(VLOOKUP($A3,チームcsv変換!$A:$P,MATCH(チームcsv貼り付け用!L$1,チームcsv変換!$1:$1,0),0)),"",VLOOKUP($A3,チームcsv変換!$A:$P,MATCH(チームcsv貼り付け用!L$1,チームcsv変換!$1:$1,0),0))</f>
        <v/>
      </c>
      <c r="M3" t="str">
        <f ca="1">IF(ISERROR(VLOOKUP($A3,チームcsv変換!$A:$P,MATCH(チームcsv貼り付け用!M$1,チームcsv変換!$1:$1,0),0)),"",VLOOKUP($A3,チームcsv変換!$A:$P,MATCH(チームcsv貼り付け用!M$1,チームcsv変換!$1:$1,0),0))</f>
        <v/>
      </c>
      <c r="N3" t="str">
        <f ca="1">IF(ISERROR(VLOOKUP($A3,チームcsv変換!$A:$P,MATCH(チームcsv貼り付け用!N$1,チームcsv変換!$1:$1,0),0)),"",VLOOKUP($A3,チームcsv変換!$A:$P,MATCH(チームcsv貼り付け用!N$1,チームcsv変換!$1:$1,0),0))</f>
        <v/>
      </c>
      <c r="O3" t="str">
        <f ca="1">IF(ISERROR(VLOOKUP($A3,チームcsv変換!$A:$P,MATCH(チームcsv貼り付け用!O$1,チームcsv変換!$1:$1,0),0)),"",VLOOKUP($A3,チームcsv変換!$A:$P,MATCH(チームcsv貼り付け用!O$1,チームcsv変換!$1:$1,0),0))</f>
        <v/>
      </c>
      <c r="P3" t="str">
        <f ca="1">IF(ISERROR(VLOOKUP($A3,チームcsv変換!$A:$P,MATCH(チームcsv貼り付け用!P$1,チームcsv変換!$1:$1,0),0)),"",VLOOKUP($A3,チームcsv変換!$A:$P,MATCH(チームcsv貼り付け用!P$1,チームcsv変換!$1:$1,0),0))</f>
        <v/>
      </c>
    </row>
    <row r="4" spans="1:16" x14ac:dyDescent="0.45">
      <c r="A4" t="str">
        <f t="shared" ca="1" si="0"/>
        <v/>
      </c>
      <c r="B4" t="str">
        <f ca="1">IF(ISERROR(VLOOKUP($A4,チームcsv変換!$A:$P,MATCH(チームcsv貼り付け用!B$1,チームcsv変換!$1:$1,0),0)),"",VLOOKUP($A4,チームcsv変換!$A:$P,MATCH(チームcsv貼り付け用!B$1,チームcsv変換!$1:$1,0),0))</f>
        <v/>
      </c>
      <c r="C4" t="str">
        <f ca="1">IF(ISERROR(VLOOKUP($A4,チームcsv変換!$A:$P,MATCH(チームcsv貼り付け用!C$1,チームcsv変換!$1:$1,0),0)),"",VLOOKUP($A4,チームcsv変換!$A:$P,MATCH(チームcsv貼り付け用!C$1,チームcsv変換!$1:$1,0),0))</f>
        <v/>
      </c>
      <c r="D4" t="str">
        <f ca="1">IF(ISERROR(VLOOKUP($A4,チームcsv変換!$A:$P,MATCH(チームcsv貼り付け用!D$1,チームcsv変換!$1:$1,0),0)),"",VLOOKUP($A4,チームcsv変換!$A:$P,MATCH(チームcsv貼り付け用!D$1,チームcsv変換!$1:$1,0),0))</f>
        <v/>
      </c>
      <c r="F4" t="str">
        <f ca="1">IF(ISERROR(VLOOKUP($A4,チームcsv変換!$A:$P,MATCH(チームcsv貼り付け用!F$1,チームcsv変換!$1:$1,0),0)),"",VLOOKUP($A4,チームcsv変換!$A:$P,MATCH(チームcsv貼り付け用!F$1,チームcsv変換!$1:$1,0),0))</f>
        <v/>
      </c>
      <c r="I4" t="str">
        <f ca="1">IF(ISERROR(VLOOKUP($A4,チームcsv変換!$A:$P,MATCH(チームcsv貼り付け用!I$1,チームcsv変換!$1:$1,0),0)),"",VLOOKUP($A4,チームcsv変換!$A:$P,MATCH(チームcsv貼り付け用!I$1,チームcsv変換!$1:$1,0),0))</f>
        <v/>
      </c>
      <c r="J4" t="str">
        <f ca="1">IF(ISERROR(VLOOKUP($A4,チームcsv変換!$A:$P,MATCH(チームcsv貼り付け用!J$1,チームcsv変換!$1:$1,0),0)),"",VLOOKUP($A4,チームcsv変換!$A:$P,MATCH(チームcsv貼り付け用!J$1,チームcsv変換!$1:$1,0),0))</f>
        <v/>
      </c>
      <c r="K4" t="str">
        <f ca="1">IF(ISERROR(VLOOKUP($A4,チームcsv変換!$A:$P,MATCH(チームcsv貼り付け用!K$1,チームcsv変換!$1:$1,0),0)),"",VLOOKUP($A4,チームcsv変換!$A:$P,MATCH(チームcsv貼り付け用!K$1,チームcsv変換!$1:$1,0),0))</f>
        <v/>
      </c>
      <c r="L4" t="str">
        <f ca="1">IF(ISERROR(VLOOKUP($A4,チームcsv変換!$A:$P,MATCH(チームcsv貼り付け用!L$1,チームcsv変換!$1:$1,0),0)),"",VLOOKUP($A4,チームcsv変換!$A:$P,MATCH(チームcsv貼り付け用!L$1,チームcsv変換!$1:$1,0),0))</f>
        <v/>
      </c>
      <c r="M4" t="str">
        <f ca="1">IF(ISERROR(VLOOKUP($A4,チームcsv変換!$A:$P,MATCH(チームcsv貼り付け用!M$1,チームcsv変換!$1:$1,0),0)),"",VLOOKUP($A4,チームcsv変換!$A:$P,MATCH(チームcsv貼り付け用!M$1,チームcsv変換!$1:$1,0),0))</f>
        <v/>
      </c>
      <c r="N4" t="str">
        <f ca="1">IF(ISERROR(VLOOKUP($A4,チームcsv変換!$A:$P,MATCH(チームcsv貼り付け用!N$1,チームcsv変換!$1:$1,0),0)),"",VLOOKUP($A4,チームcsv変換!$A:$P,MATCH(チームcsv貼り付け用!N$1,チームcsv変換!$1:$1,0),0))</f>
        <v/>
      </c>
      <c r="O4" t="str">
        <f ca="1">IF(ISERROR(VLOOKUP($A4,チームcsv変換!$A:$P,MATCH(チームcsv貼り付け用!O$1,チームcsv変換!$1:$1,0),0)),"",VLOOKUP($A4,チームcsv変換!$A:$P,MATCH(チームcsv貼り付け用!O$1,チームcsv変換!$1:$1,0),0))</f>
        <v/>
      </c>
      <c r="P4" t="str">
        <f ca="1">IF(ISERROR(VLOOKUP($A4,チームcsv変換!$A:$P,MATCH(チームcsv貼り付け用!P$1,チームcsv変換!$1:$1,0),0)),"",VLOOKUP($A4,チームcsv変換!$A:$P,MATCH(チームcsv貼り付け用!P$1,チームcsv変換!$1:$1,0),0))</f>
        <v/>
      </c>
    </row>
    <row r="5" spans="1:16" x14ac:dyDescent="0.45">
      <c r="A5" t="str">
        <f t="shared" ca="1" si="0"/>
        <v/>
      </c>
      <c r="B5" t="str">
        <f ca="1">IF(ISERROR(VLOOKUP($A5,チームcsv変換!$A:$P,MATCH(チームcsv貼り付け用!B$1,チームcsv変換!$1:$1,0),0)),"",VLOOKUP($A5,チームcsv変換!$A:$P,MATCH(チームcsv貼り付け用!B$1,チームcsv変換!$1:$1,0),0))</f>
        <v/>
      </c>
      <c r="C5" t="str">
        <f ca="1">IF(ISERROR(VLOOKUP($A5,チームcsv変換!$A:$P,MATCH(チームcsv貼り付け用!C$1,チームcsv変換!$1:$1,0),0)),"",VLOOKUP($A5,チームcsv変換!$A:$P,MATCH(チームcsv貼り付け用!C$1,チームcsv変換!$1:$1,0),0))</f>
        <v/>
      </c>
      <c r="D5" t="str">
        <f ca="1">IF(ISERROR(VLOOKUP($A5,チームcsv変換!$A:$P,MATCH(チームcsv貼り付け用!D$1,チームcsv変換!$1:$1,0),0)),"",VLOOKUP($A5,チームcsv変換!$A:$P,MATCH(チームcsv貼り付け用!D$1,チームcsv変換!$1:$1,0),0))</f>
        <v/>
      </c>
      <c r="F5" t="str">
        <f ca="1">IF(ISERROR(VLOOKUP($A5,チームcsv変換!$A:$P,MATCH(チームcsv貼り付け用!F$1,チームcsv変換!$1:$1,0),0)),"",VLOOKUP($A5,チームcsv変換!$A:$P,MATCH(チームcsv貼り付け用!F$1,チームcsv変換!$1:$1,0),0))</f>
        <v/>
      </c>
      <c r="I5" t="str">
        <f ca="1">IF(ISERROR(VLOOKUP($A5,チームcsv変換!$A:$P,MATCH(チームcsv貼り付け用!I$1,チームcsv変換!$1:$1,0),0)),"",VLOOKUP($A5,チームcsv変換!$A:$P,MATCH(チームcsv貼り付け用!I$1,チームcsv変換!$1:$1,0),0))</f>
        <v/>
      </c>
      <c r="J5" t="str">
        <f ca="1">IF(ISERROR(VLOOKUP($A5,チームcsv変換!$A:$P,MATCH(チームcsv貼り付け用!J$1,チームcsv変換!$1:$1,0),0)),"",VLOOKUP($A5,チームcsv変換!$A:$P,MATCH(チームcsv貼り付け用!J$1,チームcsv変換!$1:$1,0),0))</f>
        <v/>
      </c>
      <c r="K5" t="str">
        <f ca="1">IF(ISERROR(VLOOKUP($A5,チームcsv変換!$A:$P,MATCH(チームcsv貼り付け用!K$1,チームcsv変換!$1:$1,0),0)),"",VLOOKUP($A5,チームcsv変換!$A:$P,MATCH(チームcsv貼り付け用!K$1,チームcsv変換!$1:$1,0),0))</f>
        <v/>
      </c>
      <c r="L5" t="str">
        <f ca="1">IF(ISERROR(VLOOKUP($A5,チームcsv変換!$A:$P,MATCH(チームcsv貼り付け用!L$1,チームcsv変換!$1:$1,0),0)),"",VLOOKUP($A5,チームcsv変換!$A:$P,MATCH(チームcsv貼り付け用!L$1,チームcsv変換!$1:$1,0),0))</f>
        <v/>
      </c>
      <c r="M5" t="str">
        <f ca="1">IF(ISERROR(VLOOKUP($A5,チームcsv変換!$A:$P,MATCH(チームcsv貼り付け用!M$1,チームcsv変換!$1:$1,0),0)),"",VLOOKUP($A5,チームcsv変換!$A:$P,MATCH(チームcsv貼り付け用!M$1,チームcsv変換!$1:$1,0),0))</f>
        <v/>
      </c>
      <c r="N5" t="str">
        <f ca="1">IF(ISERROR(VLOOKUP($A5,チームcsv変換!$A:$P,MATCH(チームcsv貼り付け用!N$1,チームcsv変換!$1:$1,0),0)),"",VLOOKUP($A5,チームcsv変換!$A:$P,MATCH(チームcsv貼り付け用!N$1,チームcsv変換!$1:$1,0),0))</f>
        <v/>
      </c>
      <c r="O5" t="str">
        <f ca="1">IF(ISERROR(VLOOKUP($A5,チームcsv変換!$A:$P,MATCH(チームcsv貼り付け用!O$1,チームcsv変換!$1:$1,0),0)),"",VLOOKUP($A5,チームcsv変換!$A:$P,MATCH(チームcsv貼り付け用!O$1,チームcsv変換!$1:$1,0),0))</f>
        <v/>
      </c>
      <c r="P5" t="str">
        <f ca="1">IF(ISERROR(VLOOKUP($A5,チームcsv変換!$A:$P,MATCH(チームcsv貼り付け用!P$1,チームcsv変換!$1:$1,0),0)),"",VLOOKUP($A5,チームcsv変換!$A:$P,MATCH(チームcsv貼り付け用!P$1,チームcsv変換!$1:$1,0),0))</f>
        <v/>
      </c>
    </row>
    <row r="6" spans="1:16" x14ac:dyDescent="0.45">
      <c r="A6" t="str">
        <f t="shared" ca="1" si="0"/>
        <v/>
      </c>
      <c r="B6" t="str">
        <f ca="1">IF(ISERROR(VLOOKUP($A6,チームcsv変換!$A:$P,MATCH(チームcsv貼り付け用!B$1,チームcsv変換!$1:$1,0),0)),"",VLOOKUP($A6,チームcsv変換!$A:$P,MATCH(チームcsv貼り付け用!B$1,チームcsv変換!$1:$1,0),0))</f>
        <v/>
      </c>
      <c r="C6" t="str">
        <f ca="1">IF(ISERROR(VLOOKUP($A6,チームcsv変換!$A:$P,MATCH(チームcsv貼り付け用!C$1,チームcsv変換!$1:$1,0),0)),"",VLOOKUP($A6,チームcsv変換!$A:$P,MATCH(チームcsv貼り付け用!C$1,チームcsv変換!$1:$1,0),0))</f>
        <v/>
      </c>
      <c r="D6" t="str">
        <f ca="1">IF(ISERROR(VLOOKUP($A6,チームcsv変換!$A:$P,MATCH(チームcsv貼り付け用!D$1,チームcsv変換!$1:$1,0),0)),"",VLOOKUP($A6,チームcsv変換!$A:$P,MATCH(チームcsv貼り付け用!D$1,チームcsv変換!$1:$1,0),0))</f>
        <v/>
      </c>
      <c r="F6" t="str">
        <f ca="1">IF(ISERROR(VLOOKUP($A6,チームcsv変換!$A:$P,MATCH(チームcsv貼り付け用!F$1,チームcsv変換!$1:$1,0),0)),"",VLOOKUP($A6,チームcsv変換!$A:$P,MATCH(チームcsv貼り付け用!F$1,チームcsv変換!$1:$1,0),0))</f>
        <v/>
      </c>
      <c r="I6" t="str">
        <f ca="1">IF(ISERROR(VLOOKUP($A6,チームcsv変換!$A:$P,MATCH(チームcsv貼り付け用!I$1,チームcsv変換!$1:$1,0),0)),"",VLOOKUP($A6,チームcsv変換!$A:$P,MATCH(チームcsv貼り付け用!I$1,チームcsv変換!$1:$1,0),0))</f>
        <v/>
      </c>
      <c r="J6" t="str">
        <f ca="1">IF(ISERROR(VLOOKUP($A6,チームcsv変換!$A:$P,MATCH(チームcsv貼り付け用!J$1,チームcsv変換!$1:$1,0),0)),"",VLOOKUP($A6,チームcsv変換!$A:$P,MATCH(チームcsv貼り付け用!J$1,チームcsv変換!$1:$1,0),0))</f>
        <v/>
      </c>
      <c r="K6" t="str">
        <f ca="1">IF(ISERROR(VLOOKUP($A6,チームcsv変換!$A:$P,MATCH(チームcsv貼り付け用!K$1,チームcsv変換!$1:$1,0),0)),"",VLOOKUP($A6,チームcsv変換!$A:$P,MATCH(チームcsv貼り付け用!K$1,チームcsv変換!$1:$1,0),0))</f>
        <v/>
      </c>
      <c r="L6" t="str">
        <f ca="1">IF(ISERROR(VLOOKUP($A6,チームcsv変換!$A:$P,MATCH(チームcsv貼り付け用!L$1,チームcsv変換!$1:$1,0),0)),"",VLOOKUP($A6,チームcsv変換!$A:$P,MATCH(チームcsv貼り付け用!L$1,チームcsv変換!$1:$1,0),0))</f>
        <v/>
      </c>
      <c r="M6" t="str">
        <f ca="1">IF(ISERROR(VLOOKUP($A6,チームcsv変換!$A:$P,MATCH(チームcsv貼り付け用!M$1,チームcsv変換!$1:$1,0),0)),"",VLOOKUP($A6,チームcsv変換!$A:$P,MATCH(チームcsv貼り付け用!M$1,チームcsv変換!$1:$1,0),0))</f>
        <v/>
      </c>
      <c r="N6" t="str">
        <f ca="1">IF(ISERROR(VLOOKUP($A6,チームcsv変換!$A:$P,MATCH(チームcsv貼り付け用!N$1,チームcsv変換!$1:$1,0),0)),"",VLOOKUP($A6,チームcsv変換!$A:$P,MATCH(チームcsv貼り付け用!N$1,チームcsv変換!$1:$1,0),0))</f>
        <v/>
      </c>
      <c r="O6" t="str">
        <f ca="1">IF(ISERROR(VLOOKUP($A6,チームcsv変換!$A:$P,MATCH(チームcsv貼り付け用!O$1,チームcsv変換!$1:$1,0),0)),"",VLOOKUP($A6,チームcsv変換!$A:$P,MATCH(チームcsv貼り付け用!O$1,チームcsv変換!$1:$1,0),0))</f>
        <v/>
      </c>
      <c r="P6" t="str">
        <f ca="1">IF(ISERROR(VLOOKUP($A6,チームcsv変換!$A:$P,MATCH(チームcsv貼り付け用!P$1,チームcsv変換!$1:$1,0),0)),"",VLOOKUP($A6,チームcsv変換!$A:$P,MATCH(チームcsv貼り付け用!P$1,チームcsv変換!$1:$1,0),0))</f>
        <v/>
      </c>
    </row>
    <row r="7" spans="1:16" x14ac:dyDescent="0.45">
      <c r="A7" t="str">
        <f t="shared" ca="1" si="0"/>
        <v/>
      </c>
      <c r="B7" t="str">
        <f ca="1">IF(ISERROR(VLOOKUP($A7,チームcsv変換!$A:$P,MATCH(チームcsv貼り付け用!B$1,チームcsv変換!$1:$1,0),0)),"",VLOOKUP($A7,チームcsv変換!$A:$P,MATCH(チームcsv貼り付け用!B$1,チームcsv変換!$1:$1,0),0))</f>
        <v/>
      </c>
      <c r="C7" t="str">
        <f ca="1">IF(ISERROR(VLOOKUP($A7,チームcsv変換!$A:$P,MATCH(チームcsv貼り付け用!C$1,チームcsv変換!$1:$1,0),0)),"",VLOOKUP($A7,チームcsv変換!$A:$P,MATCH(チームcsv貼り付け用!C$1,チームcsv変換!$1:$1,0),0))</f>
        <v/>
      </c>
      <c r="D7" t="str">
        <f ca="1">IF(ISERROR(VLOOKUP($A7,チームcsv変換!$A:$P,MATCH(チームcsv貼り付け用!D$1,チームcsv変換!$1:$1,0),0)),"",VLOOKUP($A7,チームcsv変換!$A:$P,MATCH(チームcsv貼り付け用!D$1,チームcsv変換!$1:$1,0),0))</f>
        <v/>
      </c>
      <c r="F7" t="str">
        <f ca="1">IF(ISERROR(VLOOKUP($A7,チームcsv変換!$A:$P,MATCH(チームcsv貼り付け用!F$1,チームcsv変換!$1:$1,0),0)),"",VLOOKUP($A7,チームcsv変換!$A:$P,MATCH(チームcsv貼り付け用!F$1,チームcsv変換!$1:$1,0),0))</f>
        <v/>
      </c>
      <c r="I7" t="str">
        <f ca="1">IF(ISERROR(VLOOKUP($A7,チームcsv変換!$A:$P,MATCH(チームcsv貼り付け用!I$1,チームcsv変換!$1:$1,0),0)),"",VLOOKUP($A7,チームcsv変換!$A:$P,MATCH(チームcsv貼り付け用!I$1,チームcsv変換!$1:$1,0),0))</f>
        <v/>
      </c>
      <c r="J7" t="str">
        <f ca="1">IF(ISERROR(VLOOKUP($A7,チームcsv変換!$A:$P,MATCH(チームcsv貼り付け用!J$1,チームcsv変換!$1:$1,0),0)),"",VLOOKUP($A7,チームcsv変換!$A:$P,MATCH(チームcsv貼り付け用!J$1,チームcsv変換!$1:$1,0),0))</f>
        <v/>
      </c>
      <c r="K7" t="str">
        <f ca="1">IF(ISERROR(VLOOKUP($A7,チームcsv変換!$A:$P,MATCH(チームcsv貼り付け用!K$1,チームcsv変換!$1:$1,0),0)),"",VLOOKUP($A7,チームcsv変換!$A:$P,MATCH(チームcsv貼り付け用!K$1,チームcsv変換!$1:$1,0),0))</f>
        <v/>
      </c>
      <c r="L7" t="str">
        <f ca="1">IF(ISERROR(VLOOKUP($A7,チームcsv変換!$A:$P,MATCH(チームcsv貼り付け用!L$1,チームcsv変換!$1:$1,0),0)),"",VLOOKUP($A7,チームcsv変換!$A:$P,MATCH(チームcsv貼り付け用!L$1,チームcsv変換!$1:$1,0),0))</f>
        <v/>
      </c>
      <c r="M7" t="str">
        <f ca="1">IF(ISERROR(VLOOKUP($A7,チームcsv変換!$A:$P,MATCH(チームcsv貼り付け用!M$1,チームcsv変換!$1:$1,0),0)),"",VLOOKUP($A7,チームcsv変換!$A:$P,MATCH(チームcsv貼り付け用!M$1,チームcsv変換!$1:$1,0),0))</f>
        <v/>
      </c>
      <c r="N7" t="str">
        <f ca="1">IF(ISERROR(VLOOKUP($A7,チームcsv変換!$A:$P,MATCH(チームcsv貼り付け用!N$1,チームcsv変換!$1:$1,0),0)),"",VLOOKUP($A7,チームcsv変換!$A:$P,MATCH(チームcsv貼り付け用!N$1,チームcsv変換!$1:$1,0),0))</f>
        <v/>
      </c>
      <c r="O7" t="str">
        <f ca="1">IF(ISERROR(VLOOKUP($A7,チームcsv変換!$A:$P,MATCH(チームcsv貼り付け用!O$1,チームcsv変換!$1:$1,0),0)),"",VLOOKUP($A7,チームcsv変換!$A:$P,MATCH(チームcsv貼り付け用!O$1,チームcsv変換!$1:$1,0),0))</f>
        <v/>
      </c>
      <c r="P7" t="str">
        <f ca="1">IF(ISERROR(VLOOKUP($A7,チームcsv変換!$A:$P,MATCH(チームcsv貼り付け用!P$1,チームcsv変換!$1:$1,0),0)),"",VLOOKUP($A7,チームcsv変換!$A:$P,MATCH(チームcsv貼り付け用!P$1,チームcsv変換!$1:$1,0),0))</f>
        <v/>
      </c>
    </row>
    <row r="8" spans="1:16" x14ac:dyDescent="0.45">
      <c r="A8" t="str">
        <f t="shared" ca="1" si="0"/>
        <v/>
      </c>
      <c r="B8" t="str">
        <f ca="1">IF(ISERROR(VLOOKUP($A8,チームcsv変換!$A:$P,MATCH(チームcsv貼り付け用!B$1,チームcsv変換!$1:$1,0),0)),"",VLOOKUP($A8,チームcsv変換!$A:$P,MATCH(チームcsv貼り付け用!B$1,チームcsv変換!$1:$1,0),0))</f>
        <v/>
      </c>
      <c r="C8" t="str">
        <f ca="1">IF(ISERROR(VLOOKUP($A8,チームcsv変換!$A:$P,MATCH(チームcsv貼り付け用!C$1,チームcsv変換!$1:$1,0),0)),"",VLOOKUP($A8,チームcsv変換!$A:$P,MATCH(チームcsv貼り付け用!C$1,チームcsv変換!$1:$1,0),0))</f>
        <v/>
      </c>
      <c r="D8" t="str">
        <f ca="1">IF(ISERROR(VLOOKUP($A8,チームcsv変換!$A:$P,MATCH(チームcsv貼り付け用!D$1,チームcsv変換!$1:$1,0),0)),"",VLOOKUP($A8,チームcsv変換!$A:$P,MATCH(チームcsv貼り付け用!D$1,チームcsv変換!$1:$1,0),0))</f>
        <v/>
      </c>
      <c r="F8" t="str">
        <f ca="1">IF(ISERROR(VLOOKUP($A8,チームcsv変換!$A:$P,MATCH(チームcsv貼り付け用!F$1,チームcsv変換!$1:$1,0),0)),"",VLOOKUP($A8,チームcsv変換!$A:$P,MATCH(チームcsv貼り付け用!F$1,チームcsv変換!$1:$1,0),0))</f>
        <v/>
      </c>
      <c r="I8" t="str">
        <f ca="1">IF(ISERROR(VLOOKUP($A8,チームcsv変換!$A:$P,MATCH(チームcsv貼り付け用!I$1,チームcsv変換!$1:$1,0),0)),"",VLOOKUP($A8,チームcsv変換!$A:$P,MATCH(チームcsv貼り付け用!I$1,チームcsv変換!$1:$1,0),0))</f>
        <v/>
      </c>
      <c r="J8" t="str">
        <f ca="1">IF(ISERROR(VLOOKUP($A8,チームcsv変換!$A:$P,MATCH(チームcsv貼り付け用!J$1,チームcsv変換!$1:$1,0),0)),"",VLOOKUP($A8,チームcsv変換!$A:$P,MATCH(チームcsv貼り付け用!J$1,チームcsv変換!$1:$1,0),0))</f>
        <v/>
      </c>
      <c r="K8" t="str">
        <f ca="1">IF(ISERROR(VLOOKUP($A8,チームcsv変換!$A:$P,MATCH(チームcsv貼り付け用!K$1,チームcsv変換!$1:$1,0),0)),"",VLOOKUP($A8,チームcsv変換!$A:$P,MATCH(チームcsv貼り付け用!K$1,チームcsv変換!$1:$1,0),0))</f>
        <v/>
      </c>
      <c r="L8" t="str">
        <f ca="1">IF(ISERROR(VLOOKUP($A8,チームcsv変換!$A:$P,MATCH(チームcsv貼り付け用!L$1,チームcsv変換!$1:$1,0),0)),"",VLOOKUP($A8,チームcsv変換!$A:$P,MATCH(チームcsv貼り付け用!L$1,チームcsv変換!$1:$1,0),0))</f>
        <v/>
      </c>
      <c r="M8" t="str">
        <f ca="1">IF(ISERROR(VLOOKUP($A8,チームcsv変換!$A:$P,MATCH(チームcsv貼り付け用!M$1,チームcsv変換!$1:$1,0),0)),"",VLOOKUP($A8,チームcsv変換!$A:$P,MATCH(チームcsv貼り付け用!M$1,チームcsv変換!$1:$1,0),0))</f>
        <v/>
      </c>
      <c r="N8" t="str">
        <f ca="1">IF(ISERROR(VLOOKUP($A8,チームcsv変換!$A:$P,MATCH(チームcsv貼り付け用!N$1,チームcsv変換!$1:$1,0),0)),"",VLOOKUP($A8,チームcsv変換!$A:$P,MATCH(チームcsv貼り付け用!N$1,チームcsv変換!$1:$1,0),0))</f>
        <v/>
      </c>
      <c r="O8" t="str">
        <f ca="1">IF(ISERROR(VLOOKUP($A8,チームcsv変換!$A:$P,MATCH(チームcsv貼り付け用!O$1,チームcsv変換!$1:$1,0),0)),"",VLOOKUP($A8,チームcsv変換!$A:$P,MATCH(チームcsv貼り付け用!O$1,チームcsv変換!$1:$1,0),0))</f>
        <v/>
      </c>
      <c r="P8" t="str">
        <f ca="1">IF(ISERROR(VLOOKUP($A8,チームcsv変換!$A:$P,MATCH(チームcsv貼り付け用!P$1,チームcsv変換!$1:$1,0),0)),"",VLOOKUP($A8,チームcsv変換!$A:$P,MATCH(チームcsv貼り付け用!P$1,チームcsv変換!$1:$1,0),0))</f>
        <v/>
      </c>
    </row>
    <row r="9" spans="1:16" x14ac:dyDescent="0.45">
      <c r="A9" t="str">
        <f t="shared" ca="1" si="0"/>
        <v/>
      </c>
      <c r="B9" t="str">
        <f ca="1">IF(ISERROR(VLOOKUP($A9,チームcsv変換!$A:$P,MATCH(チームcsv貼り付け用!B$1,チームcsv変換!$1:$1,0),0)),"",VLOOKUP($A9,チームcsv変換!$A:$P,MATCH(チームcsv貼り付け用!B$1,チームcsv変換!$1:$1,0),0))</f>
        <v/>
      </c>
      <c r="C9" t="str">
        <f ca="1">IF(ISERROR(VLOOKUP($A9,チームcsv変換!$A:$P,MATCH(チームcsv貼り付け用!C$1,チームcsv変換!$1:$1,0),0)),"",VLOOKUP($A9,チームcsv変換!$A:$P,MATCH(チームcsv貼り付け用!C$1,チームcsv変換!$1:$1,0),0))</f>
        <v/>
      </c>
      <c r="D9" t="str">
        <f ca="1">IF(ISERROR(VLOOKUP($A9,チームcsv変換!$A:$P,MATCH(チームcsv貼り付け用!D$1,チームcsv変換!$1:$1,0),0)),"",VLOOKUP($A9,チームcsv変換!$A:$P,MATCH(チームcsv貼り付け用!D$1,チームcsv変換!$1:$1,0),0))</f>
        <v/>
      </c>
      <c r="F9" t="str">
        <f ca="1">IF(ISERROR(VLOOKUP($A9,チームcsv変換!$A:$P,MATCH(チームcsv貼り付け用!F$1,チームcsv変換!$1:$1,0),0)),"",VLOOKUP($A9,チームcsv変換!$A:$P,MATCH(チームcsv貼り付け用!F$1,チームcsv変換!$1:$1,0),0))</f>
        <v/>
      </c>
      <c r="I9" t="str">
        <f ca="1">IF(ISERROR(VLOOKUP($A9,チームcsv変換!$A:$P,MATCH(チームcsv貼り付け用!I$1,チームcsv変換!$1:$1,0),0)),"",VLOOKUP($A9,チームcsv変換!$A:$P,MATCH(チームcsv貼り付け用!I$1,チームcsv変換!$1:$1,0),0))</f>
        <v/>
      </c>
      <c r="J9" t="str">
        <f ca="1">IF(ISERROR(VLOOKUP($A9,チームcsv変換!$A:$P,MATCH(チームcsv貼り付け用!J$1,チームcsv変換!$1:$1,0),0)),"",VLOOKUP($A9,チームcsv変換!$A:$P,MATCH(チームcsv貼り付け用!J$1,チームcsv変換!$1:$1,0),0))</f>
        <v/>
      </c>
      <c r="K9" t="str">
        <f ca="1">IF(ISERROR(VLOOKUP($A9,チームcsv変換!$A:$P,MATCH(チームcsv貼り付け用!K$1,チームcsv変換!$1:$1,0),0)),"",VLOOKUP($A9,チームcsv変換!$A:$P,MATCH(チームcsv貼り付け用!K$1,チームcsv変換!$1:$1,0),0))</f>
        <v/>
      </c>
      <c r="L9" t="str">
        <f ca="1">IF(ISERROR(VLOOKUP($A9,チームcsv変換!$A:$P,MATCH(チームcsv貼り付け用!L$1,チームcsv変換!$1:$1,0),0)),"",VLOOKUP($A9,チームcsv変換!$A:$P,MATCH(チームcsv貼り付け用!L$1,チームcsv変換!$1:$1,0),0))</f>
        <v/>
      </c>
      <c r="M9" t="str">
        <f ca="1">IF(ISERROR(VLOOKUP($A9,チームcsv変換!$A:$P,MATCH(チームcsv貼り付け用!M$1,チームcsv変換!$1:$1,0),0)),"",VLOOKUP($A9,チームcsv変換!$A:$P,MATCH(チームcsv貼り付け用!M$1,チームcsv変換!$1:$1,0),0))</f>
        <v/>
      </c>
      <c r="N9" t="str">
        <f ca="1">IF(ISERROR(VLOOKUP($A9,チームcsv変換!$A:$P,MATCH(チームcsv貼り付け用!N$1,チームcsv変換!$1:$1,0),0)),"",VLOOKUP($A9,チームcsv変換!$A:$P,MATCH(チームcsv貼り付け用!N$1,チームcsv変換!$1:$1,0),0))</f>
        <v/>
      </c>
      <c r="O9" t="str">
        <f ca="1">IF(ISERROR(VLOOKUP($A9,チームcsv変換!$A:$P,MATCH(チームcsv貼り付け用!O$1,チームcsv変換!$1:$1,0),0)),"",VLOOKUP($A9,チームcsv変換!$A:$P,MATCH(チームcsv貼り付け用!O$1,チームcsv変換!$1:$1,0),0))</f>
        <v/>
      </c>
      <c r="P9" t="str">
        <f ca="1">IF(ISERROR(VLOOKUP($A9,チームcsv変換!$A:$P,MATCH(チームcsv貼り付け用!P$1,チームcsv変換!$1:$1,0),0)),"",VLOOKUP($A9,チームcsv変換!$A:$P,MATCH(チームcsv貼り付け用!P$1,チームcsv変換!$1:$1,0),0))</f>
        <v/>
      </c>
    </row>
    <row r="10" spans="1:16" x14ac:dyDescent="0.45">
      <c r="A10" t="str">
        <f t="shared" ca="1" si="0"/>
        <v/>
      </c>
      <c r="B10" t="str">
        <f ca="1">IF(ISERROR(VLOOKUP($A10,チームcsv変換!$A:$P,MATCH(チームcsv貼り付け用!B$1,チームcsv変換!$1:$1,0),0)),"",VLOOKUP($A10,チームcsv変換!$A:$P,MATCH(チームcsv貼り付け用!B$1,チームcsv変換!$1:$1,0),0))</f>
        <v/>
      </c>
      <c r="C10" t="str">
        <f ca="1">IF(ISERROR(VLOOKUP($A10,チームcsv変換!$A:$P,MATCH(チームcsv貼り付け用!C$1,チームcsv変換!$1:$1,0),0)),"",VLOOKUP($A10,チームcsv変換!$A:$P,MATCH(チームcsv貼り付け用!C$1,チームcsv変換!$1:$1,0),0))</f>
        <v/>
      </c>
      <c r="D10" t="str">
        <f ca="1">IF(ISERROR(VLOOKUP($A10,チームcsv変換!$A:$P,MATCH(チームcsv貼り付け用!D$1,チームcsv変換!$1:$1,0),0)),"",VLOOKUP($A10,チームcsv変換!$A:$P,MATCH(チームcsv貼り付け用!D$1,チームcsv変換!$1:$1,0),0))</f>
        <v/>
      </c>
      <c r="F10" t="str">
        <f ca="1">IF(ISERROR(VLOOKUP($A10,チームcsv変換!$A:$P,MATCH(チームcsv貼り付け用!F$1,チームcsv変換!$1:$1,0),0)),"",VLOOKUP($A10,チームcsv変換!$A:$P,MATCH(チームcsv貼り付け用!F$1,チームcsv変換!$1:$1,0),0))</f>
        <v/>
      </c>
      <c r="I10" t="str">
        <f ca="1">IF(ISERROR(VLOOKUP($A10,チームcsv変換!$A:$P,MATCH(チームcsv貼り付け用!I$1,チームcsv変換!$1:$1,0),0)),"",VLOOKUP($A10,チームcsv変換!$A:$P,MATCH(チームcsv貼り付け用!I$1,チームcsv変換!$1:$1,0),0))</f>
        <v/>
      </c>
      <c r="J10" t="str">
        <f ca="1">IF(ISERROR(VLOOKUP($A10,チームcsv変換!$A:$P,MATCH(チームcsv貼り付け用!J$1,チームcsv変換!$1:$1,0),0)),"",VLOOKUP($A10,チームcsv変換!$A:$P,MATCH(チームcsv貼り付け用!J$1,チームcsv変換!$1:$1,0),0))</f>
        <v/>
      </c>
      <c r="K10" t="str">
        <f ca="1">IF(ISERROR(VLOOKUP($A10,チームcsv変換!$A:$P,MATCH(チームcsv貼り付け用!K$1,チームcsv変換!$1:$1,0),0)),"",VLOOKUP($A10,チームcsv変換!$A:$P,MATCH(チームcsv貼り付け用!K$1,チームcsv変換!$1:$1,0),0))</f>
        <v/>
      </c>
      <c r="L10" t="str">
        <f ca="1">IF(ISERROR(VLOOKUP($A10,チームcsv変換!$A:$P,MATCH(チームcsv貼り付け用!L$1,チームcsv変換!$1:$1,0),0)),"",VLOOKUP($A10,チームcsv変換!$A:$P,MATCH(チームcsv貼り付け用!L$1,チームcsv変換!$1:$1,0),0))</f>
        <v/>
      </c>
      <c r="M10" t="str">
        <f ca="1">IF(ISERROR(VLOOKUP($A10,チームcsv変換!$A:$P,MATCH(チームcsv貼り付け用!M$1,チームcsv変換!$1:$1,0),0)),"",VLOOKUP($A10,チームcsv変換!$A:$P,MATCH(チームcsv貼り付け用!M$1,チームcsv変換!$1:$1,0),0))</f>
        <v/>
      </c>
      <c r="N10" t="str">
        <f ca="1">IF(ISERROR(VLOOKUP($A10,チームcsv変換!$A:$P,MATCH(チームcsv貼り付け用!N$1,チームcsv変換!$1:$1,0),0)),"",VLOOKUP($A10,チームcsv変換!$A:$P,MATCH(チームcsv貼り付け用!N$1,チームcsv変換!$1:$1,0),0))</f>
        <v/>
      </c>
      <c r="O10" t="str">
        <f ca="1">IF(ISERROR(VLOOKUP($A10,チームcsv変換!$A:$P,MATCH(チームcsv貼り付け用!O$1,チームcsv変換!$1:$1,0),0)),"",VLOOKUP($A10,チームcsv変換!$A:$P,MATCH(チームcsv貼り付け用!O$1,チームcsv変換!$1:$1,0),0))</f>
        <v/>
      </c>
      <c r="P10" t="str">
        <f ca="1">IF(ISERROR(VLOOKUP($A10,チームcsv変換!$A:$P,MATCH(チームcsv貼り付け用!P$1,チームcsv変換!$1:$1,0),0)),"",VLOOKUP($A10,チームcsv変換!$A:$P,MATCH(チームcsv貼り付け用!P$1,チームcsv変換!$1:$1,0),0))</f>
        <v/>
      </c>
    </row>
    <row r="11" spans="1:16" x14ac:dyDescent="0.45">
      <c r="A11" t="str">
        <f t="shared" ca="1" si="0"/>
        <v/>
      </c>
      <c r="B11" t="str">
        <f ca="1">IF(ISERROR(VLOOKUP($A11,チームcsv変換!$A:$P,MATCH(チームcsv貼り付け用!B$1,チームcsv変換!$1:$1,0),0)),"",VLOOKUP($A11,チームcsv変換!$A:$P,MATCH(チームcsv貼り付け用!B$1,チームcsv変換!$1:$1,0),0))</f>
        <v/>
      </c>
      <c r="C11" t="str">
        <f ca="1">IF(ISERROR(VLOOKUP($A11,チームcsv変換!$A:$P,MATCH(チームcsv貼り付け用!C$1,チームcsv変換!$1:$1,0),0)),"",VLOOKUP($A11,チームcsv変換!$A:$P,MATCH(チームcsv貼り付け用!C$1,チームcsv変換!$1:$1,0),0))</f>
        <v/>
      </c>
      <c r="D11" t="str">
        <f ca="1">IF(ISERROR(VLOOKUP($A11,チームcsv変換!$A:$P,MATCH(チームcsv貼り付け用!D$1,チームcsv変換!$1:$1,0),0)),"",VLOOKUP($A11,チームcsv変換!$A:$P,MATCH(チームcsv貼り付け用!D$1,チームcsv変換!$1:$1,0),0))</f>
        <v/>
      </c>
      <c r="F11" t="str">
        <f ca="1">IF(ISERROR(VLOOKUP($A11,チームcsv変換!$A:$P,MATCH(チームcsv貼り付け用!F$1,チームcsv変換!$1:$1,0),0)),"",VLOOKUP($A11,チームcsv変換!$A:$P,MATCH(チームcsv貼り付け用!F$1,チームcsv変換!$1:$1,0),0))</f>
        <v/>
      </c>
      <c r="I11" t="str">
        <f ca="1">IF(ISERROR(VLOOKUP($A11,チームcsv変換!$A:$P,MATCH(チームcsv貼り付け用!I$1,チームcsv変換!$1:$1,0),0)),"",VLOOKUP($A11,チームcsv変換!$A:$P,MATCH(チームcsv貼り付け用!I$1,チームcsv変換!$1:$1,0),0))</f>
        <v/>
      </c>
      <c r="J11" t="str">
        <f ca="1">IF(ISERROR(VLOOKUP($A11,チームcsv変換!$A:$P,MATCH(チームcsv貼り付け用!J$1,チームcsv変換!$1:$1,0),0)),"",VLOOKUP($A11,チームcsv変換!$A:$P,MATCH(チームcsv貼り付け用!J$1,チームcsv変換!$1:$1,0),0))</f>
        <v/>
      </c>
      <c r="K11" t="str">
        <f ca="1">IF(ISERROR(VLOOKUP($A11,チームcsv変換!$A:$P,MATCH(チームcsv貼り付け用!K$1,チームcsv変換!$1:$1,0),0)),"",VLOOKUP($A11,チームcsv変換!$A:$P,MATCH(チームcsv貼り付け用!K$1,チームcsv変換!$1:$1,0),0))</f>
        <v/>
      </c>
      <c r="L11" t="str">
        <f ca="1">IF(ISERROR(VLOOKUP($A11,チームcsv変換!$A:$P,MATCH(チームcsv貼り付け用!L$1,チームcsv変換!$1:$1,0),0)),"",VLOOKUP($A11,チームcsv変換!$A:$P,MATCH(チームcsv貼り付け用!L$1,チームcsv変換!$1:$1,0),0))</f>
        <v/>
      </c>
      <c r="M11" t="str">
        <f ca="1">IF(ISERROR(VLOOKUP($A11,チームcsv変換!$A:$P,MATCH(チームcsv貼り付け用!M$1,チームcsv変換!$1:$1,0),0)),"",VLOOKUP($A11,チームcsv変換!$A:$P,MATCH(チームcsv貼り付け用!M$1,チームcsv変換!$1:$1,0),0))</f>
        <v/>
      </c>
      <c r="N11" t="str">
        <f ca="1">IF(ISERROR(VLOOKUP($A11,チームcsv変換!$A:$P,MATCH(チームcsv貼り付け用!N$1,チームcsv変換!$1:$1,0),0)),"",VLOOKUP($A11,チームcsv変換!$A:$P,MATCH(チームcsv貼り付け用!N$1,チームcsv変換!$1:$1,0),0))</f>
        <v/>
      </c>
      <c r="O11" t="str">
        <f ca="1">IF(ISERROR(VLOOKUP($A11,チームcsv変換!$A:$P,MATCH(チームcsv貼り付け用!O$1,チームcsv変換!$1:$1,0),0)),"",VLOOKUP($A11,チームcsv変換!$A:$P,MATCH(チームcsv貼り付け用!O$1,チームcsv変換!$1:$1,0),0))</f>
        <v/>
      </c>
      <c r="P11" t="str">
        <f ca="1">IF(ISERROR(VLOOKUP($A11,チームcsv変換!$A:$P,MATCH(チームcsv貼り付け用!P$1,チームcsv変換!$1:$1,0),0)),"",VLOOKUP($A11,チームcsv変換!$A:$P,MATCH(チームcsv貼り付け用!P$1,チームcsv変換!$1:$1,0),0))</f>
        <v/>
      </c>
    </row>
    <row r="12" spans="1:16" x14ac:dyDescent="0.45">
      <c r="A12" t="str">
        <f t="shared" ca="1" si="0"/>
        <v/>
      </c>
      <c r="B12" t="str">
        <f ca="1">IF(ISERROR(VLOOKUP($A12,チームcsv変換!$A:$P,MATCH(チームcsv貼り付け用!B$1,チームcsv変換!$1:$1,0),0)),"",VLOOKUP($A12,チームcsv変換!$A:$P,MATCH(チームcsv貼り付け用!B$1,チームcsv変換!$1:$1,0),0))</f>
        <v/>
      </c>
      <c r="C12" t="str">
        <f ca="1">IF(ISERROR(VLOOKUP($A12,チームcsv変換!$A:$P,MATCH(チームcsv貼り付け用!C$1,チームcsv変換!$1:$1,0),0)),"",VLOOKUP($A12,チームcsv変換!$A:$P,MATCH(チームcsv貼り付け用!C$1,チームcsv変換!$1:$1,0),0))</f>
        <v/>
      </c>
      <c r="D12" t="str">
        <f ca="1">IF(ISERROR(VLOOKUP($A12,チームcsv変換!$A:$P,MATCH(チームcsv貼り付け用!D$1,チームcsv変換!$1:$1,0),0)),"",VLOOKUP($A12,チームcsv変換!$A:$P,MATCH(チームcsv貼り付け用!D$1,チームcsv変換!$1:$1,0),0))</f>
        <v/>
      </c>
      <c r="F12" t="str">
        <f ca="1">IF(ISERROR(VLOOKUP($A12,チームcsv変換!$A:$P,MATCH(チームcsv貼り付け用!F$1,チームcsv変換!$1:$1,0),0)),"",VLOOKUP($A12,チームcsv変換!$A:$P,MATCH(チームcsv貼り付け用!F$1,チームcsv変換!$1:$1,0),0))</f>
        <v/>
      </c>
      <c r="I12" t="str">
        <f ca="1">IF(ISERROR(VLOOKUP($A12,チームcsv変換!$A:$P,MATCH(チームcsv貼り付け用!I$1,チームcsv変換!$1:$1,0),0)),"",VLOOKUP($A12,チームcsv変換!$A:$P,MATCH(チームcsv貼り付け用!I$1,チームcsv変換!$1:$1,0),0))</f>
        <v/>
      </c>
      <c r="J12" t="str">
        <f ca="1">IF(ISERROR(VLOOKUP($A12,チームcsv変換!$A:$P,MATCH(チームcsv貼り付け用!J$1,チームcsv変換!$1:$1,0),0)),"",VLOOKUP($A12,チームcsv変換!$A:$P,MATCH(チームcsv貼り付け用!J$1,チームcsv変換!$1:$1,0),0))</f>
        <v/>
      </c>
      <c r="K12" t="str">
        <f ca="1">IF(ISERROR(VLOOKUP($A12,チームcsv変換!$A:$P,MATCH(チームcsv貼り付け用!K$1,チームcsv変換!$1:$1,0),0)),"",VLOOKUP($A12,チームcsv変換!$A:$P,MATCH(チームcsv貼り付け用!K$1,チームcsv変換!$1:$1,0),0))</f>
        <v/>
      </c>
      <c r="L12" t="str">
        <f ca="1">IF(ISERROR(VLOOKUP($A12,チームcsv変換!$A:$P,MATCH(チームcsv貼り付け用!L$1,チームcsv変換!$1:$1,0),0)),"",VLOOKUP($A12,チームcsv変換!$A:$P,MATCH(チームcsv貼り付け用!L$1,チームcsv変換!$1:$1,0),0))</f>
        <v/>
      </c>
      <c r="M12" t="str">
        <f ca="1">IF(ISERROR(VLOOKUP($A12,チームcsv変換!$A:$P,MATCH(チームcsv貼り付け用!M$1,チームcsv変換!$1:$1,0),0)),"",VLOOKUP($A12,チームcsv変換!$A:$P,MATCH(チームcsv貼り付け用!M$1,チームcsv変換!$1:$1,0),0))</f>
        <v/>
      </c>
      <c r="N12" t="str">
        <f ca="1">IF(ISERROR(VLOOKUP($A12,チームcsv変換!$A:$P,MATCH(チームcsv貼り付け用!N$1,チームcsv変換!$1:$1,0),0)),"",VLOOKUP($A12,チームcsv変換!$A:$P,MATCH(チームcsv貼り付け用!N$1,チームcsv変換!$1:$1,0),0))</f>
        <v/>
      </c>
      <c r="O12" t="str">
        <f ca="1">IF(ISERROR(VLOOKUP($A12,チームcsv変換!$A:$P,MATCH(チームcsv貼り付け用!O$1,チームcsv変換!$1:$1,0),0)),"",VLOOKUP($A12,チームcsv変換!$A:$P,MATCH(チームcsv貼り付け用!O$1,チームcsv変換!$1:$1,0),0))</f>
        <v/>
      </c>
      <c r="P12" t="str">
        <f ca="1">IF(ISERROR(VLOOKUP($A12,チームcsv変換!$A:$P,MATCH(チームcsv貼り付け用!P$1,チームcsv変換!$1:$1,0),0)),"",VLOOKUP($A12,チームcsv変換!$A:$P,MATCH(チームcsv貼り付け用!P$1,チームcsv変換!$1:$1,0),0))</f>
        <v/>
      </c>
    </row>
    <row r="13" spans="1:16" x14ac:dyDescent="0.45">
      <c r="A13" t="str">
        <f t="shared" ca="1" si="0"/>
        <v/>
      </c>
      <c r="B13" t="str">
        <f ca="1">IF(ISERROR(VLOOKUP($A13,チームcsv変換!$A:$P,MATCH(チームcsv貼り付け用!B$1,チームcsv変換!$1:$1,0),0)),"",VLOOKUP($A13,チームcsv変換!$A:$P,MATCH(チームcsv貼り付け用!B$1,チームcsv変換!$1:$1,0),0))</f>
        <v/>
      </c>
      <c r="C13" t="str">
        <f ca="1">IF(ISERROR(VLOOKUP($A13,チームcsv変換!$A:$P,MATCH(チームcsv貼り付け用!C$1,チームcsv変換!$1:$1,0),0)),"",VLOOKUP($A13,チームcsv変換!$A:$P,MATCH(チームcsv貼り付け用!C$1,チームcsv変換!$1:$1,0),0))</f>
        <v/>
      </c>
      <c r="D13" t="str">
        <f ca="1">IF(ISERROR(VLOOKUP($A13,チームcsv変換!$A:$P,MATCH(チームcsv貼り付け用!D$1,チームcsv変換!$1:$1,0),0)),"",VLOOKUP($A13,チームcsv変換!$A:$P,MATCH(チームcsv貼り付け用!D$1,チームcsv変換!$1:$1,0),0))</f>
        <v/>
      </c>
      <c r="F13" t="str">
        <f ca="1">IF(ISERROR(VLOOKUP($A13,チームcsv変換!$A:$P,MATCH(チームcsv貼り付け用!F$1,チームcsv変換!$1:$1,0),0)),"",VLOOKUP($A13,チームcsv変換!$A:$P,MATCH(チームcsv貼り付け用!F$1,チームcsv変換!$1:$1,0),0))</f>
        <v/>
      </c>
      <c r="I13" t="str">
        <f ca="1">IF(ISERROR(VLOOKUP($A13,チームcsv変換!$A:$P,MATCH(チームcsv貼り付け用!I$1,チームcsv変換!$1:$1,0),0)),"",VLOOKUP($A13,チームcsv変換!$A:$P,MATCH(チームcsv貼り付け用!I$1,チームcsv変換!$1:$1,0),0))</f>
        <v/>
      </c>
      <c r="J13" t="str">
        <f ca="1">IF(ISERROR(VLOOKUP($A13,チームcsv変換!$A:$P,MATCH(チームcsv貼り付け用!J$1,チームcsv変換!$1:$1,0),0)),"",VLOOKUP($A13,チームcsv変換!$A:$P,MATCH(チームcsv貼り付け用!J$1,チームcsv変換!$1:$1,0),0))</f>
        <v/>
      </c>
      <c r="K13" t="str">
        <f ca="1">IF(ISERROR(VLOOKUP($A13,チームcsv変換!$A:$P,MATCH(チームcsv貼り付け用!K$1,チームcsv変換!$1:$1,0),0)),"",VLOOKUP($A13,チームcsv変換!$A:$P,MATCH(チームcsv貼り付け用!K$1,チームcsv変換!$1:$1,0),0))</f>
        <v/>
      </c>
      <c r="L13" t="str">
        <f ca="1">IF(ISERROR(VLOOKUP($A13,チームcsv変換!$A:$P,MATCH(チームcsv貼り付け用!L$1,チームcsv変換!$1:$1,0),0)),"",VLOOKUP($A13,チームcsv変換!$A:$P,MATCH(チームcsv貼り付け用!L$1,チームcsv変換!$1:$1,0),0))</f>
        <v/>
      </c>
      <c r="M13" t="str">
        <f ca="1">IF(ISERROR(VLOOKUP($A13,チームcsv変換!$A:$P,MATCH(チームcsv貼り付け用!M$1,チームcsv変換!$1:$1,0),0)),"",VLOOKUP($A13,チームcsv変換!$A:$P,MATCH(チームcsv貼り付け用!M$1,チームcsv変換!$1:$1,0),0))</f>
        <v/>
      </c>
      <c r="N13" t="str">
        <f ca="1">IF(ISERROR(VLOOKUP($A13,チームcsv変換!$A:$P,MATCH(チームcsv貼り付け用!N$1,チームcsv変換!$1:$1,0),0)),"",VLOOKUP($A13,チームcsv変換!$A:$P,MATCH(チームcsv貼り付け用!N$1,チームcsv変換!$1:$1,0),0))</f>
        <v/>
      </c>
      <c r="O13" t="str">
        <f ca="1">IF(ISERROR(VLOOKUP($A13,チームcsv変換!$A:$P,MATCH(チームcsv貼り付け用!O$1,チームcsv変換!$1:$1,0),0)),"",VLOOKUP($A13,チームcsv変換!$A:$P,MATCH(チームcsv貼り付け用!O$1,チームcsv変換!$1:$1,0),0))</f>
        <v/>
      </c>
      <c r="P13" t="str">
        <f ca="1">IF(ISERROR(VLOOKUP($A13,チームcsv変換!$A:$P,MATCH(チームcsv貼り付け用!P$1,チームcsv変換!$1:$1,0),0)),"",VLOOKUP($A13,チームcsv変換!$A:$P,MATCH(チームcsv貼り付け用!P$1,チームcsv変換!$1:$1,0),0))</f>
        <v/>
      </c>
    </row>
    <row r="14" spans="1:16" x14ac:dyDescent="0.45">
      <c r="A14" t="str">
        <f t="shared" ca="1" si="0"/>
        <v/>
      </c>
      <c r="B14" t="str">
        <f ca="1">IF(ISERROR(VLOOKUP($A14,チームcsv変換!$A:$P,MATCH(チームcsv貼り付け用!B$1,チームcsv変換!$1:$1,0),0)),"",VLOOKUP($A14,チームcsv変換!$A:$P,MATCH(チームcsv貼り付け用!B$1,チームcsv変換!$1:$1,0),0))</f>
        <v/>
      </c>
      <c r="C14" t="str">
        <f ca="1">IF(ISERROR(VLOOKUP($A14,チームcsv変換!$A:$P,MATCH(チームcsv貼り付け用!C$1,チームcsv変換!$1:$1,0),0)),"",VLOOKUP($A14,チームcsv変換!$A:$P,MATCH(チームcsv貼り付け用!C$1,チームcsv変換!$1:$1,0),0))</f>
        <v/>
      </c>
      <c r="D14" t="str">
        <f ca="1">IF(ISERROR(VLOOKUP($A14,チームcsv変換!$A:$P,MATCH(チームcsv貼り付け用!D$1,チームcsv変換!$1:$1,0),0)),"",VLOOKUP($A14,チームcsv変換!$A:$P,MATCH(チームcsv貼り付け用!D$1,チームcsv変換!$1:$1,0),0))</f>
        <v/>
      </c>
      <c r="F14" t="str">
        <f ca="1">IF(ISERROR(VLOOKUP($A14,チームcsv変換!$A:$P,MATCH(チームcsv貼り付け用!F$1,チームcsv変換!$1:$1,0),0)),"",VLOOKUP($A14,チームcsv変換!$A:$P,MATCH(チームcsv貼り付け用!F$1,チームcsv変換!$1:$1,0),0))</f>
        <v/>
      </c>
      <c r="I14" t="str">
        <f ca="1">IF(ISERROR(VLOOKUP($A14,チームcsv変換!$A:$P,MATCH(チームcsv貼り付け用!I$1,チームcsv変換!$1:$1,0),0)),"",VLOOKUP($A14,チームcsv変換!$A:$P,MATCH(チームcsv貼り付け用!I$1,チームcsv変換!$1:$1,0),0))</f>
        <v/>
      </c>
      <c r="J14" t="str">
        <f ca="1">IF(ISERROR(VLOOKUP($A14,チームcsv変換!$A:$P,MATCH(チームcsv貼り付け用!J$1,チームcsv変換!$1:$1,0),0)),"",VLOOKUP($A14,チームcsv変換!$A:$P,MATCH(チームcsv貼り付け用!J$1,チームcsv変換!$1:$1,0),0))</f>
        <v/>
      </c>
      <c r="K14" t="str">
        <f ca="1">IF(ISERROR(VLOOKUP($A14,チームcsv変換!$A:$P,MATCH(チームcsv貼り付け用!K$1,チームcsv変換!$1:$1,0),0)),"",VLOOKUP($A14,チームcsv変換!$A:$P,MATCH(チームcsv貼り付け用!K$1,チームcsv変換!$1:$1,0),0))</f>
        <v/>
      </c>
      <c r="L14" t="str">
        <f ca="1">IF(ISERROR(VLOOKUP($A14,チームcsv変換!$A:$P,MATCH(チームcsv貼り付け用!L$1,チームcsv変換!$1:$1,0),0)),"",VLOOKUP($A14,チームcsv変換!$A:$P,MATCH(チームcsv貼り付け用!L$1,チームcsv変換!$1:$1,0),0))</f>
        <v/>
      </c>
      <c r="M14" t="str">
        <f ca="1">IF(ISERROR(VLOOKUP($A14,チームcsv変換!$A:$P,MATCH(チームcsv貼り付け用!M$1,チームcsv変換!$1:$1,0),0)),"",VLOOKUP($A14,チームcsv変換!$A:$P,MATCH(チームcsv貼り付け用!M$1,チームcsv変換!$1:$1,0),0))</f>
        <v/>
      </c>
      <c r="N14" t="str">
        <f ca="1">IF(ISERROR(VLOOKUP($A14,チームcsv変換!$A:$P,MATCH(チームcsv貼り付け用!N$1,チームcsv変換!$1:$1,0),0)),"",VLOOKUP($A14,チームcsv変換!$A:$P,MATCH(チームcsv貼り付け用!N$1,チームcsv変換!$1:$1,0),0))</f>
        <v/>
      </c>
      <c r="O14" t="str">
        <f ca="1">IF(ISERROR(VLOOKUP($A14,チームcsv変換!$A:$P,MATCH(チームcsv貼り付け用!O$1,チームcsv変換!$1:$1,0),0)),"",VLOOKUP($A14,チームcsv変換!$A:$P,MATCH(チームcsv貼り付け用!O$1,チームcsv変換!$1:$1,0),0))</f>
        <v/>
      </c>
      <c r="P14" t="str">
        <f ca="1">IF(ISERROR(VLOOKUP($A14,チームcsv変換!$A:$P,MATCH(チームcsv貼り付け用!P$1,チームcsv変換!$1:$1,0),0)),"",VLOOKUP($A14,チームcsv変換!$A:$P,MATCH(チームcsv貼り付け用!P$1,チームcsv変換!$1:$1,0),0))</f>
        <v/>
      </c>
    </row>
    <row r="15" spans="1:16" x14ac:dyDescent="0.45">
      <c r="A15" t="str">
        <f t="shared" ca="1" si="0"/>
        <v/>
      </c>
      <c r="B15" t="str">
        <f ca="1">IF(ISERROR(VLOOKUP($A15,チームcsv変換!$A:$P,MATCH(チームcsv貼り付け用!B$1,チームcsv変換!$1:$1,0),0)),"",VLOOKUP($A15,チームcsv変換!$A:$P,MATCH(チームcsv貼り付け用!B$1,チームcsv変換!$1:$1,0),0))</f>
        <v/>
      </c>
      <c r="C15" t="str">
        <f ca="1">IF(ISERROR(VLOOKUP($A15,チームcsv変換!$A:$P,MATCH(チームcsv貼り付け用!C$1,チームcsv変換!$1:$1,0),0)),"",VLOOKUP($A15,チームcsv変換!$A:$P,MATCH(チームcsv貼り付け用!C$1,チームcsv変換!$1:$1,0),0))</f>
        <v/>
      </c>
      <c r="D15" t="str">
        <f ca="1">IF(ISERROR(VLOOKUP($A15,チームcsv変換!$A:$P,MATCH(チームcsv貼り付け用!D$1,チームcsv変換!$1:$1,0),0)),"",VLOOKUP($A15,チームcsv変換!$A:$P,MATCH(チームcsv貼り付け用!D$1,チームcsv変換!$1:$1,0),0))</f>
        <v/>
      </c>
      <c r="F15" t="str">
        <f ca="1">IF(ISERROR(VLOOKUP($A15,チームcsv変換!$A:$P,MATCH(チームcsv貼り付け用!F$1,チームcsv変換!$1:$1,0),0)),"",VLOOKUP($A15,チームcsv変換!$A:$P,MATCH(チームcsv貼り付け用!F$1,チームcsv変換!$1:$1,0),0))</f>
        <v/>
      </c>
      <c r="I15" t="str">
        <f ca="1">IF(ISERROR(VLOOKUP($A15,チームcsv変換!$A:$P,MATCH(チームcsv貼り付け用!I$1,チームcsv変換!$1:$1,0),0)),"",VLOOKUP($A15,チームcsv変換!$A:$P,MATCH(チームcsv貼り付け用!I$1,チームcsv変換!$1:$1,0),0))</f>
        <v/>
      </c>
      <c r="J15" t="str">
        <f ca="1">IF(ISERROR(VLOOKUP($A15,チームcsv変換!$A:$P,MATCH(チームcsv貼り付け用!J$1,チームcsv変換!$1:$1,0),0)),"",VLOOKUP($A15,チームcsv変換!$A:$P,MATCH(チームcsv貼り付け用!J$1,チームcsv変換!$1:$1,0),0))</f>
        <v/>
      </c>
      <c r="K15" t="str">
        <f ca="1">IF(ISERROR(VLOOKUP($A15,チームcsv変換!$A:$P,MATCH(チームcsv貼り付け用!K$1,チームcsv変換!$1:$1,0),0)),"",VLOOKUP($A15,チームcsv変換!$A:$P,MATCH(チームcsv貼り付け用!K$1,チームcsv変換!$1:$1,0),0))</f>
        <v/>
      </c>
      <c r="L15" t="str">
        <f ca="1">IF(ISERROR(VLOOKUP($A15,チームcsv変換!$A:$P,MATCH(チームcsv貼り付け用!L$1,チームcsv変換!$1:$1,0),0)),"",VLOOKUP($A15,チームcsv変換!$A:$P,MATCH(チームcsv貼り付け用!L$1,チームcsv変換!$1:$1,0),0))</f>
        <v/>
      </c>
      <c r="M15" t="str">
        <f ca="1">IF(ISERROR(VLOOKUP($A15,チームcsv変換!$A:$P,MATCH(チームcsv貼り付け用!M$1,チームcsv変換!$1:$1,0),0)),"",VLOOKUP($A15,チームcsv変換!$A:$P,MATCH(チームcsv貼り付け用!M$1,チームcsv変換!$1:$1,0),0))</f>
        <v/>
      </c>
      <c r="N15" t="str">
        <f ca="1">IF(ISERROR(VLOOKUP($A15,チームcsv変換!$A:$P,MATCH(チームcsv貼り付け用!N$1,チームcsv変換!$1:$1,0),0)),"",VLOOKUP($A15,チームcsv変換!$A:$P,MATCH(チームcsv貼り付け用!N$1,チームcsv変換!$1:$1,0),0))</f>
        <v/>
      </c>
      <c r="O15" t="str">
        <f ca="1">IF(ISERROR(VLOOKUP($A15,チームcsv変換!$A:$P,MATCH(チームcsv貼り付け用!O$1,チームcsv変換!$1:$1,0),0)),"",VLOOKUP($A15,チームcsv変換!$A:$P,MATCH(チームcsv貼り付け用!O$1,チームcsv変換!$1:$1,0),0))</f>
        <v/>
      </c>
      <c r="P15" t="str">
        <f ca="1">IF(ISERROR(VLOOKUP($A15,チームcsv変換!$A:$P,MATCH(チームcsv貼り付け用!P$1,チームcsv変換!$1:$1,0),0)),"",VLOOKUP($A15,チームcsv変換!$A:$P,MATCH(チームcsv貼り付け用!P$1,チームcsv変換!$1:$1,0),0))</f>
        <v/>
      </c>
    </row>
    <row r="16" spans="1:16" x14ac:dyDescent="0.45">
      <c r="A16" t="str">
        <f t="shared" ca="1" si="0"/>
        <v/>
      </c>
      <c r="B16" t="str">
        <f ca="1">IF(ISERROR(VLOOKUP($A16,チームcsv変換!$A:$P,MATCH(チームcsv貼り付け用!B$1,チームcsv変換!$1:$1,0),0)),"",VLOOKUP($A16,チームcsv変換!$A:$P,MATCH(チームcsv貼り付け用!B$1,チームcsv変換!$1:$1,0),0))</f>
        <v/>
      </c>
      <c r="C16" t="str">
        <f ca="1">IF(ISERROR(VLOOKUP($A16,チームcsv変換!$A:$P,MATCH(チームcsv貼り付け用!C$1,チームcsv変換!$1:$1,0),0)),"",VLOOKUP($A16,チームcsv変換!$A:$P,MATCH(チームcsv貼り付け用!C$1,チームcsv変換!$1:$1,0),0))</f>
        <v/>
      </c>
      <c r="D16" t="str">
        <f ca="1">IF(ISERROR(VLOOKUP($A16,チームcsv変換!$A:$P,MATCH(チームcsv貼り付け用!D$1,チームcsv変換!$1:$1,0),0)),"",VLOOKUP($A16,チームcsv変換!$A:$P,MATCH(チームcsv貼り付け用!D$1,チームcsv変換!$1:$1,0),0))</f>
        <v/>
      </c>
      <c r="F16" t="str">
        <f ca="1">IF(ISERROR(VLOOKUP($A16,チームcsv変換!$A:$P,MATCH(チームcsv貼り付け用!F$1,チームcsv変換!$1:$1,0),0)),"",VLOOKUP($A16,チームcsv変換!$A:$P,MATCH(チームcsv貼り付け用!F$1,チームcsv変換!$1:$1,0),0))</f>
        <v/>
      </c>
      <c r="I16" t="str">
        <f ca="1">IF(ISERROR(VLOOKUP($A16,チームcsv変換!$A:$P,MATCH(チームcsv貼り付け用!I$1,チームcsv変換!$1:$1,0),0)),"",VLOOKUP($A16,チームcsv変換!$A:$P,MATCH(チームcsv貼り付け用!I$1,チームcsv変換!$1:$1,0),0))</f>
        <v/>
      </c>
      <c r="J16" t="str">
        <f ca="1">IF(ISERROR(VLOOKUP($A16,チームcsv変換!$A:$P,MATCH(チームcsv貼り付け用!J$1,チームcsv変換!$1:$1,0),0)),"",VLOOKUP($A16,チームcsv変換!$A:$P,MATCH(チームcsv貼り付け用!J$1,チームcsv変換!$1:$1,0),0))</f>
        <v/>
      </c>
      <c r="K16" t="str">
        <f ca="1">IF(ISERROR(VLOOKUP($A16,チームcsv変換!$A:$P,MATCH(チームcsv貼り付け用!K$1,チームcsv変換!$1:$1,0),0)),"",VLOOKUP($A16,チームcsv変換!$A:$P,MATCH(チームcsv貼り付け用!K$1,チームcsv変換!$1:$1,0),0))</f>
        <v/>
      </c>
      <c r="L16" t="str">
        <f ca="1">IF(ISERROR(VLOOKUP($A16,チームcsv変換!$A:$P,MATCH(チームcsv貼り付け用!L$1,チームcsv変換!$1:$1,0),0)),"",VLOOKUP($A16,チームcsv変換!$A:$P,MATCH(チームcsv貼り付け用!L$1,チームcsv変換!$1:$1,0),0))</f>
        <v/>
      </c>
      <c r="M16" t="str">
        <f ca="1">IF(ISERROR(VLOOKUP($A16,チームcsv変換!$A:$P,MATCH(チームcsv貼り付け用!M$1,チームcsv変換!$1:$1,0),0)),"",VLOOKUP($A16,チームcsv変換!$A:$P,MATCH(チームcsv貼り付け用!M$1,チームcsv変換!$1:$1,0),0))</f>
        <v/>
      </c>
      <c r="N16" t="str">
        <f ca="1">IF(ISERROR(VLOOKUP($A16,チームcsv変換!$A:$P,MATCH(チームcsv貼り付け用!N$1,チームcsv変換!$1:$1,0),0)),"",VLOOKUP($A16,チームcsv変換!$A:$P,MATCH(チームcsv貼り付け用!N$1,チームcsv変換!$1:$1,0),0))</f>
        <v/>
      </c>
      <c r="O16" t="str">
        <f ca="1">IF(ISERROR(VLOOKUP($A16,チームcsv変換!$A:$P,MATCH(チームcsv貼り付け用!O$1,チームcsv変換!$1:$1,0),0)),"",VLOOKUP($A16,チームcsv変換!$A:$P,MATCH(チームcsv貼り付け用!O$1,チームcsv変換!$1:$1,0),0))</f>
        <v/>
      </c>
      <c r="P16" t="str">
        <f ca="1">IF(ISERROR(VLOOKUP($A16,チームcsv変換!$A:$P,MATCH(チームcsv貼り付け用!P$1,チームcsv変換!$1:$1,0),0)),"",VLOOKUP($A16,チームcsv変換!$A:$P,MATCH(チームcsv貼り付け用!P$1,チームcsv変換!$1:$1,0),0))</f>
        <v/>
      </c>
    </row>
    <row r="17" spans="1:16" x14ac:dyDescent="0.45">
      <c r="A17" t="str">
        <f t="shared" ca="1" si="0"/>
        <v/>
      </c>
      <c r="B17" t="str">
        <f ca="1">IF(ISERROR(VLOOKUP($A17,チームcsv変換!$A:$P,MATCH(チームcsv貼り付け用!B$1,チームcsv変換!$1:$1,0),0)),"",VLOOKUP($A17,チームcsv変換!$A:$P,MATCH(チームcsv貼り付け用!B$1,チームcsv変換!$1:$1,0),0))</f>
        <v/>
      </c>
      <c r="C17" t="str">
        <f ca="1">IF(ISERROR(VLOOKUP($A17,チームcsv変換!$A:$P,MATCH(チームcsv貼り付け用!C$1,チームcsv変換!$1:$1,0),0)),"",VLOOKUP($A17,チームcsv変換!$A:$P,MATCH(チームcsv貼り付け用!C$1,チームcsv変換!$1:$1,0),0))</f>
        <v/>
      </c>
      <c r="D17" t="str">
        <f ca="1">IF(ISERROR(VLOOKUP($A17,チームcsv変換!$A:$P,MATCH(チームcsv貼り付け用!D$1,チームcsv変換!$1:$1,0),0)),"",VLOOKUP($A17,チームcsv変換!$A:$P,MATCH(チームcsv貼り付け用!D$1,チームcsv変換!$1:$1,0),0))</f>
        <v/>
      </c>
      <c r="F17" t="str">
        <f ca="1">IF(ISERROR(VLOOKUP($A17,チームcsv変換!$A:$P,MATCH(チームcsv貼り付け用!F$1,チームcsv変換!$1:$1,0),0)),"",VLOOKUP($A17,チームcsv変換!$A:$P,MATCH(チームcsv貼り付け用!F$1,チームcsv変換!$1:$1,0),0))</f>
        <v/>
      </c>
      <c r="I17" t="str">
        <f ca="1">IF(ISERROR(VLOOKUP($A17,チームcsv変換!$A:$P,MATCH(チームcsv貼り付け用!I$1,チームcsv変換!$1:$1,0),0)),"",VLOOKUP($A17,チームcsv変換!$A:$P,MATCH(チームcsv貼り付け用!I$1,チームcsv変換!$1:$1,0),0))</f>
        <v/>
      </c>
      <c r="J17" t="str">
        <f ca="1">IF(ISERROR(VLOOKUP($A17,チームcsv変換!$A:$P,MATCH(チームcsv貼り付け用!J$1,チームcsv変換!$1:$1,0),0)),"",VLOOKUP($A17,チームcsv変換!$A:$P,MATCH(チームcsv貼り付け用!J$1,チームcsv変換!$1:$1,0),0))</f>
        <v/>
      </c>
      <c r="K17" t="str">
        <f ca="1">IF(ISERROR(VLOOKUP($A17,チームcsv変換!$A:$P,MATCH(チームcsv貼り付け用!K$1,チームcsv変換!$1:$1,0),0)),"",VLOOKUP($A17,チームcsv変換!$A:$P,MATCH(チームcsv貼り付け用!K$1,チームcsv変換!$1:$1,0),0))</f>
        <v/>
      </c>
      <c r="L17" t="str">
        <f ca="1">IF(ISERROR(VLOOKUP($A17,チームcsv変換!$A:$P,MATCH(チームcsv貼り付け用!L$1,チームcsv変換!$1:$1,0),0)),"",VLOOKUP($A17,チームcsv変換!$A:$P,MATCH(チームcsv貼り付け用!L$1,チームcsv変換!$1:$1,0),0))</f>
        <v/>
      </c>
      <c r="M17" t="str">
        <f ca="1">IF(ISERROR(VLOOKUP($A17,チームcsv変換!$A:$P,MATCH(チームcsv貼り付け用!M$1,チームcsv変換!$1:$1,0),0)),"",VLOOKUP($A17,チームcsv変換!$A:$P,MATCH(チームcsv貼り付け用!M$1,チームcsv変換!$1:$1,0),0))</f>
        <v/>
      </c>
      <c r="N17" t="str">
        <f ca="1">IF(ISERROR(VLOOKUP($A17,チームcsv変換!$A:$P,MATCH(チームcsv貼り付け用!N$1,チームcsv変換!$1:$1,0),0)),"",VLOOKUP($A17,チームcsv変換!$A:$P,MATCH(チームcsv貼り付け用!N$1,チームcsv変換!$1:$1,0),0))</f>
        <v/>
      </c>
      <c r="O17" t="str">
        <f ca="1">IF(ISERROR(VLOOKUP($A17,チームcsv変換!$A:$P,MATCH(チームcsv貼り付け用!O$1,チームcsv変換!$1:$1,0),0)),"",VLOOKUP($A17,チームcsv変換!$A:$P,MATCH(チームcsv貼り付け用!O$1,チームcsv変換!$1:$1,0),0))</f>
        <v/>
      </c>
      <c r="P17" t="str">
        <f ca="1">IF(ISERROR(VLOOKUP($A17,チームcsv変換!$A:$P,MATCH(チームcsv貼り付け用!P$1,チームcsv変換!$1:$1,0),0)),"",VLOOKUP($A17,チームcsv変換!$A:$P,MATCH(チームcsv貼り付け用!P$1,チームcsv変換!$1:$1,0),0))</f>
        <v/>
      </c>
    </row>
    <row r="18" spans="1:16" x14ac:dyDescent="0.45">
      <c r="A18" t="str">
        <f t="shared" ca="1" si="0"/>
        <v/>
      </c>
      <c r="B18" t="str">
        <f ca="1">IF(ISERROR(VLOOKUP($A18,チームcsv変換!$A:$P,MATCH(チームcsv貼り付け用!B$1,チームcsv変換!$1:$1,0),0)),"",VLOOKUP($A18,チームcsv変換!$A:$P,MATCH(チームcsv貼り付け用!B$1,チームcsv変換!$1:$1,0),0))</f>
        <v/>
      </c>
      <c r="C18" t="str">
        <f ca="1">IF(ISERROR(VLOOKUP($A18,チームcsv変換!$A:$P,MATCH(チームcsv貼り付け用!C$1,チームcsv変換!$1:$1,0),0)),"",VLOOKUP($A18,チームcsv変換!$A:$P,MATCH(チームcsv貼り付け用!C$1,チームcsv変換!$1:$1,0),0))</f>
        <v/>
      </c>
      <c r="D18" t="str">
        <f ca="1">IF(ISERROR(VLOOKUP($A18,チームcsv変換!$A:$P,MATCH(チームcsv貼り付け用!D$1,チームcsv変換!$1:$1,0),0)),"",VLOOKUP($A18,チームcsv変換!$A:$P,MATCH(チームcsv貼り付け用!D$1,チームcsv変換!$1:$1,0),0))</f>
        <v/>
      </c>
      <c r="F18" t="str">
        <f ca="1">IF(ISERROR(VLOOKUP($A18,チームcsv変換!$A:$P,MATCH(チームcsv貼り付け用!F$1,チームcsv変換!$1:$1,0),0)),"",VLOOKUP($A18,チームcsv変換!$A:$P,MATCH(チームcsv貼り付け用!F$1,チームcsv変換!$1:$1,0),0))</f>
        <v/>
      </c>
      <c r="I18" t="str">
        <f ca="1">IF(ISERROR(VLOOKUP($A18,チームcsv変換!$A:$P,MATCH(チームcsv貼り付け用!I$1,チームcsv変換!$1:$1,0),0)),"",VLOOKUP($A18,チームcsv変換!$A:$P,MATCH(チームcsv貼り付け用!I$1,チームcsv変換!$1:$1,0),0))</f>
        <v/>
      </c>
      <c r="J18" t="str">
        <f ca="1">IF(ISERROR(VLOOKUP($A18,チームcsv変換!$A:$P,MATCH(チームcsv貼り付け用!J$1,チームcsv変換!$1:$1,0),0)),"",VLOOKUP($A18,チームcsv変換!$A:$P,MATCH(チームcsv貼り付け用!J$1,チームcsv変換!$1:$1,0),0))</f>
        <v/>
      </c>
      <c r="K18" t="str">
        <f ca="1">IF(ISERROR(VLOOKUP($A18,チームcsv変換!$A:$P,MATCH(チームcsv貼り付け用!K$1,チームcsv変換!$1:$1,0),0)),"",VLOOKUP($A18,チームcsv変換!$A:$P,MATCH(チームcsv貼り付け用!K$1,チームcsv変換!$1:$1,0),0))</f>
        <v/>
      </c>
      <c r="L18" t="str">
        <f ca="1">IF(ISERROR(VLOOKUP($A18,チームcsv変換!$A:$P,MATCH(チームcsv貼り付け用!L$1,チームcsv変換!$1:$1,0),0)),"",VLOOKUP($A18,チームcsv変換!$A:$P,MATCH(チームcsv貼り付け用!L$1,チームcsv変換!$1:$1,0),0))</f>
        <v/>
      </c>
      <c r="M18" t="str">
        <f ca="1">IF(ISERROR(VLOOKUP($A18,チームcsv変換!$A:$P,MATCH(チームcsv貼り付け用!M$1,チームcsv変換!$1:$1,0),0)),"",VLOOKUP($A18,チームcsv変換!$A:$P,MATCH(チームcsv貼り付け用!M$1,チームcsv変換!$1:$1,0),0))</f>
        <v/>
      </c>
      <c r="N18" t="str">
        <f ca="1">IF(ISERROR(VLOOKUP($A18,チームcsv変換!$A:$P,MATCH(チームcsv貼り付け用!N$1,チームcsv変換!$1:$1,0),0)),"",VLOOKUP($A18,チームcsv変換!$A:$P,MATCH(チームcsv貼り付け用!N$1,チームcsv変換!$1:$1,0),0))</f>
        <v/>
      </c>
      <c r="O18" t="str">
        <f ca="1">IF(ISERROR(VLOOKUP($A18,チームcsv変換!$A:$P,MATCH(チームcsv貼り付け用!O$1,チームcsv変換!$1:$1,0),0)),"",VLOOKUP($A18,チームcsv変換!$A:$P,MATCH(チームcsv貼り付け用!O$1,チームcsv変換!$1:$1,0),0))</f>
        <v/>
      </c>
      <c r="P18" t="str">
        <f ca="1">IF(ISERROR(VLOOKUP($A18,チームcsv変換!$A:$P,MATCH(チームcsv貼り付け用!P$1,チームcsv変換!$1:$1,0),0)),"",VLOOKUP($A18,チームcsv変換!$A:$P,MATCH(チームcsv貼り付け用!P$1,チームcsv変換!$1:$1,0),0))</f>
        <v/>
      </c>
    </row>
    <row r="19" spans="1:16" x14ac:dyDescent="0.45">
      <c r="A19" t="str">
        <f t="shared" ca="1" si="0"/>
        <v/>
      </c>
      <c r="B19" t="str">
        <f ca="1">IF(ISERROR(VLOOKUP($A19,チームcsv変換!$A:$P,MATCH(チームcsv貼り付け用!B$1,チームcsv変換!$1:$1,0),0)),"",VLOOKUP($A19,チームcsv変換!$A:$P,MATCH(チームcsv貼り付け用!B$1,チームcsv変換!$1:$1,0),0))</f>
        <v/>
      </c>
      <c r="C19" t="str">
        <f ca="1">IF(ISERROR(VLOOKUP($A19,チームcsv変換!$A:$P,MATCH(チームcsv貼り付け用!C$1,チームcsv変換!$1:$1,0),0)),"",VLOOKUP($A19,チームcsv変換!$A:$P,MATCH(チームcsv貼り付け用!C$1,チームcsv変換!$1:$1,0),0))</f>
        <v/>
      </c>
      <c r="D19" t="str">
        <f ca="1">IF(ISERROR(VLOOKUP($A19,チームcsv変換!$A:$P,MATCH(チームcsv貼り付け用!D$1,チームcsv変換!$1:$1,0),0)),"",VLOOKUP($A19,チームcsv変換!$A:$P,MATCH(チームcsv貼り付け用!D$1,チームcsv変換!$1:$1,0),0))</f>
        <v/>
      </c>
      <c r="F19" t="str">
        <f ca="1">IF(ISERROR(VLOOKUP($A19,チームcsv変換!$A:$P,MATCH(チームcsv貼り付け用!F$1,チームcsv変換!$1:$1,0),0)),"",VLOOKUP($A19,チームcsv変換!$A:$P,MATCH(チームcsv貼り付け用!F$1,チームcsv変換!$1:$1,0),0))</f>
        <v/>
      </c>
      <c r="I19" t="str">
        <f ca="1">IF(ISERROR(VLOOKUP($A19,チームcsv変換!$A:$P,MATCH(チームcsv貼り付け用!I$1,チームcsv変換!$1:$1,0),0)),"",VLOOKUP($A19,チームcsv変換!$A:$P,MATCH(チームcsv貼り付け用!I$1,チームcsv変換!$1:$1,0),0))</f>
        <v/>
      </c>
      <c r="J19" t="str">
        <f ca="1">IF(ISERROR(VLOOKUP($A19,チームcsv変換!$A:$P,MATCH(チームcsv貼り付け用!J$1,チームcsv変換!$1:$1,0),0)),"",VLOOKUP($A19,チームcsv変換!$A:$P,MATCH(チームcsv貼り付け用!J$1,チームcsv変換!$1:$1,0),0))</f>
        <v/>
      </c>
      <c r="K19" t="str">
        <f ca="1">IF(ISERROR(VLOOKUP($A19,チームcsv変換!$A:$P,MATCH(チームcsv貼り付け用!K$1,チームcsv変換!$1:$1,0),0)),"",VLOOKUP($A19,チームcsv変換!$A:$P,MATCH(チームcsv貼り付け用!K$1,チームcsv変換!$1:$1,0),0))</f>
        <v/>
      </c>
      <c r="L19" t="str">
        <f ca="1">IF(ISERROR(VLOOKUP($A19,チームcsv変換!$A:$P,MATCH(チームcsv貼り付け用!L$1,チームcsv変換!$1:$1,0),0)),"",VLOOKUP($A19,チームcsv変換!$A:$P,MATCH(チームcsv貼り付け用!L$1,チームcsv変換!$1:$1,0),0))</f>
        <v/>
      </c>
      <c r="M19" t="str">
        <f ca="1">IF(ISERROR(VLOOKUP($A19,チームcsv変換!$A:$P,MATCH(チームcsv貼り付け用!M$1,チームcsv変換!$1:$1,0),0)),"",VLOOKUP($A19,チームcsv変換!$A:$P,MATCH(チームcsv貼り付け用!M$1,チームcsv変換!$1:$1,0),0))</f>
        <v/>
      </c>
      <c r="N19" t="str">
        <f ca="1">IF(ISERROR(VLOOKUP($A19,チームcsv変換!$A:$P,MATCH(チームcsv貼り付け用!N$1,チームcsv変換!$1:$1,0),0)),"",VLOOKUP($A19,チームcsv変換!$A:$P,MATCH(チームcsv貼り付け用!N$1,チームcsv変換!$1:$1,0),0))</f>
        <v/>
      </c>
      <c r="O19" t="str">
        <f ca="1">IF(ISERROR(VLOOKUP($A19,チームcsv変換!$A:$P,MATCH(チームcsv貼り付け用!O$1,チームcsv変換!$1:$1,0),0)),"",VLOOKUP($A19,チームcsv変換!$A:$P,MATCH(チームcsv貼り付け用!O$1,チームcsv変換!$1:$1,0),0))</f>
        <v/>
      </c>
      <c r="P19" t="str">
        <f ca="1">IF(ISERROR(VLOOKUP($A19,チームcsv変換!$A:$P,MATCH(チームcsv貼り付け用!P$1,チームcsv変換!$1:$1,0),0)),"",VLOOKUP($A19,チームcsv変換!$A:$P,MATCH(チームcsv貼り付け用!P$1,チームcsv変換!$1:$1,0),0))</f>
        <v/>
      </c>
    </row>
    <row r="20" spans="1:16" x14ac:dyDescent="0.45">
      <c r="A20" t="str">
        <f t="shared" ca="1" si="0"/>
        <v/>
      </c>
      <c r="B20" t="str">
        <f ca="1">IF(ISERROR(VLOOKUP($A20,チームcsv変換!$A:$P,MATCH(チームcsv貼り付け用!B$1,チームcsv変換!$1:$1,0),0)),"",VLOOKUP($A20,チームcsv変換!$A:$P,MATCH(チームcsv貼り付け用!B$1,チームcsv変換!$1:$1,0),0))</f>
        <v/>
      </c>
      <c r="C20" t="str">
        <f ca="1">IF(ISERROR(VLOOKUP($A20,チームcsv変換!$A:$P,MATCH(チームcsv貼り付け用!C$1,チームcsv変換!$1:$1,0),0)),"",VLOOKUP($A20,チームcsv変換!$A:$P,MATCH(チームcsv貼り付け用!C$1,チームcsv変換!$1:$1,0),0))</f>
        <v/>
      </c>
      <c r="D20" t="str">
        <f ca="1">IF(ISERROR(VLOOKUP($A20,チームcsv変換!$A:$P,MATCH(チームcsv貼り付け用!D$1,チームcsv変換!$1:$1,0),0)),"",VLOOKUP($A20,チームcsv変換!$A:$P,MATCH(チームcsv貼り付け用!D$1,チームcsv変換!$1:$1,0),0))</f>
        <v/>
      </c>
      <c r="F20" t="str">
        <f ca="1">IF(ISERROR(VLOOKUP($A20,チームcsv変換!$A:$P,MATCH(チームcsv貼り付け用!F$1,チームcsv変換!$1:$1,0),0)),"",VLOOKUP($A20,チームcsv変換!$A:$P,MATCH(チームcsv貼り付け用!F$1,チームcsv変換!$1:$1,0),0))</f>
        <v/>
      </c>
      <c r="I20" t="str">
        <f ca="1">IF(ISERROR(VLOOKUP($A20,チームcsv変換!$A:$P,MATCH(チームcsv貼り付け用!I$1,チームcsv変換!$1:$1,0),0)),"",VLOOKUP($A20,チームcsv変換!$A:$P,MATCH(チームcsv貼り付け用!I$1,チームcsv変換!$1:$1,0),0))</f>
        <v/>
      </c>
      <c r="J20" t="str">
        <f ca="1">IF(ISERROR(VLOOKUP($A20,チームcsv変換!$A:$P,MATCH(チームcsv貼り付け用!J$1,チームcsv変換!$1:$1,0),0)),"",VLOOKUP($A20,チームcsv変換!$A:$P,MATCH(チームcsv貼り付け用!J$1,チームcsv変換!$1:$1,0),0))</f>
        <v/>
      </c>
      <c r="K20" t="str">
        <f ca="1">IF(ISERROR(VLOOKUP($A20,チームcsv変換!$A:$P,MATCH(チームcsv貼り付け用!K$1,チームcsv変換!$1:$1,0),0)),"",VLOOKUP($A20,チームcsv変換!$A:$P,MATCH(チームcsv貼り付け用!K$1,チームcsv変換!$1:$1,0),0))</f>
        <v/>
      </c>
      <c r="L20" t="str">
        <f ca="1">IF(ISERROR(VLOOKUP($A20,チームcsv変換!$A:$P,MATCH(チームcsv貼り付け用!L$1,チームcsv変換!$1:$1,0),0)),"",VLOOKUP($A20,チームcsv変換!$A:$P,MATCH(チームcsv貼り付け用!L$1,チームcsv変換!$1:$1,0),0))</f>
        <v/>
      </c>
      <c r="M20" t="str">
        <f ca="1">IF(ISERROR(VLOOKUP($A20,チームcsv変換!$A:$P,MATCH(チームcsv貼り付け用!M$1,チームcsv変換!$1:$1,0),0)),"",VLOOKUP($A20,チームcsv変換!$A:$P,MATCH(チームcsv貼り付け用!M$1,チームcsv変換!$1:$1,0),0))</f>
        <v/>
      </c>
      <c r="N20" t="str">
        <f ca="1">IF(ISERROR(VLOOKUP($A20,チームcsv変換!$A:$P,MATCH(チームcsv貼り付け用!N$1,チームcsv変換!$1:$1,0),0)),"",VLOOKUP($A20,チームcsv変換!$A:$P,MATCH(チームcsv貼り付け用!N$1,チームcsv変換!$1:$1,0),0))</f>
        <v/>
      </c>
      <c r="O20" t="str">
        <f ca="1">IF(ISERROR(VLOOKUP($A20,チームcsv変換!$A:$P,MATCH(チームcsv貼り付け用!O$1,チームcsv変換!$1:$1,0),0)),"",VLOOKUP($A20,チームcsv変換!$A:$P,MATCH(チームcsv貼り付け用!O$1,チームcsv変換!$1:$1,0),0))</f>
        <v/>
      </c>
      <c r="P20" t="str">
        <f ca="1">IF(ISERROR(VLOOKUP($A20,チームcsv変換!$A:$P,MATCH(チームcsv貼り付け用!P$1,チームcsv変換!$1:$1,0),0)),"",VLOOKUP($A20,チームcsv変換!$A:$P,MATCH(チームcsv貼り付け用!P$1,チームcsv変換!$1:$1,0),0))</f>
        <v/>
      </c>
    </row>
    <row r="21" spans="1:16" x14ac:dyDescent="0.45">
      <c r="A21" t="str">
        <f t="shared" ca="1" si="0"/>
        <v/>
      </c>
      <c r="B21" t="str">
        <f ca="1">IF(ISERROR(VLOOKUP($A21,チームcsv変換!$A:$P,MATCH(チームcsv貼り付け用!B$1,チームcsv変換!$1:$1,0),0)),"",VLOOKUP($A21,チームcsv変換!$A:$P,MATCH(チームcsv貼り付け用!B$1,チームcsv変換!$1:$1,0),0))</f>
        <v/>
      </c>
      <c r="C21" t="str">
        <f ca="1">IF(ISERROR(VLOOKUP($A21,チームcsv変換!$A:$P,MATCH(チームcsv貼り付け用!C$1,チームcsv変換!$1:$1,0),0)),"",VLOOKUP($A21,チームcsv変換!$A:$P,MATCH(チームcsv貼り付け用!C$1,チームcsv変換!$1:$1,0),0))</f>
        <v/>
      </c>
      <c r="D21" t="str">
        <f ca="1">IF(ISERROR(VLOOKUP($A21,チームcsv変換!$A:$P,MATCH(チームcsv貼り付け用!D$1,チームcsv変換!$1:$1,0),0)),"",VLOOKUP($A21,チームcsv変換!$A:$P,MATCH(チームcsv貼り付け用!D$1,チームcsv変換!$1:$1,0),0))</f>
        <v/>
      </c>
      <c r="F21" t="str">
        <f ca="1">IF(ISERROR(VLOOKUP($A21,チームcsv変換!$A:$P,MATCH(チームcsv貼り付け用!F$1,チームcsv変換!$1:$1,0),0)),"",VLOOKUP($A21,チームcsv変換!$A:$P,MATCH(チームcsv貼り付け用!F$1,チームcsv変換!$1:$1,0),0))</f>
        <v/>
      </c>
      <c r="I21" t="str">
        <f ca="1">IF(ISERROR(VLOOKUP($A21,チームcsv変換!$A:$P,MATCH(チームcsv貼り付け用!I$1,チームcsv変換!$1:$1,0),0)),"",VLOOKUP($A21,チームcsv変換!$A:$P,MATCH(チームcsv貼り付け用!I$1,チームcsv変換!$1:$1,0),0))</f>
        <v/>
      </c>
      <c r="J21" t="str">
        <f ca="1">IF(ISERROR(VLOOKUP($A21,チームcsv変換!$A:$P,MATCH(チームcsv貼り付け用!J$1,チームcsv変換!$1:$1,0),0)),"",VLOOKUP($A21,チームcsv変換!$A:$P,MATCH(チームcsv貼り付け用!J$1,チームcsv変換!$1:$1,0),0))</f>
        <v/>
      </c>
      <c r="K21" t="str">
        <f ca="1">IF(ISERROR(VLOOKUP($A21,チームcsv変換!$A:$P,MATCH(チームcsv貼り付け用!K$1,チームcsv変換!$1:$1,0),0)),"",VLOOKUP($A21,チームcsv変換!$A:$P,MATCH(チームcsv貼り付け用!K$1,チームcsv変換!$1:$1,0),0))</f>
        <v/>
      </c>
      <c r="L21" t="str">
        <f ca="1">IF(ISERROR(VLOOKUP($A21,チームcsv変換!$A:$P,MATCH(チームcsv貼り付け用!L$1,チームcsv変換!$1:$1,0),0)),"",VLOOKUP($A21,チームcsv変換!$A:$P,MATCH(チームcsv貼り付け用!L$1,チームcsv変換!$1:$1,0),0))</f>
        <v/>
      </c>
      <c r="M21" t="str">
        <f ca="1">IF(ISERROR(VLOOKUP($A21,チームcsv変換!$A:$P,MATCH(チームcsv貼り付け用!M$1,チームcsv変換!$1:$1,0),0)),"",VLOOKUP($A21,チームcsv変換!$A:$P,MATCH(チームcsv貼り付け用!M$1,チームcsv変換!$1:$1,0),0))</f>
        <v/>
      </c>
      <c r="N21" t="str">
        <f ca="1">IF(ISERROR(VLOOKUP($A21,チームcsv変換!$A:$P,MATCH(チームcsv貼り付け用!N$1,チームcsv変換!$1:$1,0),0)),"",VLOOKUP($A21,チームcsv変換!$A:$P,MATCH(チームcsv貼り付け用!N$1,チームcsv変換!$1:$1,0),0))</f>
        <v/>
      </c>
      <c r="O21" t="str">
        <f ca="1">IF(ISERROR(VLOOKUP($A21,チームcsv変換!$A:$P,MATCH(チームcsv貼り付け用!O$1,チームcsv変換!$1:$1,0),0)),"",VLOOKUP($A21,チームcsv変換!$A:$P,MATCH(チームcsv貼り付け用!O$1,チームcsv変換!$1:$1,0),0))</f>
        <v/>
      </c>
      <c r="P21" t="str">
        <f ca="1">IF(ISERROR(VLOOKUP($A21,チームcsv変換!$A:$P,MATCH(チームcsv貼り付け用!P$1,チームcsv変換!$1:$1,0),0)),"",VLOOKUP($A21,チームcsv変換!$A:$P,MATCH(チームcsv貼り付け用!P$1,チームcsv変換!$1:$1,0),0))</f>
        <v/>
      </c>
    </row>
    <row r="22" spans="1:16" x14ac:dyDescent="0.45">
      <c r="A22" t="str">
        <f t="shared" ca="1" si="0"/>
        <v/>
      </c>
      <c r="B22" t="str">
        <f ca="1">IF(ISERROR(VLOOKUP($A22,チームcsv変換!$A:$P,MATCH(チームcsv貼り付け用!B$1,チームcsv変換!$1:$1,0),0)),"",VLOOKUP($A22,チームcsv変換!$A:$P,MATCH(チームcsv貼り付け用!B$1,チームcsv変換!$1:$1,0),0))</f>
        <v/>
      </c>
      <c r="C22" t="str">
        <f ca="1">IF(ISERROR(VLOOKUP($A22,チームcsv変換!$A:$P,MATCH(チームcsv貼り付け用!C$1,チームcsv変換!$1:$1,0),0)),"",VLOOKUP($A22,チームcsv変換!$A:$P,MATCH(チームcsv貼り付け用!C$1,チームcsv変換!$1:$1,0),0))</f>
        <v/>
      </c>
      <c r="D22" t="str">
        <f ca="1">IF(ISERROR(VLOOKUP($A22,チームcsv変換!$A:$P,MATCH(チームcsv貼り付け用!D$1,チームcsv変換!$1:$1,0),0)),"",VLOOKUP($A22,チームcsv変換!$A:$P,MATCH(チームcsv貼り付け用!D$1,チームcsv変換!$1:$1,0),0))</f>
        <v/>
      </c>
      <c r="F22" t="str">
        <f ca="1">IF(ISERROR(VLOOKUP($A22,チームcsv変換!$A:$P,MATCH(チームcsv貼り付け用!F$1,チームcsv変換!$1:$1,0),0)),"",VLOOKUP($A22,チームcsv変換!$A:$P,MATCH(チームcsv貼り付け用!F$1,チームcsv変換!$1:$1,0),0))</f>
        <v/>
      </c>
      <c r="I22" t="str">
        <f ca="1">IF(ISERROR(VLOOKUP($A22,チームcsv変換!$A:$P,MATCH(チームcsv貼り付け用!I$1,チームcsv変換!$1:$1,0),0)),"",VLOOKUP($A22,チームcsv変換!$A:$P,MATCH(チームcsv貼り付け用!I$1,チームcsv変換!$1:$1,0),0))</f>
        <v/>
      </c>
      <c r="J22" t="str">
        <f ca="1">IF(ISERROR(VLOOKUP($A22,チームcsv変換!$A:$P,MATCH(チームcsv貼り付け用!J$1,チームcsv変換!$1:$1,0),0)),"",VLOOKUP($A22,チームcsv変換!$A:$P,MATCH(チームcsv貼り付け用!J$1,チームcsv変換!$1:$1,0),0))</f>
        <v/>
      </c>
      <c r="K22" t="str">
        <f ca="1">IF(ISERROR(VLOOKUP($A22,チームcsv変換!$A:$P,MATCH(チームcsv貼り付け用!K$1,チームcsv変換!$1:$1,0),0)),"",VLOOKUP($A22,チームcsv変換!$A:$P,MATCH(チームcsv貼り付け用!K$1,チームcsv変換!$1:$1,0),0))</f>
        <v/>
      </c>
      <c r="L22" t="str">
        <f ca="1">IF(ISERROR(VLOOKUP($A22,チームcsv変換!$A:$P,MATCH(チームcsv貼り付け用!L$1,チームcsv変換!$1:$1,0),0)),"",VLOOKUP($A22,チームcsv変換!$A:$P,MATCH(チームcsv貼り付け用!L$1,チームcsv変換!$1:$1,0),0))</f>
        <v/>
      </c>
      <c r="M22" t="str">
        <f ca="1">IF(ISERROR(VLOOKUP($A22,チームcsv変換!$A:$P,MATCH(チームcsv貼り付け用!M$1,チームcsv変換!$1:$1,0),0)),"",VLOOKUP($A22,チームcsv変換!$A:$P,MATCH(チームcsv貼り付け用!M$1,チームcsv変換!$1:$1,0),0))</f>
        <v/>
      </c>
      <c r="N22" t="str">
        <f ca="1">IF(ISERROR(VLOOKUP($A22,チームcsv変換!$A:$P,MATCH(チームcsv貼り付け用!N$1,チームcsv変換!$1:$1,0),0)),"",VLOOKUP($A22,チームcsv変換!$A:$P,MATCH(チームcsv貼り付け用!N$1,チームcsv変換!$1:$1,0),0))</f>
        <v/>
      </c>
      <c r="O22" t="str">
        <f ca="1">IF(ISERROR(VLOOKUP($A22,チームcsv変換!$A:$P,MATCH(チームcsv貼り付け用!O$1,チームcsv変換!$1:$1,0),0)),"",VLOOKUP($A22,チームcsv変換!$A:$P,MATCH(チームcsv貼り付け用!O$1,チームcsv変換!$1:$1,0),0))</f>
        <v/>
      </c>
      <c r="P22" t="str">
        <f ca="1">IF(ISERROR(VLOOKUP($A22,チームcsv変換!$A:$P,MATCH(チームcsv貼り付け用!P$1,チームcsv変換!$1:$1,0),0)),"",VLOOKUP($A22,チームcsv変換!$A:$P,MATCH(チームcsv貼り付け用!P$1,チームcsv変換!$1:$1,0),0))</f>
        <v/>
      </c>
    </row>
    <row r="23" spans="1:16" x14ac:dyDescent="0.45">
      <c r="A23" t="str">
        <f t="shared" ca="1" si="0"/>
        <v/>
      </c>
      <c r="B23" t="str">
        <f ca="1">IF(ISERROR(VLOOKUP($A23,チームcsv変換!$A:$P,MATCH(チームcsv貼り付け用!B$1,チームcsv変換!$1:$1,0),0)),"",VLOOKUP($A23,チームcsv変換!$A:$P,MATCH(チームcsv貼り付け用!B$1,チームcsv変換!$1:$1,0),0))</f>
        <v/>
      </c>
      <c r="C23" t="str">
        <f ca="1">IF(ISERROR(VLOOKUP($A23,チームcsv変換!$A:$P,MATCH(チームcsv貼り付け用!C$1,チームcsv変換!$1:$1,0),0)),"",VLOOKUP($A23,チームcsv変換!$A:$P,MATCH(チームcsv貼り付け用!C$1,チームcsv変換!$1:$1,0),0))</f>
        <v/>
      </c>
      <c r="D23" t="str">
        <f ca="1">IF(ISERROR(VLOOKUP($A23,チームcsv変換!$A:$P,MATCH(チームcsv貼り付け用!D$1,チームcsv変換!$1:$1,0),0)),"",VLOOKUP($A23,チームcsv変換!$A:$P,MATCH(チームcsv貼り付け用!D$1,チームcsv変換!$1:$1,0),0))</f>
        <v/>
      </c>
      <c r="F23" t="str">
        <f ca="1">IF(ISERROR(VLOOKUP($A23,チームcsv変換!$A:$P,MATCH(チームcsv貼り付け用!F$1,チームcsv変換!$1:$1,0),0)),"",VLOOKUP($A23,チームcsv変換!$A:$P,MATCH(チームcsv貼り付け用!F$1,チームcsv変換!$1:$1,0),0))</f>
        <v/>
      </c>
      <c r="I23" t="str">
        <f ca="1">IF(ISERROR(VLOOKUP($A23,チームcsv変換!$A:$P,MATCH(チームcsv貼り付け用!I$1,チームcsv変換!$1:$1,0),0)),"",VLOOKUP($A23,チームcsv変換!$A:$P,MATCH(チームcsv貼り付け用!I$1,チームcsv変換!$1:$1,0),0))</f>
        <v/>
      </c>
      <c r="J23" t="str">
        <f ca="1">IF(ISERROR(VLOOKUP($A23,チームcsv変換!$A:$P,MATCH(チームcsv貼り付け用!J$1,チームcsv変換!$1:$1,0),0)),"",VLOOKUP($A23,チームcsv変換!$A:$P,MATCH(チームcsv貼り付け用!J$1,チームcsv変換!$1:$1,0),0))</f>
        <v/>
      </c>
      <c r="K23" t="str">
        <f ca="1">IF(ISERROR(VLOOKUP($A23,チームcsv変換!$A:$P,MATCH(チームcsv貼り付け用!K$1,チームcsv変換!$1:$1,0),0)),"",VLOOKUP($A23,チームcsv変換!$A:$P,MATCH(チームcsv貼り付け用!K$1,チームcsv変換!$1:$1,0),0))</f>
        <v/>
      </c>
      <c r="L23" t="str">
        <f ca="1">IF(ISERROR(VLOOKUP($A23,チームcsv変換!$A:$P,MATCH(チームcsv貼り付け用!L$1,チームcsv変換!$1:$1,0),0)),"",VLOOKUP($A23,チームcsv変換!$A:$P,MATCH(チームcsv貼り付け用!L$1,チームcsv変換!$1:$1,0),0))</f>
        <v/>
      </c>
      <c r="M23" t="str">
        <f ca="1">IF(ISERROR(VLOOKUP($A23,チームcsv変換!$A:$P,MATCH(チームcsv貼り付け用!M$1,チームcsv変換!$1:$1,0),0)),"",VLOOKUP($A23,チームcsv変換!$A:$P,MATCH(チームcsv貼り付け用!M$1,チームcsv変換!$1:$1,0),0))</f>
        <v/>
      </c>
      <c r="N23" t="str">
        <f ca="1">IF(ISERROR(VLOOKUP($A23,チームcsv変換!$A:$P,MATCH(チームcsv貼り付け用!N$1,チームcsv変換!$1:$1,0),0)),"",VLOOKUP($A23,チームcsv変換!$A:$P,MATCH(チームcsv貼り付け用!N$1,チームcsv変換!$1:$1,0),0))</f>
        <v/>
      </c>
      <c r="O23" t="str">
        <f ca="1">IF(ISERROR(VLOOKUP($A23,チームcsv変換!$A:$P,MATCH(チームcsv貼り付け用!O$1,チームcsv変換!$1:$1,0),0)),"",VLOOKUP($A23,チームcsv変換!$A:$P,MATCH(チームcsv貼り付け用!O$1,チームcsv変換!$1:$1,0),0))</f>
        <v/>
      </c>
      <c r="P23" t="str">
        <f ca="1">IF(ISERROR(VLOOKUP($A23,チームcsv変換!$A:$P,MATCH(チームcsv貼り付け用!P$1,チームcsv変換!$1:$1,0),0)),"",VLOOKUP($A23,チームcsv変換!$A:$P,MATCH(チームcsv貼り付け用!P$1,チームcsv変換!$1:$1,0),0))</f>
        <v/>
      </c>
    </row>
    <row r="24" spans="1:16" x14ac:dyDescent="0.45">
      <c r="A24" t="str">
        <f t="shared" ca="1" si="0"/>
        <v/>
      </c>
      <c r="B24" t="str">
        <f ca="1">IF(ISERROR(VLOOKUP($A24,チームcsv変換!$A:$P,MATCH(チームcsv貼り付け用!B$1,チームcsv変換!$1:$1,0),0)),"",VLOOKUP($A24,チームcsv変換!$A:$P,MATCH(チームcsv貼り付け用!B$1,チームcsv変換!$1:$1,0),0))</f>
        <v/>
      </c>
      <c r="C24" t="str">
        <f ca="1">IF(ISERROR(VLOOKUP($A24,チームcsv変換!$A:$P,MATCH(チームcsv貼り付け用!C$1,チームcsv変換!$1:$1,0),0)),"",VLOOKUP($A24,チームcsv変換!$A:$P,MATCH(チームcsv貼り付け用!C$1,チームcsv変換!$1:$1,0),0))</f>
        <v/>
      </c>
      <c r="D24" t="str">
        <f ca="1">IF(ISERROR(VLOOKUP($A24,チームcsv変換!$A:$P,MATCH(チームcsv貼り付け用!D$1,チームcsv変換!$1:$1,0),0)),"",VLOOKUP($A24,チームcsv変換!$A:$P,MATCH(チームcsv貼り付け用!D$1,チームcsv変換!$1:$1,0),0))</f>
        <v/>
      </c>
      <c r="F24" t="str">
        <f ca="1">IF(ISERROR(VLOOKUP($A24,チームcsv変換!$A:$P,MATCH(チームcsv貼り付け用!F$1,チームcsv変換!$1:$1,0),0)),"",VLOOKUP($A24,チームcsv変換!$A:$P,MATCH(チームcsv貼り付け用!F$1,チームcsv変換!$1:$1,0),0))</f>
        <v/>
      </c>
      <c r="I24" t="str">
        <f ca="1">IF(ISERROR(VLOOKUP($A24,チームcsv変換!$A:$P,MATCH(チームcsv貼り付け用!I$1,チームcsv変換!$1:$1,0),0)),"",VLOOKUP($A24,チームcsv変換!$A:$P,MATCH(チームcsv貼り付け用!I$1,チームcsv変換!$1:$1,0),0))</f>
        <v/>
      </c>
      <c r="J24" t="str">
        <f ca="1">IF(ISERROR(VLOOKUP($A24,チームcsv変換!$A:$P,MATCH(チームcsv貼り付け用!J$1,チームcsv変換!$1:$1,0),0)),"",VLOOKUP($A24,チームcsv変換!$A:$P,MATCH(チームcsv貼り付け用!J$1,チームcsv変換!$1:$1,0),0))</f>
        <v/>
      </c>
      <c r="K24" t="str">
        <f ca="1">IF(ISERROR(VLOOKUP($A24,チームcsv変換!$A:$P,MATCH(チームcsv貼り付け用!K$1,チームcsv変換!$1:$1,0),0)),"",VLOOKUP($A24,チームcsv変換!$A:$P,MATCH(チームcsv貼り付け用!K$1,チームcsv変換!$1:$1,0),0))</f>
        <v/>
      </c>
      <c r="L24" t="str">
        <f ca="1">IF(ISERROR(VLOOKUP($A24,チームcsv変換!$A:$P,MATCH(チームcsv貼り付け用!L$1,チームcsv変換!$1:$1,0),0)),"",VLOOKUP($A24,チームcsv変換!$A:$P,MATCH(チームcsv貼り付け用!L$1,チームcsv変換!$1:$1,0),0))</f>
        <v/>
      </c>
      <c r="M24" t="str">
        <f ca="1">IF(ISERROR(VLOOKUP($A24,チームcsv変換!$A:$P,MATCH(チームcsv貼り付け用!M$1,チームcsv変換!$1:$1,0),0)),"",VLOOKUP($A24,チームcsv変換!$A:$P,MATCH(チームcsv貼り付け用!M$1,チームcsv変換!$1:$1,0),0))</f>
        <v/>
      </c>
      <c r="N24" t="str">
        <f ca="1">IF(ISERROR(VLOOKUP($A24,チームcsv変換!$A:$P,MATCH(チームcsv貼り付け用!N$1,チームcsv変換!$1:$1,0),0)),"",VLOOKUP($A24,チームcsv変換!$A:$P,MATCH(チームcsv貼り付け用!N$1,チームcsv変換!$1:$1,0),0))</f>
        <v/>
      </c>
      <c r="O24" t="str">
        <f ca="1">IF(ISERROR(VLOOKUP($A24,チームcsv変換!$A:$P,MATCH(チームcsv貼り付け用!O$1,チームcsv変換!$1:$1,0),0)),"",VLOOKUP($A24,チームcsv変換!$A:$P,MATCH(チームcsv貼り付け用!O$1,チームcsv変換!$1:$1,0),0))</f>
        <v/>
      </c>
      <c r="P24" t="str">
        <f ca="1">IF(ISERROR(VLOOKUP($A24,チームcsv変換!$A:$P,MATCH(チームcsv貼り付け用!P$1,チームcsv変換!$1:$1,0),0)),"",VLOOKUP($A24,チームcsv変換!$A:$P,MATCH(チームcsv貼り付け用!P$1,チームcsv変換!$1:$1,0),0))</f>
        <v/>
      </c>
    </row>
    <row r="25" spans="1:16" x14ac:dyDescent="0.45">
      <c r="A25" t="str">
        <f t="shared" ca="1" si="0"/>
        <v/>
      </c>
      <c r="B25" t="str">
        <f ca="1">IF(ISERROR(VLOOKUP($A25,チームcsv変換!$A:$P,MATCH(チームcsv貼り付け用!B$1,チームcsv変換!$1:$1,0),0)),"",VLOOKUP($A25,チームcsv変換!$A:$P,MATCH(チームcsv貼り付け用!B$1,チームcsv変換!$1:$1,0),0))</f>
        <v/>
      </c>
      <c r="C25" t="str">
        <f ca="1">IF(ISERROR(VLOOKUP($A25,チームcsv変換!$A:$P,MATCH(チームcsv貼り付け用!C$1,チームcsv変換!$1:$1,0),0)),"",VLOOKUP($A25,チームcsv変換!$A:$P,MATCH(チームcsv貼り付け用!C$1,チームcsv変換!$1:$1,0),0))</f>
        <v/>
      </c>
      <c r="D25" t="str">
        <f ca="1">IF(ISERROR(VLOOKUP($A25,チームcsv変換!$A:$P,MATCH(チームcsv貼り付け用!D$1,チームcsv変換!$1:$1,0),0)),"",VLOOKUP($A25,チームcsv変換!$A:$P,MATCH(チームcsv貼り付け用!D$1,チームcsv変換!$1:$1,0),0))</f>
        <v/>
      </c>
      <c r="F25" t="str">
        <f ca="1">IF(ISERROR(VLOOKUP($A25,チームcsv変換!$A:$P,MATCH(チームcsv貼り付け用!F$1,チームcsv変換!$1:$1,0),0)),"",VLOOKUP($A25,チームcsv変換!$A:$P,MATCH(チームcsv貼り付け用!F$1,チームcsv変換!$1:$1,0),0))</f>
        <v/>
      </c>
      <c r="I25" t="str">
        <f ca="1">IF(ISERROR(VLOOKUP($A25,チームcsv変換!$A:$P,MATCH(チームcsv貼り付け用!I$1,チームcsv変換!$1:$1,0),0)),"",VLOOKUP($A25,チームcsv変換!$A:$P,MATCH(チームcsv貼り付け用!I$1,チームcsv変換!$1:$1,0),0))</f>
        <v/>
      </c>
      <c r="J25" t="str">
        <f ca="1">IF(ISERROR(VLOOKUP($A25,チームcsv変換!$A:$P,MATCH(チームcsv貼り付け用!J$1,チームcsv変換!$1:$1,0),0)),"",VLOOKUP($A25,チームcsv変換!$A:$P,MATCH(チームcsv貼り付け用!J$1,チームcsv変換!$1:$1,0),0))</f>
        <v/>
      </c>
      <c r="K25" t="str">
        <f ca="1">IF(ISERROR(VLOOKUP($A25,チームcsv変換!$A:$P,MATCH(チームcsv貼り付け用!K$1,チームcsv変換!$1:$1,0),0)),"",VLOOKUP($A25,チームcsv変換!$A:$P,MATCH(チームcsv貼り付け用!K$1,チームcsv変換!$1:$1,0),0))</f>
        <v/>
      </c>
      <c r="L25" t="str">
        <f ca="1">IF(ISERROR(VLOOKUP($A25,チームcsv変換!$A:$P,MATCH(チームcsv貼り付け用!L$1,チームcsv変換!$1:$1,0),0)),"",VLOOKUP($A25,チームcsv変換!$A:$P,MATCH(チームcsv貼り付け用!L$1,チームcsv変換!$1:$1,0),0))</f>
        <v/>
      </c>
      <c r="M25" t="str">
        <f ca="1">IF(ISERROR(VLOOKUP($A25,チームcsv変換!$A:$P,MATCH(チームcsv貼り付け用!M$1,チームcsv変換!$1:$1,0),0)),"",VLOOKUP($A25,チームcsv変換!$A:$P,MATCH(チームcsv貼り付け用!M$1,チームcsv変換!$1:$1,0),0))</f>
        <v/>
      </c>
      <c r="N25" t="str">
        <f ca="1">IF(ISERROR(VLOOKUP($A25,チームcsv変換!$A:$P,MATCH(チームcsv貼り付け用!N$1,チームcsv変換!$1:$1,0),0)),"",VLOOKUP($A25,チームcsv変換!$A:$P,MATCH(チームcsv貼り付け用!N$1,チームcsv変換!$1:$1,0),0))</f>
        <v/>
      </c>
      <c r="O25" t="str">
        <f ca="1">IF(ISERROR(VLOOKUP($A25,チームcsv変換!$A:$P,MATCH(チームcsv貼り付け用!O$1,チームcsv変換!$1:$1,0),0)),"",VLOOKUP($A25,チームcsv変換!$A:$P,MATCH(チームcsv貼り付け用!O$1,チームcsv変換!$1:$1,0),0))</f>
        <v/>
      </c>
      <c r="P25" t="str">
        <f ca="1">IF(ISERROR(VLOOKUP($A25,チームcsv変換!$A:$P,MATCH(チームcsv貼り付け用!P$1,チームcsv変換!$1:$1,0),0)),"",VLOOKUP($A25,チームcsv変換!$A:$P,MATCH(チームcsv貼り付け用!P$1,チームcsv変換!$1:$1,0),0))</f>
        <v/>
      </c>
    </row>
    <row r="26" spans="1:16" x14ac:dyDescent="0.45">
      <c r="A26" t="str">
        <f t="shared" ca="1" si="0"/>
        <v/>
      </c>
      <c r="B26" t="str">
        <f ca="1">IF(ISERROR(VLOOKUP($A26,チームcsv変換!$A:$P,MATCH(チームcsv貼り付け用!B$1,チームcsv変換!$1:$1,0),0)),"",VLOOKUP($A26,チームcsv変換!$A:$P,MATCH(チームcsv貼り付け用!B$1,チームcsv変換!$1:$1,0),0))</f>
        <v/>
      </c>
      <c r="C26" t="str">
        <f ca="1">IF(ISERROR(VLOOKUP($A26,チームcsv変換!$A:$P,MATCH(チームcsv貼り付け用!C$1,チームcsv変換!$1:$1,0),0)),"",VLOOKUP($A26,チームcsv変換!$A:$P,MATCH(チームcsv貼り付け用!C$1,チームcsv変換!$1:$1,0),0))</f>
        <v/>
      </c>
      <c r="D26" t="str">
        <f ca="1">IF(ISERROR(VLOOKUP($A26,チームcsv変換!$A:$P,MATCH(チームcsv貼り付け用!D$1,チームcsv変換!$1:$1,0),0)),"",VLOOKUP($A26,チームcsv変換!$A:$P,MATCH(チームcsv貼り付け用!D$1,チームcsv変換!$1:$1,0),0))</f>
        <v/>
      </c>
      <c r="F26" t="str">
        <f ca="1">IF(ISERROR(VLOOKUP($A26,チームcsv変換!$A:$P,MATCH(チームcsv貼り付け用!F$1,チームcsv変換!$1:$1,0),0)),"",VLOOKUP($A26,チームcsv変換!$A:$P,MATCH(チームcsv貼り付け用!F$1,チームcsv変換!$1:$1,0),0))</f>
        <v/>
      </c>
      <c r="I26" t="str">
        <f ca="1">IF(ISERROR(VLOOKUP($A26,チームcsv変換!$A:$P,MATCH(チームcsv貼り付け用!I$1,チームcsv変換!$1:$1,0),0)),"",VLOOKUP($A26,チームcsv変換!$A:$P,MATCH(チームcsv貼り付け用!I$1,チームcsv変換!$1:$1,0),0))</f>
        <v/>
      </c>
      <c r="J26" t="str">
        <f ca="1">IF(ISERROR(VLOOKUP($A26,チームcsv変換!$A:$P,MATCH(チームcsv貼り付け用!J$1,チームcsv変換!$1:$1,0),0)),"",VLOOKUP($A26,チームcsv変換!$A:$P,MATCH(チームcsv貼り付け用!J$1,チームcsv変換!$1:$1,0),0))</f>
        <v/>
      </c>
      <c r="K26" t="str">
        <f ca="1">IF(ISERROR(VLOOKUP($A26,チームcsv変換!$A:$P,MATCH(チームcsv貼り付け用!K$1,チームcsv変換!$1:$1,0),0)),"",VLOOKUP($A26,チームcsv変換!$A:$P,MATCH(チームcsv貼り付け用!K$1,チームcsv変換!$1:$1,0),0))</f>
        <v/>
      </c>
      <c r="L26" t="str">
        <f ca="1">IF(ISERROR(VLOOKUP($A26,チームcsv変換!$A:$P,MATCH(チームcsv貼り付け用!L$1,チームcsv変換!$1:$1,0),0)),"",VLOOKUP($A26,チームcsv変換!$A:$P,MATCH(チームcsv貼り付け用!L$1,チームcsv変換!$1:$1,0),0))</f>
        <v/>
      </c>
      <c r="M26" t="str">
        <f ca="1">IF(ISERROR(VLOOKUP($A26,チームcsv変換!$A:$P,MATCH(チームcsv貼り付け用!M$1,チームcsv変換!$1:$1,0),0)),"",VLOOKUP($A26,チームcsv変換!$A:$P,MATCH(チームcsv貼り付け用!M$1,チームcsv変換!$1:$1,0),0))</f>
        <v/>
      </c>
      <c r="N26" t="str">
        <f ca="1">IF(ISERROR(VLOOKUP($A26,チームcsv変換!$A:$P,MATCH(チームcsv貼り付け用!N$1,チームcsv変換!$1:$1,0),0)),"",VLOOKUP($A26,チームcsv変換!$A:$P,MATCH(チームcsv貼り付け用!N$1,チームcsv変換!$1:$1,0),0))</f>
        <v/>
      </c>
      <c r="O26" t="str">
        <f ca="1">IF(ISERROR(VLOOKUP($A26,チームcsv変換!$A:$P,MATCH(チームcsv貼り付け用!O$1,チームcsv変換!$1:$1,0),0)),"",VLOOKUP($A26,チームcsv変換!$A:$P,MATCH(チームcsv貼り付け用!O$1,チームcsv変換!$1:$1,0),0))</f>
        <v/>
      </c>
      <c r="P26" t="str">
        <f ca="1">IF(ISERROR(VLOOKUP($A26,チームcsv変換!$A:$P,MATCH(チームcsv貼り付け用!P$1,チームcsv変換!$1:$1,0),0)),"",VLOOKUP($A26,チームcsv変換!$A:$P,MATCH(チームcsv貼り付け用!P$1,チームcsv変換!$1:$1,0),0))</f>
        <v/>
      </c>
    </row>
    <row r="27" spans="1:16" x14ac:dyDescent="0.45">
      <c r="A27" t="str">
        <f t="shared" ca="1" si="0"/>
        <v/>
      </c>
      <c r="B27" t="str">
        <f ca="1">IF(ISERROR(VLOOKUP($A27,チームcsv変換!$A:$P,MATCH(チームcsv貼り付け用!B$1,チームcsv変換!$1:$1,0),0)),"",VLOOKUP($A27,チームcsv変換!$A:$P,MATCH(チームcsv貼り付け用!B$1,チームcsv変換!$1:$1,0),0))</f>
        <v/>
      </c>
      <c r="C27" t="str">
        <f ca="1">IF(ISERROR(VLOOKUP($A27,チームcsv変換!$A:$P,MATCH(チームcsv貼り付け用!C$1,チームcsv変換!$1:$1,0),0)),"",VLOOKUP($A27,チームcsv変換!$A:$P,MATCH(チームcsv貼り付け用!C$1,チームcsv変換!$1:$1,0),0))</f>
        <v/>
      </c>
      <c r="D27" t="str">
        <f ca="1">IF(ISERROR(VLOOKUP($A27,チームcsv変換!$A:$P,MATCH(チームcsv貼り付け用!D$1,チームcsv変換!$1:$1,0),0)),"",VLOOKUP($A27,チームcsv変換!$A:$P,MATCH(チームcsv貼り付け用!D$1,チームcsv変換!$1:$1,0),0))</f>
        <v/>
      </c>
      <c r="F27" t="str">
        <f ca="1">IF(ISERROR(VLOOKUP($A27,チームcsv変換!$A:$P,MATCH(チームcsv貼り付け用!F$1,チームcsv変換!$1:$1,0),0)),"",VLOOKUP($A27,チームcsv変換!$A:$P,MATCH(チームcsv貼り付け用!F$1,チームcsv変換!$1:$1,0),0))</f>
        <v/>
      </c>
      <c r="I27" t="str">
        <f ca="1">IF(ISERROR(VLOOKUP($A27,チームcsv変換!$A:$P,MATCH(チームcsv貼り付け用!I$1,チームcsv変換!$1:$1,0),0)),"",VLOOKUP($A27,チームcsv変換!$A:$P,MATCH(チームcsv貼り付け用!I$1,チームcsv変換!$1:$1,0),0))</f>
        <v/>
      </c>
      <c r="J27" t="str">
        <f ca="1">IF(ISERROR(VLOOKUP($A27,チームcsv変換!$A:$P,MATCH(チームcsv貼り付け用!J$1,チームcsv変換!$1:$1,0),0)),"",VLOOKUP($A27,チームcsv変換!$A:$P,MATCH(チームcsv貼り付け用!J$1,チームcsv変換!$1:$1,0),0))</f>
        <v/>
      </c>
      <c r="K27" t="str">
        <f ca="1">IF(ISERROR(VLOOKUP($A27,チームcsv変換!$A:$P,MATCH(チームcsv貼り付け用!K$1,チームcsv変換!$1:$1,0),0)),"",VLOOKUP($A27,チームcsv変換!$A:$P,MATCH(チームcsv貼り付け用!K$1,チームcsv変換!$1:$1,0),0))</f>
        <v/>
      </c>
      <c r="L27" t="str">
        <f ca="1">IF(ISERROR(VLOOKUP($A27,チームcsv変換!$A:$P,MATCH(チームcsv貼り付け用!L$1,チームcsv変換!$1:$1,0),0)),"",VLOOKUP($A27,チームcsv変換!$A:$P,MATCH(チームcsv貼り付け用!L$1,チームcsv変換!$1:$1,0),0))</f>
        <v/>
      </c>
      <c r="M27" t="str">
        <f ca="1">IF(ISERROR(VLOOKUP($A27,チームcsv変換!$A:$P,MATCH(チームcsv貼り付け用!M$1,チームcsv変換!$1:$1,0),0)),"",VLOOKUP($A27,チームcsv変換!$A:$P,MATCH(チームcsv貼り付け用!M$1,チームcsv変換!$1:$1,0),0))</f>
        <v/>
      </c>
      <c r="N27" t="str">
        <f ca="1">IF(ISERROR(VLOOKUP($A27,チームcsv変換!$A:$P,MATCH(チームcsv貼り付け用!N$1,チームcsv変換!$1:$1,0),0)),"",VLOOKUP($A27,チームcsv変換!$A:$P,MATCH(チームcsv貼り付け用!N$1,チームcsv変換!$1:$1,0),0))</f>
        <v/>
      </c>
      <c r="O27" t="str">
        <f ca="1">IF(ISERROR(VLOOKUP($A27,チームcsv変換!$A:$P,MATCH(チームcsv貼り付け用!O$1,チームcsv変換!$1:$1,0),0)),"",VLOOKUP($A27,チームcsv変換!$A:$P,MATCH(チームcsv貼り付け用!O$1,チームcsv変換!$1:$1,0),0))</f>
        <v/>
      </c>
      <c r="P27" t="str">
        <f ca="1">IF(ISERROR(VLOOKUP($A27,チームcsv変換!$A:$P,MATCH(チームcsv貼り付け用!P$1,チームcsv変換!$1:$1,0),0)),"",VLOOKUP($A27,チームcsv変換!$A:$P,MATCH(チームcsv貼り付け用!P$1,チームcsv変換!$1:$1,0),0))</f>
        <v/>
      </c>
    </row>
    <row r="28" spans="1:16" x14ac:dyDescent="0.45">
      <c r="A28" t="str">
        <f t="shared" ca="1" si="0"/>
        <v/>
      </c>
      <c r="B28" t="str">
        <f ca="1">IF(ISERROR(VLOOKUP($A28,チームcsv変換!$A:$P,MATCH(チームcsv貼り付け用!B$1,チームcsv変換!$1:$1,0),0)),"",VLOOKUP($A28,チームcsv変換!$A:$P,MATCH(チームcsv貼り付け用!B$1,チームcsv変換!$1:$1,0),0))</f>
        <v/>
      </c>
      <c r="C28" t="str">
        <f ca="1">IF(ISERROR(VLOOKUP($A28,チームcsv変換!$A:$P,MATCH(チームcsv貼り付け用!C$1,チームcsv変換!$1:$1,0),0)),"",VLOOKUP($A28,チームcsv変換!$A:$P,MATCH(チームcsv貼り付け用!C$1,チームcsv変換!$1:$1,0),0))</f>
        <v/>
      </c>
      <c r="D28" t="str">
        <f ca="1">IF(ISERROR(VLOOKUP($A28,チームcsv変換!$A:$P,MATCH(チームcsv貼り付け用!D$1,チームcsv変換!$1:$1,0),0)),"",VLOOKUP($A28,チームcsv変換!$A:$P,MATCH(チームcsv貼り付け用!D$1,チームcsv変換!$1:$1,0),0))</f>
        <v/>
      </c>
      <c r="F28" t="str">
        <f ca="1">IF(ISERROR(VLOOKUP($A28,チームcsv変換!$A:$P,MATCH(チームcsv貼り付け用!F$1,チームcsv変換!$1:$1,0),0)),"",VLOOKUP($A28,チームcsv変換!$A:$P,MATCH(チームcsv貼り付け用!F$1,チームcsv変換!$1:$1,0),0))</f>
        <v/>
      </c>
      <c r="I28" t="str">
        <f ca="1">IF(ISERROR(VLOOKUP($A28,チームcsv変換!$A:$P,MATCH(チームcsv貼り付け用!I$1,チームcsv変換!$1:$1,0),0)),"",VLOOKUP($A28,チームcsv変換!$A:$P,MATCH(チームcsv貼り付け用!I$1,チームcsv変換!$1:$1,0),0))</f>
        <v/>
      </c>
      <c r="J28" t="str">
        <f ca="1">IF(ISERROR(VLOOKUP($A28,チームcsv変換!$A:$P,MATCH(チームcsv貼り付け用!J$1,チームcsv変換!$1:$1,0),0)),"",VLOOKUP($A28,チームcsv変換!$A:$P,MATCH(チームcsv貼り付け用!J$1,チームcsv変換!$1:$1,0),0))</f>
        <v/>
      </c>
      <c r="K28" t="str">
        <f ca="1">IF(ISERROR(VLOOKUP($A28,チームcsv変換!$A:$P,MATCH(チームcsv貼り付け用!K$1,チームcsv変換!$1:$1,0),0)),"",VLOOKUP($A28,チームcsv変換!$A:$P,MATCH(チームcsv貼り付け用!K$1,チームcsv変換!$1:$1,0),0))</f>
        <v/>
      </c>
      <c r="L28" t="str">
        <f ca="1">IF(ISERROR(VLOOKUP($A28,チームcsv変換!$A:$P,MATCH(チームcsv貼り付け用!L$1,チームcsv変換!$1:$1,0),0)),"",VLOOKUP($A28,チームcsv変換!$A:$P,MATCH(チームcsv貼り付け用!L$1,チームcsv変換!$1:$1,0),0))</f>
        <v/>
      </c>
      <c r="M28" t="str">
        <f ca="1">IF(ISERROR(VLOOKUP($A28,チームcsv変換!$A:$P,MATCH(チームcsv貼り付け用!M$1,チームcsv変換!$1:$1,0),0)),"",VLOOKUP($A28,チームcsv変換!$A:$P,MATCH(チームcsv貼り付け用!M$1,チームcsv変換!$1:$1,0),0))</f>
        <v/>
      </c>
      <c r="N28" t="str">
        <f ca="1">IF(ISERROR(VLOOKUP($A28,チームcsv変換!$A:$P,MATCH(チームcsv貼り付け用!N$1,チームcsv変換!$1:$1,0),0)),"",VLOOKUP($A28,チームcsv変換!$A:$P,MATCH(チームcsv貼り付け用!N$1,チームcsv変換!$1:$1,0),0))</f>
        <v/>
      </c>
      <c r="O28" t="str">
        <f ca="1">IF(ISERROR(VLOOKUP($A28,チームcsv変換!$A:$P,MATCH(チームcsv貼り付け用!O$1,チームcsv変換!$1:$1,0),0)),"",VLOOKUP($A28,チームcsv変換!$A:$P,MATCH(チームcsv貼り付け用!O$1,チームcsv変換!$1:$1,0),0))</f>
        <v/>
      </c>
      <c r="P28" t="str">
        <f ca="1">IF(ISERROR(VLOOKUP($A28,チームcsv変換!$A:$P,MATCH(チームcsv貼り付け用!P$1,チームcsv変換!$1:$1,0),0)),"",VLOOKUP($A28,チームcsv変換!$A:$P,MATCH(チームcsv貼り付け用!P$1,チームcsv変換!$1:$1,0),0))</f>
        <v/>
      </c>
    </row>
    <row r="29" spans="1:16" x14ac:dyDescent="0.45">
      <c r="A29" t="str">
        <f t="shared" ca="1" si="0"/>
        <v/>
      </c>
      <c r="B29" t="str">
        <f ca="1">IF(ISERROR(VLOOKUP($A29,チームcsv変換!$A:$P,MATCH(チームcsv貼り付け用!B$1,チームcsv変換!$1:$1,0),0)),"",VLOOKUP($A29,チームcsv変換!$A:$P,MATCH(チームcsv貼り付け用!B$1,チームcsv変換!$1:$1,0),0))</f>
        <v/>
      </c>
      <c r="C29" t="str">
        <f ca="1">IF(ISERROR(VLOOKUP($A29,チームcsv変換!$A:$P,MATCH(チームcsv貼り付け用!C$1,チームcsv変換!$1:$1,0),0)),"",VLOOKUP($A29,チームcsv変換!$A:$P,MATCH(チームcsv貼り付け用!C$1,チームcsv変換!$1:$1,0),0))</f>
        <v/>
      </c>
      <c r="D29" t="str">
        <f ca="1">IF(ISERROR(VLOOKUP($A29,チームcsv変換!$A:$P,MATCH(チームcsv貼り付け用!D$1,チームcsv変換!$1:$1,0),0)),"",VLOOKUP($A29,チームcsv変換!$A:$P,MATCH(チームcsv貼り付け用!D$1,チームcsv変換!$1:$1,0),0))</f>
        <v/>
      </c>
      <c r="F29" t="str">
        <f ca="1">IF(ISERROR(VLOOKUP($A29,チームcsv変換!$A:$P,MATCH(チームcsv貼り付け用!F$1,チームcsv変換!$1:$1,0),0)),"",VLOOKUP($A29,チームcsv変換!$A:$P,MATCH(チームcsv貼り付け用!F$1,チームcsv変換!$1:$1,0),0))</f>
        <v/>
      </c>
      <c r="I29" t="str">
        <f ca="1">IF(ISERROR(VLOOKUP($A29,チームcsv変換!$A:$P,MATCH(チームcsv貼り付け用!I$1,チームcsv変換!$1:$1,0),0)),"",VLOOKUP($A29,チームcsv変換!$A:$P,MATCH(チームcsv貼り付け用!I$1,チームcsv変換!$1:$1,0),0))</f>
        <v/>
      </c>
      <c r="J29" t="str">
        <f ca="1">IF(ISERROR(VLOOKUP($A29,チームcsv変換!$A:$P,MATCH(チームcsv貼り付け用!J$1,チームcsv変換!$1:$1,0),0)),"",VLOOKUP($A29,チームcsv変換!$A:$P,MATCH(チームcsv貼り付け用!J$1,チームcsv変換!$1:$1,0),0))</f>
        <v/>
      </c>
      <c r="K29" t="str">
        <f ca="1">IF(ISERROR(VLOOKUP($A29,チームcsv変換!$A:$P,MATCH(チームcsv貼り付け用!K$1,チームcsv変換!$1:$1,0),0)),"",VLOOKUP($A29,チームcsv変換!$A:$P,MATCH(チームcsv貼り付け用!K$1,チームcsv変換!$1:$1,0),0))</f>
        <v/>
      </c>
      <c r="L29" t="str">
        <f ca="1">IF(ISERROR(VLOOKUP($A29,チームcsv変換!$A:$P,MATCH(チームcsv貼り付け用!L$1,チームcsv変換!$1:$1,0),0)),"",VLOOKUP($A29,チームcsv変換!$A:$P,MATCH(チームcsv貼り付け用!L$1,チームcsv変換!$1:$1,0),0))</f>
        <v/>
      </c>
      <c r="M29" t="str">
        <f ca="1">IF(ISERROR(VLOOKUP($A29,チームcsv変換!$A:$P,MATCH(チームcsv貼り付け用!M$1,チームcsv変換!$1:$1,0),0)),"",VLOOKUP($A29,チームcsv変換!$A:$P,MATCH(チームcsv貼り付け用!M$1,チームcsv変換!$1:$1,0),0))</f>
        <v/>
      </c>
      <c r="N29" t="str">
        <f ca="1">IF(ISERROR(VLOOKUP($A29,チームcsv変換!$A:$P,MATCH(チームcsv貼り付け用!N$1,チームcsv変換!$1:$1,0),0)),"",VLOOKUP($A29,チームcsv変換!$A:$P,MATCH(チームcsv貼り付け用!N$1,チームcsv変換!$1:$1,0),0))</f>
        <v/>
      </c>
      <c r="O29" t="str">
        <f ca="1">IF(ISERROR(VLOOKUP($A29,チームcsv変換!$A:$P,MATCH(チームcsv貼り付け用!O$1,チームcsv変換!$1:$1,0),0)),"",VLOOKUP($A29,チームcsv変換!$A:$P,MATCH(チームcsv貼り付け用!O$1,チームcsv変換!$1:$1,0),0))</f>
        <v/>
      </c>
      <c r="P29" t="str">
        <f ca="1">IF(ISERROR(VLOOKUP($A29,チームcsv変換!$A:$P,MATCH(チームcsv貼り付け用!P$1,チームcsv変換!$1:$1,0),0)),"",VLOOKUP($A29,チームcsv変換!$A:$P,MATCH(チームcsv貼り付け用!P$1,チームcsv変換!$1:$1,0),0))</f>
        <v/>
      </c>
    </row>
    <row r="30" spans="1:16" x14ac:dyDescent="0.45">
      <c r="A30" t="str">
        <f t="shared" ca="1" si="0"/>
        <v/>
      </c>
      <c r="B30" t="str">
        <f ca="1">IF(ISERROR(VLOOKUP($A30,チームcsv変換!$A:$P,MATCH(チームcsv貼り付け用!B$1,チームcsv変換!$1:$1,0),0)),"",VLOOKUP($A30,チームcsv変換!$A:$P,MATCH(チームcsv貼り付け用!B$1,チームcsv変換!$1:$1,0),0))</f>
        <v/>
      </c>
      <c r="C30" t="str">
        <f ca="1">IF(ISERROR(VLOOKUP($A30,チームcsv変換!$A:$P,MATCH(チームcsv貼り付け用!C$1,チームcsv変換!$1:$1,0),0)),"",VLOOKUP($A30,チームcsv変換!$A:$P,MATCH(チームcsv貼り付け用!C$1,チームcsv変換!$1:$1,0),0))</f>
        <v/>
      </c>
      <c r="D30" t="str">
        <f ca="1">IF(ISERROR(VLOOKUP($A30,チームcsv変換!$A:$P,MATCH(チームcsv貼り付け用!D$1,チームcsv変換!$1:$1,0),0)),"",VLOOKUP($A30,チームcsv変換!$A:$P,MATCH(チームcsv貼り付け用!D$1,チームcsv変換!$1:$1,0),0))</f>
        <v/>
      </c>
      <c r="F30" t="str">
        <f ca="1">IF(ISERROR(VLOOKUP($A30,チームcsv変換!$A:$P,MATCH(チームcsv貼り付け用!F$1,チームcsv変換!$1:$1,0),0)),"",VLOOKUP($A30,チームcsv変換!$A:$P,MATCH(チームcsv貼り付け用!F$1,チームcsv変換!$1:$1,0),0))</f>
        <v/>
      </c>
      <c r="I30" t="str">
        <f ca="1">IF(ISERROR(VLOOKUP($A30,チームcsv変換!$A:$P,MATCH(チームcsv貼り付け用!I$1,チームcsv変換!$1:$1,0),0)),"",VLOOKUP($A30,チームcsv変換!$A:$P,MATCH(チームcsv貼り付け用!I$1,チームcsv変換!$1:$1,0),0))</f>
        <v/>
      </c>
      <c r="J30" t="str">
        <f ca="1">IF(ISERROR(VLOOKUP($A30,チームcsv変換!$A:$P,MATCH(チームcsv貼り付け用!J$1,チームcsv変換!$1:$1,0),0)),"",VLOOKUP($A30,チームcsv変換!$A:$P,MATCH(チームcsv貼り付け用!J$1,チームcsv変換!$1:$1,0),0))</f>
        <v/>
      </c>
      <c r="K30" t="str">
        <f ca="1">IF(ISERROR(VLOOKUP($A30,チームcsv変換!$A:$P,MATCH(チームcsv貼り付け用!K$1,チームcsv変換!$1:$1,0),0)),"",VLOOKUP($A30,チームcsv変換!$A:$P,MATCH(チームcsv貼り付け用!K$1,チームcsv変換!$1:$1,0),0))</f>
        <v/>
      </c>
      <c r="L30" t="str">
        <f ca="1">IF(ISERROR(VLOOKUP($A30,チームcsv変換!$A:$P,MATCH(チームcsv貼り付け用!L$1,チームcsv変換!$1:$1,0),0)),"",VLOOKUP($A30,チームcsv変換!$A:$P,MATCH(チームcsv貼り付け用!L$1,チームcsv変換!$1:$1,0),0))</f>
        <v/>
      </c>
      <c r="M30" t="str">
        <f ca="1">IF(ISERROR(VLOOKUP($A30,チームcsv変換!$A:$P,MATCH(チームcsv貼り付け用!M$1,チームcsv変換!$1:$1,0),0)),"",VLOOKUP($A30,チームcsv変換!$A:$P,MATCH(チームcsv貼り付け用!M$1,チームcsv変換!$1:$1,0),0))</f>
        <v/>
      </c>
      <c r="N30" t="str">
        <f ca="1">IF(ISERROR(VLOOKUP($A30,チームcsv変換!$A:$P,MATCH(チームcsv貼り付け用!N$1,チームcsv変換!$1:$1,0),0)),"",VLOOKUP($A30,チームcsv変換!$A:$P,MATCH(チームcsv貼り付け用!N$1,チームcsv変換!$1:$1,0),0))</f>
        <v/>
      </c>
      <c r="O30" t="str">
        <f ca="1">IF(ISERROR(VLOOKUP($A30,チームcsv変換!$A:$P,MATCH(チームcsv貼り付け用!O$1,チームcsv変換!$1:$1,0),0)),"",VLOOKUP($A30,チームcsv変換!$A:$P,MATCH(チームcsv貼り付け用!O$1,チームcsv変換!$1:$1,0),0))</f>
        <v/>
      </c>
      <c r="P30" t="str">
        <f ca="1">IF(ISERROR(VLOOKUP($A30,チームcsv変換!$A:$P,MATCH(チームcsv貼り付け用!P$1,チームcsv変換!$1:$1,0),0)),"",VLOOKUP($A30,チームcsv変換!$A:$P,MATCH(チームcsv貼り付け用!P$1,チームcsv変換!$1:$1,0),0))</f>
        <v/>
      </c>
    </row>
    <row r="31" spans="1:16" x14ac:dyDescent="0.45">
      <c r="A31" t="str">
        <f t="shared" ca="1" si="0"/>
        <v/>
      </c>
      <c r="B31" t="str">
        <f ca="1">IF(ISERROR(VLOOKUP($A31,チームcsv変換!$A:$P,MATCH(チームcsv貼り付け用!B$1,チームcsv変換!$1:$1,0),0)),"",VLOOKUP($A31,チームcsv変換!$A:$P,MATCH(チームcsv貼り付け用!B$1,チームcsv変換!$1:$1,0),0))</f>
        <v/>
      </c>
      <c r="C31" t="str">
        <f ca="1">IF(ISERROR(VLOOKUP($A31,チームcsv変換!$A:$P,MATCH(チームcsv貼り付け用!C$1,チームcsv変換!$1:$1,0),0)),"",VLOOKUP($A31,チームcsv変換!$A:$P,MATCH(チームcsv貼り付け用!C$1,チームcsv変換!$1:$1,0),0))</f>
        <v/>
      </c>
      <c r="D31" t="str">
        <f ca="1">IF(ISERROR(VLOOKUP($A31,チームcsv変換!$A:$P,MATCH(チームcsv貼り付け用!D$1,チームcsv変換!$1:$1,0),0)),"",VLOOKUP($A31,チームcsv変換!$A:$P,MATCH(チームcsv貼り付け用!D$1,チームcsv変換!$1:$1,0),0))</f>
        <v/>
      </c>
      <c r="F31" t="str">
        <f ca="1">IF(ISERROR(VLOOKUP($A31,チームcsv変換!$A:$P,MATCH(チームcsv貼り付け用!F$1,チームcsv変換!$1:$1,0),0)),"",VLOOKUP($A31,チームcsv変換!$A:$P,MATCH(チームcsv貼り付け用!F$1,チームcsv変換!$1:$1,0),0))</f>
        <v/>
      </c>
      <c r="I31" t="str">
        <f ca="1">IF(ISERROR(VLOOKUP($A31,チームcsv変換!$A:$P,MATCH(チームcsv貼り付け用!I$1,チームcsv変換!$1:$1,0),0)),"",VLOOKUP($A31,チームcsv変換!$A:$P,MATCH(チームcsv貼り付け用!I$1,チームcsv変換!$1:$1,0),0))</f>
        <v/>
      </c>
      <c r="J31" t="str">
        <f ca="1">IF(ISERROR(VLOOKUP($A31,チームcsv変換!$A:$P,MATCH(チームcsv貼り付け用!J$1,チームcsv変換!$1:$1,0),0)),"",VLOOKUP($A31,チームcsv変換!$A:$P,MATCH(チームcsv貼り付け用!J$1,チームcsv変換!$1:$1,0),0))</f>
        <v/>
      </c>
      <c r="K31" t="str">
        <f ca="1">IF(ISERROR(VLOOKUP($A31,チームcsv変換!$A:$P,MATCH(チームcsv貼り付け用!K$1,チームcsv変換!$1:$1,0),0)),"",VLOOKUP($A31,チームcsv変換!$A:$P,MATCH(チームcsv貼り付け用!K$1,チームcsv変換!$1:$1,0),0))</f>
        <v/>
      </c>
      <c r="L31" t="str">
        <f ca="1">IF(ISERROR(VLOOKUP($A31,チームcsv変換!$A:$P,MATCH(チームcsv貼り付け用!L$1,チームcsv変換!$1:$1,0),0)),"",VLOOKUP($A31,チームcsv変換!$A:$P,MATCH(チームcsv貼り付け用!L$1,チームcsv変換!$1:$1,0),0))</f>
        <v/>
      </c>
      <c r="M31" t="str">
        <f ca="1">IF(ISERROR(VLOOKUP($A31,チームcsv変換!$A:$P,MATCH(チームcsv貼り付け用!M$1,チームcsv変換!$1:$1,0),0)),"",VLOOKUP($A31,チームcsv変換!$A:$P,MATCH(チームcsv貼り付け用!M$1,チームcsv変換!$1:$1,0),0))</f>
        <v/>
      </c>
      <c r="N31" t="str">
        <f ca="1">IF(ISERROR(VLOOKUP($A31,チームcsv変換!$A:$P,MATCH(チームcsv貼り付け用!N$1,チームcsv変換!$1:$1,0),0)),"",VLOOKUP($A31,チームcsv変換!$A:$P,MATCH(チームcsv貼り付け用!N$1,チームcsv変換!$1:$1,0),0))</f>
        <v/>
      </c>
      <c r="O31" t="str">
        <f ca="1">IF(ISERROR(VLOOKUP($A31,チームcsv変換!$A:$P,MATCH(チームcsv貼り付け用!O$1,チームcsv変換!$1:$1,0),0)),"",VLOOKUP($A31,チームcsv変換!$A:$P,MATCH(チームcsv貼り付け用!O$1,チームcsv変換!$1:$1,0),0))</f>
        <v/>
      </c>
      <c r="P31" t="str">
        <f ca="1">IF(ISERROR(VLOOKUP($A31,チームcsv変換!$A:$P,MATCH(チームcsv貼り付け用!P$1,チームcsv変換!$1:$1,0),0)),"",VLOOKUP($A31,チームcsv変換!$A:$P,MATCH(チームcsv貼り付け用!P$1,チームcsv変換!$1:$1,0),0))</f>
        <v/>
      </c>
    </row>
    <row r="32" spans="1:16" x14ac:dyDescent="0.45">
      <c r="A32" t="str">
        <f t="shared" ca="1" si="0"/>
        <v/>
      </c>
      <c r="B32" t="str">
        <f ca="1">IF(ISERROR(VLOOKUP($A32,チームcsv変換!$A:$P,MATCH(チームcsv貼り付け用!B$1,チームcsv変換!$1:$1,0),0)),"",VLOOKUP($A32,チームcsv変換!$A:$P,MATCH(チームcsv貼り付け用!B$1,チームcsv変換!$1:$1,0),0))</f>
        <v/>
      </c>
      <c r="C32" t="str">
        <f ca="1">IF(ISERROR(VLOOKUP($A32,チームcsv変換!$A:$P,MATCH(チームcsv貼り付け用!C$1,チームcsv変換!$1:$1,0),0)),"",VLOOKUP($A32,チームcsv変換!$A:$P,MATCH(チームcsv貼り付け用!C$1,チームcsv変換!$1:$1,0),0))</f>
        <v/>
      </c>
      <c r="D32" t="str">
        <f ca="1">IF(ISERROR(VLOOKUP($A32,チームcsv変換!$A:$P,MATCH(チームcsv貼り付け用!D$1,チームcsv変換!$1:$1,0),0)),"",VLOOKUP($A32,チームcsv変換!$A:$P,MATCH(チームcsv貼り付け用!D$1,チームcsv変換!$1:$1,0),0))</f>
        <v/>
      </c>
      <c r="F32" t="str">
        <f ca="1">IF(ISERROR(VLOOKUP($A32,チームcsv変換!$A:$P,MATCH(チームcsv貼り付け用!F$1,チームcsv変換!$1:$1,0),0)),"",VLOOKUP($A32,チームcsv変換!$A:$P,MATCH(チームcsv貼り付け用!F$1,チームcsv変換!$1:$1,0),0))</f>
        <v/>
      </c>
      <c r="I32" t="str">
        <f ca="1">IF(ISERROR(VLOOKUP($A32,チームcsv変換!$A:$P,MATCH(チームcsv貼り付け用!I$1,チームcsv変換!$1:$1,0),0)),"",VLOOKUP($A32,チームcsv変換!$A:$P,MATCH(チームcsv貼り付け用!I$1,チームcsv変換!$1:$1,0),0))</f>
        <v/>
      </c>
      <c r="J32" t="str">
        <f ca="1">IF(ISERROR(VLOOKUP($A32,チームcsv変換!$A:$P,MATCH(チームcsv貼り付け用!J$1,チームcsv変換!$1:$1,0),0)),"",VLOOKUP($A32,チームcsv変換!$A:$P,MATCH(チームcsv貼り付け用!J$1,チームcsv変換!$1:$1,0),0))</f>
        <v/>
      </c>
      <c r="K32" t="str">
        <f ca="1">IF(ISERROR(VLOOKUP($A32,チームcsv変換!$A:$P,MATCH(チームcsv貼り付け用!K$1,チームcsv変換!$1:$1,0),0)),"",VLOOKUP($A32,チームcsv変換!$A:$P,MATCH(チームcsv貼り付け用!K$1,チームcsv変換!$1:$1,0),0))</f>
        <v/>
      </c>
      <c r="L32" t="str">
        <f ca="1">IF(ISERROR(VLOOKUP($A32,チームcsv変換!$A:$P,MATCH(チームcsv貼り付け用!L$1,チームcsv変換!$1:$1,0),0)),"",VLOOKUP($A32,チームcsv変換!$A:$P,MATCH(チームcsv貼り付け用!L$1,チームcsv変換!$1:$1,0),0))</f>
        <v/>
      </c>
      <c r="M32" t="str">
        <f ca="1">IF(ISERROR(VLOOKUP($A32,チームcsv変換!$A:$P,MATCH(チームcsv貼り付け用!M$1,チームcsv変換!$1:$1,0),0)),"",VLOOKUP($A32,チームcsv変換!$A:$P,MATCH(チームcsv貼り付け用!M$1,チームcsv変換!$1:$1,0),0))</f>
        <v/>
      </c>
      <c r="N32" t="str">
        <f ca="1">IF(ISERROR(VLOOKUP($A32,チームcsv変換!$A:$P,MATCH(チームcsv貼り付け用!N$1,チームcsv変換!$1:$1,0),0)),"",VLOOKUP($A32,チームcsv変換!$A:$P,MATCH(チームcsv貼り付け用!N$1,チームcsv変換!$1:$1,0),0))</f>
        <v/>
      </c>
      <c r="O32" t="str">
        <f ca="1">IF(ISERROR(VLOOKUP($A32,チームcsv変換!$A:$P,MATCH(チームcsv貼り付け用!O$1,チームcsv変換!$1:$1,0),0)),"",VLOOKUP($A32,チームcsv変換!$A:$P,MATCH(チームcsv貼り付け用!O$1,チームcsv変換!$1:$1,0),0))</f>
        <v/>
      </c>
      <c r="P32" t="str">
        <f ca="1">IF(ISERROR(VLOOKUP($A32,チームcsv変換!$A:$P,MATCH(チームcsv貼り付け用!P$1,チームcsv変換!$1:$1,0),0)),"",VLOOKUP($A32,チームcsv変換!$A:$P,MATCH(チームcsv貼り付け用!P$1,チームcsv変換!$1:$1,0),0))</f>
        <v/>
      </c>
    </row>
    <row r="33" spans="1:16" x14ac:dyDescent="0.45">
      <c r="A33" t="str">
        <f t="shared" ca="1" si="0"/>
        <v/>
      </c>
      <c r="B33" t="str">
        <f ca="1">IF(ISERROR(VLOOKUP($A33,チームcsv変換!$A:$P,MATCH(チームcsv貼り付け用!B$1,チームcsv変換!$1:$1,0),0)),"",VLOOKUP($A33,チームcsv変換!$A:$P,MATCH(チームcsv貼り付け用!B$1,チームcsv変換!$1:$1,0),0))</f>
        <v/>
      </c>
      <c r="C33" t="str">
        <f ca="1">IF(ISERROR(VLOOKUP($A33,チームcsv変換!$A:$P,MATCH(チームcsv貼り付け用!C$1,チームcsv変換!$1:$1,0),0)),"",VLOOKUP($A33,チームcsv変換!$A:$P,MATCH(チームcsv貼り付け用!C$1,チームcsv変換!$1:$1,0),0))</f>
        <v/>
      </c>
      <c r="D33" t="str">
        <f ca="1">IF(ISERROR(VLOOKUP($A33,チームcsv変換!$A:$P,MATCH(チームcsv貼り付け用!D$1,チームcsv変換!$1:$1,0),0)),"",VLOOKUP($A33,チームcsv変換!$A:$P,MATCH(チームcsv貼り付け用!D$1,チームcsv変換!$1:$1,0),0))</f>
        <v/>
      </c>
      <c r="F33" t="str">
        <f ca="1">IF(ISERROR(VLOOKUP($A33,チームcsv変換!$A:$P,MATCH(チームcsv貼り付け用!F$1,チームcsv変換!$1:$1,0),0)),"",VLOOKUP($A33,チームcsv変換!$A:$P,MATCH(チームcsv貼り付け用!F$1,チームcsv変換!$1:$1,0),0))</f>
        <v/>
      </c>
      <c r="I33" t="str">
        <f ca="1">IF(ISERROR(VLOOKUP($A33,チームcsv変換!$A:$P,MATCH(チームcsv貼り付け用!I$1,チームcsv変換!$1:$1,0),0)),"",VLOOKUP($A33,チームcsv変換!$A:$P,MATCH(チームcsv貼り付け用!I$1,チームcsv変換!$1:$1,0),0))</f>
        <v/>
      </c>
      <c r="J33" t="str">
        <f ca="1">IF(ISERROR(VLOOKUP($A33,チームcsv変換!$A:$P,MATCH(チームcsv貼り付け用!J$1,チームcsv変換!$1:$1,0),0)),"",VLOOKUP($A33,チームcsv変換!$A:$P,MATCH(チームcsv貼り付け用!J$1,チームcsv変換!$1:$1,0),0))</f>
        <v/>
      </c>
      <c r="K33" t="str">
        <f ca="1">IF(ISERROR(VLOOKUP($A33,チームcsv変換!$A:$P,MATCH(チームcsv貼り付け用!K$1,チームcsv変換!$1:$1,0),0)),"",VLOOKUP($A33,チームcsv変換!$A:$P,MATCH(チームcsv貼り付け用!K$1,チームcsv変換!$1:$1,0),0))</f>
        <v/>
      </c>
      <c r="L33" t="str">
        <f ca="1">IF(ISERROR(VLOOKUP($A33,チームcsv変換!$A:$P,MATCH(チームcsv貼り付け用!L$1,チームcsv変換!$1:$1,0),0)),"",VLOOKUP($A33,チームcsv変換!$A:$P,MATCH(チームcsv貼り付け用!L$1,チームcsv変換!$1:$1,0),0))</f>
        <v/>
      </c>
      <c r="M33" t="str">
        <f ca="1">IF(ISERROR(VLOOKUP($A33,チームcsv変換!$A:$P,MATCH(チームcsv貼り付け用!M$1,チームcsv変換!$1:$1,0),0)),"",VLOOKUP($A33,チームcsv変換!$A:$P,MATCH(チームcsv貼り付け用!M$1,チームcsv変換!$1:$1,0),0))</f>
        <v/>
      </c>
      <c r="N33" t="str">
        <f ca="1">IF(ISERROR(VLOOKUP($A33,チームcsv変換!$A:$P,MATCH(チームcsv貼り付け用!N$1,チームcsv変換!$1:$1,0),0)),"",VLOOKUP($A33,チームcsv変換!$A:$P,MATCH(チームcsv貼り付け用!N$1,チームcsv変換!$1:$1,0),0))</f>
        <v/>
      </c>
      <c r="O33" t="str">
        <f ca="1">IF(ISERROR(VLOOKUP($A33,チームcsv変換!$A:$P,MATCH(チームcsv貼り付け用!O$1,チームcsv変換!$1:$1,0),0)),"",VLOOKUP($A33,チームcsv変換!$A:$P,MATCH(チームcsv貼り付け用!O$1,チームcsv変換!$1:$1,0),0))</f>
        <v/>
      </c>
      <c r="P33" t="str">
        <f ca="1">IF(ISERROR(VLOOKUP($A33,チームcsv変換!$A:$P,MATCH(チームcsv貼り付け用!P$1,チームcsv変換!$1:$1,0),0)),"",VLOOKUP($A33,チームcsv変換!$A:$P,MATCH(チームcsv貼り付け用!P$1,チームcsv変換!$1:$1,0),0))</f>
        <v/>
      </c>
    </row>
    <row r="34" spans="1:16" x14ac:dyDescent="0.45">
      <c r="A34" t="str">
        <f t="shared" ca="1" si="0"/>
        <v/>
      </c>
      <c r="B34" t="str">
        <f ca="1">IF(ISERROR(VLOOKUP($A34,チームcsv変換!$A:$P,MATCH(チームcsv貼り付け用!B$1,チームcsv変換!$1:$1,0),0)),"",VLOOKUP($A34,チームcsv変換!$A:$P,MATCH(チームcsv貼り付け用!B$1,チームcsv変換!$1:$1,0),0))</f>
        <v/>
      </c>
      <c r="C34" t="str">
        <f ca="1">IF(ISERROR(VLOOKUP($A34,チームcsv変換!$A:$P,MATCH(チームcsv貼り付け用!C$1,チームcsv変換!$1:$1,0),0)),"",VLOOKUP($A34,チームcsv変換!$A:$P,MATCH(チームcsv貼り付け用!C$1,チームcsv変換!$1:$1,0),0))</f>
        <v/>
      </c>
      <c r="D34" t="str">
        <f ca="1">IF(ISERROR(VLOOKUP($A34,チームcsv変換!$A:$P,MATCH(チームcsv貼り付け用!D$1,チームcsv変換!$1:$1,0),0)),"",VLOOKUP($A34,チームcsv変換!$A:$P,MATCH(チームcsv貼り付け用!D$1,チームcsv変換!$1:$1,0),0))</f>
        <v/>
      </c>
      <c r="F34" t="str">
        <f ca="1">IF(ISERROR(VLOOKUP($A34,チームcsv変換!$A:$P,MATCH(チームcsv貼り付け用!F$1,チームcsv変換!$1:$1,0),0)),"",VLOOKUP($A34,チームcsv変換!$A:$P,MATCH(チームcsv貼り付け用!F$1,チームcsv変換!$1:$1,0),0))</f>
        <v/>
      </c>
      <c r="I34" t="str">
        <f ca="1">IF(ISERROR(VLOOKUP($A34,チームcsv変換!$A:$P,MATCH(チームcsv貼り付け用!I$1,チームcsv変換!$1:$1,0),0)),"",VLOOKUP($A34,チームcsv変換!$A:$P,MATCH(チームcsv貼り付け用!I$1,チームcsv変換!$1:$1,0),0))</f>
        <v/>
      </c>
      <c r="J34" t="str">
        <f ca="1">IF(ISERROR(VLOOKUP($A34,チームcsv変換!$A:$P,MATCH(チームcsv貼り付け用!J$1,チームcsv変換!$1:$1,0),0)),"",VLOOKUP($A34,チームcsv変換!$A:$P,MATCH(チームcsv貼り付け用!J$1,チームcsv変換!$1:$1,0),0))</f>
        <v/>
      </c>
      <c r="K34" t="str">
        <f ca="1">IF(ISERROR(VLOOKUP($A34,チームcsv変換!$A:$P,MATCH(チームcsv貼り付け用!K$1,チームcsv変換!$1:$1,0),0)),"",VLOOKUP($A34,チームcsv変換!$A:$P,MATCH(チームcsv貼り付け用!K$1,チームcsv変換!$1:$1,0),0))</f>
        <v/>
      </c>
      <c r="L34" t="str">
        <f ca="1">IF(ISERROR(VLOOKUP($A34,チームcsv変換!$A:$P,MATCH(チームcsv貼り付け用!L$1,チームcsv変換!$1:$1,0),0)),"",VLOOKUP($A34,チームcsv変換!$A:$P,MATCH(チームcsv貼り付け用!L$1,チームcsv変換!$1:$1,0),0))</f>
        <v/>
      </c>
      <c r="M34" t="str">
        <f ca="1">IF(ISERROR(VLOOKUP($A34,チームcsv変換!$A:$P,MATCH(チームcsv貼り付け用!M$1,チームcsv変換!$1:$1,0),0)),"",VLOOKUP($A34,チームcsv変換!$A:$P,MATCH(チームcsv貼り付け用!M$1,チームcsv変換!$1:$1,0),0))</f>
        <v/>
      </c>
      <c r="N34" t="str">
        <f ca="1">IF(ISERROR(VLOOKUP($A34,チームcsv変換!$A:$P,MATCH(チームcsv貼り付け用!N$1,チームcsv変換!$1:$1,0),0)),"",VLOOKUP($A34,チームcsv変換!$A:$P,MATCH(チームcsv貼り付け用!N$1,チームcsv変換!$1:$1,0),0))</f>
        <v/>
      </c>
      <c r="O34" t="str">
        <f ca="1">IF(ISERROR(VLOOKUP($A34,チームcsv変換!$A:$P,MATCH(チームcsv貼り付け用!O$1,チームcsv変換!$1:$1,0),0)),"",VLOOKUP($A34,チームcsv変換!$A:$P,MATCH(チームcsv貼り付け用!O$1,チームcsv変換!$1:$1,0),0))</f>
        <v/>
      </c>
      <c r="P34" t="str">
        <f ca="1">IF(ISERROR(VLOOKUP($A34,チームcsv変換!$A:$P,MATCH(チームcsv貼り付け用!P$1,チームcsv変換!$1:$1,0),0)),"",VLOOKUP($A34,チームcsv変換!$A:$P,MATCH(チームcsv貼り付け用!P$1,チームcsv変換!$1:$1,0),0))</f>
        <v/>
      </c>
    </row>
    <row r="35" spans="1:16" x14ac:dyDescent="0.45">
      <c r="A35" t="str">
        <f t="shared" ca="1" si="0"/>
        <v/>
      </c>
      <c r="B35" t="str">
        <f ca="1">IF(ISERROR(VLOOKUP($A35,チームcsv変換!$A:$P,MATCH(チームcsv貼り付け用!B$1,チームcsv変換!$1:$1,0),0)),"",VLOOKUP($A35,チームcsv変換!$A:$P,MATCH(チームcsv貼り付け用!B$1,チームcsv変換!$1:$1,0),0))</f>
        <v/>
      </c>
      <c r="C35" t="str">
        <f ca="1">IF(ISERROR(VLOOKUP($A35,チームcsv変換!$A:$P,MATCH(チームcsv貼り付け用!C$1,チームcsv変換!$1:$1,0),0)),"",VLOOKUP($A35,チームcsv変換!$A:$P,MATCH(チームcsv貼り付け用!C$1,チームcsv変換!$1:$1,0),0))</f>
        <v/>
      </c>
      <c r="D35" t="str">
        <f ca="1">IF(ISERROR(VLOOKUP($A35,チームcsv変換!$A:$P,MATCH(チームcsv貼り付け用!D$1,チームcsv変換!$1:$1,0),0)),"",VLOOKUP($A35,チームcsv変換!$A:$P,MATCH(チームcsv貼り付け用!D$1,チームcsv変換!$1:$1,0),0))</f>
        <v/>
      </c>
      <c r="F35" t="str">
        <f ca="1">IF(ISERROR(VLOOKUP($A35,チームcsv変換!$A:$P,MATCH(チームcsv貼り付け用!F$1,チームcsv変換!$1:$1,0),0)),"",VLOOKUP($A35,チームcsv変換!$A:$P,MATCH(チームcsv貼り付け用!F$1,チームcsv変換!$1:$1,0),0))</f>
        <v/>
      </c>
      <c r="I35" t="str">
        <f ca="1">IF(ISERROR(VLOOKUP($A35,チームcsv変換!$A:$P,MATCH(チームcsv貼り付け用!I$1,チームcsv変換!$1:$1,0),0)),"",VLOOKUP($A35,チームcsv変換!$A:$P,MATCH(チームcsv貼り付け用!I$1,チームcsv変換!$1:$1,0),0))</f>
        <v/>
      </c>
      <c r="J35" t="str">
        <f ca="1">IF(ISERROR(VLOOKUP($A35,チームcsv変換!$A:$P,MATCH(チームcsv貼り付け用!J$1,チームcsv変換!$1:$1,0),0)),"",VLOOKUP($A35,チームcsv変換!$A:$P,MATCH(チームcsv貼り付け用!J$1,チームcsv変換!$1:$1,0),0))</f>
        <v/>
      </c>
      <c r="K35" t="str">
        <f ca="1">IF(ISERROR(VLOOKUP($A35,チームcsv変換!$A:$P,MATCH(チームcsv貼り付け用!K$1,チームcsv変換!$1:$1,0),0)),"",VLOOKUP($A35,チームcsv変換!$A:$P,MATCH(チームcsv貼り付け用!K$1,チームcsv変換!$1:$1,0),0))</f>
        <v/>
      </c>
      <c r="L35" t="str">
        <f ca="1">IF(ISERROR(VLOOKUP($A35,チームcsv変換!$A:$P,MATCH(チームcsv貼り付け用!L$1,チームcsv変換!$1:$1,0),0)),"",VLOOKUP($A35,チームcsv変換!$A:$P,MATCH(チームcsv貼り付け用!L$1,チームcsv変換!$1:$1,0),0))</f>
        <v/>
      </c>
      <c r="M35" t="str">
        <f ca="1">IF(ISERROR(VLOOKUP($A35,チームcsv変換!$A:$P,MATCH(チームcsv貼り付け用!M$1,チームcsv変換!$1:$1,0),0)),"",VLOOKUP($A35,チームcsv変換!$A:$P,MATCH(チームcsv貼り付け用!M$1,チームcsv変換!$1:$1,0),0))</f>
        <v/>
      </c>
      <c r="N35" t="str">
        <f ca="1">IF(ISERROR(VLOOKUP($A35,チームcsv変換!$A:$P,MATCH(チームcsv貼り付け用!N$1,チームcsv変換!$1:$1,0),0)),"",VLOOKUP($A35,チームcsv変換!$A:$P,MATCH(チームcsv貼り付け用!N$1,チームcsv変換!$1:$1,0),0))</f>
        <v/>
      </c>
      <c r="O35" t="str">
        <f ca="1">IF(ISERROR(VLOOKUP($A35,チームcsv変換!$A:$P,MATCH(チームcsv貼り付け用!O$1,チームcsv変換!$1:$1,0),0)),"",VLOOKUP($A35,チームcsv変換!$A:$P,MATCH(チームcsv貼り付け用!O$1,チームcsv変換!$1:$1,0),0))</f>
        <v/>
      </c>
      <c r="P35" t="str">
        <f ca="1">IF(ISERROR(VLOOKUP($A35,チームcsv変換!$A:$P,MATCH(チームcsv貼り付け用!P$1,チームcsv変換!$1:$1,0),0)),"",VLOOKUP($A35,チームcsv変換!$A:$P,MATCH(チームcsv貼り付け用!P$1,チームcsv変換!$1:$1,0),0))</f>
        <v/>
      </c>
    </row>
    <row r="36" spans="1:16" x14ac:dyDescent="0.45">
      <c r="A36" t="str">
        <f t="shared" ca="1" si="0"/>
        <v/>
      </c>
      <c r="B36" t="str">
        <f ca="1">IF(ISERROR(VLOOKUP($A36,チームcsv変換!$A:$P,MATCH(チームcsv貼り付け用!B$1,チームcsv変換!$1:$1,0),0)),"",VLOOKUP($A36,チームcsv変換!$A:$P,MATCH(チームcsv貼り付け用!B$1,チームcsv変換!$1:$1,0),0))</f>
        <v/>
      </c>
      <c r="C36" t="str">
        <f ca="1">IF(ISERROR(VLOOKUP($A36,チームcsv変換!$A:$P,MATCH(チームcsv貼り付け用!C$1,チームcsv変換!$1:$1,0),0)),"",VLOOKUP($A36,チームcsv変換!$A:$P,MATCH(チームcsv貼り付け用!C$1,チームcsv変換!$1:$1,0),0))</f>
        <v/>
      </c>
      <c r="D36" t="str">
        <f ca="1">IF(ISERROR(VLOOKUP($A36,チームcsv変換!$A:$P,MATCH(チームcsv貼り付け用!D$1,チームcsv変換!$1:$1,0),0)),"",VLOOKUP($A36,チームcsv変換!$A:$P,MATCH(チームcsv貼り付け用!D$1,チームcsv変換!$1:$1,0),0))</f>
        <v/>
      </c>
      <c r="F36" t="str">
        <f ca="1">IF(ISERROR(VLOOKUP($A36,チームcsv変換!$A:$P,MATCH(チームcsv貼り付け用!F$1,チームcsv変換!$1:$1,0),0)),"",VLOOKUP($A36,チームcsv変換!$A:$P,MATCH(チームcsv貼り付け用!F$1,チームcsv変換!$1:$1,0),0))</f>
        <v/>
      </c>
      <c r="I36" t="str">
        <f ca="1">IF(ISERROR(VLOOKUP($A36,チームcsv変換!$A:$P,MATCH(チームcsv貼り付け用!I$1,チームcsv変換!$1:$1,0),0)),"",VLOOKUP($A36,チームcsv変換!$A:$P,MATCH(チームcsv貼り付け用!I$1,チームcsv変換!$1:$1,0),0))</f>
        <v/>
      </c>
      <c r="J36" t="str">
        <f ca="1">IF(ISERROR(VLOOKUP($A36,チームcsv変換!$A:$P,MATCH(チームcsv貼り付け用!J$1,チームcsv変換!$1:$1,0),0)),"",VLOOKUP($A36,チームcsv変換!$A:$P,MATCH(チームcsv貼り付け用!J$1,チームcsv変換!$1:$1,0),0))</f>
        <v/>
      </c>
      <c r="K36" t="str">
        <f ca="1">IF(ISERROR(VLOOKUP($A36,チームcsv変換!$A:$P,MATCH(チームcsv貼り付け用!K$1,チームcsv変換!$1:$1,0),0)),"",VLOOKUP($A36,チームcsv変換!$A:$P,MATCH(チームcsv貼り付け用!K$1,チームcsv変換!$1:$1,0),0))</f>
        <v/>
      </c>
      <c r="L36" t="str">
        <f ca="1">IF(ISERROR(VLOOKUP($A36,チームcsv変換!$A:$P,MATCH(チームcsv貼り付け用!L$1,チームcsv変換!$1:$1,0),0)),"",VLOOKUP($A36,チームcsv変換!$A:$P,MATCH(チームcsv貼り付け用!L$1,チームcsv変換!$1:$1,0),0))</f>
        <v/>
      </c>
      <c r="M36" t="str">
        <f ca="1">IF(ISERROR(VLOOKUP($A36,チームcsv変換!$A:$P,MATCH(チームcsv貼り付け用!M$1,チームcsv変換!$1:$1,0),0)),"",VLOOKUP($A36,チームcsv変換!$A:$P,MATCH(チームcsv貼り付け用!M$1,チームcsv変換!$1:$1,0),0))</f>
        <v/>
      </c>
      <c r="N36" t="str">
        <f ca="1">IF(ISERROR(VLOOKUP($A36,チームcsv変換!$A:$P,MATCH(チームcsv貼り付け用!N$1,チームcsv変換!$1:$1,0),0)),"",VLOOKUP($A36,チームcsv変換!$A:$P,MATCH(チームcsv貼り付け用!N$1,チームcsv変換!$1:$1,0),0))</f>
        <v/>
      </c>
      <c r="O36" t="str">
        <f ca="1">IF(ISERROR(VLOOKUP($A36,チームcsv変換!$A:$P,MATCH(チームcsv貼り付け用!O$1,チームcsv変換!$1:$1,0),0)),"",VLOOKUP($A36,チームcsv変換!$A:$P,MATCH(チームcsv貼り付け用!O$1,チームcsv変換!$1:$1,0),0))</f>
        <v/>
      </c>
      <c r="P36" t="str">
        <f ca="1">IF(ISERROR(VLOOKUP($A36,チームcsv変換!$A:$P,MATCH(チームcsv貼り付け用!P$1,チームcsv変換!$1:$1,0),0)),"",VLOOKUP($A36,チームcsv変換!$A:$P,MATCH(チームcsv貼り付け用!P$1,チームcsv変換!$1:$1,0),0))</f>
        <v/>
      </c>
    </row>
    <row r="37" spans="1:16" x14ac:dyDescent="0.45">
      <c r="A37" t="str">
        <f t="shared" ca="1" si="0"/>
        <v/>
      </c>
      <c r="B37" t="str">
        <f ca="1">IF(ISERROR(VLOOKUP($A37,チームcsv変換!$A:$P,MATCH(チームcsv貼り付け用!B$1,チームcsv変換!$1:$1,0),0)),"",VLOOKUP($A37,チームcsv変換!$A:$P,MATCH(チームcsv貼り付け用!B$1,チームcsv変換!$1:$1,0),0))</f>
        <v/>
      </c>
      <c r="C37" t="str">
        <f ca="1">IF(ISERROR(VLOOKUP($A37,チームcsv変換!$A:$P,MATCH(チームcsv貼り付け用!C$1,チームcsv変換!$1:$1,0),0)),"",VLOOKUP($A37,チームcsv変換!$A:$P,MATCH(チームcsv貼り付け用!C$1,チームcsv変換!$1:$1,0),0))</f>
        <v/>
      </c>
      <c r="D37" t="str">
        <f ca="1">IF(ISERROR(VLOOKUP($A37,チームcsv変換!$A:$P,MATCH(チームcsv貼り付け用!D$1,チームcsv変換!$1:$1,0),0)),"",VLOOKUP($A37,チームcsv変換!$A:$P,MATCH(チームcsv貼り付け用!D$1,チームcsv変換!$1:$1,0),0))</f>
        <v/>
      </c>
      <c r="F37" t="str">
        <f ca="1">IF(ISERROR(VLOOKUP($A37,チームcsv変換!$A:$P,MATCH(チームcsv貼り付け用!F$1,チームcsv変換!$1:$1,0),0)),"",VLOOKUP($A37,チームcsv変換!$A:$P,MATCH(チームcsv貼り付け用!F$1,チームcsv変換!$1:$1,0),0))</f>
        <v/>
      </c>
      <c r="I37" t="str">
        <f ca="1">IF(ISERROR(VLOOKUP($A37,チームcsv変換!$A:$P,MATCH(チームcsv貼り付け用!I$1,チームcsv変換!$1:$1,0),0)),"",VLOOKUP($A37,チームcsv変換!$A:$P,MATCH(チームcsv貼り付け用!I$1,チームcsv変換!$1:$1,0),0))</f>
        <v/>
      </c>
      <c r="J37" t="str">
        <f ca="1">IF(ISERROR(VLOOKUP($A37,チームcsv変換!$A:$P,MATCH(チームcsv貼り付け用!J$1,チームcsv変換!$1:$1,0),0)),"",VLOOKUP($A37,チームcsv変換!$A:$P,MATCH(チームcsv貼り付け用!J$1,チームcsv変換!$1:$1,0),0))</f>
        <v/>
      </c>
      <c r="K37" t="str">
        <f ca="1">IF(ISERROR(VLOOKUP($A37,チームcsv変換!$A:$P,MATCH(チームcsv貼り付け用!K$1,チームcsv変換!$1:$1,0),0)),"",VLOOKUP($A37,チームcsv変換!$A:$P,MATCH(チームcsv貼り付け用!K$1,チームcsv変換!$1:$1,0),0))</f>
        <v/>
      </c>
      <c r="L37" t="str">
        <f ca="1">IF(ISERROR(VLOOKUP($A37,チームcsv変換!$A:$P,MATCH(チームcsv貼り付け用!L$1,チームcsv変換!$1:$1,0),0)),"",VLOOKUP($A37,チームcsv変換!$A:$P,MATCH(チームcsv貼り付け用!L$1,チームcsv変換!$1:$1,0),0))</f>
        <v/>
      </c>
      <c r="M37" t="str">
        <f ca="1">IF(ISERROR(VLOOKUP($A37,チームcsv変換!$A:$P,MATCH(チームcsv貼り付け用!M$1,チームcsv変換!$1:$1,0),0)),"",VLOOKUP($A37,チームcsv変換!$A:$P,MATCH(チームcsv貼り付け用!M$1,チームcsv変換!$1:$1,0),0))</f>
        <v/>
      </c>
      <c r="N37" t="str">
        <f ca="1">IF(ISERROR(VLOOKUP($A37,チームcsv変換!$A:$P,MATCH(チームcsv貼り付け用!N$1,チームcsv変換!$1:$1,0),0)),"",VLOOKUP($A37,チームcsv変換!$A:$P,MATCH(チームcsv貼り付け用!N$1,チームcsv変換!$1:$1,0),0))</f>
        <v/>
      </c>
      <c r="O37" t="str">
        <f ca="1">IF(ISERROR(VLOOKUP($A37,チームcsv変換!$A:$P,MATCH(チームcsv貼り付け用!O$1,チームcsv変換!$1:$1,0),0)),"",VLOOKUP($A37,チームcsv変換!$A:$P,MATCH(チームcsv貼り付け用!O$1,チームcsv変換!$1:$1,0),0))</f>
        <v/>
      </c>
      <c r="P37" t="str">
        <f ca="1">IF(ISERROR(VLOOKUP($A37,チームcsv変換!$A:$P,MATCH(チームcsv貼り付け用!P$1,チームcsv変換!$1:$1,0),0)),"",VLOOKUP($A37,チームcsv変換!$A:$P,MATCH(チームcsv貼り付け用!P$1,チームcsv変換!$1:$1,0),0))</f>
        <v/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39EB2-19A4-4606-A91C-66CCF4EF1D28}">
  <sheetPr codeName="Sheet9"/>
  <dimension ref="A1:P62"/>
  <sheetViews>
    <sheetView zoomScale="85" zoomScaleNormal="85" workbookViewId="0">
      <selection activeCell="B1" sqref="B1"/>
    </sheetView>
  </sheetViews>
  <sheetFormatPr defaultRowHeight="18" x14ac:dyDescent="0.45"/>
  <sheetData>
    <row r="1" spans="1:16" x14ac:dyDescent="0.45">
      <c r="B1" t="s">
        <v>1557</v>
      </c>
      <c r="C1" t="s">
        <v>1403</v>
      </c>
      <c r="D1" t="s">
        <v>1558</v>
      </c>
      <c r="E1" t="s">
        <v>1559</v>
      </c>
      <c r="F1" t="s">
        <v>1560</v>
      </c>
      <c r="G1" t="s">
        <v>1561</v>
      </c>
      <c r="H1" t="s">
        <v>1562</v>
      </c>
      <c r="I1" t="s">
        <v>1392</v>
      </c>
      <c r="J1" t="s">
        <v>1563</v>
      </c>
      <c r="K1" t="s">
        <v>1384</v>
      </c>
      <c r="L1" t="s">
        <v>1388</v>
      </c>
      <c r="M1" t="s">
        <v>1564</v>
      </c>
      <c r="N1" t="s">
        <v>1565</v>
      </c>
      <c r="O1" t="s">
        <v>1566</v>
      </c>
      <c r="P1" t="s">
        <v>1567</v>
      </c>
    </row>
    <row r="2" spans="1:16" x14ac:dyDescent="0.45">
      <c r="A2">
        <f ca="1">IF(C2="",A1,A1+1)</f>
        <v>0</v>
      </c>
      <c r="B2" t="str">
        <f ca="1">IF(C2="","",VLOOKUP(一覧表!C3,一覧表!A:B,2,0)*10000+VLOOKUP(一覧表!S3,一覧表!A:B,2,0)+C2)</f>
        <v/>
      </c>
      <c r="C2" t="str">
        <f ca="1">IF(一覧表!S3="","",VLOOKUP(VLOOKUP(一覧表!D3,INDIRECT(一覧表!C3&amp;"選手データ!A:O"),MATCH("所属",INDIRECT(一覧表!C3&amp;"選手データ!1:1"),0),0),所属csv!$A:$H,MATCH("所属コード",所属csv!$1:$1,0),0))</f>
        <v/>
      </c>
      <c r="D2" t="str">
        <f ca="1">IF(C2="","",IF(COUNTIF(一覧表!W:W,一覧表!C3&amp;"Ｂ")=0,VLOOKUP(一覧表!D3,INDIRECT(一覧表!C3&amp;"選手データ!A:O"),MATCH("所属",INDIRECT(一覧表!C3&amp;"選手データ!1:1"),0),0),VLOOKUP(一覧表!D3,INDIRECT(一覧表!C3&amp;"選手データ!A:O"),MATCH("所属",INDIRECT(一覧表!C3&amp;"選手データ!1:1"),0),0)&amp;一覧表!S3))</f>
        <v/>
      </c>
      <c r="F2" t="str">
        <f ca="1">IF(D2="","",D2)</f>
        <v/>
      </c>
      <c r="I2" t="str">
        <f ca="1">IF(C2="","","JPN")</f>
        <v/>
      </c>
      <c r="J2" t="str">
        <f ca="1">IF(C2="","",一覧表!AD3)</f>
        <v/>
      </c>
      <c r="K2" t="str">
        <f ca="1">IF(C2="","",VLOOKUP(一覧表!C3,一覧表!A:B,2,0)*10000+一覧表!D3)</f>
        <v/>
      </c>
      <c r="L2" t="str">
        <f ca="1">IF(C2="","",一覧表!E3)</f>
        <v/>
      </c>
      <c r="M2" t="str">
        <f ca="1">IF(C2="","",VLOOKUP("共通"&amp;一覧表!C3&amp;"子4X100mR",競技csv!A:O,MATCH("競技コード",競技csv!$1:$1,0),0))</f>
        <v/>
      </c>
      <c r="N2" t="str">
        <f ca="1">IF(C2="","",IF(一覧表!T3="","",一覧表!T3&amp;".")&amp;IF(一覧表!U3="","",TEXT(一覧表!U3,"00")&amp;".")&amp;IF(一覧表!V3="","",TEXT(一覧表!V3,"00")))</f>
        <v/>
      </c>
      <c r="O2" t="str">
        <f ca="1">IF(C2="","","0")</f>
        <v/>
      </c>
      <c r="P2" t="str">
        <f ca="1">IF(C2="","","2")</f>
        <v/>
      </c>
    </row>
    <row r="3" spans="1:16" x14ac:dyDescent="0.45">
      <c r="A3">
        <f t="shared" ref="A3:A48" ca="1" si="0">IF(C3="",A2,A2+1)</f>
        <v>0</v>
      </c>
      <c r="B3" t="str">
        <f ca="1">IF(C3="","",VLOOKUP(一覧表!C4,一覧表!A:B,2,0)*10000+VLOOKUP(一覧表!S4,一覧表!A:B,2,0)+C3)</f>
        <v/>
      </c>
      <c r="C3" t="str">
        <f ca="1">IF(一覧表!S4="","",VLOOKUP(VLOOKUP(一覧表!D4,INDIRECT(一覧表!C4&amp;"選手データ!A:O"),MATCH("所属",INDIRECT(一覧表!C4&amp;"選手データ!1:1"),0),0),所属csv!$A:$H,MATCH("所属コード",所属csv!$1:$1,0),0))</f>
        <v/>
      </c>
      <c r="D3" t="str">
        <f ca="1">IF(C3="","",IF(COUNTIF(一覧表!W:W,一覧表!C4&amp;"Ｂ")=0,VLOOKUP(一覧表!D4,INDIRECT(一覧表!C4&amp;"選手データ!A:O"),MATCH("所属",INDIRECT(一覧表!C4&amp;"選手データ!1:1"),0),0),VLOOKUP(一覧表!D4,INDIRECT(一覧表!C4&amp;"選手データ!A:O"),MATCH("所属",INDIRECT(一覧表!C4&amp;"選手データ!1:1"),0),0)&amp;一覧表!S4))</f>
        <v/>
      </c>
      <c r="F3" t="str">
        <f t="shared" ref="F3:F48" ca="1" si="1">IF(D3="","",D3)</f>
        <v/>
      </c>
      <c r="I3" t="str">
        <f t="shared" ref="I3:I48" ca="1" si="2">IF(C3="","","JPN")</f>
        <v/>
      </c>
      <c r="J3" t="str">
        <f ca="1">IF(C3="","",一覧表!AD4)</f>
        <v/>
      </c>
      <c r="K3" t="str">
        <f ca="1">IF(C3="","",VLOOKUP(一覧表!C4,一覧表!A:B,2,0)*10000+一覧表!D4)</f>
        <v/>
      </c>
      <c r="L3" t="str">
        <f ca="1">IF(C3="","",一覧表!E4)</f>
        <v/>
      </c>
      <c r="M3" t="str">
        <f ca="1">IF(C3="","",VLOOKUP("共通"&amp;一覧表!C4&amp;"子4X100mR",競技csv!A:O,MATCH("競技コード",競技csv!$1:$1,0),0))</f>
        <v/>
      </c>
      <c r="N3" t="str">
        <f ca="1">IF(C3="","",IF(一覧表!T4="","",一覧表!T4&amp;".")&amp;IF(一覧表!U4="","",TEXT(一覧表!U4,"00")&amp;".")&amp;IF(一覧表!V4="","",TEXT(一覧表!V4,"00")))</f>
        <v/>
      </c>
      <c r="O3" t="str">
        <f t="shared" ref="O3:O48" ca="1" si="3">IF(C3="","","0")</f>
        <v/>
      </c>
      <c r="P3" t="str">
        <f t="shared" ref="P3:P48" ca="1" si="4">IF(C3="","","2")</f>
        <v/>
      </c>
    </row>
    <row r="4" spans="1:16" x14ac:dyDescent="0.45">
      <c r="A4">
        <f t="shared" ca="1" si="0"/>
        <v>0</v>
      </c>
      <c r="B4" t="str">
        <f ca="1">IF(C4="","",VLOOKUP(一覧表!C5,一覧表!A:B,2,0)*10000+VLOOKUP(一覧表!S5,一覧表!A:B,2,0)+C4)</f>
        <v/>
      </c>
      <c r="C4" t="str">
        <f ca="1">IF(一覧表!S5="","",VLOOKUP(VLOOKUP(一覧表!D5,INDIRECT(一覧表!C5&amp;"選手データ!A:O"),MATCH("所属",INDIRECT(一覧表!C5&amp;"選手データ!1:1"),0),0),所属csv!$A:$H,MATCH("所属コード",所属csv!$1:$1,0),0))</f>
        <v/>
      </c>
      <c r="D4" t="str">
        <f ca="1">IF(C4="","",IF(COUNTIF(一覧表!W:W,一覧表!C5&amp;"Ｂ")=0,VLOOKUP(一覧表!D5,INDIRECT(一覧表!C5&amp;"選手データ!A:O"),MATCH("所属",INDIRECT(一覧表!C5&amp;"選手データ!1:1"),0),0),VLOOKUP(一覧表!D5,INDIRECT(一覧表!C5&amp;"選手データ!A:O"),MATCH("所属",INDIRECT(一覧表!C5&amp;"選手データ!1:1"),0),0)&amp;一覧表!S5))</f>
        <v/>
      </c>
      <c r="F4" t="str">
        <f t="shared" ca="1" si="1"/>
        <v/>
      </c>
      <c r="I4" t="str">
        <f t="shared" ca="1" si="2"/>
        <v/>
      </c>
      <c r="J4" t="str">
        <f ca="1">IF(C4="","",一覧表!AD5)</f>
        <v/>
      </c>
      <c r="K4" t="str">
        <f ca="1">IF(C4="","",VLOOKUP(一覧表!C5,一覧表!A:B,2,0)*10000+一覧表!D5)</f>
        <v/>
      </c>
      <c r="L4" t="str">
        <f ca="1">IF(C4="","",一覧表!E5)</f>
        <v/>
      </c>
      <c r="M4" t="str">
        <f ca="1">IF(C4="","",VLOOKUP("共通"&amp;一覧表!C5&amp;"子4X100mR",競技csv!A:O,MATCH("競技コード",競技csv!$1:$1,0),0))</f>
        <v/>
      </c>
      <c r="N4" t="str">
        <f ca="1">IF(C4="","",IF(一覧表!T5="","",一覧表!T5&amp;".")&amp;IF(一覧表!U5="","",TEXT(一覧表!U5,"00")&amp;".")&amp;IF(一覧表!V5="","",TEXT(一覧表!V5,"00")))</f>
        <v/>
      </c>
      <c r="O4" t="str">
        <f t="shared" ca="1" si="3"/>
        <v/>
      </c>
      <c r="P4" t="str">
        <f t="shared" ca="1" si="4"/>
        <v/>
      </c>
    </row>
    <row r="5" spans="1:16" x14ac:dyDescent="0.45">
      <c r="A5">
        <f t="shared" ca="1" si="0"/>
        <v>0</v>
      </c>
      <c r="B5" t="str">
        <f ca="1">IF(C5="","",VLOOKUP(一覧表!C6,一覧表!A:B,2,0)*10000+VLOOKUP(一覧表!S6,一覧表!A:B,2,0)+C5)</f>
        <v/>
      </c>
      <c r="C5" t="str">
        <f ca="1">IF(一覧表!S6="","",VLOOKUP(VLOOKUP(一覧表!D6,INDIRECT(一覧表!C6&amp;"選手データ!A:O"),MATCH("所属",INDIRECT(一覧表!C6&amp;"選手データ!1:1"),0),0),所属csv!$A:$H,MATCH("所属コード",所属csv!$1:$1,0),0))</f>
        <v/>
      </c>
      <c r="D5" t="str">
        <f ca="1">IF(C5="","",IF(COUNTIF(一覧表!W:W,一覧表!C6&amp;"Ｂ")=0,VLOOKUP(一覧表!D6,INDIRECT(一覧表!C6&amp;"選手データ!A:O"),MATCH("所属",INDIRECT(一覧表!C6&amp;"選手データ!1:1"),0),0),VLOOKUP(一覧表!D6,INDIRECT(一覧表!C6&amp;"選手データ!A:O"),MATCH("所属",INDIRECT(一覧表!C6&amp;"選手データ!1:1"),0),0)&amp;一覧表!S6))</f>
        <v/>
      </c>
      <c r="F5" t="str">
        <f t="shared" ca="1" si="1"/>
        <v/>
      </c>
      <c r="I5" t="str">
        <f t="shared" ca="1" si="2"/>
        <v/>
      </c>
      <c r="J5" t="str">
        <f ca="1">IF(C5="","",一覧表!AD6)</f>
        <v/>
      </c>
      <c r="K5" t="str">
        <f ca="1">IF(C5="","",VLOOKUP(一覧表!C6,一覧表!A:B,2,0)*10000+一覧表!D6)</f>
        <v/>
      </c>
      <c r="L5" t="str">
        <f ca="1">IF(C5="","",一覧表!E6)</f>
        <v/>
      </c>
      <c r="M5" t="str">
        <f ca="1">IF(C5="","",VLOOKUP("共通"&amp;一覧表!C6&amp;"子4X100mR",競技csv!A:O,MATCH("競技コード",競技csv!$1:$1,0),0))</f>
        <v/>
      </c>
      <c r="N5" t="str">
        <f ca="1">IF(C5="","",IF(一覧表!T6="","",一覧表!T6&amp;".")&amp;IF(一覧表!U6="","",TEXT(一覧表!U6,"00")&amp;".")&amp;IF(一覧表!V6="","",TEXT(一覧表!V6,"00")))</f>
        <v/>
      </c>
      <c r="O5" t="str">
        <f t="shared" ca="1" si="3"/>
        <v/>
      </c>
      <c r="P5" t="str">
        <f t="shared" ca="1" si="4"/>
        <v/>
      </c>
    </row>
    <row r="6" spans="1:16" x14ac:dyDescent="0.45">
      <c r="A6">
        <f t="shared" ca="1" si="0"/>
        <v>0</v>
      </c>
      <c r="B6" t="str">
        <f ca="1">IF(C6="","",VLOOKUP(一覧表!C7,一覧表!A:B,2,0)*10000+VLOOKUP(一覧表!S7,一覧表!A:B,2,0)+C6)</f>
        <v/>
      </c>
      <c r="C6" t="str">
        <f ca="1">IF(一覧表!S7="","",VLOOKUP(VLOOKUP(一覧表!D7,INDIRECT(一覧表!C7&amp;"選手データ!A:O"),MATCH("所属",INDIRECT(一覧表!C7&amp;"選手データ!1:1"),0),0),所属csv!$A:$H,MATCH("所属コード",所属csv!$1:$1,0),0))</f>
        <v/>
      </c>
      <c r="D6" t="str">
        <f ca="1">IF(C6="","",IF(COUNTIF(一覧表!W:W,一覧表!C7&amp;"Ｂ")=0,VLOOKUP(一覧表!D7,INDIRECT(一覧表!C7&amp;"選手データ!A:O"),MATCH("所属",INDIRECT(一覧表!C7&amp;"選手データ!1:1"),0),0),VLOOKUP(一覧表!D7,INDIRECT(一覧表!C7&amp;"選手データ!A:O"),MATCH("所属",INDIRECT(一覧表!C7&amp;"選手データ!1:1"),0),0)&amp;一覧表!S7))</f>
        <v/>
      </c>
      <c r="F6" t="str">
        <f t="shared" ca="1" si="1"/>
        <v/>
      </c>
      <c r="I6" t="str">
        <f t="shared" ca="1" si="2"/>
        <v/>
      </c>
      <c r="J6" t="str">
        <f ca="1">IF(C6="","",一覧表!AD7)</f>
        <v/>
      </c>
      <c r="K6" t="str">
        <f ca="1">IF(C6="","",VLOOKUP(一覧表!C7,一覧表!A:B,2,0)*10000+一覧表!D7)</f>
        <v/>
      </c>
      <c r="L6" t="str">
        <f ca="1">IF(C6="","",一覧表!E7)</f>
        <v/>
      </c>
      <c r="M6" t="str">
        <f ca="1">IF(C6="","",VLOOKUP("共通"&amp;一覧表!C7&amp;"子4X100mR",競技csv!A:O,MATCH("競技コード",競技csv!$1:$1,0),0))</f>
        <v/>
      </c>
      <c r="N6" t="str">
        <f ca="1">IF(C6="","",IF(一覧表!T7="","",一覧表!T7&amp;".")&amp;IF(一覧表!U7="","",TEXT(一覧表!U7,"00")&amp;".")&amp;IF(一覧表!V7="","",TEXT(一覧表!V7,"00")))</f>
        <v/>
      </c>
      <c r="O6" t="str">
        <f t="shared" ca="1" si="3"/>
        <v/>
      </c>
      <c r="P6" t="str">
        <f t="shared" ca="1" si="4"/>
        <v/>
      </c>
    </row>
    <row r="7" spans="1:16" x14ac:dyDescent="0.45">
      <c r="A7">
        <f t="shared" ca="1" si="0"/>
        <v>0</v>
      </c>
      <c r="B7" t="str">
        <f ca="1">IF(C7="","",VLOOKUP(一覧表!C8,一覧表!A:B,2,0)*10000+VLOOKUP(一覧表!S8,一覧表!A:B,2,0)+C7)</f>
        <v/>
      </c>
      <c r="C7" t="str">
        <f ca="1">IF(一覧表!S8="","",VLOOKUP(VLOOKUP(一覧表!D8,INDIRECT(一覧表!C8&amp;"選手データ!A:O"),MATCH("所属",INDIRECT(一覧表!C8&amp;"選手データ!1:1"),0),0),所属csv!$A:$H,MATCH("所属コード",所属csv!$1:$1,0),0))</f>
        <v/>
      </c>
      <c r="D7" t="str">
        <f ca="1">IF(C7="","",IF(COUNTIF(一覧表!W:W,一覧表!C8&amp;"Ｂ")=0,VLOOKUP(一覧表!D8,INDIRECT(一覧表!C8&amp;"選手データ!A:O"),MATCH("所属",INDIRECT(一覧表!C8&amp;"選手データ!1:1"),0),0),VLOOKUP(一覧表!D8,INDIRECT(一覧表!C8&amp;"選手データ!A:O"),MATCH("所属",INDIRECT(一覧表!C8&amp;"選手データ!1:1"),0),0)&amp;一覧表!S8))</f>
        <v/>
      </c>
      <c r="F7" t="str">
        <f t="shared" ca="1" si="1"/>
        <v/>
      </c>
      <c r="I7" t="str">
        <f t="shared" ca="1" si="2"/>
        <v/>
      </c>
      <c r="J7" t="str">
        <f ca="1">IF(C7="","",一覧表!AD8)</f>
        <v/>
      </c>
      <c r="K7" t="str">
        <f ca="1">IF(C7="","",VLOOKUP(一覧表!C8,一覧表!A:B,2,0)*10000+一覧表!D8)</f>
        <v/>
      </c>
      <c r="L7" t="str">
        <f ca="1">IF(C7="","",一覧表!E8)</f>
        <v/>
      </c>
      <c r="M7" t="str">
        <f ca="1">IF(C7="","",VLOOKUP("共通"&amp;一覧表!C8&amp;"子4X100mR",競技csv!A:O,MATCH("競技コード",競技csv!$1:$1,0),0))</f>
        <v/>
      </c>
      <c r="N7" t="str">
        <f ca="1">IF(C7="","",IF(一覧表!T8="","",一覧表!T8&amp;".")&amp;IF(一覧表!U8="","",TEXT(一覧表!U8,"00")&amp;".")&amp;IF(一覧表!V8="","",TEXT(一覧表!V8,"00")))</f>
        <v/>
      </c>
      <c r="O7" t="str">
        <f t="shared" ca="1" si="3"/>
        <v/>
      </c>
      <c r="P7" t="str">
        <f t="shared" ca="1" si="4"/>
        <v/>
      </c>
    </row>
    <row r="8" spans="1:16" x14ac:dyDescent="0.45">
      <c r="A8">
        <f t="shared" ca="1" si="0"/>
        <v>0</v>
      </c>
      <c r="B8" t="str">
        <f ca="1">IF(C8="","",VLOOKUP(一覧表!C9,一覧表!A:B,2,0)*10000+VLOOKUP(一覧表!S9,一覧表!A:B,2,0)+C8)</f>
        <v/>
      </c>
      <c r="C8" t="str">
        <f ca="1">IF(一覧表!S9="","",VLOOKUP(VLOOKUP(一覧表!D9,INDIRECT(一覧表!C9&amp;"選手データ!A:O"),MATCH("所属",INDIRECT(一覧表!C9&amp;"選手データ!1:1"),0),0),所属csv!$A:$H,MATCH("所属コード",所属csv!$1:$1,0),0))</f>
        <v/>
      </c>
      <c r="D8" t="str">
        <f ca="1">IF(C8="","",IF(COUNTIF(一覧表!W:W,一覧表!C9&amp;"Ｂ")=0,VLOOKUP(一覧表!D9,INDIRECT(一覧表!C9&amp;"選手データ!A:O"),MATCH("所属",INDIRECT(一覧表!C9&amp;"選手データ!1:1"),0),0),VLOOKUP(一覧表!D9,INDIRECT(一覧表!C9&amp;"選手データ!A:O"),MATCH("所属",INDIRECT(一覧表!C9&amp;"選手データ!1:1"),0),0)&amp;一覧表!S9))</f>
        <v/>
      </c>
      <c r="F8" t="str">
        <f t="shared" ca="1" si="1"/>
        <v/>
      </c>
      <c r="I8" t="str">
        <f t="shared" ca="1" si="2"/>
        <v/>
      </c>
      <c r="J8" t="str">
        <f ca="1">IF(C8="","",一覧表!AD9)</f>
        <v/>
      </c>
      <c r="K8" t="str">
        <f ca="1">IF(C8="","",VLOOKUP(一覧表!C9,一覧表!A:B,2,0)*10000+一覧表!D9)</f>
        <v/>
      </c>
      <c r="L8" t="str">
        <f ca="1">IF(C8="","",一覧表!E9)</f>
        <v/>
      </c>
      <c r="M8" t="str">
        <f ca="1">IF(C8="","",VLOOKUP("共通"&amp;一覧表!C9&amp;"子4X100mR",競技csv!A:O,MATCH("競技コード",競技csv!$1:$1,0),0))</f>
        <v/>
      </c>
      <c r="N8" t="str">
        <f ca="1">IF(C8="","",IF(一覧表!T9="","",一覧表!T9&amp;".")&amp;IF(一覧表!U9="","",TEXT(一覧表!U9,"00")&amp;".")&amp;IF(一覧表!V9="","",TEXT(一覧表!V9,"00")))</f>
        <v/>
      </c>
      <c r="O8" t="str">
        <f t="shared" ca="1" si="3"/>
        <v/>
      </c>
      <c r="P8" t="str">
        <f t="shared" ca="1" si="4"/>
        <v/>
      </c>
    </row>
    <row r="9" spans="1:16" x14ac:dyDescent="0.45">
      <c r="A9">
        <f t="shared" ca="1" si="0"/>
        <v>0</v>
      </c>
      <c r="B9" t="str">
        <f ca="1">IF(C9="","",VLOOKUP(一覧表!C10,一覧表!A:B,2,0)*10000+VLOOKUP(一覧表!S10,一覧表!A:B,2,0)+C9)</f>
        <v/>
      </c>
      <c r="C9" t="str">
        <f ca="1">IF(一覧表!S10="","",VLOOKUP(VLOOKUP(一覧表!D10,INDIRECT(一覧表!C10&amp;"選手データ!A:O"),MATCH("所属",INDIRECT(一覧表!C10&amp;"選手データ!1:1"),0),0),所属csv!$A:$H,MATCH("所属コード",所属csv!$1:$1,0),0))</f>
        <v/>
      </c>
      <c r="D9" t="str">
        <f ca="1">IF(C9="","",IF(COUNTIF(一覧表!W:W,一覧表!C10&amp;"Ｂ")=0,VLOOKUP(一覧表!D10,INDIRECT(一覧表!C10&amp;"選手データ!A:O"),MATCH("所属",INDIRECT(一覧表!C10&amp;"選手データ!1:1"),0),0),VLOOKUP(一覧表!D10,INDIRECT(一覧表!C10&amp;"選手データ!A:O"),MATCH("所属",INDIRECT(一覧表!C10&amp;"選手データ!1:1"),0),0)&amp;一覧表!S10))</f>
        <v/>
      </c>
      <c r="F9" t="str">
        <f t="shared" ca="1" si="1"/>
        <v/>
      </c>
      <c r="I9" t="str">
        <f t="shared" ca="1" si="2"/>
        <v/>
      </c>
      <c r="J9" t="str">
        <f ca="1">IF(C9="","",一覧表!AD10)</f>
        <v/>
      </c>
      <c r="K9" t="str">
        <f ca="1">IF(C9="","",VLOOKUP(一覧表!C10,一覧表!A:B,2,0)*10000+一覧表!D10)</f>
        <v/>
      </c>
      <c r="L9" t="str">
        <f ca="1">IF(C9="","",一覧表!E10)</f>
        <v/>
      </c>
      <c r="M9" t="str">
        <f ca="1">IF(C9="","",VLOOKUP("共通"&amp;一覧表!C10&amp;"子4X100mR",競技csv!A:O,MATCH("競技コード",競技csv!$1:$1,0),0))</f>
        <v/>
      </c>
      <c r="N9" t="str">
        <f ca="1">IF(C9="","",IF(一覧表!T10="","",一覧表!T10&amp;".")&amp;IF(一覧表!U10="","",TEXT(一覧表!U10,"00")&amp;".")&amp;IF(一覧表!V10="","",TEXT(一覧表!V10,"00")))</f>
        <v/>
      </c>
      <c r="O9" t="str">
        <f t="shared" ca="1" si="3"/>
        <v/>
      </c>
      <c r="P9" t="str">
        <f t="shared" ca="1" si="4"/>
        <v/>
      </c>
    </row>
    <row r="10" spans="1:16" x14ac:dyDescent="0.45">
      <c r="A10">
        <f t="shared" ca="1" si="0"/>
        <v>0</v>
      </c>
      <c r="B10" t="str">
        <f ca="1">IF(C10="","",VLOOKUP(一覧表!C11,一覧表!A:B,2,0)*10000+VLOOKUP(一覧表!S11,一覧表!A:B,2,0)+C10)</f>
        <v/>
      </c>
      <c r="C10" t="str">
        <f ca="1">IF(一覧表!S11="","",VLOOKUP(VLOOKUP(一覧表!D11,INDIRECT(一覧表!C11&amp;"選手データ!A:O"),MATCH("所属",INDIRECT(一覧表!C11&amp;"選手データ!1:1"),0),0),所属csv!$A:$H,MATCH("所属コード",所属csv!$1:$1,0),0))</f>
        <v/>
      </c>
      <c r="D10" t="str">
        <f ca="1">IF(C10="","",IF(COUNTIF(一覧表!W:W,一覧表!C11&amp;"Ｂ")=0,VLOOKUP(一覧表!D11,INDIRECT(一覧表!C11&amp;"選手データ!A:O"),MATCH("所属",INDIRECT(一覧表!C11&amp;"選手データ!1:1"),0),0),VLOOKUP(一覧表!D11,INDIRECT(一覧表!C11&amp;"選手データ!A:O"),MATCH("所属",INDIRECT(一覧表!C11&amp;"選手データ!1:1"),0),0)&amp;一覧表!S11))</f>
        <v/>
      </c>
      <c r="F10" t="str">
        <f t="shared" ca="1" si="1"/>
        <v/>
      </c>
      <c r="I10" t="str">
        <f t="shared" ca="1" si="2"/>
        <v/>
      </c>
      <c r="J10" t="str">
        <f ca="1">IF(C10="","",一覧表!AD11)</f>
        <v/>
      </c>
      <c r="K10" t="str">
        <f ca="1">IF(C10="","",VLOOKUP(一覧表!C11,一覧表!A:B,2,0)*10000+一覧表!D11)</f>
        <v/>
      </c>
      <c r="L10" t="str">
        <f ca="1">IF(C10="","",一覧表!E11)</f>
        <v/>
      </c>
      <c r="M10" t="str">
        <f ca="1">IF(C10="","",VLOOKUP("共通"&amp;一覧表!C11&amp;"子4X100mR",競技csv!A:O,MATCH("競技コード",競技csv!$1:$1,0),0))</f>
        <v/>
      </c>
      <c r="N10" t="str">
        <f ca="1">IF(C10="","",IF(一覧表!T11="","",一覧表!T11&amp;".")&amp;IF(一覧表!U11="","",TEXT(一覧表!U11,"00")&amp;".")&amp;IF(一覧表!V11="","",TEXT(一覧表!V11,"00")))</f>
        <v/>
      </c>
      <c r="O10" t="str">
        <f t="shared" ca="1" si="3"/>
        <v/>
      </c>
      <c r="P10" t="str">
        <f t="shared" ca="1" si="4"/>
        <v/>
      </c>
    </row>
    <row r="11" spans="1:16" x14ac:dyDescent="0.45">
      <c r="A11">
        <f t="shared" ca="1" si="0"/>
        <v>0</v>
      </c>
      <c r="B11" t="str">
        <f ca="1">IF(C11="","",VLOOKUP(一覧表!C12,一覧表!A:B,2,0)*10000+VLOOKUP(一覧表!S12,一覧表!A:B,2,0)+C11)</f>
        <v/>
      </c>
      <c r="C11" t="str">
        <f ca="1">IF(一覧表!S12="","",VLOOKUP(VLOOKUP(一覧表!D12,INDIRECT(一覧表!C12&amp;"選手データ!A:O"),MATCH("所属",INDIRECT(一覧表!C12&amp;"選手データ!1:1"),0),0),所属csv!$A:$H,MATCH("所属コード",所属csv!$1:$1,0),0))</f>
        <v/>
      </c>
      <c r="D11" t="str">
        <f ca="1">IF(C11="","",IF(COUNTIF(一覧表!W:W,一覧表!C12&amp;"Ｂ")=0,VLOOKUP(一覧表!D12,INDIRECT(一覧表!C12&amp;"選手データ!A:O"),MATCH("所属",INDIRECT(一覧表!C12&amp;"選手データ!1:1"),0),0),VLOOKUP(一覧表!D12,INDIRECT(一覧表!C12&amp;"選手データ!A:O"),MATCH("所属",INDIRECT(一覧表!C12&amp;"選手データ!1:1"),0),0)&amp;一覧表!S12))</f>
        <v/>
      </c>
      <c r="F11" t="str">
        <f t="shared" ca="1" si="1"/>
        <v/>
      </c>
      <c r="I11" t="str">
        <f t="shared" ca="1" si="2"/>
        <v/>
      </c>
      <c r="J11" t="str">
        <f ca="1">IF(C11="","",一覧表!AD12)</f>
        <v/>
      </c>
      <c r="K11" t="str">
        <f ca="1">IF(C11="","",VLOOKUP(一覧表!C12,一覧表!A:B,2,0)*10000+一覧表!D12)</f>
        <v/>
      </c>
      <c r="L11" t="str">
        <f ca="1">IF(C11="","",一覧表!E12)</f>
        <v/>
      </c>
      <c r="M11" t="str">
        <f ca="1">IF(C11="","",VLOOKUP("共通"&amp;一覧表!C12&amp;"子4X100mR",競技csv!A:O,MATCH("競技コード",競技csv!$1:$1,0),0))</f>
        <v/>
      </c>
      <c r="N11" t="str">
        <f ca="1">IF(C11="","",IF(一覧表!T12="","",一覧表!T12&amp;".")&amp;IF(一覧表!U12="","",TEXT(一覧表!U12,"00")&amp;".")&amp;IF(一覧表!V12="","",TEXT(一覧表!V12,"00")))</f>
        <v/>
      </c>
      <c r="O11" t="str">
        <f t="shared" ca="1" si="3"/>
        <v/>
      </c>
      <c r="P11" t="str">
        <f t="shared" ca="1" si="4"/>
        <v/>
      </c>
    </row>
    <row r="12" spans="1:16" x14ac:dyDescent="0.45">
      <c r="A12">
        <f t="shared" ca="1" si="0"/>
        <v>0</v>
      </c>
      <c r="B12" t="str">
        <f ca="1">IF(C12="","",VLOOKUP(一覧表!C13,一覧表!A:B,2,0)*10000+VLOOKUP(一覧表!S13,一覧表!A:B,2,0)+C12)</f>
        <v/>
      </c>
      <c r="C12" t="str">
        <f ca="1">IF(一覧表!S13="","",VLOOKUP(VLOOKUP(一覧表!D13,INDIRECT(一覧表!C13&amp;"選手データ!A:O"),MATCH("所属",INDIRECT(一覧表!C13&amp;"選手データ!1:1"),0),0),所属csv!$A:$H,MATCH("所属コード",所属csv!$1:$1,0),0))</f>
        <v/>
      </c>
      <c r="D12" t="str">
        <f ca="1">IF(C12="","",IF(COUNTIF(一覧表!W:W,一覧表!C13&amp;"Ｂ")=0,VLOOKUP(一覧表!D13,INDIRECT(一覧表!C13&amp;"選手データ!A:O"),MATCH("所属",INDIRECT(一覧表!C13&amp;"選手データ!1:1"),0),0),VLOOKUP(一覧表!D13,INDIRECT(一覧表!C13&amp;"選手データ!A:O"),MATCH("所属",INDIRECT(一覧表!C13&amp;"選手データ!1:1"),0),0)&amp;一覧表!S13))</f>
        <v/>
      </c>
      <c r="F12" t="str">
        <f t="shared" ca="1" si="1"/>
        <v/>
      </c>
      <c r="I12" t="str">
        <f t="shared" ca="1" si="2"/>
        <v/>
      </c>
      <c r="J12" t="str">
        <f ca="1">IF(C12="","",一覧表!AD13)</f>
        <v/>
      </c>
      <c r="K12" t="str">
        <f ca="1">IF(C12="","",VLOOKUP(一覧表!C13,一覧表!A:B,2,0)*10000+一覧表!D13)</f>
        <v/>
      </c>
      <c r="L12" t="str">
        <f ca="1">IF(C12="","",一覧表!E13)</f>
        <v/>
      </c>
      <c r="M12" t="str">
        <f ca="1">IF(C12="","",VLOOKUP("共通"&amp;一覧表!C13&amp;"子4X100mR",競技csv!A:O,MATCH("競技コード",競技csv!$1:$1,0),0))</f>
        <v/>
      </c>
      <c r="N12" t="str">
        <f ca="1">IF(C12="","",IF(一覧表!T13="","",一覧表!T13&amp;".")&amp;IF(一覧表!U13="","",TEXT(一覧表!U13,"00")&amp;".")&amp;IF(一覧表!V13="","",TEXT(一覧表!V13,"00")))</f>
        <v/>
      </c>
      <c r="O12" t="str">
        <f t="shared" ca="1" si="3"/>
        <v/>
      </c>
      <c r="P12" t="str">
        <f t="shared" ca="1" si="4"/>
        <v/>
      </c>
    </row>
    <row r="13" spans="1:16" x14ac:dyDescent="0.45">
      <c r="A13">
        <f t="shared" ca="1" si="0"/>
        <v>0</v>
      </c>
      <c r="B13" t="str">
        <f ca="1">IF(C13="","",VLOOKUP(一覧表!C14,一覧表!A:B,2,0)*10000+VLOOKUP(一覧表!S14,一覧表!A:B,2,0)+C13)</f>
        <v/>
      </c>
      <c r="C13" t="str">
        <f ca="1">IF(一覧表!S14="","",VLOOKUP(VLOOKUP(一覧表!D14,INDIRECT(一覧表!C14&amp;"選手データ!A:O"),MATCH("所属",INDIRECT(一覧表!C14&amp;"選手データ!1:1"),0),0),所属csv!$A:$H,MATCH("所属コード",所属csv!$1:$1,0),0))</f>
        <v/>
      </c>
      <c r="D13" t="str">
        <f ca="1">IF(C13="","",IF(COUNTIF(一覧表!W:W,一覧表!C14&amp;"Ｂ")=0,VLOOKUP(一覧表!D14,INDIRECT(一覧表!C14&amp;"選手データ!A:O"),MATCH("所属",INDIRECT(一覧表!C14&amp;"選手データ!1:1"),0),0),VLOOKUP(一覧表!D14,INDIRECT(一覧表!C14&amp;"選手データ!A:O"),MATCH("所属",INDIRECT(一覧表!C14&amp;"選手データ!1:1"),0),0)&amp;一覧表!S14))</f>
        <v/>
      </c>
      <c r="F13" t="str">
        <f t="shared" ca="1" si="1"/>
        <v/>
      </c>
      <c r="I13" t="str">
        <f t="shared" ca="1" si="2"/>
        <v/>
      </c>
      <c r="J13" t="str">
        <f ca="1">IF(C13="","",一覧表!AD14)</f>
        <v/>
      </c>
      <c r="K13" t="str">
        <f ca="1">IF(C13="","",VLOOKUP(一覧表!C14,一覧表!A:B,2,0)*10000+一覧表!D14)</f>
        <v/>
      </c>
      <c r="L13" t="str">
        <f ca="1">IF(C13="","",一覧表!E14)</f>
        <v/>
      </c>
      <c r="M13" t="str">
        <f ca="1">IF(C13="","",VLOOKUP("共通"&amp;一覧表!C14&amp;"子4X100mR",競技csv!A:O,MATCH("競技コード",競技csv!$1:$1,0),0))</f>
        <v/>
      </c>
      <c r="N13" t="str">
        <f ca="1">IF(C13="","",IF(一覧表!T14="","",一覧表!T14&amp;".")&amp;IF(一覧表!U14="","",TEXT(一覧表!U14,"00")&amp;".")&amp;IF(一覧表!V14="","",TEXT(一覧表!V14,"00")))</f>
        <v/>
      </c>
      <c r="O13" t="str">
        <f t="shared" ca="1" si="3"/>
        <v/>
      </c>
      <c r="P13" t="str">
        <f t="shared" ca="1" si="4"/>
        <v/>
      </c>
    </row>
    <row r="14" spans="1:16" x14ac:dyDescent="0.45">
      <c r="A14">
        <f t="shared" ca="1" si="0"/>
        <v>0</v>
      </c>
      <c r="B14" t="str">
        <f ca="1">IF(C14="","",VLOOKUP(一覧表!C15,一覧表!A:B,2,0)*10000+VLOOKUP(一覧表!S15,一覧表!A:B,2,0)+C14)</f>
        <v/>
      </c>
      <c r="C14" t="str">
        <f ca="1">IF(一覧表!S15="","",VLOOKUP(VLOOKUP(一覧表!D15,INDIRECT(一覧表!C15&amp;"選手データ!A:O"),MATCH("所属",INDIRECT(一覧表!C15&amp;"選手データ!1:1"),0),0),所属csv!$A:$H,MATCH("所属コード",所属csv!$1:$1,0),0))</f>
        <v/>
      </c>
      <c r="D14" t="str">
        <f ca="1">IF(C14="","",IF(COUNTIF(一覧表!W:W,一覧表!C15&amp;"Ｂ")=0,VLOOKUP(一覧表!D15,INDIRECT(一覧表!C15&amp;"選手データ!A:O"),MATCH("所属",INDIRECT(一覧表!C15&amp;"選手データ!1:1"),0),0),VLOOKUP(一覧表!D15,INDIRECT(一覧表!C15&amp;"選手データ!A:O"),MATCH("所属",INDIRECT(一覧表!C15&amp;"選手データ!1:1"),0),0)&amp;一覧表!S15))</f>
        <v/>
      </c>
      <c r="F14" t="str">
        <f t="shared" ca="1" si="1"/>
        <v/>
      </c>
      <c r="I14" t="str">
        <f t="shared" ca="1" si="2"/>
        <v/>
      </c>
      <c r="J14" t="str">
        <f ca="1">IF(C14="","",一覧表!AD15)</f>
        <v/>
      </c>
      <c r="K14" t="str">
        <f ca="1">IF(C14="","",VLOOKUP(一覧表!C15,一覧表!A:B,2,0)*10000+一覧表!D15)</f>
        <v/>
      </c>
      <c r="L14" t="str">
        <f ca="1">IF(C14="","",一覧表!E15)</f>
        <v/>
      </c>
      <c r="M14" t="str">
        <f ca="1">IF(C14="","",VLOOKUP("共通"&amp;一覧表!C15&amp;"子4X100mR",競技csv!A:O,MATCH("競技コード",競技csv!$1:$1,0),0))</f>
        <v/>
      </c>
      <c r="N14" t="str">
        <f ca="1">IF(C14="","",IF(一覧表!T15="","",一覧表!T15&amp;".")&amp;IF(一覧表!U15="","",TEXT(一覧表!U15,"00")&amp;".")&amp;IF(一覧表!V15="","",TEXT(一覧表!V15,"00")))</f>
        <v/>
      </c>
      <c r="O14" t="str">
        <f t="shared" ca="1" si="3"/>
        <v/>
      </c>
      <c r="P14" t="str">
        <f t="shared" ca="1" si="4"/>
        <v/>
      </c>
    </row>
    <row r="15" spans="1:16" x14ac:dyDescent="0.45">
      <c r="A15">
        <f t="shared" ca="1" si="0"/>
        <v>0</v>
      </c>
      <c r="B15" t="str">
        <f ca="1">IF(C15="","",VLOOKUP(一覧表!C16,一覧表!A:B,2,0)*10000+VLOOKUP(一覧表!S16,一覧表!A:B,2,0)+C15)</f>
        <v/>
      </c>
      <c r="C15" t="str">
        <f ca="1">IF(一覧表!S16="","",VLOOKUP(VLOOKUP(一覧表!D16,INDIRECT(一覧表!C16&amp;"選手データ!A:O"),MATCH("所属",INDIRECT(一覧表!C16&amp;"選手データ!1:1"),0),0),所属csv!$A:$H,MATCH("所属コード",所属csv!$1:$1,0),0))</f>
        <v/>
      </c>
      <c r="D15" t="str">
        <f ca="1">IF(C15="","",IF(COUNTIF(一覧表!W:W,一覧表!C16&amp;"Ｂ")=0,VLOOKUP(一覧表!D16,INDIRECT(一覧表!C16&amp;"選手データ!A:O"),MATCH("所属",INDIRECT(一覧表!C16&amp;"選手データ!1:1"),0),0),VLOOKUP(一覧表!D16,INDIRECT(一覧表!C16&amp;"選手データ!A:O"),MATCH("所属",INDIRECT(一覧表!C16&amp;"選手データ!1:1"),0),0)&amp;一覧表!S16))</f>
        <v/>
      </c>
      <c r="F15" t="str">
        <f t="shared" ca="1" si="1"/>
        <v/>
      </c>
      <c r="I15" t="str">
        <f t="shared" ca="1" si="2"/>
        <v/>
      </c>
      <c r="J15" t="str">
        <f ca="1">IF(C15="","",一覧表!AD16)</f>
        <v/>
      </c>
      <c r="K15" t="str">
        <f ca="1">IF(C15="","",VLOOKUP(一覧表!C16,一覧表!A:B,2,0)*10000+一覧表!D16)</f>
        <v/>
      </c>
      <c r="L15" t="str">
        <f ca="1">IF(C15="","",一覧表!E16)</f>
        <v/>
      </c>
      <c r="M15" t="str">
        <f ca="1">IF(C15="","",VLOOKUP("共通"&amp;一覧表!C16&amp;"子4X100mR",競技csv!A:O,MATCH("競技コード",競技csv!$1:$1,0),0))</f>
        <v/>
      </c>
      <c r="N15" t="str">
        <f ca="1">IF(C15="","",IF(一覧表!T16="","",一覧表!T16&amp;".")&amp;IF(一覧表!U16="","",TEXT(一覧表!U16,"00")&amp;".")&amp;IF(一覧表!V16="","",TEXT(一覧表!V16,"00")))</f>
        <v/>
      </c>
      <c r="O15" t="str">
        <f t="shared" ca="1" si="3"/>
        <v/>
      </c>
      <c r="P15" t="str">
        <f t="shared" ca="1" si="4"/>
        <v/>
      </c>
    </row>
    <row r="16" spans="1:16" x14ac:dyDescent="0.45">
      <c r="A16">
        <f t="shared" ca="1" si="0"/>
        <v>0</v>
      </c>
      <c r="B16" t="str">
        <f ca="1">IF(C16="","",VLOOKUP(一覧表!C17,一覧表!A:B,2,0)*10000+VLOOKUP(一覧表!S17,一覧表!A:B,2,0)+C16)</f>
        <v/>
      </c>
      <c r="C16" t="str">
        <f ca="1">IF(一覧表!S17="","",VLOOKUP(VLOOKUP(一覧表!D17,INDIRECT(一覧表!C17&amp;"選手データ!A:O"),MATCH("所属",INDIRECT(一覧表!C17&amp;"選手データ!1:1"),0),0),所属csv!$A:$H,MATCH("所属コード",所属csv!$1:$1,0),0))</f>
        <v/>
      </c>
      <c r="D16" t="str">
        <f ca="1">IF(C16="","",IF(COUNTIF(一覧表!W:W,一覧表!C17&amp;"Ｂ")=0,VLOOKUP(一覧表!D17,INDIRECT(一覧表!C17&amp;"選手データ!A:O"),MATCH("所属",INDIRECT(一覧表!C17&amp;"選手データ!1:1"),0),0),VLOOKUP(一覧表!D17,INDIRECT(一覧表!C17&amp;"選手データ!A:O"),MATCH("所属",INDIRECT(一覧表!C17&amp;"選手データ!1:1"),0),0)&amp;一覧表!S17))</f>
        <v/>
      </c>
      <c r="F16" t="str">
        <f t="shared" ca="1" si="1"/>
        <v/>
      </c>
      <c r="I16" t="str">
        <f t="shared" ca="1" si="2"/>
        <v/>
      </c>
      <c r="J16" t="str">
        <f ca="1">IF(C16="","",一覧表!AD17)</f>
        <v/>
      </c>
      <c r="K16" t="str">
        <f ca="1">IF(C16="","",VLOOKUP(一覧表!C17,一覧表!A:B,2,0)*10000+一覧表!D17)</f>
        <v/>
      </c>
      <c r="L16" t="str">
        <f ca="1">IF(C16="","",一覧表!E17)</f>
        <v/>
      </c>
      <c r="M16" t="str">
        <f ca="1">IF(C16="","",VLOOKUP("共通"&amp;一覧表!C17&amp;"子4X100mR",競技csv!A:O,MATCH("競技コード",競技csv!$1:$1,0),0))</f>
        <v/>
      </c>
      <c r="N16" t="str">
        <f ca="1">IF(C16="","",IF(一覧表!T17="","",一覧表!T17&amp;".")&amp;IF(一覧表!U17="","",TEXT(一覧表!U17,"00")&amp;".")&amp;IF(一覧表!V17="","",TEXT(一覧表!V17,"00")))</f>
        <v/>
      </c>
      <c r="O16" t="str">
        <f t="shared" ca="1" si="3"/>
        <v/>
      </c>
      <c r="P16" t="str">
        <f t="shared" ca="1" si="4"/>
        <v/>
      </c>
    </row>
    <row r="17" spans="1:16" x14ac:dyDescent="0.45">
      <c r="A17">
        <f t="shared" ca="1" si="0"/>
        <v>0</v>
      </c>
      <c r="B17" t="str">
        <f ca="1">IF(C17="","",VLOOKUP(一覧表!C18,一覧表!A:B,2,0)*10000+VLOOKUP(一覧表!S18,一覧表!A:B,2,0)+C17)</f>
        <v/>
      </c>
      <c r="C17" t="str">
        <f ca="1">IF(一覧表!S18="","",VLOOKUP(VLOOKUP(一覧表!D18,INDIRECT(一覧表!C18&amp;"選手データ!A:O"),MATCH("所属",INDIRECT(一覧表!C18&amp;"選手データ!1:1"),0),0),所属csv!$A:$H,MATCH("所属コード",所属csv!$1:$1,0),0))</f>
        <v/>
      </c>
      <c r="D17" t="str">
        <f ca="1">IF(C17="","",IF(COUNTIF(一覧表!W:W,一覧表!C18&amp;"Ｂ")=0,VLOOKUP(一覧表!D18,INDIRECT(一覧表!C18&amp;"選手データ!A:O"),MATCH("所属",INDIRECT(一覧表!C18&amp;"選手データ!1:1"),0),0),VLOOKUP(一覧表!D18,INDIRECT(一覧表!C18&amp;"選手データ!A:O"),MATCH("所属",INDIRECT(一覧表!C18&amp;"選手データ!1:1"),0),0)&amp;一覧表!S18))</f>
        <v/>
      </c>
      <c r="F17" t="str">
        <f t="shared" ca="1" si="1"/>
        <v/>
      </c>
      <c r="I17" t="str">
        <f t="shared" ca="1" si="2"/>
        <v/>
      </c>
      <c r="J17" t="str">
        <f ca="1">IF(C17="","",一覧表!AD18)</f>
        <v/>
      </c>
      <c r="K17" t="str">
        <f ca="1">IF(C17="","",VLOOKUP(一覧表!C18,一覧表!A:B,2,0)*10000+一覧表!D18)</f>
        <v/>
      </c>
      <c r="L17" t="str">
        <f ca="1">IF(C17="","",一覧表!E18)</f>
        <v/>
      </c>
      <c r="M17" t="str">
        <f ca="1">IF(C17="","",VLOOKUP("共通"&amp;一覧表!C18&amp;"子4X100mR",競技csv!A:O,MATCH("競技コード",競技csv!$1:$1,0),0))</f>
        <v/>
      </c>
      <c r="N17" t="str">
        <f ca="1">IF(C17="","",IF(一覧表!T18="","",一覧表!T18&amp;".")&amp;IF(一覧表!U18="","",TEXT(一覧表!U18,"00")&amp;".")&amp;IF(一覧表!V18="","",TEXT(一覧表!V18,"00")))</f>
        <v/>
      </c>
      <c r="O17" t="str">
        <f t="shared" ca="1" si="3"/>
        <v/>
      </c>
      <c r="P17" t="str">
        <f t="shared" ca="1" si="4"/>
        <v/>
      </c>
    </row>
    <row r="18" spans="1:16" x14ac:dyDescent="0.45">
      <c r="A18">
        <f t="shared" ca="1" si="0"/>
        <v>0</v>
      </c>
      <c r="B18" t="str">
        <f ca="1">IF(C18="","",VLOOKUP(一覧表!C19,一覧表!A:B,2,0)*10000+VLOOKUP(一覧表!S19,一覧表!A:B,2,0)+C18)</f>
        <v/>
      </c>
      <c r="C18" t="str">
        <f ca="1">IF(一覧表!S19="","",VLOOKUP(VLOOKUP(一覧表!D19,INDIRECT(一覧表!C19&amp;"選手データ!A:O"),MATCH("所属",INDIRECT(一覧表!C19&amp;"選手データ!1:1"),0),0),所属csv!$A:$H,MATCH("所属コード",所属csv!$1:$1,0),0))</f>
        <v/>
      </c>
      <c r="D18" t="str">
        <f ca="1">IF(C18="","",IF(COUNTIF(一覧表!W:W,一覧表!C19&amp;"Ｂ")=0,VLOOKUP(一覧表!D19,INDIRECT(一覧表!C19&amp;"選手データ!A:O"),MATCH("所属",INDIRECT(一覧表!C19&amp;"選手データ!1:1"),0),0),VLOOKUP(一覧表!D19,INDIRECT(一覧表!C19&amp;"選手データ!A:O"),MATCH("所属",INDIRECT(一覧表!C19&amp;"選手データ!1:1"),0),0)&amp;一覧表!S19))</f>
        <v/>
      </c>
      <c r="F18" t="str">
        <f t="shared" ca="1" si="1"/>
        <v/>
      </c>
      <c r="I18" t="str">
        <f t="shared" ca="1" si="2"/>
        <v/>
      </c>
      <c r="J18" t="str">
        <f ca="1">IF(C18="","",一覧表!AD19)</f>
        <v/>
      </c>
      <c r="K18" t="str">
        <f ca="1">IF(C18="","",VLOOKUP(一覧表!C19,一覧表!A:B,2,0)*10000+一覧表!D19)</f>
        <v/>
      </c>
      <c r="L18" t="str">
        <f ca="1">IF(C18="","",一覧表!E19)</f>
        <v/>
      </c>
      <c r="M18" t="str">
        <f ca="1">IF(C18="","",VLOOKUP("共通"&amp;一覧表!C19&amp;"子4X100mR",競技csv!A:O,MATCH("競技コード",競技csv!$1:$1,0),0))</f>
        <v/>
      </c>
      <c r="N18" t="str">
        <f ca="1">IF(C18="","",IF(一覧表!T19="","",一覧表!T19&amp;".")&amp;IF(一覧表!U19="","",TEXT(一覧表!U19,"00")&amp;".")&amp;IF(一覧表!V19="","",TEXT(一覧表!V19,"00")))</f>
        <v/>
      </c>
      <c r="O18" t="str">
        <f t="shared" ca="1" si="3"/>
        <v/>
      </c>
      <c r="P18" t="str">
        <f t="shared" ca="1" si="4"/>
        <v/>
      </c>
    </row>
    <row r="19" spans="1:16" x14ac:dyDescent="0.45">
      <c r="A19">
        <f t="shared" ca="1" si="0"/>
        <v>0</v>
      </c>
      <c r="B19" t="str">
        <f ca="1">IF(C19="","",VLOOKUP(一覧表!C20,一覧表!A:B,2,0)*10000+VLOOKUP(一覧表!S20,一覧表!A:B,2,0)+C19)</f>
        <v/>
      </c>
      <c r="C19" t="str">
        <f ca="1">IF(一覧表!S20="","",VLOOKUP(VLOOKUP(一覧表!D20,INDIRECT(一覧表!C20&amp;"選手データ!A:O"),MATCH("所属",INDIRECT(一覧表!C20&amp;"選手データ!1:1"),0),0),所属csv!$A:$H,MATCH("所属コード",所属csv!$1:$1,0),0))</f>
        <v/>
      </c>
      <c r="D19" t="str">
        <f ca="1">IF(C19="","",IF(COUNTIF(一覧表!W:W,一覧表!C20&amp;"Ｂ")=0,VLOOKUP(一覧表!D20,INDIRECT(一覧表!C20&amp;"選手データ!A:O"),MATCH("所属",INDIRECT(一覧表!C20&amp;"選手データ!1:1"),0),0),VLOOKUP(一覧表!D20,INDIRECT(一覧表!C20&amp;"選手データ!A:O"),MATCH("所属",INDIRECT(一覧表!C20&amp;"選手データ!1:1"),0),0)&amp;一覧表!S20))</f>
        <v/>
      </c>
      <c r="F19" t="str">
        <f t="shared" ca="1" si="1"/>
        <v/>
      </c>
      <c r="I19" t="str">
        <f t="shared" ca="1" si="2"/>
        <v/>
      </c>
      <c r="J19" t="str">
        <f ca="1">IF(C19="","",一覧表!AD20)</f>
        <v/>
      </c>
      <c r="K19" t="str">
        <f ca="1">IF(C19="","",VLOOKUP(一覧表!C20,一覧表!A:B,2,0)*10000+一覧表!D20)</f>
        <v/>
      </c>
      <c r="L19" t="str">
        <f ca="1">IF(C19="","",一覧表!E20)</f>
        <v/>
      </c>
      <c r="M19" t="str">
        <f ca="1">IF(C19="","",VLOOKUP("共通"&amp;一覧表!C20&amp;"子4X100mR",競技csv!A:O,MATCH("競技コード",競技csv!$1:$1,0),0))</f>
        <v/>
      </c>
      <c r="N19" t="str">
        <f ca="1">IF(C19="","",IF(一覧表!T20="","",一覧表!T20&amp;".")&amp;IF(一覧表!U20="","",TEXT(一覧表!U20,"00")&amp;".")&amp;IF(一覧表!V20="","",TEXT(一覧表!V20,"00")))</f>
        <v/>
      </c>
      <c r="O19" t="str">
        <f t="shared" ca="1" si="3"/>
        <v/>
      </c>
      <c r="P19" t="str">
        <f t="shared" ca="1" si="4"/>
        <v/>
      </c>
    </row>
    <row r="20" spans="1:16" x14ac:dyDescent="0.45">
      <c r="A20">
        <f t="shared" ca="1" si="0"/>
        <v>0</v>
      </c>
      <c r="B20" t="str">
        <f ca="1">IF(C20="","",VLOOKUP(一覧表!C21,一覧表!A:B,2,0)*10000+VLOOKUP(一覧表!S21,一覧表!A:B,2,0)+C20)</f>
        <v/>
      </c>
      <c r="C20" t="str">
        <f ca="1">IF(一覧表!S21="","",VLOOKUP(VLOOKUP(一覧表!D21,INDIRECT(一覧表!C21&amp;"選手データ!A:O"),MATCH("所属",INDIRECT(一覧表!C21&amp;"選手データ!1:1"),0),0),所属csv!$A:$H,MATCH("所属コード",所属csv!$1:$1,0),0))</f>
        <v/>
      </c>
      <c r="D20" t="str">
        <f ca="1">IF(C20="","",IF(COUNTIF(一覧表!W:W,一覧表!C21&amp;"Ｂ")=0,VLOOKUP(一覧表!D21,INDIRECT(一覧表!C21&amp;"選手データ!A:O"),MATCH("所属",INDIRECT(一覧表!C21&amp;"選手データ!1:1"),0),0),VLOOKUP(一覧表!D21,INDIRECT(一覧表!C21&amp;"選手データ!A:O"),MATCH("所属",INDIRECT(一覧表!C21&amp;"選手データ!1:1"),0),0)&amp;一覧表!S21))</f>
        <v/>
      </c>
      <c r="F20" t="str">
        <f t="shared" ca="1" si="1"/>
        <v/>
      </c>
      <c r="I20" t="str">
        <f t="shared" ca="1" si="2"/>
        <v/>
      </c>
      <c r="J20" t="str">
        <f ca="1">IF(C20="","",一覧表!AD21)</f>
        <v/>
      </c>
      <c r="K20" t="str">
        <f ca="1">IF(C20="","",VLOOKUP(一覧表!C21,一覧表!A:B,2,0)*10000+一覧表!D21)</f>
        <v/>
      </c>
      <c r="L20" t="str">
        <f ca="1">IF(C20="","",一覧表!E21)</f>
        <v/>
      </c>
      <c r="M20" t="str">
        <f ca="1">IF(C20="","",VLOOKUP("共通"&amp;一覧表!C21&amp;"子4X100mR",競技csv!A:O,MATCH("競技コード",競技csv!$1:$1,0),0))</f>
        <v/>
      </c>
      <c r="N20" t="str">
        <f ca="1">IF(C20="","",IF(一覧表!T21="","",一覧表!T21&amp;".")&amp;IF(一覧表!U21="","",TEXT(一覧表!U21,"00")&amp;".")&amp;IF(一覧表!V21="","",TEXT(一覧表!V21,"00")))</f>
        <v/>
      </c>
      <c r="O20" t="str">
        <f t="shared" ca="1" si="3"/>
        <v/>
      </c>
      <c r="P20" t="str">
        <f t="shared" ca="1" si="4"/>
        <v/>
      </c>
    </row>
    <row r="21" spans="1:16" x14ac:dyDescent="0.45">
      <c r="A21">
        <f t="shared" ca="1" si="0"/>
        <v>0</v>
      </c>
      <c r="B21" t="str">
        <f ca="1">IF(C21="","",VLOOKUP(一覧表!C22,一覧表!A:B,2,0)*10000+VLOOKUP(一覧表!S22,一覧表!A:B,2,0)+C21)</f>
        <v/>
      </c>
      <c r="C21" t="str">
        <f ca="1">IF(一覧表!S22="","",VLOOKUP(VLOOKUP(一覧表!D22,INDIRECT(一覧表!C22&amp;"選手データ!A:O"),MATCH("所属",INDIRECT(一覧表!C22&amp;"選手データ!1:1"),0),0),所属csv!$A:$H,MATCH("所属コード",所属csv!$1:$1,0),0))</f>
        <v/>
      </c>
      <c r="D21" t="str">
        <f ca="1">IF(C21="","",IF(COUNTIF(一覧表!W:W,一覧表!C22&amp;"Ｂ")=0,VLOOKUP(一覧表!D22,INDIRECT(一覧表!C22&amp;"選手データ!A:O"),MATCH("所属",INDIRECT(一覧表!C22&amp;"選手データ!1:1"),0),0),VLOOKUP(一覧表!D22,INDIRECT(一覧表!C22&amp;"選手データ!A:O"),MATCH("所属",INDIRECT(一覧表!C22&amp;"選手データ!1:1"),0),0)&amp;一覧表!S22))</f>
        <v/>
      </c>
      <c r="F21" t="str">
        <f t="shared" ca="1" si="1"/>
        <v/>
      </c>
      <c r="I21" t="str">
        <f t="shared" ca="1" si="2"/>
        <v/>
      </c>
      <c r="J21" t="str">
        <f ca="1">IF(C21="","",一覧表!AD22)</f>
        <v/>
      </c>
      <c r="K21" t="str">
        <f ca="1">IF(C21="","",VLOOKUP(一覧表!C22,一覧表!A:B,2,0)*10000+一覧表!D22)</f>
        <v/>
      </c>
      <c r="L21" t="str">
        <f ca="1">IF(C21="","",一覧表!E22)</f>
        <v/>
      </c>
      <c r="M21" t="str">
        <f ca="1">IF(C21="","",VLOOKUP("共通"&amp;一覧表!C22&amp;"子4X100mR",競技csv!A:O,MATCH("競技コード",競技csv!$1:$1,0),0))</f>
        <v/>
      </c>
      <c r="N21" t="str">
        <f ca="1">IF(C21="","",IF(一覧表!T22="","",一覧表!T22&amp;".")&amp;IF(一覧表!U22="","",TEXT(一覧表!U22,"00")&amp;".")&amp;IF(一覧表!V22="","",TEXT(一覧表!V22,"00")))</f>
        <v/>
      </c>
      <c r="O21" t="str">
        <f t="shared" ca="1" si="3"/>
        <v/>
      </c>
      <c r="P21" t="str">
        <f t="shared" ca="1" si="4"/>
        <v/>
      </c>
    </row>
    <row r="22" spans="1:16" x14ac:dyDescent="0.45">
      <c r="A22">
        <f t="shared" ca="1" si="0"/>
        <v>0</v>
      </c>
      <c r="B22" t="str">
        <f ca="1">IF(C22="","",VLOOKUP(一覧表!C23,一覧表!A:B,2,0)*10000+VLOOKUP(一覧表!S23,一覧表!A:B,2,0)+C22)</f>
        <v/>
      </c>
      <c r="C22" t="str">
        <f ca="1">IF(一覧表!S23="","",VLOOKUP(VLOOKUP(一覧表!D23,INDIRECT(一覧表!C23&amp;"選手データ!A:O"),MATCH("所属",INDIRECT(一覧表!C23&amp;"選手データ!1:1"),0),0),所属csv!$A:$H,MATCH("所属コード",所属csv!$1:$1,0),0))</f>
        <v/>
      </c>
      <c r="D22" t="str">
        <f ca="1">IF(C22="","",IF(COUNTIF(一覧表!W:W,一覧表!C23&amp;"Ｂ")=0,VLOOKUP(一覧表!D23,INDIRECT(一覧表!C23&amp;"選手データ!A:O"),MATCH("所属",INDIRECT(一覧表!C23&amp;"選手データ!1:1"),0),0),VLOOKUP(一覧表!D23,INDIRECT(一覧表!C23&amp;"選手データ!A:O"),MATCH("所属",INDIRECT(一覧表!C23&amp;"選手データ!1:1"),0),0)&amp;一覧表!S23))</f>
        <v/>
      </c>
      <c r="F22" t="str">
        <f t="shared" ca="1" si="1"/>
        <v/>
      </c>
      <c r="I22" t="str">
        <f t="shared" ca="1" si="2"/>
        <v/>
      </c>
      <c r="J22" t="str">
        <f ca="1">IF(C22="","",一覧表!AD23)</f>
        <v/>
      </c>
      <c r="K22" t="str">
        <f ca="1">IF(C22="","",VLOOKUP(一覧表!C23,一覧表!A:B,2,0)*10000+一覧表!D23)</f>
        <v/>
      </c>
      <c r="L22" t="str">
        <f ca="1">IF(C22="","",一覧表!E23)</f>
        <v/>
      </c>
      <c r="M22" t="str">
        <f ca="1">IF(C22="","",VLOOKUP("共通"&amp;一覧表!C23&amp;"子4X100mR",競技csv!A:O,MATCH("競技コード",競技csv!$1:$1,0),0))</f>
        <v/>
      </c>
      <c r="N22" t="str">
        <f ca="1">IF(C22="","",IF(一覧表!T23="","",一覧表!T23&amp;".")&amp;IF(一覧表!U23="","",TEXT(一覧表!U23,"00")&amp;".")&amp;IF(一覧表!V23="","",TEXT(一覧表!V23,"00")))</f>
        <v/>
      </c>
      <c r="O22" t="str">
        <f t="shared" ca="1" si="3"/>
        <v/>
      </c>
      <c r="P22" t="str">
        <f t="shared" ca="1" si="4"/>
        <v/>
      </c>
    </row>
    <row r="23" spans="1:16" x14ac:dyDescent="0.45">
      <c r="A23">
        <f t="shared" ca="1" si="0"/>
        <v>0</v>
      </c>
      <c r="B23" t="str">
        <f ca="1">IF(C23="","",VLOOKUP(一覧表!C24,一覧表!A:B,2,0)*10000+VLOOKUP(一覧表!S24,一覧表!A:B,2,0)+C23)</f>
        <v/>
      </c>
      <c r="C23" t="str">
        <f ca="1">IF(一覧表!S24="","",VLOOKUP(VLOOKUP(一覧表!D24,INDIRECT(一覧表!C24&amp;"選手データ!A:O"),MATCH("所属",INDIRECT(一覧表!C24&amp;"選手データ!1:1"),0),0),所属csv!$A:$H,MATCH("所属コード",所属csv!$1:$1,0),0))</f>
        <v/>
      </c>
      <c r="D23" t="str">
        <f ca="1">IF(C23="","",IF(COUNTIF(一覧表!W:W,一覧表!C24&amp;"Ｂ")=0,VLOOKUP(一覧表!D24,INDIRECT(一覧表!C24&amp;"選手データ!A:O"),MATCH("所属",INDIRECT(一覧表!C24&amp;"選手データ!1:1"),0),0),VLOOKUP(一覧表!D24,INDIRECT(一覧表!C24&amp;"選手データ!A:O"),MATCH("所属",INDIRECT(一覧表!C24&amp;"選手データ!1:1"),0),0)&amp;一覧表!S24))</f>
        <v/>
      </c>
      <c r="F23" t="str">
        <f t="shared" ca="1" si="1"/>
        <v/>
      </c>
      <c r="I23" t="str">
        <f t="shared" ca="1" si="2"/>
        <v/>
      </c>
      <c r="J23" t="str">
        <f ca="1">IF(C23="","",一覧表!AD24)</f>
        <v/>
      </c>
      <c r="K23" t="str">
        <f ca="1">IF(C23="","",VLOOKUP(一覧表!C24,一覧表!A:B,2,0)*10000+一覧表!D24)</f>
        <v/>
      </c>
      <c r="L23" t="str">
        <f ca="1">IF(C23="","",一覧表!E24)</f>
        <v/>
      </c>
      <c r="M23" t="str">
        <f ca="1">IF(C23="","",VLOOKUP("共通"&amp;一覧表!C24&amp;"子4X100mR",競技csv!A:O,MATCH("競技コード",競技csv!$1:$1,0),0))</f>
        <v/>
      </c>
      <c r="N23" t="str">
        <f ca="1">IF(C23="","",IF(一覧表!T24="","",一覧表!T24&amp;".")&amp;IF(一覧表!U24="","",TEXT(一覧表!U24,"00")&amp;".")&amp;IF(一覧表!V24="","",TEXT(一覧表!V24,"00")))</f>
        <v/>
      </c>
      <c r="O23" t="str">
        <f t="shared" ca="1" si="3"/>
        <v/>
      </c>
      <c r="P23" t="str">
        <f t="shared" ca="1" si="4"/>
        <v/>
      </c>
    </row>
    <row r="24" spans="1:16" x14ac:dyDescent="0.45">
      <c r="A24">
        <f t="shared" ca="1" si="0"/>
        <v>0</v>
      </c>
      <c r="B24" t="str">
        <f ca="1">IF(C24="","",VLOOKUP(一覧表!C25,一覧表!A:B,2,0)*10000+VLOOKUP(一覧表!S25,一覧表!A:B,2,0)+C24)</f>
        <v/>
      </c>
      <c r="C24" t="str">
        <f ca="1">IF(一覧表!S25="","",VLOOKUP(VLOOKUP(一覧表!D25,INDIRECT(一覧表!C25&amp;"選手データ!A:O"),MATCH("所属",INDIRECT(一覧表!C25&amp;"選手データ!1:1"),0),0),所属csv!$A:$H,MATCH("所属コード",所属csv!$1:$1,0),0))</f>
        <v/>
      </c>
      <c r="D24" t="str">
        <f ca="1">IF(C24="","",IF(COUNTIF(一覧表!W:W,一覧表!C25&amp;"Ｂ")=0,VLOOKUP(一覧表!D25,INDIRECT(一覧表!C25&amp;"選手データ!A:O"),MATCH("所属",INDIRECT(一覧表!C25&amp;"選手データ!1:1"),0),0),VLOOKUP(一覧表!D25,INDIRECT(一覧表!C25&amp;"選手データ!A:O"),MATCH("所属",INDIRECT(一覧表!C25&amp;"選手データ!1:1"),0),0)&amp;一覧表!S25))</f>
        <v/>
      </c>
      <c r="F24" t="str">
        <f t="shared" ca="1" si="1"/>
        <v/>
      </c>
      <c r="I24" t="str">
        <f t="shared" ca="1" si="2"/>
        <v/>
      </c>
      <c r="J24" t="str">
        <f ca="1">IF(C24="","",一覧表!AD25)</f>
        <v/>
      </c>
      <c r="K24" t="str">
        <f ca="1">IF(C24="","",VLOOKUP(一覧表!C25,一覧表!A:B,2,0)*10000+一覧表!D25)</f>
        <v/>
      </c>
      <c r="L24" t="str">
        <f ca="1">IF(C24="","",一覧表!E25)</f>
        <v/>
      </c>
      <c r="M24" t="str">
        <f ca="1">IF(C24="","",VLOOKUP("共通"&amp;一覧表!C25&amp;"子4X100mR",競技csv!A:O,MATCH("競技コード",競技csv!$1:$1,0),0))</f>
        <v/>
      </c>
      <c r="N24" t="str">
        <f ca="1">IF(C24="","",IF(一覧表!T25="","",一覧表!T25&amp;".")&amp;IF(一覧表!U25="","",TEXT(一覧表!U25,"00")&amp;".")&amp;IF(一覧表!V25="","",TEXT(一覧表!V25,"00")))</f>
        <v/>
      </c>
      <c r="O24" t="str">
        <f t="shared" ca="1" si="3"/>
        <v/>
      </c>
      <c r="P24" t="str">
        <f t="shared" ca="1" si="4"/>
        <v/>
      </c>
    </row>
    <row r="25" spans="1:16" x14ac:dyDescent="0.45">
      <c r="A25">
        <f t="shared" ca="1" si="0"/>
        <v>0</v>
      </c>
      <c r="B25" t="str">
        <f ca="1">IF(C25="","",VLOOKUP(一覧表!C26,一覧表!A:B,2,0)*10000+VLOOKUP(一覧表!S26,一覧表!A:B,2,0)+C25)</f>
        <v/>
      </c>
      <c r="C25" t="str">
        <f ca="1">IF(一覧表!S26="","",VLOOKUP(VLOOKUP(一覧表!D26,INDIRECT(一覧表!C26&amp;"選手データ!A:O"),MATCH("所属",INDIRECT(一覧表!C26&amp;"選手データ!1:1"),0),0),所属csv!$A:$H,MATCH("所属コード",所属csv!$1:$1,0),0))</f>
        <v/>
      </c>
      <c r="D25" t="str">
        <f ca="1">IF(C25="","",IF(COUNTIF(一覧表!W:W,一覧表!C26&amp;"Ｂ")=0,VLOOKUP(一覧表!D26,INDIRECT(一覧表!C26&amp;"選手データ!A:O"),MATCH("所属",INDIRECT(一覧表!C26&amp;"選手データ!1:1"),0),0),VLOOKUP(一覧表!D26,INDIRECT(一覧表!C26&amp;"選手データ!A:O"),MATCH("所属",INDIRECT(一覧表!C26&amp;"選手データ!1:1"),0),0)&amp;一覧表!S26))</f>
        <v/>
      </c>
      <c r="F25" t="str">
        <f t="shared" ca="1" si="1"/>
        <v/>
      </c>
      <c r="I25" t="str">
        <f t="shared" ca="1" si="2"/>
        <v/>
      </c>
      <c r="J25" t="str">
        <f ca="1">IF(C25="","",一覧表!AD26)</f>
        <v/>
      </c>
      <c r="K25" t="str">
        <f ca="1">IF(C25="","",VLOOKUP(一覧表!C26,一覧表!A:B,2,0)*10000+一覧表!D26)</f>
        <v/>
      </c>
      <c r="L25" t="str">
        <f ca="1">IF(C25="","",一覧表!E26)</f>
        <v/>
      </c>
      <c r="M25" t="str">
        <f ca="1">IF(C25="","",VLOOKUP("共通"&amp;一覧表!C26&amp;"子4X100mR",競技csv!A:O,MATCH("競技コード",競技csv!$1:$1,0),0))</f>
        <v/>
      </c>
      <c r="N25" t="str">
        <f ca="1">IF(C25="","",IF(一覧表!T26="","",一覧表!T26&amp;".")&amp;IF(一覧表!U26="","",TEXT(一覧表!U26,"00")&amp;".")&amp;IF(一覧表!V26="","",TEXT(一覧表!V26,"00")))</f>
        <v/>
      </c>
      <c r="O25" t="str">
        <f t="shared" ca="1" si="3"/>
        <v/>
      </c>
      <c r="P25" t="str">
        <f t="shared" ca="1" si="4"/>
        <v/>
      </c>
    </row>
    <row r="26" spans="1:16" x14ac:dyDescent="0.45">
      <c r="A26">
        <f t="shared" ca="1" si="0"/>
        <v>0</v>
      </c>
      <c r="B26" t="str">
        <f ca="1">IF(C26="","",VLOOKUP(一覧表!C27,一覧表!A:B,2,0)*10000+VLOOKUP(一覧表!S27,一覧表!A:B,2,0)+C26)</f>
        <v/>
      </c>
      <c r="C26" t="str">
        <f ca="1">IF(一覧表!S27="","",VLOOKUP(VLOOKUP(一覧表!D27,INDIRECT(一覧表!C27&amp;"選手データ!A:O"),MATCH("所属",INDIRECT(一覧表!C27&amp;"選手データ!1:1"),0),0),所属csv!$A:$H,MATCH("所属コード",所属csv!$1:$1,0),0))</f>
        <v/>
      </c>
      <c r="D26" t="str">
        <f ca="1">IF(C26="","",IF(COUNTIF(一覧表!W:W,一覧表!C27&amp;"Ｂ")=0,VLOOKUP(一覧表!D27,INDIRECT(一覧表!C27&amp;"選手データ!A:O"),MATCH("所属",INDIRECT(一覧表!C27&amp;"選手データ!1:1"),0),0),VLOOKUP(一覧表!D27,INDIRECT(一覧表!C27&amp;"選手データ!A:O"),MATCH("所属",INDIRECT(一覧表!C27&amp;"選手データ!1:1"),0),0)&amp;一覧表!S27))</f>
        <v/>
      </c>
      <c r="F26" t="str">
        <f t="shared" ca="1" si="1"/>
        <v/>
      </c>
      <c r="I26" t="str">
        <f t="shared" ca="1" si="2"/>
        <v/>
      </c>
      <c r="J26" t="str">
        <f ca="1">IF(C26="","",一覧表!AD27)</f>
        <v/>
      </c>
      <c r="K26" t="str">
        <f ca="1">IF(C26="","",VLOOKUP(一覧表!C27,一覧表!A:B,2,0)*10000+一覧表!D27)</f>
        <v/>
      </c>
      <c r="L26" t="str">
        <f ca="1">IF(C26="","",一覧表!E27)</f>
        <v/>
      </c>
      <c r="M26" t="str">
        <f ca="1">IF(C26="","",VLOOKUP("共通"&amp;一覧表!C27&amp;"子4X100mR",競技csv!A:O,MATCH("競技コード",競技csv!$1:$1,0),0))</f>
        <v/>
      </c>
      <c r="N26" t="str">
        <f ca="1">IF(C26="","",IF(一覧表!T27="","",一覧表!T27&amp;".")&amp;IF(一覧表!U27="","",TEXT(一覧表!U27,"00")&amp;".")&amp;IF(一覧表!V27="","",TEXT(一覧表!V27,"00")))</f>
        <v/>
      </c>
      <c r="O26" t="str">
        <f t="shared" ca="1" si="3"/>
        <v/>
      </c>
      <c r="P26" t="str">
        <f t="shared" ca="1" si="4"/>
        <v/>
      </c>
    </row>
    <row r="27" spans="1:16" x14ac:dyDescent="0.45">
      <c r="A27">
        <f t="shared" ca="1" si="0"/>
        <v>0</v>
      </c>
      <c r="B27" t="str">
        <f ca="1">IF(C27="","",VLOOKUP(一覧表!C28,一覧表!A:B,2,0)*10000+VLOOKUP(一覧表!S28,一覧表!A:B,2,0)+C27)</f>
        <v/>
      </c>
      <c r="C27" t="str">
        <f ca="1">IF(一覧表!S28="","",VLOOKUP(VLOOKUP(一覧表!D28,INDIRECT(一覧表!C28&amp;"選手データ!A:O"),MATCH("所属",INDIRECT(一覧表!C28&amp;"選手データ!1:1"),0),0),所属csv!$A:$H,MATCH("所属コード",所属csv!$1:$1,0),0))</f>
        <v/>
      </c>
      <c r="D27" t="str">
        <f ca="1">IF(C27="","",IF(COUNTIF(一覧表!W:W,一覧表!C28&amp;"Ｂ")=0,VLOOKUP(一覧表!D28,INDIRECT(一覧表!C28&amp;"選手データ!A:O"),MATCH("所属",INDIRECT(一覧表!C28&amp;"選手データ!1:1"),0),0),VLOOKUP(一覧表!D28,INDIRECT(一覧表!C28&amp;"選手データ!A:O"),MATCH("所属",INDIRECT(一覧表!C28&amp;"選手データ!1:1"),0),0)&amp;一覧表!S28))</f>
        <v/>
      </c>
      <c r="F27" t="str">
        <f t="shared" ca="1" si="1"/>
        <v/>
      </c>
      <c r="I27" t="str">
        <f t="shared" ca="1" si="2"/>
        <v/>
      </c>
      <c r="J27" t="str">
        <f ca="1">IF(C27="","",一覧表!AD28)</f>
        <v/>
      </c>
      <c r="K27" t="str">
        <f ca="1">IF(C27="","",VLOOKUP(一覧表!C28,一覧表!A:B,2,0)*10000+一覧表!D28)</f>
        <v/>
      </c>
      <c r="L27" t="str">
        <f ca="1">IF(C27="","",一覧表!E28)</f>
        <v/>
      </c>
      <c r="M27" t="str">
        <f ca="1">IF(C27="","",VLOOKUP("共通"&amp;一覧表!C28&amp;"子4X100mR",競技csv!A:O,MATCH("競技コード",競技csv!$1:$1,0),0))</f>
        <v/>
      </c>
      <c r="N27" t="str">
        <f ca="1">IF(C27="","",IF(一覧表!T28="","",一覧表!T28&amp;".")&amp;IF(一覧表!U28="","",TEXT(一覧表!U28,"00")&amp;".")&amp;IF(一覧表!V28="","",TEXT(一覧表!V28,"00")))</f>
        <v/>
      </c>
      <c r="O27" t="str">
        <f t="shared" ca="1" si="3"/>
        <v/>
      </c>
      <c r="P27" t="str">
        <f t="shared" ca="1" si="4"/>
        <v/>
      </c>
    </row>
    <row r="28" spans="1:16" x14ac:dyDescent="0.45">
      <c r="A28">
        <f t="shared" ca="1" si="0"/>
        <v>0</v>
      </c>
      <c r="B28" t="str">
        <f ca="1">IF(C28="","",VLOOKUP(一覧表!C29,一覧表!A:B,2,0)*10000+VLOOKUP(一覧表!S29,一覧表!A:B,2,0)+C28)</f>
        <v/>
      </c>
      <c r="C28" t="str">
        <f ca="1">IF(一覧表!S29="","",VLOOKUP(VLOOKUP(一覧表!D29,INDIRECT(一覧表!C29&amp;"選手データ!A:O"),MATCH("所属",INDIRECT(一覧表!C29&amp;"選手データ!1:1"),0),0),所属csv!$A:$H,MATCH("所属コード",所属csv!$1:$1,0),0))</f>
        <v/>
      </c>
      <c r="D28" t="str">
        <f ca="1">IF(C28="","",IF(COUNTIF(一覧表!W:W,一覧表!C29&amp;"Ｂ")=0,VLOOKUP(一覧表!D29,INDIRECT(一覧表!C29&amp;"選手データ!A:O"),MATCH("所属",INDIRECT(一覧表!C29&amp;"選手データ!1:1"),0),0),VLOOKUP(一覧表!D29,INDIRECT(一覧表!C29&amp;"選手データ!A:O"),MATCH("所属",INDIRECT(一覧表!C29&amp;"選手データ!1:1"),0),0)&amp;一覧表!S29))</f>
        <v/>
      </c>
      <c r="F28" t="str">
        <f t="shared" ca="1" si="1"/>
        <v/>
      </c>
      <c r="I28" t="str">
        <f t="shared" ca="1" si="2"/>
        <v/>
      </c>
      <c r="J28" t="str">
        <f ca="1">IF(C28="","",一覧表!AD29)</f>
        <v/>
      </c>
      <c r="K28" t="str">
        <f ca="1">IF(C28="","",VLOOKUP(一覧表!C29,一覧表!A:B,2,0)*10000+一覧表!D29)</f>
        <v/>
      </c>
      <c r="L28" t="str">
        <f ca="1">IF(C28="","",一覧表!E29)</f>
        <v/>
      </c>
      <c r="M28" t="str">
        <f ca="1">IF(C28="","",VLOOKUP("共通"&amp;一覧表!C29&amp;"子4X100mR",競技csv!A:O,MATCH("競技コード",競技csv!$1:$1,0),0))</f>
        <v/>
      </c>
      <c r="N28" t="str">
        <f ca="1">IF(C28="","",IF(一覧表!T29="","",一覧表!T29&amp;".")&amp;IF(一覧表!U29="","",TEXT(一覧表!U29,"00")&amp;".")&amp;IF(一覧表!V29="","",TEXT(一覧表!V29,"00")))</f>
        <v/>
      </c>
      <c r="O28" t="str">
        <f t="shared" ca="1" si="3"/>
        <v/>
      </c>
      <c r="P28" t="str">
        <f t="shared" ca="1" si="4"/>
        <v/>
      </c>
    </row>
    <row r="29" spans="1:16" x14ac:dyDescent="0.45">
      <c r="A29">
        <f t="shared" ca="1" si="0"/>
        <v>0</v>
      </c>
      <c r="B29" t="str">
        <f ca="1">IF(C29="","",VLOOKUP(一覧表!C30,一覧表!A:B,2,0)*10000+VLOOKUP(一覧表!S30,一覧表!A:B,2,0)+C29)</f>
        <v/>
      </c>
      <c r="C29" t="str">
        <f ca="1">IF(一覧表!S30="","",VLOOKUP(VLOOKUP(一覧表!D30,INDIRECT(一覧表!C30&amp;"選手データ!A:O"),MATCH("所属",INDIRECT(一覧表!C30&amp;"選手データ!1:1"),0),0),所属csv!$A:$H,MATCH("所属コード",所属csv!$1:$1,0),0))</f>
        <v/>
      </c>
      <c r="D29" t="str">
        <f ca="1">IF(C29="","",IF(COUNTIF(一覧表!W:W,一覧表!C30&amp;"Ｂ")=0,VLOOKUP(一覧表!D30,INDIRECT(一覧表!C30&amp;"選手データ!A:O"),MATCH("所属",INDIRECT(一覧表!C30&amp;"選手データ!1:1"),0),0),VLOOKUP(一覧表!D30,INDIRECT(一覧表!C30&amp;"選手データ!A:O"),MATCH("所属",INDIRECT(一覧表!C30&amp;"選手データ!1:1"),0),0)&amp;一覧表!S30))</f>
        <v/>
      </c>
      <c r="F29" t="str">
        <f t="shared" ca="1" si="1"/>
        <v/>
      </c>
      <c r="I29" t="str">
        <f t="shared" ca="1" si="2"/>
        <v/>
      </c>
      <c r="J29" t="str">
        <f ca="1">IF(C29="","",一覧表!AD30)</f>
        <v/>
      </c>
      <c r="K29" t="str">
        <f ca="1">IF(C29="","",VLOOKUP(一覧表!C30,一覧表!A:B,2,0)*10000+一覧表!D30)</f>
        <v/>
      </c>
      <c r="L29" t="str">
        <f ca="1">IF(C29="","",一覧表!E30)</f>
        <v/>
      </c>
      <c r="M29" t="str">
        <f ca="1">IF(C29="","",VLOOKUP("共通"&amp;一覧表!C30&amp;"子4X100mR",競技csv!A:O,MATCH("競技コード",競技csv!$1:$1,0),0))</f>
        <v/>
      </c>
      <c r="N29" t="str">
        <f ca="1">IF(C29="","",IF(一覧表!T30="","",一覧表!T30&amp;".")&amp;IF(一覧表!U30="","",TEXT(一覧表!U30,"00")&amp;".")&amp;IF(一覧表!V30="","",TEXT(一覧表!V30,"00")))</f>
        <v/>
      </c>
      <c r="O29" t="str">
        <f t="shared" ca="1" si="3"/>
        <v/>
      </c>
      <c r="P29" t="str">
        <f t="shared" ca="1" si="4"/>
        <v/>
      </c>
    </row>
    <row r="30" spans="1:16" x14ac:dyDescent="0.45">
      <c r="A30">
        <f t="shared" ca="1" si="0"/>
        <v>0</v>
      </c>
      <c r="B30" t="str">
        <f ca="1">IF(C30="","",VLOOKUP(一覧表!C31,一覧表!A:B,2,0)*10000+VLOOKUP(一覧表!S31,一覧表!A:B,2,0)+C30)</f>
        <v/>
      </c>
      <c r="C30" t="str">
        <f ca="1">IF(一覧表!S31="","",VLOOKUP(VLOOKUP(一覧表!D31,INDIRECT(一覧表!C31&amp;"選手データ!A:O"),MATCH("所属",INDIRECT(一覧表!C31&amp;"選手データ!1:1"),0),0),所属csv!$A:$H,MATCH("所属コード",所属csv!$1:$1,0),0))</f>
        <v/>
      </c>
      <c r="D30" t="str">
        <f ca="1">IF(C30="","",IF(COUNTIF(一覧表!W:W,一覧表!C31&amp;"Ｂ")=0,VLOOKUP(一覧表!D31,INDIRECT(一覧表!C31&amp;"選手データ!A:O"),MATCH("所属",INDIRECT(一覧表!C31&amp;"選手データ!1:1"),0),0),VLOOKUP(一覧表!D31,INDIRECT(一覧表!C31&amp;"選手データ!A:O"),MATCH("所属",INDIRECT(一覧表!C31&amp;"選手データ!1:1"),0),0)&amp;一覧表!S31))</f>
        <v/>
      </c>
      <c r="F30" t="str">
        <f t="shared" ca="1" si="1"/>
        <v/>
      </c>
      <c r="I30" t="str">
        <f t="shared" ca="1" si="2"/>
        <v/>
      </c>
      <c r="J30" t="str">
        <f ca="1">IF(C30="","",一覧表!AD31)</f>
        <v/>
      </c>
      <c r="K30" t="str">
        <f ca="1">IF(C30="","",VLOOKUP(一覧表!C31,一覧表!A:B,2,0)*10000+一覧表!D31)</f>
        <v/>
      </c>
      <c r="L30" t="str">
        <f ca="1">IF(C30="","",一覧表!E31)</f>
        <v/>
      </c>
      <c r="M30" t="str">
        <f ca="1">IF(C30="","",VLOOKUP("共通"&amp;一覧表!C31&amp;"子4X100mR",競技csv!A:O,MATCH("競技コード",競技csv!$1:$1,0),0))</f>
        <v/>
      </c>
      <c r="N30" t="str">
        <f ca="1">IF(C30="","",IF(一覧表!T31="","",一覧表!T31&amp;".")&amp;IF(一覧表!U31="","",TEXT(一覧表!U31,"00")&amp;".")&amp;IF(一覧表!V31="","",TEXT(一覧表!V31,"00")))</f>
        <v/>
      </c>
      <c r="O30" t="str">
        <f t="shared" ca="1" si="3"/>
        <v/>
      </c>
      <c r="P30" t="str">
        <f t="shared" ca="1" si="4"/>
        <v/>
      </c>
    </row>
    <row r="31" spans="1:16" x14ac:dyDescent="0.45">
      <c r="A31">
        <f t="shared" ca="1" si="0"/>
        <v>0</v>
      </c>
      <c r="B31" t="str">
        <f ca="1">IF(C31="","",VLOOKUP(一覧表!C32,一覧表!A:B,2,0)*10000+VLOOKUP(一覧表!S32,一覧表!A:B,2,0)+C31)</f>
        <v/>
      </c>
      <c r="C31" t="str">
        <f ca="1">IF(一覧表!S32="","",VLOOKUP(VLOOKUP(一覧表!D32,INDIRECT(一覧表!C32&amp;"選手データ!A:O"),MATCH("所属",INDIRECT(一覧表!C32&amp;"選手データ!1:1"),0),0),所属csv!$A:$H,MATCH("所属コード",所属csv!$1:$1,0),0))</f>
        <v/>
      </c>
      <c r="D31" t="str">
        <f ca="1">IF(C31="","",IF(COUNTIF(一覧表!W:W,一覧表!C32&amp;"Ｂ")=0,VLOOKUP(一覧表!D32,INDIRECT(一覧表!C32&amp;"選手データ!A:O"),MATCH("所属",INDIRECT(一覧表!C32&amp;"選手データ!1:1"),0),0),VLOOKUP(一覧表!D32,INDIRECT(一覧表!C32&amp;"選手データ!A:O"),MATCH("所属",INDIRECT(一覧表!C32&amp;"選手データ!1:1"),0),0)&amp;一覧表!S32))</f>
        <v/>
      </c>
      <c r="F31" t="str">
        <f t="shared" ca="1" si="1"/>
        <v/>
      </c>
      <c r="I31" t="str">
        <f t="shared" ca="1" si="2"/>
        <v/>
      </c>
      <c r="J31" t="str">
        <f ca="1">IF(C31="","",一覧表!AD32)</f>
        <v/>
      </c>
      <c r="K31" t="str">
        <f ca="1">IF(C31="","",VLOOKUP(一覧表!C32,一覧表!A:B,2,0)*10000+一覧表!D32)</f>
        <v/>
      </c>
      <c r="L31" t="str">
        <f ca="1">IF(C31="","",一覧表!E32)</f>
        <v/>
      </c>
      <c r="M31" t="str">
        <f ca="1">IF(C31="","",VLOOKUP("共通"&amp;一覧表!C32&amp;"子4X100mR",競技csv!A:O,MATCH("競技コード",競技csv!$1:$1,0),0))</f>
        <v/>
      </c>
      <c r="N31" t="str">
        <f ca="1">IF(C31="","",IF(一覧表!T32="","",一覧表!T32&amp;".")&amp;IF(一覧表!U32="","",TEXT(一覧表!U32,"00")&amp;".")&amp;IF(一覧表!V32="","",TEXT(一覧表!V32,"00")))</f>
        <v/>
      </c>
      <c r="O31" t="str">
        <f t="shared" ca="1" si="3"/>
        <v/>
      </c>
      <c r="P31" t="str">
        <f t="shared" ca="1" si="4"/>
        <v/>
      </c>
    </row>
    <row r="32" spans="1:16" x14ac:dyDescent="0.45">
      <c r="A32">
        <f t="shared" ca="1" si="0"/>
        <v>0</v>
      </c>
      <c r="B32" t="str">
        <f ca="1">IF(C32="","",VLOOKUP(一覧表!C33,一覧表!A:B,2,0)*10000+VLOOKUP(一覧表!S33,一覧表!A:B,2,0)+C32)</f>
        <v/>
      </c>
      <c r="C32" t="str">
        <f ca="1">IF(一覧表!S33="","",VLOOKUP(VLOOKUP(一覧表!D33,INDIRECT(一覧表!C33&amp;"選手データ!A:O"),MATCH("所属",INDIRECT(一覧表!C33&amp;"選手データ!1:1"),0),0),所属csv!$A:$H,MATCH("所属コード",所属csv!$1:$1,0),0))</f>
        <v/>
      </c>
      <c r="D32" t="str">
        <f ca="1">IF(C32="","",IF(COUNTIF(一覧表!W:W,一覧表!C33&amp;"Ｂ")=0,VLOOKUP(一覧表!D33,INDIRECT(一覧表!C33&amp;"選手データ!A:O"),MATCH("所属",INDIRECT(一覧表!C33&amp;"選手データ!1:1"),0),0),VLOOKUP(一覧表!D33,INDIRECT(一覧表!C33&amp;"選手データ!A:O"),MATCH("所属",INDIRECT(一覧表!C33&amp;"選手データ!1:1"),0),0)&amp;一覧表!S33))</f>
        <v/>
      </c>
      <c r="F32" t="str">
        <f t="shared" ca="1" si="1"/>
        <v/>
      </c>
      <c r="I32" t="str">
        <f t="shared" ca="1" si="2"/>
        <v/>
      </c>
      <c r="J32" t="str">
        <f ca="1">IF(C32="","",一覧表!AD33)</f>
        <v/>
      </c>
      <c r="K32" t="str">
        <f ca="1">IF(C32="","",VLOOKUP(一覧表!C33,一覧表!A:B,2,0)*10000+一覧表!D33)</f>
        <v/>
      </c>
      <c r="L32" t="str">
        <f ca="1">IF(C32="","",一覧表!E33)</f>
        <v/>
      </c>
      <c r="M32" t="str">
        <f ca="1">IF(C32="","",VLOOKUP("共通"&amp;一覧表!C33&amp;"子4X100mR",競技csv!A:O,MATCH("競技コード",競技csv!$1:$1,0),0))</f>
        <v/>
      </c>
      <c r="N32" t="str">
        <f ca="1">IF(C32="","",IF(一覧表!T33="","",一覧表!T33&amp;".")&amp;IF(一覧表!U33="","",TEXT(一覧表!U33,"00")&amp;".")&amp;IF(一覧表!V33="","",TEXT(一覧表!V33,"00")))</f>
        <v/>
      </c>
      <c r="O32" t="str">
        <f t="shared" ca="1" si="3"/>
        <v/>
      </c>
      <c r="P32" t="str">
        <f t="shared" ca="1" si="4"/>
        <v/>
      </c>
    </row>
    <row r="33" spans="1:16" x14ac:dyDescent="0.45">
      <c r="A33">
        <f t="shared" ca="1" si="0"/>
        <v>0</v>
      </c>
      <c r="B33" t="str">
        <f ca="1">IF(C33="","",VLOOKUP(一覧表!C34,一覧表!A:B,2,0)*10000+VLOOKUP(一覧表!S34,一覧表!A:B,2,0)+C33)</f>
        <v/>
      </c>
      <c r="C33" t="str">
        <f ca="1">IF(一覧表!S34="","",VLOOKUP(VLOOKUP(一覧表!D34,INDIRECT(一覧表!C34&amp;"選手データ!A:O"),MATCH("所属",INDIRECT(一覧表!C34&amp;"選手データ!1:1"),0),0),所属csv!$A:$H,MATCH("所属コード",所属csv!$1:$1,0),0))</f>
        <v/>
      </c>
      <c r="D33" t="str">
        <f ca="1">IF(C33="","",IF(COUNTIF(一覧表!W:W,一覧表!C34&amp;"Ｂ")=0,VLOOKUP(一覧表!D34,INDIRECT(一覧表!C34&amp;"選手データ!A:O"),MATCH("所属",INDIRECT(一覧表!C34&amp;"選手データ!1:1"),0),0),VLOOKUP(一覧表!D34,INDIRECT(一覧表!C34&amp;"選手データ!A:O"),MATCH("所属",INDIRECT(一覧表!C34&amp;"選手データ!1:1"),0),0)&amp;一覧表!S34))</f>
        <v/>
      </c>
      <c r="F33" t="str">
        <f t="shared" ca="1" si="1"/>
        <v/>
      </c>
      <c r="I33" t="str">
        <f t="shared" ca="1" si="2"/>
        <v/>
      </c>
      <c r="J33" t="str">
        <f ca="1">IF(C33="","",一覧表!AD34)</f>
        <v/>
      </c>
      <c r="K33" t="str">
        <f ca="1">IF(C33="","",VLOOKUP(一覧表!C34,一覧表!A:B,2,0)*10000+一覧表!D34)</f>
        <v/>
      </c>
      <c r="L33" t="str">
        <f ca="1">IF(C33="","",一覧表!E34)</f>
        <v/>
      </c>
      <c r="M33" t="str">
        <f ca="1">IF(C33="","",VLOOKUP("共通"&amp;一覧表!C34&amp;"子4X100mR",競技csv!A:O,MATCH("競技コード",競技csv!$1:$1,0),0))</f>
        <v/>
      </c>
      <c r="N33" t="str">
        <f ca="1">IF(C33="","",IF(一覧表!T34="","",一覧表!T34&amp;".")&amp;IF(一覧表!U34="","",TEXT(一覧表!U34,"00")&amp;".")&amp;IF(一覧表!V34="","",TEXT(一覧表!V34,"00")))</f>
        <v/>
      </c>
      <c r="O33" t="str">
        <f t="shared" ca="1" si="3"/>
        <v/>
      </c>
      <c r="P33" t="str">
        <f t="shared" ca="1" si="4"/>
        <v/>
      </c>
    </row>
    <row r="34" spans="1:16" x14ac:dyDescent="0.45">
      <c r="A34">
        <f t="shared" ca="1" si="0"/>
        <v>0</v>
      </c>
      <c r="B34" t="str">
        <f ca="1">IF(C34="","",VLOOKUP(一覧表!C35,一覧表!A:B,2,0)*10000+VLOOKUP(一覧表!S35,一覧表!A:B,2,0)+C34)</f>
        <v/>
      </c>
      <c r="C34" t="str">
        <f ca="1">IF(一覧表!S35="","",VLOOKUP(VLOOKUP(一覧表!D35,INDIRECT(一覧表!C35&amp;"選手データ!A:O"),MATCH("所属",INDIRECT(一覧表!C35&amp;"選手データ!1:1"),0),0),所属csv!$A:$H,MATCH("所属コード",所属csv!$1:$1,0),0))</f>
        <v/>
      </c>
      <c r="D34" t="str">
        <f ca="1">IF(C34="","",IF(COUNTIF(一覧表!W:W,一覧表!C35&amp;"Ｂ")=0,VLOOKUP(一覧表!D35,INDIRECT(一覧表!C35&amp;"選手データ!A:O"),MATCH("所属",INDIRECT(一覧表!C35&amp;"選手データ!1:1"),0),0),VLOOKUP(一覧表!D35,INDIRECT(一覧表!C35&amp;"選手データ!A:O"),MATCH("所属",INDIRECT(一覧表!C35&amp;"選手データ!1:1"),0),0)&amp;一覧表!S35))</f>
        <v/>
      </c>
      <c r="F34" t="str">
        <f t="shared" ca="1" si="1"/>
        <v/>
      </c>
      <c r="I34" t="str">
        <f t="shared" ca="1" si="2"/>
        <v/>
      </c>
      <c r="J34" t="str">
        <f ca="1">IF(C34="","",一覧表!AD35)</f>
        <v/>
      </c>
      <c r="K34" t="str">
        <f ca="1">IF(C34="","",VLOOKUP(一覧表!C35,一覧表!A:B,2,0)*10000+一覧表!D35)</f>
        <v/>
      </c>
      <c r="L34" t="str">
        <f ca="1">IF(C34="","",一覧表!E35)</f>
        <v/>
      </c>
      <c r="M34" t="str">
        <f ca="1">IF(C34="","",VLOOKUP("共通"&amp;一覧表!C35&amp;"子4X100mR",競技csv!A:O,MATCH("競技コード",競技csv!$1:$1,0),0))</f>
        <v/>
      </c>
      <c r="N34" t="str">
        <f ca="1">IF(C34="","",IF(一覧表!T35="","",一覧表!T35&amp;".")&amp;IF(一覧表!U35="","",TEXT(一覧表!U35,"00")&amp;".")&amp;IF(一覧表!V35="","",TEXT(一覧表!V35,"00")))</f>
        <v/>
      </c>
      <c r="O34" t="str">
        <f t="shared" ca="1" si="3"/>
        <v/>
      </c>
      <c r="P34" t="str">
        <f t="shared" ca="1" si="4"/>
        <v/>
      </c>
    </row>
    <row r="35" spans="1:16" x14ac:dyDescent="0.45">
      <c r="A35">
        <f t="shared" ca="1" si="0"/>
        <v>0</v>
      </c>
      <c r="B35" t="str">
        <f ca="1">IF(C35="","",VLOOKUP(一覧表!C36,一覧表!A:B,2,0)*10000+VLOOKUP(一覧表!S36,一覧表!A:B,2,0)+C35)</f>
        <v/>
      </c>
      <c r="C35" t="str">
        <f ca="1">IF(一覧表!S36="","",VLOOKUP(VLOOKUP(一覧表!D36,INDIRECT(一覧表!C36&amp;"選手データ!A:O"),MATCH("所属",INDIRECT(一覧表!C36&amp;"選手データ!1:1"),0),0),所属csv!$A:$H,MATCH("所属コード",所属csv!$1:$1,0),0))</f>
        <v/>
      </c>
      <c r="D35" t="str">
        <f ca="1">IF(C35="","",IF(COUNTIF(一覧表!W:W,一覧表!C36&amp;"Ｂ")=0,VLOOKUP(一覧表!D36,INDIRECT(一覧表!C36&amp;"選手データ!A:O"),MATCH("所属",INDIRECT(一覧表!C36&amp;"選手データ!1:1"),0),0),VLOOKUP(一覧表!D36,INDIRECT(一覧表!C36&amp;"選手データ!A:O"),MATCH("所属",INDIRECT(一覧表!C36&amp;"選手データ!1:1"),0),0)&amp;一覧表!S36))</f>
        <v/>
      </c>
      <c r="F35" t="str">
        <f t="shared" ca="1" si="1"/>
        <v/>
      </c>
      <c r="I35" t="str">
        <f t="shared" ca="1" si="2"/>
        <v/>
      </c>
      <c r="J35" t="str">
        <f ca="1">IF(C35="","",一覧表!AD36)</f>
        <v/>
      </c>
      <c r="K35" t="str">
        <f ca="1">IF(C35="","",VLOOKUP(一覧表!C36,一覧表!A:B,2,0)*10000+一覧表!D36)</f>
        <v/>
      </c>
      <c r="L35" t="str">
        <f ca="1">IF(C35="","",一覧表!E36)</f>
        <v/>
      </c>
      <c r="M35" t="str">
        <f ca="1">IF(C35="","",VLOOKUP("共通"&amp;一覧表!C36&amp;"子4X100mR",競技csv!A:O,MATCH("競技コード",競技csv!$1:$1,0),0))</f>
        <v/>
      </c>
      <c r="N35" t="str">
        <f ca="1">IF(C35="","",IF(一覧表!T36="","",一覧表!T36&amp;".")&amp;IF(一覧表!U36="","",TEXT(一覧表!U36,"00")&amp;".")&amp;IF(一覧表!V36="","",TEXT(一覧表!V36,"00")))</f>
        <v/>
      </c>
      <c r="O35" t="str">
        <f t="shared" ca="1" si="3"/>
        <v/>
      </c>
      <c r="P35" t="str">
        <f t="shared" ca="1" si="4"/>
        <v/>
      </c>
    </row>
    <row r="36" spans="1:16" x14ac:dyDescent="0.45">
      <c r="A36">
        <f t="shared" ca="1" si="0"/>
        <v>0</v>
      </c>
      <c r="B36" t="str">
        <f ca="1">IF(C36="","",VLOOKUP(一覧表!C37,一覧表!A:B,2,0)*10000+VLOOKUP(一覧表!S37,一覧表!A:B,2,0)+C36)</f>
        <v/>
      </c>
      <c r="C36" t="str">
        <f ca="1">IF(一覧表!S37="","",VLOOKUP(VLOOKUP(一覧表!D37,INDIRECT(一覧表!C37&amp;"選手データ!A:O"),MATCH("所属",INDIRECT(一覧表!C37&amp;"選手データ!1:1"),0),0),所属csv!$A:$H,MATCH("所属コード",所属csv!$1:$1,0),0))</f>
        <v/>
      </c>
      <c r="D36" t="str">
        <f ca="1">IF(C36="","",IF(COUNTIF(一覧表!W:W,一覧表!C37&amp;"Ｂ")=0,VLOOKUP(一覧表!D37,INDIRECT(一覧表!C37&amp;"選手データ!A:O"),MATCH("所属",INDIRECT(一覧表!C37&amp;"選手データ!1:1"),0),0),VLOOKUP(一覧表!D37,INDIRECT(一覧表!C37&amp;"選手データ!A:O"),MATCH("所属",INDIRECT(一覧表!C37&amp;"選手データ!1:1"),0),0)&amp;一覧表!S37))</f>
        <v/>
      </c>
      <c r="F36" t="str">
        <f t="shared" ca="1" si="1"/>
        <v/>
      </c>
      <c r="I36" t="str">
        <f t="shared" ca="1" si="2"/>
        <v/>
      </c>
      <c r="J36" t="str">
        <f ca="1">IF(C36="","",一覧表!AD37)</f>
        <v/>
      </c>
      <c r="K36" t="str">
        <f ca="1">IF(C36="","",VLOOKUP(一覧表!C37,一覧表!A:B,2,0)*10000+一覧表!D37)</f>
        <v/>
      </c>
      <c r="L36" t="str">
        <f ca="1">IF(C36="","",一覧表!E37)</f>
        <v/>
      </c>
      <c r="M36" t="str">
        <f ca="1">IF(C36="","",VLOOKUP("共通"&amp;一覧表!C37&amp;"子4X100mR",競技csv!A:O,MATCH("競技コード",競技csv!$1:$1,0),0))</f>
        <v/>
      </c>
      <c r="N36" t="str">
        <f ca="1">IF(C36="","",IF(一覧表!T37="","",一覧表!T37&amp;".")&amp;IF(一覧表!U37="","",TEXT(一覧表!U37,"00")&amp;".")&amp;IF(一覧表!V37="","",TEXT(一覧表!V37,"00")))</f>
        <v/>
      </c>
      <c r="O36" t="str">
        <f t="shared" ca="1" si="3"/>
        <v/>
      </c>
      <c r="P36" t="str">
        <f t="shared" ca="1" si="4"/>
        <v/>
      </c>
    </row>
    <row r="37" spans="1:16" x14ac:dyDescent="0.45">
      <c r="A37">
        <f t="shared" ca="1" si="0"/>
        <v>0</v>
      </c>
      <c r="B37" t="str">
        <f ca="1">IF(C37="","",VLOOKUP(一覧表!C38,一覧表!A:B,2,0)*10000+VLOOKUP(一覧表!S38,一覧表!A:B,2,0)+C37)</f>
        <v/>
      </c>
      <c r="C37" t="str">
        <f ca="1">IF(一覧表!S38="","",VLOOKUP(VLOOKUP(一覧表!D38,INDIRECT(一覧表!C38&amp;"選手データ!A:O"),MATCH("所属",INDIRECT(一覧表!C38&amp;"選手データ!1:1"),0),0),所属csv!$A:$H,MATCH("所属コード",所属csv!$1:$1,0),0))</f>
        <v/>
      </c>
      <c r="D37" t="str">
        <f ca="1">IF(C37="","",IF(COUNTIF(一覧表!W:W,一覧表!C38&amp;"Ｂ")=0,VLOOKUP(一覧表!D38,INDIRECT(一覧表!C38&amp;"選手データ!A:O"),MATCH("所属",INDIRECT(一覧表!C38&amp;"選手データ!1:1"),0),0),VLOOKUP(一覧表!D38,INDIRECT(一覧表!C38&amp;"選手データ!A:O"),MATCH("所属",INDIRECT(一覧表!C38&amp;"選手データ!1:1"),0),0)&amp;一覧表!S38))</f>
        <v/>
      </c>
      <c r="F37" t="str">
        <f t="shared" ca="1" si="1"/>
        <v/>
      </c>
      <c r="I37" t="str">
        <f t="shared" ca="1" si="2"/>
        <v/>
      </c>
      <c r="J37" t="str">
        <f ca="1">IF(C37="","",一覧表!AD38)</f>
        <v/>
      </c>
      <c r="K37" t="str">
        <f ca="1">IF(C37="","",VLOOKUP(一覧表!C38,一覧表!A:B,2,0)*10000+一覧表!D38)</f>
        <v/>
      </c>
      <c r="L37" t="str">
        <f ca="1">IF(C37="","",一覧表!E38)</f>
        <v/>
      </c>
      <c r="M37" t="str">
        <f ca="1">IF(C37="","",VLOOKUP("共通"&amp;一覧表!C38&amp;"子4X100mR",競技csv!A:O,MATCH("競技コード",競技csv!$1:$1,0),0))</f>
        <v/>
      </c>
      <c r="N37" t="str">
        <f ca="1">IF(C37="","",IF(一覧表!T38="","",一覧表!T38&amp;".")&amp;IF(一覧表!U38="","",TEXT(一覧表!U38,"00")&amp;".")&amp;IF(一覧表!V38="","",TEXT(一覧表!V38,"00")))</f>
        <v/>
      </c>
      <c r="O37" t="str">
        <f t="shared" ca="1" si="3"/>
        <v/>
      </c>
      <c r="P37" t="str">
        <f t="shared" ca="1" si="4"/>
        <v/>
      </c>
    </row>
    <row r="38" spans="1:16" x14ac:dyDescent="0.45">
      <c r="A38">
        <f t="shared" ca="1" si="0"/>
        <v>0</v>
      </c>
      <c r="B38" t="str">
        <f ca="1">IF(C38="","",VLOOKUP(一覧表!C39,一覧表!A:B,2,0)*10000+VLOOKUP(一覧表!S39,一覧表!A:B,2,0)+C38)</f>
        <v/>
      </c>
      <c r="C38" t="str">
        <f ca="1">IF(一覧表!S39="","",VLOOKUP(VLOOKUP(一覧表!D39,INDIRECT(一覧表!C39&amp;"選手データ!A:O"),MATCH("所属",INDIRECT(一覧表!C39&amp;"選手データ!1:1"),0),0),所属csv!$A:$H,MATCH("所属コード",所属csv!$1:$1,0),0))</f>
        <v/>
      </c>
      <c r="D38" t="str">
        <f ca="1">IF(C38="","",IF(COUNTIF(一覧表!W:W,一覧表!C39&amp;"Ｂ")=0,VLOOKUP(一覧表!D39,INDIRECT(一覧表!C39&amp;"選手データ!A:O"),MATCH("所属",INDIRECT(一覧表!C39&amp;"選手データ!1:1"),0),0),VLOOKUP(一覧表!D39,INDIRECT(一覧表!C39&amp;"選手データ!A:O"),MATCH("所属",INDIRECT(一覧表!C39&amp;"選手データ!1:1"),0),0)&amp;一覧表!S39))</f>
        <v/>
      </c>
      <c r="F38" t="str">
        <f t="shared" ca="1" si="1"/>
        <v/>
      </c>
      <c r="I38" t="str">
        <f t="shared" ca="1" si="2"/>
        <v/>
      </c>
      <c r="J38" t="str">
        <f ca="1">IF(C38="","",一覧表!AD39)</f>
        <v/>
      </c>
      <c r="K38" t="str">
        <f ca="1">IF(C38="","",VLOOKUP(一覧表!C39,一覧表!A:B,2,0)*10000+一覧表!D39)</f>
        <v/>
      </c>
      <c r="L38" t="str">
        <f ca="1">IF(C38="","",一覧表!E39)</f>
        <v/>
      </c>
      <c r="M38" t="str">
        <f ca="1">IF(C38="","",VLOOKUP("共通"&amp;一覧表!C39&amp;"子4X100mR",競技csv!A:O,MATCH("競技コード",競技csv!$1:$1,0),0))</f>
        <v/>
      </c>
      <c r="N38" t="str">
        <f ca="1">IF(C38="","",IF(一覧表!T39="","",一覧表!T39&amp;".")&amp;IF(一覧表!U39="","",TEXT(一覧表!U39,"00")&amp;".")&amp;IF(一覧表!V39="","",TEXT(一覧表!V39,"00")))</f>
        <v/>
      </c>
      <c r="O38" t="str">
        <f t="shared" ca="1" si="3"/>
        <v/>
      </c>
      <c r="P38" t="str">
        <f t="shared" ca="1" si="4"/>
        <v/>
      </c>
    </row>
    <row r="39" spans="1:16" x14ac:dyDescent="0.45">
      <c r="A39">
        <f t="shared" ca="1" si="0"/>
        <v>0</v>
      </c>
      <c r="B39" t="str">
        <f ca="1">IF(C39="","",VLOOKUP(一覧表!C40,一覧表!A:B,2,0)*10000+VLOOKUP(一覧表!S40,一覧表!A:B,2,0)+C39)</f>
        <v/>
      </c>
      <c r="C39" t="str">
        <f ca="1">IF(一覧表!S40="","",VLOOKUP(VLOOKUP(一覧表!D40,INDIRECT(一覧表!C40&amp;"選手データ!A:O"),MATCH("所属",INDIRECT(一覧表!C40&amp;"選手データ!1:1"),0),0),所属csv!$A:$H,MATCH("所属コード",所属csv!$1:$1,0),0))</f>
        <v/>
      </c>
      <c r="D39" t="str">
        <f ca="1">IF(C39="","",IF(COUNTIF(一覧表!W:W,一覧表!C40&amp;"Ｂ")=0,VLOOKUP(一覧表!D40,INDIRECT(一覧表!C40&amp;"選手データ!A:O"),MATCH("所属",INDIRECT(一覧表!C40&amp;"選手データ!1:1"),0),0),VLOOKUP(一覧表!D40,INDIRECT(一覧表!C40&amp;"選手データ!A:O"),MATCH("所属",INDIRECT(一覧表!C40&amp;"選手データ!1:1"),0),0)&amp;一覧表!S40))</f>
        <v/>
      </c>
      <c r="F39" t="str">
        <f t="shared" ca="1" si="1"/>
        <v/>
      </c>
      <c r="I39" t="str">
        <f t="shared" ca="1" si="2"/>
        <v/>
      </c>
      <c r="J39" t="str">
        <f ca="1">IF(C39="","",一覧表!AD40)</f>
        <v/>
      </c>
      <c r="K39" t="str">
        <f ca="1">IF(C39="","",VLOOKUP(一覧表!C40,一覧表!A:B,2,0)*10000+一覧表!D40)</f>
        <v/>
      </c>
      <c r="L39" t="str">
        <f ca="1">IF(C39="","",一覧表!E40)</f>
        <v/>
      </c>
      <c r="M39" t="str">
        <f ca="1">IF(C39="","",VLOOKUP("共通"&amp;一覧表!C40&amp;"子4X100mR",競技csv!A:O,MATCH("競技コード",競技csv!$1:$1,0),0))</f>
        <v/>
      </c>
      <c r="N39" t="str">
        <f ca="1">IF(C39="","",IF(一覧表!T40="","",一覧表!T40&amp;".")&amp;IF(一覧表!U40="","",TEXT(一覧表!U40,"00")&amp;".")&amp;IF(一覧表!V40="","",TEXT(一覧表!V40,"00")))</f>
        <v/>
      </c>
      <c r="O39" t="str">
        <f t="shared" ca="1" si="3"/>
        <v/>
      </c>
      <c r="P39" t="str">
        <f t="shared" ca="1" si="4"/>
        <v/>
      </c>
    </row>
    <row r="40" spans="1:16" x14ac:dyDescent="0.45">
      <c r="A40">
        <f t="shared" ca="1" si="0"/>
        <v>0</v>
      </c>
      <c r="B40" t="str">
        <f ca="1">IF(C40="","",VLOOKUP(一覧表!C41,一覧表!A:B,2,0)*10000+VLOOKUP(一覧表!S41,一覧表!A:B,2,0)+C40)</f>
        <v/>
      </c>
      <c r="C40" t="str">
        <f ca="1">IF(一覧表!S41="","",VLOOKUP(VLOOKUP(一覧表!D41,INDIRECT(一覧表!C41&amp;"選手データ!A:O"),MATCH("所属",INDIRECT(一覧表!C41&amp;"選手データ!1:1"),0),0),所属csv!$A:$H,MATCH("所属コード",所属csv!$1:$1,0),0))</f>
        <v/>
      </c>
      <c r="D40" t="str">
        <f ca="1">IF(C40="","",IF(COUNTIF(一覧表!W:W,一覧表!C41&amp;"Ｂ")=0,VLOOKUP(一覧表!D41,INDIRECT(一覧表!C41&amp;"選手データ!A:O"),MATCH("所属",INDIRECT(一覧表!C41&amp;"選手データ!1:1"),0),0),VLOOKUP(一覧表!D41,INDIRECT(一覧表!C41&amp;"選手データ!A:O"),MATCH("所属",INDIRECT(一覧表!C41&amp;"選手データ!1:1"),0),0)&amp;一覧表!S41))</f>
        <v/>
      </c>
      <c r="F40" t="str">
        <f t="shared" ca="1" si="1"/>
        <v/>
      </c>
      <c r="I40" t="str">
        <f t="shared" ca="1" si="2"/>
        <v/>
      </c>
      <c r="J40" t="str">
        <f ca="1">IF(C40="","",一覧表!AD41)</f>
        <v/>
      </c>
      <c r="K40" t="str">
        <f ca="1">IF(C40="","",VLOOKUP(一覧表!C41,一覧表!A:B,2,0)*10000+一覧表!D41)</f>
        <v/>
      </c>
      <c r="L40" t="str">
        <f ca="1">IF(C40="","",一覧表!E41)</f>
        <v/>
      </c>
      <c r="M40" t="str">
        <f ca="1">IF(C40="","",VLOOKUP("共通"&amp;一覧表!C41&amp;"子4X100mR",競技csv!A:O,MATCH("競技コード",競技csv!$1:$1,0),0))</f>
        <v/>
      </c>
      <c r="N40" t="str">
        <f ca="1">IF(C40="","",IF(一覧表!T41="","",一覧表!T41&amp;".")&amp;IF(一覧表!U41="","",TEXT(一覧表!U41,"00")&amp;".")&amp;IF(一覧表!V41="","",TEXT(一覧表!V41,"00")))</f>
        <v/>
      </c>
      <c r="O40" t="str">
        <f t="shared" ca="1" si="3"/>
        <v/>
      </c>
      <c r="P40" t="str">
        <f t="shared" ca="1" si="4"/>
        <v/>
      </c>
    </row>
    <row r="41" spans="1:16" x14ac:dyDescent="0.45">
      <c r="A41">
        <f t="shared" ca="1" si="0"/>
        <v>0</v>
      </c>
      <c r="B41" t="str">
        <f ca="1">IF(C41="","",VLOOKUP(一覧表!C42,一覧表!A:B,2,0)*10000+VLOOKUP(一覧表!S42,一覧表!A:B,2,0)+C41)</f>
        <v/>
      </c>
      <c r="C41" t="str">
        <f ca="1">IF(一覧表!S42="","",VLOOKUP(VLOOKUP(一覧表!D42,INDIRECT(一覧表!C42&amp;"選手データ!A:O"),MATCH("所属",INDIRECT(一覧表!C42&amp;"選手データ!1:1"),0),0),所属csv!$A:$H,MATCH("所属コード",所属csv!$1:$1,0),0))</f>
        <v/>
      </c>
      <c r="D41" t="str">
        <f ca="1">IF(C41="","",IF(COUNTIF(一覧表!W:W,一覧表!C42&amp;"Ｂ")=0,VLOOKUP(一覧表!D42,INDIRECT(一覧表!C42&amp;"選手データ!A:O"),MATCH("所属",INDIRECT(一覧表!C42&amp;"選手データ!1:1"),0),0),VLOOKUP(一覧表!D42,INDIRECT(一覧表!C42&amp;"選手データ!A:O"),MATCH("所属",INDIRECT(一覧表!C42&amp;"選手データ!1:1"),0),0)&amp;一覧表!S42))</f>
        <v/>
      </c>
      <c r="F41" t="str">
        <f t="shared" ca="1" si="1"/>
        <v/>
      </c>
      <c r="I41" t="str">
        <f t="shared" ca="1" si="2"/>
        <v/>
      </c>
      <c r="J41" t="str">
        <f ca="1">IF(C41="","",一覧表!AD42)</f>
        <v/>
      </c>
      <c r="K41" t="str">
        <f ca="1">IF(C41="","",VLOOKUP(一覧表!C42,一覧表!A:B,2,0)*10000+一覧表!D42)</f>
        <v/>
      </c>
      <c r="L41" t="str">
        <f ca="1">IF(C41="","",一覧表!E42)</f>
        <v/>
      </c>
      <c r="M41" t="str">
        <f ca="1">IF(C41="","",VLOOKUP("共通"&amp;一覧表!C42&amp;"子4X100mR",競技csv!A:O,MATCH("競技コード",競技csv!$1:$1,0),0))</f>
        <v/>
      </c>
      <c r="N41" t="str">
        <f ca="1">IF(C41="","",IF(一覧表!T42="","",一覧表!T42&amp;".")&amp;IF(一覧表!U42="","",TEXT(一覧表!U42,"00")&amp;".")&amp;IF(一覧表!V42="","",TEXT(一覧表!V42,"00")))</f>
        <v/>
      </c>
      <c r="O41" t="str">
        <f t="shared" ca="1" si="3"/>
        <v/>
      </c>
      <c r="P41" t="str">
        <f t="shared" ca="1" si="4"/>
        <v/>
      </c>
    </row>
    <row r="42" spans="1:16" x14ac:dyDescent="0.45">
      <c r="A42">
        <f t="shared" ca="1" si="0"/>
        <v>0</v>
      </c>
      <c r="B42" t="str">
        <f ca="1">IF(C42="","",VLOOKUP(一覧表!C43,一覧表!A:B,2,0)*10000+VLOOKUP(一覧表!S43,一覧表!A:B,2,0)+C42)</f>
        <v/>
      </c>
      <c r="C42" t="str">
        <f ca="1">IF(一覧表!S43="","",VLOOKUP(VLOOKUP(一覧表!D43,INDIRECT(一覧表!C43&amp;"選手データ!A:O"),MATCH("所属",INDIRECT(一覧表!C43&amp;"選手データ!1:1"),0),0),所属csv!$A:$H,MATCH("所属コード",所属csv!$1:$1,0),0))</f>
        <v/>
      </c>
      <c r="D42" t="str">
        <f ca="1">IF(C42="","",IF(COUNTIF(一覧表!W:W,一覧表!C43&amp;"Ｂ")=0,VLOOKUP(一覧表!D43,INDIRECT(一覧表!C43&amp;"選手データ!A:O"),MATCH("所属",INDIRECT(一覧表!C43&amp;"選手データ!1:1"),0),0),VLOOKUP(一覧表!D43,INDIRECT(一覧表!C43&amp;"選手データ!A:O"),MATCH("所属",INDIRECT(一覧表!C43&amp;"選手データ!1:1"),0),0)&amp;一覧表!S43))</f>
        <v/>
      </c>
      <c r="F42" t="str">
        <f t="shared" ca="1" si="1"/>
        <v/>
      </c>
      <c r="I42" t="str">
        <f t="shared" ca="1" si="2"/>
        <v/>
      </c>
      <c r="J42" t="str">
        <f ca="1">IF(C42="","",一覧表!AD43)</f>
        <v/>
      </c>
      <c r="K42" t="str">
        <f ca="1">IF(C42="","",VLOOKUP(一覧表!C43,一覧表!A:B,2,0)*10000+一覧表!D43)</f>
        <v/>
      </c>
      <c r="L42" t="str">
        <f ca="1">IF(C42="","",一覧表!E43)</f>
        <v/>
      </c>
      <c r="M42" t="str">
        <f ca="1">IF(C42="","",VLOOKUP("共通"&amp;一覧表!C43&amp;"子4X100mR",競技csv!A:O,MATCH("競技コード",競技csv!$1:$1,0),0))</f>
        <v/>
      </c>
      <c r="N42" t="str">
        <f ca="1">IF(C42="","",IF(一覧表!T43="","",一覧表!T43&amp;".")&amp;IF(一覧表!U43="","",TEXT(一覧表!U43,"00")&amp;".")&amp;IF(一覧表!V43="","",TEXT(一覧表!V43,"00")))</f>
        <v/>
      </c>
      <c r="O42" t="str">
        <f t="shared" ca="1" si="3"/>
        <v/>
      </c>
      <c r="P42" t="str">
        <f t="shared" ca="1" si="4"/>
        <v/>
      </c>
    </row>
    <row r="43" spans="1:16" x14ac:dyDescent="0.45">
      <c r="A43">
        <f t="shared" ca="1" si="0"/>
        <v>0</v>
      </c>
      <c r="B43" t="str">
        <f ca="1">IF(C43="","",VLOOKUP(一覧表!C44,一覧表!A:B,2,0)*10000+VLOOKUP(一覧表!S44,一覧表!A:B,2,0)+C43)</f>
        <v/>
      </c>
      <c r="C43" t="str">
        <f ca="1">IF(一覧表!S44="","",VLOOKUP(VLOOKUP(一覧表!D44,INDIRECT(一覧表!C44&amp;"選手データ!A:O"),MATCH("所属",INDIRECT(一覧表!C44&amp;"選手データ!1:1"),0),0),所属csv!$A:$H,MATCH("所属コード",所属csv!$1:$1,0),0))</f>
        <v/>
      </c>
      <c r="D43" t="str">
        <f ca="1">IF(C43="","",IF(COUNTIF(一覧表!W:W,一覧表!C44&amp;"Ｂ")=0,VLOOKUP(一覧表!D44,INDIRECT(一覧表!C44&amp;"選手データ!A:O"),MATCH("所属",INDIRECT(一覧表!C44&amp;"選手データ!1:1"),0),0),VLOOKUP(一覧表!D44,INDIRECT(一覧表!C44&amp;"選手データ!A:O"),MATCH("所属",INDIRECT(一覧表!C44&amp;"選手データ!1:1"),0),0)&amp;一覧表!S44))</f>
        <v/>
      </c>
      <c r="F43" t="str">
        <f t="shared" ca="1" si="1"/>
        <v/>
      </c>
      <c r="I43" t="str">
        <f t="shared" ca="1" si="2"/>
        <v/>
      </c>
      <c r="J43" t="str">
        <f ca="1">IF(C43="","",一覧表!AD44)</f>
        <v/>
      </c>
      <c r="K43" t="str">
        <f ca="1">IF(C43="","",VLOOKUP(一覧表!C44,一覧表!A:B,2,0)*10000+一覧表!D44)</f>
        <v/>
      </c>
      <c r="L43" t="str">
        <f ca="1">IF(C43="","",一覧表!E44)</f>
        <v/>
      </c>
      <c r="M43" t="str">
        <f ca="1">IF(C43="","",VLOOKUP("共通"&amp;一覧表!C44&amp;"子4X100mR",競技csv!A:O,MATCH("競技コード",競技csv!$1:$1,0),0))</f>
        <v/>
      </c>
      <c r="N43" t="str">
        <f ca="1">IF(C43="","",IF(一覧表!T44="","",一覧表!T44&amp;".")&amp;IF(一覧表!U44="","",TEXT(一覧表!U44,"00")&amp;".")&amp;IF(一覧表!V44="","",TEXT(一覧表!V44,"00")))</f>
        <v/>
      </c>
      <c r="O43" t="str">
        <f t="shared" ca="1" si="3"/>
        <v/>
      </c>
      <c r="P43" t="str">
        <f t="shared" ca="1" si="4"/>
        <v/>
      </c>
    </row>
    <row r="44" spans="1:16" x14ac:dyDescent="0.45">
      <c r="A44">
        <f t="shared" ca="1" si="0"/>
        <v>0</v>
      </c>
      <c r="B44" t="str">
        <f ca="1">IF(C44="","",VLOOKUP(一覧表!C45,一覧表!A:B,2,0)*10000+VLOOKUP(一覧表!S45,一覧表!A:B,2,0)+C44)</f>
        <v/>
      </c>
      <c r="C44" t="str">
        <f ca="1">IF(一覧表!S45="","",VLOOKUP(VLOOKUP(一覧表!D45,INDIRECT(一覧表!C45&amp;"選手データ!A:O"),MATCH("所属",INDIRECT(一覧表!C45&amp;"選手データ!1:1"),0),0),所属csv!$A:$H,MATCH("所属コード",所属csv!$1:$1,0),0))</f>
        <v/>
      </c>
      <c r="D44" t="str">
        <f ca="1">IF(C44="","",IF(COUNTIF(一覧表!W:W,一覧表!C45&amp;"Ｂ")=0,VLOOKUP(一覧表!D45,INDIRECT(一覧表!C45&amp;"選手データ!A:O"),MATCH("所属",INDIRECT(一覧表!C45&amp;"選手データ!1:1"),0),0),VLOOKUP(一覧表!D45,INDIRECT(一覧表!C45&amp;"選手データ!A:O"),MATCH("所属",INDIRECT(一覧表!C45&amp;"選手データ!1:1"),0),0)&amp;一覧表!S45))</f>
        <v/>
      </c>
      <c r="F44" t="str">
        <f t="shared" ca="1" si="1"/>
        <v/>
      </c>
      <c r="I44" t="str">
        <f t="shared" ca="1" si="2"/>
        <v/>
      </c>
      <c r="J44" t="str">
        <f ca="1">IF(C44="","",一覧表!AD45)</f>
        <v/>
      </c>
      <c r="K44" t="str">
        <f ca="1">IF(C44="","",VLOOKUP(一覧表!C45,一覧表!A:B,2,0)*10000+一覧表!D45)</f>
        <v/>
      </c>
      <c r="L44" t="str">
        <f ca="1">IF(C44="","",一覧表!E45)</f>
        <v/>
      </c>
      <c r="M44" t="str">
        <f ca="1">IF(C44="","",VLOOKUP("共通"&amp;一覧表!C45&amp;"子4X100mR",競技csv!A:O,MATCH("競技コード",競技csv!$1:$1,0),0))</f>
        <v/>
      </c>
      <c r="N44" t="str">
        <f ca="1">IF(C44="","",IF(一覧表!T45="","",一覧表!T45&amp;".")&amp;IF(一覧表!U45="","",TEXT(一覧表!U45,"00")&amp;".")&amp;IF(一覧表!V45="","",TEXT(一覧表!V45,"00")))</f>
        <v/>
      </c>
      <c r="O44" t="str">
        <f t="shared" ca="1" si="3"/>
        <v/>
      </c>
      <c r="P44" t="str">
        <f t="shared" ca="1" si="4"/>
        <v/>
      </c>
    </row>
    <row r="45" spans="1:16" x14ac:dyDescent="0.45">
      <c r="A45">
        <f t="shared" ca="1" si="0"/>
        <v>0</v>
      </c>
      <c r="B45" t="str">
        <f ca="1">IF(C45="","",VLOOKUP(一覧表!C46,一覧表!A:B,2,0)*10000+VLOOKUP(一覧表!S46,一覧表!A:B,2,0)+C45)</f>
        <v/>
      </c>
      <c r="C45" t="str">
        <f ca="1">IF(一覧表!S46="","",VLOOKUP(VLOOKUP(一覧表!D46,INDIRECT(一覧表!C46&amp;"選手データ!A:O"),MATCH("所属",INDIRECT(一覧表!C46&amp;"選手データ!1:1"),0),0),所属csv!$A:$H,MATCH("所属コード",所属csv!$1:$1,0),0))</f>
        <v/>
      </c>
      <c r="D45" t="str">
        <f ca="1">IF(C45="","",IF(COUNTIF(一覧表!W:W,一覧表!C46&amp;"Ｂ")=0,VLOOKUP(一覧表!D46,INDIRECT(一覧表!C46&amp;"選手データ!A:O"),MATCH("所属",INDIRECT(一覧表!C46&amp;"選手データ!1:1"),0),0),VLOOKUP(一覧表!D46,INDIRECT(一覧表!C46&amp;"選手データ!A:O"),MATCH("所属",INDIRECT(一覧表!C46&amp;"選手データ!1:1"),0),0)&amp;一覧表!S46))</f>
        <v/>
      </c>
      <c r="F45" t="str">
        <f t="shared" ca="1" si="1"/>
        <v/>
      </c>
      <c r="I45" t="str">
        <f t="shared" ca="1" si="2"/>
        <v/>
      </c>
      <c r="J45" t="str">
        <f ca="1">IF(C45="","",一覧表!AD46)</f>
        <v/>
      </c>
      <c r="K45" t="str">
        <f ca="1">IF(C45="","",VLOOKUP(一覧表!C46,一覧表!A:B,2,0)*10000+一覧表!D46)</f>
        <v/>
      </c>
      <c r="L45" t="str">
        <f ca="1">IF(C45="","",一覧表!E46)</f>
        <v/>
      </c>
      <c r="M45" t="str">
        <f ca="1">IF(C45="","",VLOOKUP("共通"&amp;一覧表!C46&amp;"子4X100mR",競技csv!A:O,MATCH("競技コード",競技csv!$1:$1,0),0))</f>
        <v/>
      </c>
      <c r="N45" t="str">
        <f ca="1">IF(C45="","",IF(一覧表!T46="","",一覧表!T46&amp;".")&amp;IF(一覧表!U46="","",TEXT(一覧表!U46,"00")&amp;".")&amp;IF(一覧表!V46="","",TEXT(一覧表!V46,"00")))</f>
        <v/>
      </c>
      <c r="O45" t="str">
        <f t="shared" ca="1" si="3"/>
        <v/>
      </c>
      <c r="P45" t="str">
        <f t="shared" ca="1" si="4"/>
        <v/>
      </c>
    </row>
    <row r="46" spans="1:16" x14ac:dyDescent="0.45">
      <c r="A46">
        <f t="shared" ca="1" si="0"/>
        <v>0</v>
      </c>
      <c r="B46" t="str">
        <f ca="1">IF(C46="","",VLOOKUP(一覧表!C47,一覧表!A:B,2,0)*10000+VLOOKUP(一覧表!S47,一覧表!A:B,2,0)+C46)</f>
        <v/>
      </c>
      <c r="C46" t="str">
        <f ca="1">IF(一覧表!S47="","",VLOOKUP(VLOOKUP(一覧表!D47,INDIRECT(一覧表!C47&amp;"選手データ!A:O"),MATCH("所属",INDIRECT(一覧表!C47&amp;"選手データ!1:1"),0),0),所属csv!$A:$H,MATCH("所属コード",所属csv!$1:$1,0),0))</f>
        <v/>
      </c>
      <c r="D46" t="str">
        <f ca="1">IF(C46="","",IF(COUNTIF(一覧表!W:W,一覧表!C47&amp;"Ｂ")=0,VLOOKUP(一覧表!D47,INDIRECT(一覧表!C47&amp;"選手データ!A:O"),MATCH("所属",INDIRECT(一覧表!C47&amp;"選手データ!1:1"),0),0),VLOOKUP(一覧表!D47,INDIRECT(一覧表!C47&amp;"選手データ!A:O"),MATCH("所属",INDIRECT(一覧表!C47&amp;"選手データ!1:1"),0),0)&amp;一覧表!S47))</f>
        <v/>
      </c>
      <c r="F46" t="str">
        <f t="shared" ca="1" si="1"/>
        <v/>
      </c>
      <c r="I46" t="str">
        <f t="shared" ca="1" si="2"/>
        <v/>
      </c>
      <c r="J46" t="str">
        <f ca="1">IF(C46="","",一覧表!AD47)</f>
        <v/>
      </c>
      <c r="K46" t="str">
        <f ca="1">IF(C46="","",VLOOKUP(一覧表!C47,一覧表!A:B,2,0)*10000+一覧表!D47)</f>
        <v/>
      </c>
      <c r="L46" t="str">
        <f ca="1">IF(C46="","",一覧表!E47)</f>
        <v/>
      </c>
      <c r="M46" t="str">
        <f ca="1">IF(C46="","",VLOOKUP("共通"&amp;一覧表!C47&amp;"子4X100mR",競技csv!A:O,MATCH("競技コード",競技csv!$1:$1,0),0))</f>
        <v/>
      </c>
      <c r="N46" t="str">
        <f ca="1">IF(C46="","",IF(一覧表!T47="","",一覧表!T47&amp;".")&amp;IF(一覧表!U47="","",TEXT(一覧表!U47,"00")&amp;".")&amp;IF(一覧表!V47="","",TEXT(一覧表!V47,"00")))</f>
        <v/>
      </c>
      <c r="O46" t="str">
        <f t="shared" ca="1" si="3"/>
        <v/>
      </c>
      <c r="P46" t="str">
        <f t="shared" ca="1" si="4"/>
        <v/>
      </c>
    </row>
    <row r="47" spans="1:16" x14ac:dyDescent="0.45">
      <c r="A47">
        <f t="shared" ca="1" si="0"/>
        <v>0</v>
      </c>
      <c r="B47" t="str">
        <f ca="1">IF(C47="","",VLOOKUP(一覧表!C48,一覧表!A:B,2,0)*10000+VLOOKUP(一覧表!S48,一覧表!A:B,2,0)+C47)</f>
        <v/>
      </c>
      <c r="C47" t="str">
        <f ca="1">IF(一覧表!S48="","",VLOOKUP(VLOOKUP(一覧表!D48,INDIRECT(一覧表!C48&amp;"選手データ!A:O"),MATCH("所属",INDIRECT(一覧表!C48&amp;"選手データ!1:1"),0),0),所属csv!$A:$H,MATCH("所属コード",所属csv!$1:$1,0),0))</f>
        <v/>
      </c>
      <c r="D47" t="str">
        <f ca="1">IF(C47="","",IF(COUNTIF(一覧表!W:W,一覧表!C48&amp;"Ｂ")=0,VLOOKUP(一覧表!D48,INDIRECT(一覧表!C48&amp;"選手データ!A:O"),MATCH("所属",INDIRECT(一覧表!C48&amp;"選手データ!1:1"),0),0),VLOOKUP(一覧表!D48,INDIRECT(一覧表!C48&amp;"選手データ!A:O"),MATCH("所属",INDIRECT(一覧表!C48&amp;"選手データ!1:1"),0),0)&amp;一覧表!S48))</f>
        <v/>
      </c>
      <c r="F47" t="str">
        <f t="shared" ca="1" si="1"/>
        <v/>
      </c>
      <c r="I47" t="str">
        <f t="shared" ca="1" si="2"/>
        <v/>
      </c>
      <c r="J47" t="str">
        <f ca="1">IF(C47="","",一覧表!AD48)</f>
        <v/>
      </c>
      <c r="K47" t="str">
        <f ca="1">IF(C47="","",VLOOKUP(一覧表!C48,一覧表!A:B,2,0)*10000+一覧表!D48)</f>
        <v/>
      </c>
      <c r="L47" t="str">
        <f ca="1">IF(C47="","",一覧表!E48)</f>
        <v/>
      </c>
      <c r="M47" t="str">
        <f ca="1">IF(C47="","",VLOOKUP("共通"&amp;一覧表!C48&amp;"子4X100mR",競技csv!A:O,MATCH("競技コード",競技csv!$1:$1,0),0))</f>
        <v/>
      </c>
      <c r="N47" t="str">
        <f ca="1">IF(C47="","",IF(一覧表!T48="","",一覧表!T48&amp;".")&amp;IF(一覧表!U48="","",TEXT(一覧表!U48,"00")&amp;".")&amp;IF(一覧表!V48="","",TEXT(一覧表!V48,"00")))</f>
        <v/>
      </c>
      <c r="O47" t="str">
        <f t="shared" ca="1" si="3"/>
        <v/>
      </c>
      <c r="P47" t="str">
        <f t="shared" ca="1" si="4"/>
        <v/>
      </c>
    </row>
    <row r="48" spans="1:16" x14ac:dyDescent="0.45">
      <c r="A48">
        <f t="shared" ca="1" si="0"/>
        <v>0</v>
      </c>
      <c r="B48" t="str">
        <f ca="1">IF(C48="","",VLOOKUP(一覧表!C49,一覧表!A:B,2,0)*10000+VLOOKUP(一覧表!S49,一覧表!A:B,2,0)+C48)</f>
        <v/>
      </c>
      <c r="C48" t="str">
        <f ca="1">IF(一覧表!S49="","",VLOOKUP(VLOOKUP(一覧表!D49,INDIRECT(一覧表!C49&amp;"選手データ!A:O"),MATCH("所属",INDIRECT(一覧表!C49&amp;"選手データ!1:1"),0),0),所属csv!$A:$H,MATCH("所属コード",所属csv!$1:$1,0),0))</f>
        <v/>
      </c>
      <c r="D48" t="str">
        <f ca="1">IF(C48="","",IF(COUNTIF(一覧表!W:W,一覧表!C49&amp;"Ｂ")=0,VLOOKUP(一覧表!D49,INDIRECT(一覧表!C49&amp;"選手データ!A:O"),MATCH("所属",INDIRECT(一覧表!C49&amp;"選手データ!1:1"),0),0),VLOOKUP(一覧表!D49,INDIRECT(一覧表!C49&amp;"選手データ!A:O"),MATCH("所属",INDIRECT(一覧表!C49&amp;"選手データ!1:1"),0),0)&amp;一覧表!S49))</f>
        <v/>
      </c>
      <c r="F48" t="str">
        <f t="shared" ca="1" si="1"/>
        <v/>
      </c>
      <c r="I48" t="str">
        <f t="shared" ca="1" si="2"/>
        <v/>
      </c>
      <c r="J48" t="str">
        <f ca="1">IF(C48="","",一覧表!AD49)</f>
        <v/>
      </c>
      <c r="K48" t="str">
        <f ca="1">IF(C48="","",VLOOKUP(一覧表!C49,一覧表!A:B,2,0)*10000+一覧表!D49)</f>
        <v/>
      </c>
      <c r="L48" t="str">
        <f ca="1">IF(C48="","",一覧表!E49)</f>
        <v/>
      </c>
      <c r="M48" t="str">
        <f ca="1">IF(C48="","",VLOOKUP("共通"&amp;一覧表!C49&amp;"子4X100mR",競技csv!A:O,MATCH("競技コード",競技csv!$1:$1,0),0))</f>
        <v/>
      </c>
      <c r="N48" t="str">
        <f ca="1">IF(C48="","",IF(一覧表!T49="","",一覧表!T49&amp;".")&amp;IF(一覧表!U49="","",TEXT(一覧表!U49,"00")&amp;".")&amp;IF(一覧表!V49="","",TEXT(一覧表!V49,"00")))</f>
        <v/>
      </c>
      <c r="O48" t="str">
        <f t="shared" ca="1" si="3"/>
        <v/>
      </c>
      <c r="P48" t="str">
        <f t="shared" ca="1" si="4"/>
        <v/>
      </c>
    </row>
    <row r="49" spans="1:16" x14ac:dyDescent="0.45">
      <c r="A49">
        <f t="shared" ref="A49:A59" ca="1" si="5">IF(C49="",A48,A48+1)</f>
        <v>0</v>
      </c>
      <c r="B49" t="str">
        <f ca="1">IF(C49="","",VLOOKUP(一覧表!C50,一覧表!A:B,2,0)*10000+VLOOKUP(一覧表!S50,一覧表!A:B,2,0)+C49)</f>
        <v/>
      </c>
      <c r="C49" t="str">
        <f ca="1">IF(一覧表!S50="","",VLOOKUP(VLOOKUP(一覧表!D50,INDIRECT(一覧表!C50&amp;"選手データ!A:O"),MATCH("所属",INDIRECT(一覧表!C50&amp;"選手データ!1:1"),0),0),所属csv!$A:$H,MATCH("所属コード",所属csv!$1:$1,0),0))</f>
        <v/>
      </c>
      <c r="D49" t="str">
        <f ca="1">IF(C49="","",IF(COUNTIF(一覧表!W:W,一覧表!C50&amp;"Ｂ")=0,VLOOKUP(一覧表!D50,INDIRECT(一覧表!C50&amp;"選手データ!A:O"),MATCH("所属",INDIRECT(一覧表!C50&amp;"選手データ!1:1"),0),0),VLOOKUP(一覧表!D50,INDIRECT(一覧表!C50&amp;"選手データ!A:O"),MATCH("所属",INDIRECT(一覧表!C50&amp;"選手データ!1:1"),0),0)&amp;一覧表!S50))</f>
        <v/>
      </c>
      <c r="F49" t="str">
        <f t="shared" ref="F49:F59" ca="1" si="6">IF(D49="","",D49)</f>
        <v/>
      </c>
      <c r="I49" t="str">
        <f t="shared" ref="I49:I59" ca="1" si="7">IF(C49="","","JPN")</f>
        <v/>
      </c>
      <c r="J49" t="str">
        <f ca="1">IF(C49="","",一覧表!AD50)</f>
        <v/>
      </c>
      <c r="K49" t="str">
        <f ca="1">IF(C49="","",VLOOKUP(一覧表!C50,一覧表!A:B,2,0)*10000+一覧表!D50)</f>
        <v/>
      </c>
      <c r="L49" t="str">
        <f ca="1">IF(C49="","",一覧表!E50)</f>
        <v/>
      </c>
      <c r="M49" t="str">
        <f ca="1">IF(C49="","",VLOOKUP("共通"&amp;一覧表!C50&amp;"子4X100mR",競技csv!A:O,MATCH("競技コード",競技csv!$1:$1,0),0))</f>
        <v/>
      </c>
      <c r="N49" t="str">
        <f ca="1">IF(C49="","",IF(一覧表!T50="","",一覧表!T50&amp;".")&amp;IF(一覧表!U50="","",TEXT(一覧表!U50,"00")&amp;".")&amp;IF(一覧表!V50="","",TEXT(一覧表!V50,"00")))</f>
        <v/>
      </c>
      <c r="O49" t="str">
        <f t="shared" ref="O49:O59" ca="1" si="8">IF(C49="","","0")</f>
        <v/>
      </c>
      <c r="P49" t="str">
        <f t="shared" ref="P49:P59" ca="1" si="9">IF(C49="","","2")</f>
        <v/>
      </c>
    </row>
    <row r="50" spans="1:16" x14ac:dyDescent="0.45">
      <c r="A50">
        <f t="shared" ca="1" si="5"/>
        <v>0</v>
      </c>
      <c r="B50" t="str">
        <f ca="1">IF(C50="","",VLOOKUP(一覧表!C51,一覧表!A:B,2,0)*10000+VLOOKUP(一覧表!S51,一覧表!A:B,2,0)+C50)</f>
        <v/>
      </c>
      <c r="C50" t="str">
        <f ca="1">IF(一覧表!S51="","",VLOOKUP(VLOOKUP(一覧表!D51,INDIRECT(一覧表!C51&amp;"選手データ!A:O"),MATCH("所属",INDIRECT(一覧表!C51&amp;"選手データ!1:1"),0),0),所属csv!$A:$H,MATCH("所属コード",所属csv!$1:$1,0),0))</f>
        <v/>
      </c>
      <c r="D50" t="str">
        <f ca="1">IF(C50="","",IF(COUNTIF(一覧表!W:W,一覧表!C51&amp;"Ｂ")=0,VLOOKUP(一覧表!D51,INDIRECT(一覧表!C51&amp;"選手データ!A:O"),MATCH("所属",INDIRECT(一覧表!C51&amp;"選手データ!1:1"),0),0),VLOOKUP(一覧表!D51,INDIRECT(一覧表!C51&amp;"選手データ!A:O"),MATCH("所属",INDIRECT(一覧表!C51&amp;"選手データ!1:1"),0),0)&amp;一覧表!S51))</f>
        <v/>
      </c>
      <c r="F50" t="str">
        <f t="shared" ca="1" si="6"/>
        <v/>
      </c>
      <c r="I50" t="str">
        <f t="shared" ca="1" si="7"/>
        <v/>
      </c>
      <c r="J50" t="str">
        <f ca="1">IF(C50="","",一覧表!AD51)</f>
        <v/>
      </c>
      <c r="K50" t="str">
        <f ca="1">IF(C50="","",VLOOKUP(一覧表!C51,一覧表!A:B,2,0)*10000+一覧表!D51)</f>
        <v/>
      </c>
      <c r="L50" t="str">
        <f ca="1">IF(C50="","",一覧表!E51)</f>
        <v/>
      </c>
      <c r="M50" t="str">
        <f ca="1">IF(C50="","",VLOOKUP("共通"&amp;一覧表!C51&amp;"子4X100mR",競技csv!A:O,MATCH("競技コード",競技csv!$1:$1,0),0))</f>
        <v/>
      </c>
      <c r="N50" t="str">
        <f ca="1">IF(C50="","",IF(一覧表!T51="","",一覧表!T51&amp;".")&amp;IF(一覧表!U51="","",TEXT(一覧表!U51,"00")&amp;".")&amp;IF(一覧表!V51="","",TEXT(一覧表!V51,"00")))</f>
        <v/>
      </c>
      <c r="O50" t="str">
        <f t="shared" ca="1" si="8"/>
        <v/>
      </c>
      <c r="P50" t="str">
        <f t="shared" ca="1" si="9"/>
        <v/>
      </c>
    </row>
    <row r="51" spans="1:16" x14ac:dyDescent="0.45">
      <c r="A51">
        <f t="shared" ca="1" si="5"/>
        <v>0</v>
      </c>
      <c r="B51" t="str">
        <f ca="1">IF(C51="","",VLOOKUP(一覧表!C52,一覧表!A:B,2,0)*10000+VLOOKUP(一覧表!S52,一覧表!A:B,2,0)+C51)</f>
        <v/>
      </c>
      <c r="C51" t="str">
        <f ca="1">IF(一覧表!S52="","",VLOOKUP(VLOOKUP(一覧表!D52,INDIRECT(一覧表!C52&amp;"選手データ!A:O"),MATCH("所属",INDIRECT(一覧表!C52&amp;"選手データ!1:1"),0),0),所属csv!$A:$H,MATCH("所属コード",所属csv!$1:$1,0),0))</f>
        <v/>
      </c>
      <c r="D51" t="str">
        <f ca="1">IF(C51="","",IF(COUNTIF(一覧表!W:W,一覧表!C52&amp;"Ｂ")=0,VLOOKUP(一覧表!D52,INDIRECT(一覧表!C52&amp;"選手データ!A:O"),MATCH("所属",INDIRECT(一覧表!C52&amp;"選手データ!1:1"),0),0),VLOOKUP(一覧表!D52,INDIRECT(一覧表!C52&amp;"選手データ!A:O"),MATCH("所属",INDIRECT(一覧表!C52&amp;"選手データ!1:1"),0),0)&amp;一覧表!S52))</f>
        <v/>
      </c>
      <c r="F51" t="str">
        <f t="shared" ca="1" si="6"/>
        <v/>
      </c>
      <c r="I51" t="str">
        <f t="shared" ca="1" si="7"/>
        <v/>
      </c>
      <c r="J51" t="str">
        <f ca="1">IF(C51="","",一覧表!AD52)</f>
        <v/>
      </c>
      <c r="K51" t="str">
        <f ca="1">IF(C51="","",VLOOKUP(一覧表!C52,一覧表!A:B,2,0)*10000+一覧表!D52)</f>
        <v/>
      </c>
      <c r="L51" t="str">
        <f ca="1">IF(C51="","",一覧表!E52)</f>
        <v/>
      </c>
      <c r="M51" t="str">
        <f ca="1">IF(C51="","",VLOOKUP("共通"&amp;一覧表!C52&amp;"子4X100mR",競技csv!A:O,MATCH("競技コード",競技csv!$1:$1,0),0))</f>
        <v/>
      </c>
      <c r="N51" t="str">
        <f ca="1">IF(C51="","",IF(一覧表!T52="","",一覧表!T52&amp;".")&amp;IF(一覧表!U52="","",TEXT(一覧表!U52,"00")&amp;".")&amp;IF(一覧表!V52="","",TEXT(一覧表!V52,"00")))</f>
        <v/>
      </c>
      <c r="O51" t="str">
        <f t="shared" ca="1" si="8"/>
        <v/>
      </c>
      <c r="P51" t="str">
        <f t="shared" ca="1" si="9"/>
        <v/>
      </c>
    </row>
    <row r="52" spans="1:16" x14ac:dyDescent="0.45">
      <c r="A52">
        <f t="shared" ca="1" si="5"/>
        <v>0</v>
      </c>
      <c r="B52" t="str">
        <f ca="1">IF(C52="","",VLOOKUP(一覧表!C53,一覧表!A:B,2,0)*10000+VLOOKUP(一覧表!S53,一覧表!A:B,2,0)+C52)</f>
        <v/>
      </c>
      <c r="C52" t="str">
        <f ca="1">IF(一覧表!S53="","",VLOOKUP(VLOOKUP(一覧表!D53,INDIRECT(一覧表!C53&amp;"選手データ!A:O"),MATCH("所属",INDIRECT(一覧表!C53&amp;"選手データ!1:1"),0),0),所属csv!$A:$H,MATCH("所属コード",所属csv!$1:$1,0),0))</f>
        <v/>
      </c>
      <c r="D52" t="str">
        <f ca="1">IF(C52="","",IF(COUNTIF(一覧表!W:W,一覧表!C53&amp;"Ｂ")=0,VLOOKUP(一覧表!D53,INDIRECT(一覧表!C53&amp;"選手データ!A:O"),MATCH("所属",INDIRECT(一覧表!C53&amp;"選手データ!1:1"),0),0),VLOOKUP(一覧表!D53,INDIRECT(一覧表!C53&amp;"選手データ!A:O"),MATCH("所属",INDIRECT(一覧表!C53&amp;"選手データ!1:1"),0),0)&amp;一覧表!S53))</f>
        <v/>
      </c>
      <c r="F52" t="str">
        <f t="shared" ca="1" si="6"/>
        <v/>
      </c>
      <c r="I52" t="str">
        <f t="shared" ca="1" si="7"/>
        <v/>
      </c>
      <c r="J52" t="str">
        <f ca="1">IF(C52="","",一覧表!AD53)</f>
        <v/>
      </c>
      <c r="K52" t="str">
        <f ca="1">IF(C52="","",VLOOKUP(一覧表!C53,一覧表!A:B,2,0)*10000+一覧表!D53)</f>
        <v/>
      </c>
      <c r="L52" t="str">
        <f ca="1">IF(C52="","",一覧表!E53)</f>
        <v/>
      </c>
      <c r="M52" t="str">
        <f ca="1">IF(C52="","",VLOOKUP("共通"&amp;一覧表!C53&amp;"子4X100mR",競技csv!A:O,MATCH("競技コード",競技csv!$1:$1,0),0))</f>
        <v/>
      </c>
      <c r="N52" t="str">
        <f ca="1">IF(C52="","",IF(一覧表!T53="","",一覧表!T53&amp;".")&amp;IF(一覧表!U53="","",TEXT(一覧表!U53,"00")&amp;".")&amp;IF(一覧表!V53="","",TEXT(一覧表!V53,"00")))</f>
        <v/>
      </c>
      <c r="O52" t="str">
        <f t="shared" ca="1" si="8"/>
        <v/>
      </c>
      <c r="P52" t="str">
        <f t="shared" ca="1" si="9"/>
        <v/>
      </c>
    </row>
    <row r="53" spans="1:16" x14ac:dyDescent="0.45">
      <c r="A53">
        <f t="shared" ca="1" si="5"/>
        <v>0</v>
      </c>
      <c r="B53" t="str">
        <f ca="1">IF(C53="","",VLOOKUP(一覧表!C54,一覧表!A:B,2,0)*10000+VLOOKUP(一覧表!S54,一覧表!A:B,2,0)+C53)</f>
        <v/>
      </c>
      <c r="C53" t="str">
        <f ca="1">IF(一覧表!S54="","",VLOOKUP(VLOOKUP(一覧表!D54,INDIRECT(一覧表!C54&amp;"選手データ!A:O"),MATCH("所属",INDIRECT(一覧表!C54&amp;"選手データ!1:1"),0),0),所属csv!$A:$H,MATCH("所属コード",所属csv!$1:$1,0),0))</f>
        <v/>
      </c>
      <c r="D53" t="str">
        <f ca="1">IF(C53="","",IF(COUNTIF(一覧表!W:W,一覧表!C54&amp;"Ｂ")=0,VLOOKUP(一覧表!D54,INDIRECT(一覧表!C54&amp;"選手データ!A:O"),MATCH("所属",INDIRECT(一覧表!C54&amp;"選手データ!1:1"),0),0),VLOOKUP(一覧表!D54,INDIRECT(一覧表!C54&amp;"選手データ!A:O"),MATCH("所属",INDIRECT(一覧表!C54&amp;"選手データ!1:1"),0),0)&amp;一覧表!S54))</f>
        <v/>
      </c>
      <c r="F53" t="str">
        <f t="shared" ca="1" si="6"/>
        <v/>
      </c>
      <c r="I53" t="str">
        <f t="shared" ca="1" si="7"/>
        <v/>
      </c>
      <c r="J53" t="str">
        <f ca="1">IF(C53="","",一覧表!AD54)</f>
        <v/>
      </c>
      <c r="K53" t="str">
        <f ca="1">IF(C53="","",VLOOKUP(一覧表!C54,一覧表!A:B,2,0)*10000+一覧表!D54)</f>
        <v/>
      </c>
      <c r="L53" t="str">
        <f ca="1">IF(C53="","",一覧表!E54)</f>
        <v/>
      </c>
      <c r="M53" t="str">
        <f ca="1">IF(C53="","",VLOOKUP("共通"&amp;一覧表!C54&amp;"子4X100mR",競技csv!A:O,MATCH("競技コード",競技csv!$1:$1,0),0))</f>
        <v/>
      </c>
      <c r="N53" t="str">
        <f ca="1">IF(C53="","",IF(一覧表!T54="","",一覧表!T54&amp;".")&amp;IF(一覧表!U54="","",TEXT(一覧表!U54,"00")&amp;".")&amp;IF(一覧表!V54="","",TEXT(一覧表!V54,"00")))</f>
        <v/>
      </c>
      <c r="O53" t="str">
        <f t="shared" ca="1" si="8"/>
        <v/>
      </c>
      <c r="P53" t="str">
        <f t="shared" ca="1" si="9"/>
        <v/>
      </c>
    </row>
    <row r="54" spans="1:16" x14ac:dyDescent="0.45">
      <c r="A54">
        <f t="shared" ca="1" si="5"/>
        <v>0</v>
      </c>
      <c r="B54" t="str">
        <f ca="1">IF(C54="","",VLOOKUP(一覧表!C55,一覧表!A:B,2,0)*10000+VLOOKUP(一覧表!S55,一覧表!A:B,2,0)+C54)</f>
        <v/>
      </c>
      <c r="C54" t="str">
        <f ca="1">IF(一覧表!S55="","",VLOOKUP(VLOOKUP(一覧表!D55,INDIRECT(一覧表!C55&amp;"選手データ!A:O"),MATCH("所属",INDIRECT(一覧表!C55&amp;"選手データ!1:1"),0),0),所属csv!$A:$H,MATCH("所属コード",所属csv!$1:$1,0),0))</f>
        <v/>
      </c>
      <c r="D54" t="str">
        <f ca="1">IF(C54="","",IF(COUNTIF(一覧表!W:W,一覧表!C55&amp;"Ｂ")=0,VLOOKUP(一覧表!D55,INDIRECT(一覧表!C55&amp;"選手データ!A:O"),MATCH("所属",INDIRECT(一覧表!C55&amp;"選手データ!1:1"),0),0),VLOOKUP(一覧表!D55,INDIRECT(一覧表!C55&amp;"選手データ!A:O"),MATCH("所属",INDIRECT(一覧表!C55&amp;"選手データ!1:1"),0),0)&amp;一覧表!S55))</f>
        <v/>
      </c>
      <c r="F54" t="str">
        <f t="shared" ca="1" si="6"/>
        <v/>
      </c>
      <c r="I54" t="str">
        <f t="shared" ca="1" si="7"/>
        <v/>
      </c>
      <c r="J54" t="str">
        <f ca="1">IF(C54="","",一覧表!AD55)</f>
        <v/>
      </c>
      <c r="K54" t="str">
        <f ca="1">IF(C54="","",VLOOKUP(一覧表!C55,一覧表!A:B,2,0)*10000+一覧表!D55)</f>
        <v/>
      </c>
      <c r="L54" t="str">
        <f ca="1">IF(C54="","",一覧表!E55)</f>
        <v/>
      </c>
      <c r="M54" t="str">
        <f ca="1">IF(C54="","",VLOOKUP("共通"&amp;一覧表!C55&amp;"子4X100mR",競技csv!A:O,MATCH("競技コード",競技csv!$1:$1,0),0))</f>
        <v/>
      </c>
      <c r="N54" t="str">
        <f ca="1">IF(C54="","",IF(一覧表!T55="","",一覧表!T55&amp;".")&amp;IF(一覧表!U55="","",TEXT(一覧表!U55,"00")&amp;".")&amp;IF(一覧表!V55="","",TEXT(一覧表!V55,"00")))</f>
        <v/>
      </c>
      <c r="O54" t="str">
        <f t="shared" ca="1" si="8"/>
        <v/>
      </c>
      <c r="P54" t="str">
        <f t="shared" ca="1" si="9"/>
        <v/>
      </c>
    </row>
    <row r="55" spans="1:16" x14ac:dyDescent="0.45">
      <c r="A55">
        <f t="shared" ca="1" si="5"/>
        <v>0</v>
      </c>
      <c r="B55" t="str">
        <f ca="1">IF(C55="","",VLOOKUP(一覧表!C56,一覧表!A:B,2,0)*10000+VLOOKUP(一覧表!S56,一覧表!A:B,2,0)+C55)</f>
        <v/>
      </c>
      <c r="C55" t="str">
        <f ca="1">IF(一覧表!S56="","",VLOOKUP(VLOOKUP(一覧表!D56,INDIRECT(一覧表!C56&amp;"選手データ!A:O"),MATCH("所属",INDIRECT(一覧表!C56&amp;"選手データ!1:1"),0),0),所属csv!$A:$H,MATCH("所属コード",所属csv!$1:$1,0),0))</f>
        <v/>
      </c>
      <c r="D55" t="str">
        <f ca="1">IF(C55="","",IF(COUNTIF(一覧表!W:W,一覧表!C56&amp;"Ｂ")=0,VLOOKUP(一覧表!D56,INDIRECT(一覧表!C56&amp;"選手データ!A:O"),MATCH("所属",INDIRECT(一覧表!C56&amp;"選手データ!1:1"),0),0),VLOOKUP(一覧表!D56,INDIRECT(一覧表!C56&amp;"選手データ!A:O"),MATCH("所属",INDIRECT(一覧表!C56&amp;"選手データ!1:1"),0),0)&amp;一覧表!S56))</f>
        <v/>
      </c>
      <c r="F55" t="str">
        <f t="shared" ca="1" si="6"/>
        <v/>
      </c>
      <c r="I55" t="str">
        <f t="shared" ca="1" si="7"/>
        <v/>
      </c>
      <c r="J55" t="str">
        <f ca="1">IF(C55="","",一覧表!AD56)</f>
        <v/>
      </c>
      <c r="K55" t="str">
        <f ca="1">IF(C55="","",VLOOKUP(一覧表!C56,一覧表!A:B,2,0)*10000+一覧表!D56)</f>
        <v/>
      </c>
      <c r="L55" t="str">
        <f ca="1">IF(C55="","",一覧表!E56)</f>
        <v/>
      </c>
      <c r="M55" t="str">
        <f ca="1">IF(C55="","",VLOOKUP("共通"&amp;一覧表!C56&amp;"子4X100mR",競技csv!A:O,MATCH("競技コード",競技csv!$1:$1,0),0))</f>
        <v/>
      </c>
      <c r="N55" t="str">
        <f ca="1">IF(C55="","",IF(一覧表!T56="","",一覧表!T56&amp;".")&amp;IF(一覧表!U56="","",TEXT(一覧表!U56,"00")&amp;".")&amp;IF(一覧表!V56="","",TEXT(一覧表!V56,"00")))</f>
        <v/>
      </c>
      <c r="O55" t="str">
        <f t="shared" ca="1" si="8"/>
        <v/>
      </c>
      <c r="P55" t="str">
        <f t="shared" ca="1" si="9"/>
        <v/>
      </c>
    </row>
    <row r="56" spans="1:16" x14ac:dyDescent="0.45">
      <c r="A56">
        <f t="shared" ca="1" si="5"/>
        <v>0</v>
      </c>
      <c r="B56" t="str">
        <f ca="1">IF(C56="","",VLOOKUP(一覧表!C57,一覧表!A:B,2,0)*10000+VLOOKUP(一覧表!S57,一覧表!A:B,2,0)+C56)</f>
        <v/>
      </c>
      <c r="C56" t="str">
        <f ca="1">IF(一覧表!S57="","",VLOOKUP(VLOOKUP(一覧表!D57,INDIRECT(一覧表!C57&amp;"選手データ!A:O"),MATCH("所属",INDIRECT(一覧表!C57&amp;"選手データ!1:1"),0),0),所属csv!$A:$H,MATCH("所属コード",所属csv!$1:$1,0),0))</f>
        <v/>
      </c>
      <c r="D56" t="str">
        <f ca="1">IF(C56="","",IF(COUNTIF(一覧表!W:W,一覧表!C57&amp;"Ｂ")=0,VLOOKUP(一覧表!D57,INDIRECT(一覧表!C57&amp;"選手データ!A:O"),MATCH("所属",INDIRECT(一覧表!C57&amp;"選手データ!1:1"),0),0),VLOOKUP(一覧表!D57,INDIRECT(一覧表!C57&amp;"選手データ!A:O"),MATCH("所属",INDIRECT(一覧表!C57&amp;"選手データ!1:1"),0),0)&amp;一覧表!S57))</f>
        <v/>
      </c>
      <c r="F56" t="str">
        <f t="shared" ca="1" si="6"/>
        <v/>
      </c>
      <c r="I56" t="str">
        <f t="shared" ca="1" si="7"/>
        <v/>
      </c>
      <c r="J56" t="str">
        <f ca="1">IF(C56="","",一覧表!AD57)</f>
        <v/>
      </c>
      <c r="K56" t="str">
        <f ca="1">IF(C56="","",VLOOKUP(一覧表!C57,一覧表!A:B,2,0)*10000+一覧表!D57)</f>
        <v/>
      </c>
      <c r="L56" t="str">
        <f ca="1">IF(C56="","",一覧表!E57)</f>
        <v/>
      </c>
      <c r="M56" t="str">
        <f ca="1">IF(C56="","",VLOOKUP("共通"&amp;一覧表!C57&amp;"子4X100mR",競技csv!A:O,MATCH("競技コード",競技csv!$1:$1,0),0))</f>
        <v/>
      </c>
      <c r="N56" t="str">
        <f ca="1">IF(C56="","",IF(一覧表!T57="","",一覧表!T57&amp;".")&amp;IF(一覧表!U57="","",TEXT(一覧表!U57,"00")&amp;".")&amp;IF(一覧表!V57="","",TEXT(一覧表!V57,"00")))</f>
        <v/>
      </c>
      <c r="O56" t="str">
        <f t="shared" ca="1" si="8"/>
        <v/>
      </c>
      <c r="P56" t="str">
        <f t="shared" ca="1" si="9"/>
        <v/>
      </c>
    </row>
    <row r="57" spans="1:16" x14ac:dyDescent="0.45">
      <c r="A57">
        <f t="shared" ca="1" si="5"/>
        <v>0</v>
      </c>
      <c r="B57" t="str">
        <f ca="1">IF(C57="","",VLOOKUP(一覧表!C58,一覧表!A:B,2,0)*10000+VLOOKUP(一覧表!S58,一覧表!A:B,2,0)+C57)</f>
        <v/>
      </c>
      <c r="C57" t="str">
        <f ca="1">IF(一覧表!S58="","",VLOOKUP(VLOOKUP(一覧表!D58,INDIRECT(一覧表!C58&amp;"選手データ!A:O"),MATCH("所属",INDIRECT(一覧表!C58&amp;"選手データ!1:1"),0),0),所属csv!$A:$H,MATCH("所属コード",所属csv!$1:$1,0),0))</f>
        <v/>
      </c>
      <c r="D57" t="str">
        <f ca="1">IF(C57="","",IF(COUNTIF(一覧表!W:W,一覧表!C58&amp;"Ｂ")=0,VLOOKUP(一覧表!D58,INDIRECT(一覧表!C58&amp;"選手データ!A:O"),MATCH("所属",INDIRECT(一覧表!C58&amp;"選手データ!1:1"),0),0),VLOOKUP(一覧表!D58,INDIRECT(一覧表!C58&amp;"選手データ!A:O"),MATCH("所属",INDIRECT(一覧表!C58&amp;"選手データ!1:1"),0),0)&amp;一覧表!S58))</f>
        <v/>
      </c>
      <c r="F57" t="str">
        <f t="shared" ca="1" si="6"/>
        <v/>
      </c>
      <c r="I57" t="str">
        <f t="shared" ca="1" si="7"/>
        <v/>
      </c>
      <c r="J57" t="str">
        <f ca="1">IF(C57="","",一覧表!AD58)</f>
        <v/>
      </c>
      <c r="K57" t="str">
        <f ca="1">IF(C57="","",VLOOKUP(一覧表!C58,一覧表!A:B,2,0)*10000+一覧表!D58)</f>
        <v/>
      </c>
      <c r="L57" t="str">
        <f ca="1">IF(C57="","",一覧表!E58)</f>
        <v/>
      </c>
      <c r="M57" t="str">
        <f ca="1">IF(C57="","",VLOOKUP("共通"&amp;一覧表!C58&amp;"子4X100mR",競技csv!A:O,MATCH("競技コード",競技csv!$1:$1,0),0))</f>
        <v/>
      </c>
      <c r="N57" t="str">
        <f ca="1">IF(C57="","",IF(一覧表!T58="","",一覧表!T58&amp;".")&amp;IF(一覧表!U58="","",TEXT(一覧表!U58,"00")&amp;".")&amp;IF(一覧表!V58="","",TEXT(一覧表!V58,"00")))</f>
        <v/>
      </c>
      <c r="O57" t="str">
        <f t="shared" ca="1" si="8"/>
        <v/>
      </c>
      <c r="P57" t="str">
        <f t="shared" ca="1" si="9"/>
        <v/>
      </c>
    </row>
    <row r="58" spans="1:16" x14ac:dyDescent="0.45">
      <c r="A58">
        <f t="shared" ca="1" si="5"/>
        <v>0</v>
      </c>
      <c r="B58" t="str">
        <f ca="1">IF(C58="","",VLOOKUP(一覧表!C59,一覧表!A:B,2,0)*10000+VLOOKUP(一覧表!S59,一覧表!A:B,2,0)+C58)</f>
        <v/>
      </c>
      <c r="C58" t="str">
        <f ca="1">IF(一覧表!S59="","",VLOOKUP(VLOOKUP(一覧表!D59,INDIRECT(一覧表!C59&amp;"選手データ!A:O"),MATCH("所属",INDIRECT(一覧表!C59&amp;"選手データ!1:1"),0),0),所属csv!$A:$H,MATCH("所属コード",所属csv!$1:$1,0),0))</f>
        <v/>
      </c>
      <c r="D58" t="str">
        <f ca="1">IF(C58="","",IF(COUNTIF(一覧表!W:W,一覧表!C59&amp;"Ｂ")=0,VLOOKUP(一覧表!D59,INDIRECT(一覧表!C59&amp;"選手データ!A:O"),MATCH("所属",INDIRECT(一覧表!C59&amp;"選手データ!1:1"),0),0),VLOOKUP(一覧表!D59,INDIRECT(一覧表!C59&amp;"選手データ!A:O"),MATCH("所属",INDIRECT(一覧表!C59&amp;"選手データ!1:1"),0),0)&amp;一覧表!S59))</f>
        <v/>
      </c>
      <c r="F58" t="str">
        <f t="shared" ca="1" si="6"/>
        <v/>
      </c>
      <c r="I58" t="str">
        <f t="shared" ca="1" si="7"/>
        <v/>
      </c>
      <c r="J58" t="str">
        <f ca="1">IF(C58="","",一覧表!AD59)</f>
        <v/>
      </c>
      <c r="K58" t="str">
        <f ca="1">IF(C58="","",VLOOKUP(一覧表!C59,一覧表!A:B,2,0)*10000+一覧表!D59)</f>
        <v/>
      </c>
      <c r="L58" t="str">
        <f ca="1">IF(C58="","",一覧表!E59)</f>
        <v/>
      </c>
      <c r="M58" t="str">
        <f ca="1">IF(C58="","",VLOOKUP("共通"&amp;一覧表!C59&amp;"子4X100mR",競技csv!A:O,MATCH("競技コード",競技csv!$1:$1,0),0))</f>
        <v/>
      </c>
      <c r="N58" t="str">
        <f ca="1">IF(C58="","",IF(一覧表!T59="","",一覧表!T59&amp;".")&amp;IF(一覧表!U59="","",TEXT(一覧表!U59,"00")&amp;".")&amp;IF(一覧表!V59="","",TEXT(一覧表!V59,"00")))</f>
        <v/>
      </c>
      <c r="O58" t="str">
        <f t="shared" ca="1" si="8"/>
        <v/>
      </c>
      <c r="P58" t="str">
        <f t="shared" ca="1" si="9"/>
        <v/>
      </c>
    </row>
    <row r="59" spans="1:16" x14ac:dyDescent="0.45">
      <c r="A59">
        <f t="shared" ca="1" si="5"/>
        <v>0</v>
      </c>
      <c r="B59" t="str">
        <f ca="1">IF(C59="","",VLOOKUP(一覧表!C60,一覧表!A:B,2,0)*10000+VLOOKUP(一覧表!S60,一覧表!A:B,2,0)+C59)</f>
        <v/>
      </c>
      <c r="C59" t="str">
        <f ca="1">IF(一覧表!S60="","",VLOOKUP(VLOOKUP(一覧表!D60,INDIRECT(一覧表!C60&amp;"選手データ!A:O"),MATCH("所属",INDIRECT(一覧表!C60&amp;"選手データ!1:1"),0),0),所属csv!$A:$H,MATCH("所属コード",所属csv!$1:$1,0),0))</f>
        <v/>
      </c>
      <c r="D59" t="str">
        <f ca="1">IF(C59="","",IF(COUNTIF(一覧表!W:W,一覧表!C60&amp;"Ｂ")=0,VLOOKUP(一覧表!D60,INDIRECT(一覧表!C60&amp;"選手データ!A:O"),MATCH("所属",INDIRECT(一覧表!C60&amp;"選手データ!1:1"),0),0),VLOOKUP(一覧表!D60,INDIRECT(一覧表!C60&amp;"選手データ!A:O"),MATCH("所属",INDIRECT(一覧表!C60&amp;"選手データ!1:1"),0),0)&amp;一覧表!S60))</f>
        <v/>
      </c>
      <c r="F59" t="str">
        <f t="shared" ca="1" si="6"/>
        <v/>
      </c>
      <c r="I59" t="str">
        <f t="shared" ca="1" si="7"/>
        <v/>
      </c>
      <c r="J59" t="str">
        <f ca="1">IF(C59="","",一覧表!AD60)</f>
        <v/>
      </c>
      <c r="K59" t="str">
        <f ca="1">IF(C59="","",VLOOKUP(一覧表!C60,一覧表!A:B,2,0)*10000+一覧表!D60)</f>
        <v/>
      </c>
      <c r="L59" t="str">
        <f ca="1">IF(C59="","",一覧表!E60)</f>
        <v/>
      </c>
      <c r="M59" t="str">
        <f ca="1">IF(C59="","",VLOOKUP("共通"&amp;一覧表!C60&amp;"子4X100mR",競技csv!A:O,MATCH("競技コード",競技csv!$1:$1,0),0))</f>
        <v/>
      </c>
      <c r="N59" t="str">
        <f ca="1">IF(C59="","",IF(一覧表!T60="","",一覧表!T60&amp;".")&amp;IF(一覧表!U60="","",TEXT(一覧表!U60,"00")&amp;".")&amp;IF(一覧表!V60="","",TEXT(一覧表!V60,"00")))</f>
        <v/>
      </c>
      <c r="O59" t="str">
        <f t="shared" ca="1" si="8"/>
        <v/>
      </c>
      <c r="P59" t="str">
        <f t="shared" ca="1" si="9"/>
        <v/>
      </c>
    </row>
    <row r="60" spans="1:16" x14ac:dyDescent="0.45">
      <c r="A60">
        <f t="shared" ref="A60:A62" ca="1" si="10">IF(C60="",A59,A59+1)</f>
        <v>0</v>
      </c>
      <c r="B60" t="str">
        <f ca="1">IF(C60="","",VLOOKUP(一覧表!C61,一覧表!A:B,2,0)*10000+VLOOKUP(一覧表!S61,一覧表!A:B,2,0)+C60)</f>
        <v/>
      </c>
      <c r="C60" t="str">
        <f ca="1">IF(一覧表!S61="","",VLOOKUP(VLOOKUP(一覧表!D61,INDIRECT(一覧表!C61&amp;"選手データ!A:O"),MATCH("所属",INDIRECT(一覧表!C61&amp;"選手データ!1:1"),0),0),所属csv!$A:$H,MATCH("所属コード",所属csv!$1:$1,0),0))</f>
        <v/>
      </c>
      <c r="D60" t="str">
        <f ca="1">IF(C60="","",IF(COUNTIF(一覧表!W:W,一覧表!C61&amp;"Ｂ")=0,VLOOKUP(一覧表!D61,INDIRECT(一覧表!C61&amp;"選手データ!A:O"),MATCH("所属",INDIRECT(一覧表!C61&amp;"選手データ!1:1"),0),0),VLOOKUP(一覧表!D61,INDIRECT(一覧表!C61&amp;"選手データ!A:O"),MATCH("所属",INDIRECT(一覧表!C61&amp;"選手データ!1:1"),0),0)&amp;一覧表!S61))</f>
        <v/>
      </c>
      <c r="F60" t="str">
        <f t="shared" ref="F60:F62" ca="1" si="11">IF(D60="","",D60)</f>
        <v/>
      </c>
      <c r="I60" t="str">
        <f t="shared" ref="I60:I62" ca="1" si="12">IF(C60="","","JPN")</f>
        <v/>
      </c>
      <c r="J60" t="str">
        <f ca="1">IF(C60="","",一覧表!AD61)</f>
        <v/>
      </c>
      <c r="K60" t="str">
        <f ca="1">IF(C60="","",VLOOKUP(一覧表!C61,一覧表!A:B,2,0)*10000+一覧表!D61)</f>
        <v/>
      </c>
      <c r="L60" t="str">
        <f ca="1">IF(C60="","",一覧表!E61)</f>
        <v/>
      </c>
      <c r="M60" t="str">
        <f ca="1">IF(C60="","",VLOOKUP("共通"&amp;一覧表!C61&amp;"子4X100mR",競技csv!A:O,MATCH("競技コード",競技csv!$1:$1,0),0))</f>
        <v/>
      </c>
      <c r="N60" t="str">
        <f ca="1">IF(C60="","",IF(一覧表!T61="","",一覧表!T61&amp;".")&amp;IF(一覧表!U61="","",TEXT(一覧表!U61,"00")&amp;".")&amp;IF(一覧表!V61="","",TEXT(一覧表!V61,"00")))</f>
        <v/>
      </c>
      <c r="O60" t="str">
        <f t="shared" ref="O60:O62" ca="1" si="13">IF(C60="","","0")</f>
        <v/>
      </c>
      <c r="P60" t="str">
        <f t="shared" ref="P60:P62" ca="1" si="14">IF(C60="","","2")</f>
        <v/>
      </c>
    </row>
    <row r="61" spans="1:16" x14ac:dyDescent="0.45">
      <c r="A61">
        <f t="shared" ca="1" si="10"/>
        <v>0</v>
      </c>
      <c r="B61" t="str">
        <f ca="1">IF(C61="","",VLOOKUP(一覧表!C62,一覧表!A:B,2,0)*10000+VLOOKUP(一覧表!S62,一覧表!A:B,2,0)+C61)</f>
        <v/>
      </c>
      <c r="C61" t="str">
        <f ca="1">IF(一覧表!S62="","",VLOOKUP(VLOOKUP(一覧表!D62,INDIRECT(一覧表!C62&amp;"選手データ!A:O"),MATCH("所属",INDIRECT(一覧表!C62&amp;"選手データ!1:1"),0),0),所属csv!$A:$H,MATCH("所属コード",所属csv!$1:$1,0),0))</f>
        <v/>
      </c>
      <c r="D61" t="str">
        <f ca="1">IF(C61="","",IF(COUNTIF(一覧表!W:W,一覧表!C62&amp;"Ｂ")=0,VLOOKUP(一覧表!D62,INDIRECT(一覧表!C62&amp;"選手データ!A:O"),MATCH("所属",INDIRECT(一覧表!C62&amp;"選手データ!1:1"),0),0),VLOOKUP(一覧表!D62,INDIRECT(一覧表!C62&amp;"選手データ!A:O"),MATCH("所属",INDIRECT(一覧表!C62&amp;"選手データ!1:1"),0),0)&amp;一覧表!S62))</f>
        <v/>
      </c>
      <c r="F61" t="str">
        <f t="shared" ca="1" si="11"/>
        <v/>
      </c>
      <c r="I61" t="str">
        <f t="shared" ca="1" si="12"/>
        <v/>
      </c>
      <c r="J61" t="str">
        <f ca="1">IF(C61="","",一覧表!AD62)</f>
        <v/>
      </c>
      <c r="K61" t="str">
        <f ca="1">IF(C61="","",VLOOKUP(一覧表!C62,一覧表!A:B,2,0)*10000+一覧表!D62)</f>
        <v/>
      </c>
      <c r="L61" t="str">
        <f ca="1">IF(C61="","",一覧表!E62)</f>
        <v/>
      </c>
      <c r="M61" t="str">
        <f ca="1">IF(C61="","",VLOOKUP("共通"&amp;一覧表!C62&amp;"子4X100mR",競技csv!A:O,MATCH("競技コード",競技csv!$1:$1,0),0))</f>
        <v/>
      </c>
      <c r="N61" t="str">
        <f ca="1">IF(C61="","",IF(一覧表!T62="","",一覧表!T62&amp;".")&amp;IF(一覧表!U62="","",TEXT(一覧表!U62,"00")&amp;".")&amp;IF(一覧表!V62="","",TEXT(一覧表!V62,"00")))</f>
        <v/>
      </c>
      <c r="O61" t="str">
        <f t="shared" ca="1" si="13"/>
        <v/>
      </c>
      <c r="P61" t="str">
        <f t="shared" ca="1" si="14"/>
        <v/>
      </c>
    </row>
    <row r="62" spans="1:16" x14ac:dyDescent="0.45">
      <c r="A62">
        <f t="shared" ca="1" si="10"/>
        <v>0</v>
      </c>
      <c r="B62" t="str">
        <f ca="1">IF(C62="","",VLOOKUP(一覧表!C63,一覧表!A:B,2,0)*10000+VLOOKUP(一覧表!S63,一覧表!A:B,2,0)+C62)</f>
        <v/>
      </c>
      <c r="C62" t="str">
        <f ca="1">IF(一覧表!S63="","",VLOOKUP(VLOOKUP(一覧表!D63,INDIRECT(一覧表!C63&amp;"選手データ!A:O"),MATCH("所属",INDIRECT(一覧表!C63&amp;"選手データ!1:1"),0),0),所属csv!$A:$H,MATCH("所属コード",所属csv!$1:$1,0),0))</f>
        <v/>
      </c>
      <c r="D62" t="str">
        <f ca="1">IF(C62="","",IF(COUNTIF(一覧表!W:W,一覧表!C63&amp;"Ｂ")=0,VLOOKUP(一覧表!D63,INDIRECT(一覧表!C63&amp;"選手データ!A:O"),MATCH("所属",INDIRECT(一覧表!C63&amp;"選手データ!1:1"),0),0),VLOOKUP(一覧表!D63,INDIRECT(一覧表!C63&amp;"選手データ!A:O"),MATCH("所属",INDIRECT(一覧表!C63&amp;"選手データ!1:1"),0),0)&amp;一覧表!S63))</f>
        <v/>
      </c>
      <c r="F62" t="str">
        <f t="shared" ca="1" si="11"/>
        <v/>
      </c>
      <c r="I62" t="str">
        <f t="shared" ca="1" si="12"/>
        <v/>
      </c>
      <c r="J62" t="str">
        <f ca="1">IF(C62="","",一覧表!AD63)</f>
        <v/>
      </c>
      <c r="K62" t="str">
        <f ca="1">IF(C62="","",VLOOKUP(一覧表!C63,一覧表!A:B,2,0)*10000+一覧表!D63)</f>
        <v/>
      </c>
      <c r="L62" t="str">
        <f ca="1">IF(C62="","",一覧表!E63)</f>
        <v/>
      </c>
      <c r="M62" t="str">
        <f ca="1">IF(C62="","",VLOOKUP("共通"&amp;一覧表!C63&amp;"子4X100mR",競技csv!A:O,MATCH("競技コード",競技csv!$1:$1,0),0))</f>
        <v/>
      </c>
      <c r="N62" t="str">
        <f ca="1">IF(C62="","",IF(一覧表!T63="","",一覧表!T63&amp;".")&amp;IF(一覧表!U63="","",TEXT(一覧表!U63,"00")&amp;".")&amp;IF(一覧表!V63="","",TEXT(一覧表!V63,"00")))</f>
        <v/>
      </c>
      <c r="O62" t="str">
        <f t="shared" ca="1" si="13"/>
        <v/>
      </c>
      <c r="P62" t="str">
        <f t="shared" ca="1" si="14"/>
        <v/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F5B4E58-4436-4147-9175-53209731240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競技csv</vt:lpstr>
      <vt:lpstr>所属csv</vt:lpstr>
      <vt:lpstr>男選手データ</vt:lpstr>
      <vt:lpstr>女選手データ</vt:lpstr>
      <vt:lpstr>一覧表作成方法</vt:lpstr>
      <vt:lpstr>一覧表</vt:lpstr>
      <vt:lpstr>競技者csv貼り付け用</vt:lpstr>
      <vt:lpstr>チームcsv貼り付け用</vt:lpstr>
      <vt:lpstr>チームcsv変換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ichi_ura</dc:creator>
  <cp:lastModifiedBy>kazut</cp:lastModifiedBy>
  <cp:lastPrinted>2023-04-08T04:01:08Z</cp:lastPrinted>
  <dcterms:created xsi:type="dcterms:W3CDTF">2021-06-20T04:54:42Z</dcterms:created>
  <dcterms:modified xsi:type="dcterms:W3CDTF">2023-05-04T04:09:19Z</dcterms:modified>
</cp:coreProperties>
</file>